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Usuario\Documents\DOCUMENTOS CANAL\CONVOCATORIA CONTRATO DE SEGUROS 2021\DOCUMENTOS PARA PUBLICAR\PUBLICACION FINAL\"/>
    </mc:Choice>
  </mc:AlternateContent>
  <xr:revisionPtr revIDLastSave="0" documentId="8_{19C5689A-1642-450A-AF6C-7809CF20F076}" xr6:coauthVersionLast="46" xr6:coauthVersionMax="46" xr10:uidLastSave="{00000000-0000-0000-0000-000000000000}"/>
  <bookViews>
    <workbookView xWindow="1125" yWindow="1125" windowWidth="15765" windowHeight="8520" xr2:uid="{00000000-000D-0000-FFFF-FFFF00000000}"/>
  </bookViews>
  <sheets>
    <sheet name="TRDM" sheetId="4" r:id="rId1"/>
    <sheet name="ANTENAS" sheetId="10" r:id="rId2"/>
    <sheet name="TERRENOS" sheetId="6" r:id="rId3"/>
    <sheet name="AVIACION" sheetId="5" r:id="rId4"/>
    <sheet name="AUTOMOVILES" sheetId="1" r:id="rId5"/>
    <sheet name="SOAT" sheetId="9"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B12" i="4"/>
  <c r="B5" i="4"/>
  <c r="B16" i="4" l="1"/>
  <c r="B17" i="4" s="1"/>
  <c r="H5" i="1"/>
  <c r="H6" i="1"/>
  <c r="O6" i="1" s="1"/>
  <c r="O4" i="1"/>
  <c r="O5" i="1"/>
  <c r="O7" i="1" l="1"/>
  <c r="M7" i="9"/>
  <c r="H4" i="5" l="1"/>
  <c r="I4" i="5"/>
  <c r="J4" i="5"/>
  <c r="K5" i="6"/>
  <c r="N7" i="1" l="1"/>
</calcChain>
</file>

<file path=xl/sharedStrings.xml><?xml version="1.0" encoding="utf-8"?>
<sst xmlns="http://schemas.openxmlformats.org/spreadsheetml/2006/main" count="186" uniqueCount="111">
  <si>
    <t>TIPO DE VEHÍCULO</t>
  </si>
  <si>
    <t>MARCA</t>
  </si>
  <si>
    <t>LÍNEA</t>
  </si>
  <si>
    <t>PLACA</t>
  </si>
  <si>
    <t>MODELO</t>
  </si>
  <si>
    <t>CILINDRAJE</t>
  </si>
  <si>
    <t>CAMIÓN</t>
  </si>
  <si>
    <t>CAMIONETA</t>
  </si>
  <si>
    <t>MAZDA</t>
  </si>
  <si>
    <t>CHEVROLET</t>
  </si>
  <si>
    <t>COLOR</t>
  </si>
  <si>
    <t>BLANCO</t>
  </si>
  <si>
    <t>No. DE CHASIS</t>
  </si>
  <si>
    <t>9GDFTR34XFB016558</t>
  </si>
  <si>
    <t>BLANCO GALAXIA</t>
  </si>
  <si>
    <t>9GDNLR551EB041221</t>
  </si>
  <si>
    <t>BLANCO ORION</t>
  </si>
  <si>
    <t>9FWEC3L0Y0007726</t>
  </si>
  <si>
    <t>IT</t>
  </si>
  <si>
    <t>BLC450</t>
  </si>
  <si>
    <t>HTV493</t>
  </si>
  <si>
    <t>WER613</t>
  </si>
  <si>
    <t>CODIGO FASECOLDA</t>
  </si>
  <si>
    <t>FTR 700P FORWARD MT 7.8 TD 4X2</t>
  </si>
  <si>
    <t>NHR 700P REWARD MT2.8 TD 4X2</t>
  </si>
  <si>
    <t>No. DE MOTOR</t>
  </si>
  <si>
    <t>1C5765</t>
  </si>
  <si>
    <t>6HK1659745</t>
  </si>
  <si>
    <t>T 45 T45 MT 3500CC TD 4X2</t>
  </si>
  <si>
    <t>C123292</t>
  </si>
  <si>
    <t>PARQUE AUTOMOTOR PROPIO
CANAL CAPITAL</t>
  </si>
  <si>
    <t>TOTAL</t>
  </si>
  <si>
    <t>PROPIEDAD PLANTA Y EQUIPO</t>
  </si>
  <si>
    <t>CONTRATO</t>
  </si>
  <si>
    <t>DRONE MARCA DJI REFERENCIA MAVIC MINI FLY MORE COMBO RPA CON SERIAL: 1SZSH8L5T206G8 INCLUYE CONTROL REMOTO CON SERIAL 1T2CH7TR37EUSP. INCLUYE: 3 BATERIAS, CABLES DE CONEXION A CONTROL REMOTO (TIPO C, MICRO USB Y LIGHTNING), 1 HUB DE CARGA,  PROTECTOR DE 16 HELICES, 1 DESTORNILLADOR, PROTECTOR DE CAMARA, 1 CABLE DE CARGA MICRO USB Y ESTUCHE./ Placa Siigo: 702573</t>
  </si>
  <si>
    <t>LOTE</t>
  </si>
  <si>
    <t>TERRENO CASA QUINTA CAMACHO UBICADO EN LA CARRERA 11A # 69-43 CON MATRICULA INMOBILIARIA 50C - 969527/ Placa Siigo: 200002</t>
  </si>
  <si>
    <t>28/02/2020</t>
  </si>
  <si>
    <t>Comite de inventarios</t>
  </si>
  <si>
    <t>EDIFICIO CASA QUINTA CAMACHO UBICADO EN LA CARRERA 11A # 69-43 CON MATRICULA INMOBILIARIA 50C - 969527/ Placa Siigo: 100002</t>
  </si>
  <si>
    <t>PLACA FISCAL</t>
  </si>
  <si>
    <t>DESCRIPCION BIEN</t>
  </si>
  <si>
    <t>FECHA ENTRADA</t>
  </si>
  <si>
    <t>VALOR UNITARIO</t>
  </si>
  <si>
    <t>VALOR TOTAL</t>
  </si>
  <si>
    <t>CONTROL</t>
  </si>
  <si>
    <t>ENTRADA</t>
  </si>
  <si>
    <t>CONCEPTO</t>
  </si>
  <si>
    <t>DOC. CONC.</t>
  </si>
  <si>
    <t>Muebles y Enseres</t>
  </si>
  <si>
    <t>TOTAL VALOR ASEGURADO</t>
  </si>
  <si>
    <t>VALOR ASEGURADO</t>
  </si>
  <si>
    <t>RELACION DRON
CANAL CAPITAL</t>
  </si>
  <si>
    <t>CANTIDAD</t>
  </si>
  <si>
    <t>RELACION TERRENOS
CANAL CAPITAL</t>
  </si>
  <si>
    <t>DESCRIPCION TIPO</t>
  </si>
  <si>
    <t>TARIFA</t>
  </si>
  <si>
    <t>VALOR</t>
  </si>
  <si>
    <t>CARROCERIA</t>
  </si>
  <si>
    <t>FURGON</t>
  </si>
  <si>
    <t>VENCIMIENTOS</t>
  </si>
  <si>
    <t>FURGON REFRIGERADO CON CONEXION ELECTRICA Y AIRE ACONDICIONADO GENERICO</t>
  </si>
  <si>
    <t>VALOR FURGON</t>
  </si>
  <si>
    <t>Índice Variable del 10%</t>
  </si>
  <si>
    <t>Edificios</t>
  </si>
  <si>
    <t>Cobertura Adecuación Normas de Sismo resistencia hasta el 20% del valor asegurado de edificios</t>
  </si>
  <si>
    <t>Maquinaria y Equipo y accesorios dentro y/o fuera de los predios del asegurado móviles y/o portátiles</t>
  </si>
  <si>
    <t>BIENES</t>
  </si>
  <si>
    <t>Equipos eléctricos y electrónicos, equipo técnico, de comunicaciones fijos, móviles y portátiles y demás equipos.</t>
  </si>
  <si>
    <t>Antenas de Transmisión</t>
  </si>
  <si>
    <t>Incremento en costos de operación equipos eléctricos y electrónicos, equipo técnico y de comunicación y procesadores de datos</t>
  </si>
  <si>
    <t>Obras de arte, cuadros, precolombinos y similares</t>
  </si>
  <si>
    <t>EQUIPO ADECUACION UNIDAD MOVIL</t>
  </si>
  <si>
    <t>Equipos Adecuaciones Unidad Móvil</t>
  </si>
  <si>
    <t>Equipos Adecuaciones Unidad Móvil Furgon Seel</t>
  </si>
  <si>
    <t>TOTAL INDICE VARIABLE</t>
  </si>
  <si>
    <t>TOTAL TRDM</t>
  </si>
  <si>
    <t>VALOR GUIA FASECOLDA ENERO 2021</t>
  </si>
  <si>
    <t>PLACA DE INVENTARIO</t>
  </si>
  <si>
    <t>USO</t>
  </si>
  <si>
    <t>UBICACIÓN</t>
  </si>
  <si>
    <t>SERIAL</t>
  </si>
  <si>
    <t>Canal Capital cuenta dentro de su inventario con aeronaves no tripuladas UAS las cuales son utilizadas para los diferentes proyectos de la parrilla de programación del canal, Noticas capital, crónicas Capital, área digital y eventos especiales, cada aeronave se usa conforme a los requerimientos técnicos de cada proyecto, su función es la captura de imágenes en movimiento en formatos Full HD, 2k y 4k, que son usadas para contextualizar, hacer seguimientos de personajes, visualizar situaciones de orden público y apoyo aéreo donde se dificulta el acceso de una cámara en piso, toda operación aérea se ejecuta dando cumplimiento la circular reglamentaria #04201 del 27 de diciembre de 2018 de la Aeronáutica civil de Colombia.</t>
  </si>
  <si>
    <t>EQUIPOS MOVILES</t>
  </si>
  <si>
    <t>MAVIC MINI FLY MORE </t>
  </si>
  <si>
    <t>1SZSH8L5T206G8</t>
  </si>
  <si>
    <t>DESCRIPCIÓN DEL BIEN</t>
  </si>
  <si>
    <t>NOMBRE UBICACIÓN</t>
  </si>
  <si>
    <t> MEDIDA DE PROTECCIÓN </t>
  </si>
  <si>
    <t>ANTENAS PARABOLICAS DE 6FT</t>
  </si>
  <si>
    <t>CERRO MANJUI</t>
  </si>
  <si>
    <t>Vigilancia y seguridad privada 24 horas y puesto de control del Ejército Nacional</t>
  </si>
  <si>
    <t>SISTEMA DE ANTENAS DE SEIS PANEL</t>
  </si>
  <si>
    <t>ANTENA PARABOLICA DE 6PIES</t>
  </si>
  <si>
    <t>ANTENA RADOME</t>
  </si>
  <si>
    <t>Puesto de control con la Policía Nacional 24 horas</t>
  </si>
  <si>
    <t>ANTENA GPS</t>
  </si>
  <si>
    <t>CERRO ESTACION CHOSICA</t>
  </si>
  <si>
    <t>Convenio con Canales regionales para vigilancia y seguridad 24 horas</t>
  </si>
  <si>
    <t>CERRO BOQUERON CHIPAQUE</t>
  </si>
  <si>
    <t>CÓDIGO SIIGO</t>
  </si>
  <si>
    <t>TIPO</t>
  </si>
  <si>
    <t>DESCRIPCIÓN TIPO</t>
  </si>
  <si>
    <t>FECHA DE ENTRADA</t>
  </si>
  <si>
    <t>PPE0012</t>
  </si>
  <si>
    <t>ANTENA </t>
  </si>
  <si>
    <t>ANTENA PARABOLICA DE 6 PIES</t>
  </si>
  <si>
    <t>CL 26. TERRAZA</t>
  </si>
  <si>
    <t>CERRO DEL CABLE CL.26</t>
  </si>
  <si>
    <t>ANTENA RECEPCION SATELITAL 3,1 MTS FIJA MARCA VIKING SATCOM (ANTENA 1)</t>
  </si>
  <si>
    <t>ANTENA RECEPCION SATELITAL 3,4 MTS MOTORIZADA MARCA: VIKING SATCOM (ANTENA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</si>
</sst>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_-&quot;$&quot;\ * #,##0_-;\-&quot;$&quot;\ * #,##0_-;_-&quot;$&quot;\ * &quot;-&quot;??_-;_-@_-"/>
    <numFmt numFmtId="166" formatCode="#,##0_-"/>
    <numFmt numFmtId="167" formatCode="#,##0.00_-"/>
  </numFmts>
  <fonts count="12"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sz val="11"/>
      <color indexed="8"/>
      <name val="Calibri"/>
      <family val="2"/>
    </font>
    <font>
      <sz val="10"/>
      <color indexed="8"/>
      <name val="Arial Narrow"/>
      <family val="2"/>
    </font>
    <font>
      <b/>
      <sz val="12"/>
      <name val="Arial Narrow"/>
      <family val="2"/>
    </font>
    <font>
      <b/>
      <sz val="12"/>
      <color theme="1"/>
      <name val="Arial Narrow"/>
      <family val="2"/>
    </font>
    <font>
      <sz val="11"/>
      <color rgb="FF000000"/>
      <name val="Calibri"/>
      <family val="2"/>
    </font>
    <font>
      <b/>
      <sz val="14"/>
      <name val="Arial Narrow"/>
      <family val="2"/>
    </font>
    <font>
      <sz val="8"/>
      <color rgb="FF000000"/>
      <name val="Arial"/>
      <family val="2"/>
    </font>
    <font>
      <sz val="12"/>
      <color rgb="FF000000"/>
      <name val="Arial Narrow"/>
      <family val="2"/>
    </font>
  </fonts>
  <fills count="6">
    <fill>
      <patternFill patternType="none"/>
    </fill>
    <fill>
      <patternFill patternType="gray125"/>
    </fill>
    <fill>
      <patternFill patternType="solid">
        <fgColor rgb="FF00B0F0"/>
        <bgColor indexed="64"/>
      </patternFill>
    </fill>
    <fill>
      <patternFill patternType="solid">
        <fgColor rgb="FF00B0F0"/>
        <bgColor indexed="8"/>
      </patternFill>
    </fill>
    <fill>
      <patternFill patternType="solid">
        <fgColor theme="0" tint="-0.14999847407452621"/>
        <bgColor indexed="64"/>
      </patternFill>
    </fill>
    <fill>
      <patternFill patternType="solid">
        <fgColor rgb="FFA9D08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Fill="0" applyProtection="0"/>
  </cellStyleXfs>
  <cellXfs count="69">
    <xf numFmtId="0" fontId="0" fillId="0" borderId="0" xfId="0"/>
    <xf numFmtId="0" fontId="3" fillId="0" borderId="0" xfId="0" applyFont="1"/>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164" fontId="3" fillId="0" borderId="0" xfId="0" applyNumberFormat="1" applyFont="1" applyFill="1" applyBorder="1" applyAlignment="1">
      <alignment horizontal="center" vertical="center"/>
    </xf>
    <xf numFmtId="164" fontId="3" fillId="0" borderId="0" xfId="0" applyNumberFormat="1" applyFont="1" applyAlignment="1">
      <alignment vertical="center"/>
    </xf>
    <xf numFmtId="3" fontId="3" fillId="0" borderId="0" xfId="0" applyNumberFormat="1" applyFont="1"/>
    <xf numFmtId="3" fontId="3" fillId="0" borderId="0"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5" fontId="3" fillId="0" borderId="1" xfId="1" applyNumberFormat="1" applyFont="1" applyBorder="1"/>
    <xf numFmtId="0" fontId="2" fillId="2" borderId="1" xfId="0" applyFont="1" applyFill="1" applyBorder="1" applyAlignment="1">
      <alignment horizontal="center" vertical="center" wrapText="1"/>
    </xf>
    <xf numFmtId="165" fontId="2" fillId="0" borderId="1" xfId="0" applyNumberFormat="1" applyFont="1" applyBorder="1" applyAlignment="1">
      <alignment horizontal="center"/>
    </xf>
    <xf numFmtId="0" fontId="5"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left" vertical="center" wrapText="1"/>
    </xf>
    <xf numFmtId="166" fontId="5" fillId="0" borderId="1" xfId="2" applyNumberFormat="1" applyFont="1" applyFill="1" applyBorder="1" applyAlignment="1" applyProtection="1">
      <alignment horizontal="center" vertical="center" wrapText="1"/>
    </xf>
    <xf numFmtId="167" fontId="5" fillId="0" borderId="1" xfId="2" applyNumberFormat="1" applyFont="1" applyFill="1" applyBorder="1" applyAlignment="1" applyProtection="1">
      <alignment horizontal="center" vertical="center" wrapText="1"/>
    </xf>
    <xf numFmtId="0" fontId="6" fillId="3" borderId="1" xfId="2" applyFont="1" applyFill="1" applyBorder="1" applyAlignment="1" applyProtection="1">
      <alignment horizontal="center" vertical="center" wrapText="1"/>
    </xf>
    <xf numFmtId="0" fontId="0" fillId="0" borderId="0" xfId="0" applyAlignment="1">
      <alignment wrapText="1"/>
    </xf>
    <xf numFmtId="166" fontId="0" fillId="0" borderId="0" xfId="0" applyNumberFormat="1"/>
    <xf numFmtId="166" fontId="2" fillId="0" borderId="1" xfId="0" applyNumberFormat="1" applyFont="1" applyBorder="1" applyAlignment="1">
      <alignment horizontal="center" vertical="center"/>
    </xf>
    <xf numFmtId="165" fontId="2" fillId="0" borderId="1" xfId="0" applyNumberFormat="1" applyFont="1" applyBorder="1"/>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5" fontId="3" fillId="0" borderId="0" xfId="0" applyNumberFormat="1" applyFont="1"/>
    <xf numFmtId="164" fontId="3" fillId="0" borderId="1" xfId="1" applyNumberFormat="1" applyFont="1" applyBorder="1" applyAlignment="1">
      <alignment vertical="center"/>
    </xf>
    <xf numFmtId="164" fontId="3" fillId="0" borderId="1" xfId="0" applyNumberFormat="1" applyFont="1" applyBorder="1" applyAlignment="1">
      <alignment vertical="center"/>
    </xf>
    <xf numFmtId="0" fontId="7" fillId="2" borderId="1" xfId="0" applyFont="1" applyFill="1" applyBorder="1" applyAlignment="1">
      <alignment horizontal="center" vertical="center"/>
    </xf>
    <xf numFmtId="0" fontId="3" fillId="0" borderId="1" xfId="0" applyFont="1" applyFill="1" applyBorder="1" applyAlignment="1">
      <alignment vertical="center" wrapText="1"/>
    </xf>
    <xf numFmtId="3" fontId="3" fillId="0" borderId="1" xfId="0" applyNumberFormat="1" applyFont="1" applyFill="1" applyBorder="1" applyAlignment="1">
      <alignment horizontal="right" vertical="center"/>
    </xf>
    <xf numFmtId="0" fontId="3" fillId="0" borderId="1" xfId="0" applyFont="1" applyBorder="1" applyAlignment="1">
      <alignment vertical="center" wrapText="1"/>
    </xf>
    <xf numFmtId="3" fontId="3" fillId="0" borderId="1" xfId="0" applyNumberFormat="1" applyFont="1" applyBorder="1" applyAlignment="1">
      <alignment horizontal="right" vertical="center"/>
    </xf>
    <xf numFmtId="0" fontId="2" fillId="0" borderId="1" xfId="0" applyFont="1" applyBorder="1" applyAlignment="1">
      <alignment vertical="center" wrapText="1"/>
    </xf>
    <xf numFmtId="165" fontId="3" fillId="0" borderId="0" xfId="1" applyNumberFormat="1" applyFont="1"/>
    <xf numFmtId="0" fontId="7" fillId="2" borderId="1" xfId="0" applyFont="1" applyFill="1" applyBorder="1" applyAlignment="1">
      <alignment horizontal="center" vertical="center" wrapText="1"/>
    </xf>
    <xf numFmtId="0" fontId="2" fillId="4" borderId="1" xfId="0" applyFont="1" applyFill="1" applyBorder="1" applyAlignment="1">
      <alignment vertical="center" wrapText="1"/>
    </xf>
    <xf numFmtId="3" fontId="2" fillId="4" borderId="1" xfId="0" applyNumberFormat="1" applyFont="1" applyFill="1" applyBorder="1" applyAlignment="1">
      <alignment horizontal="right" vertical="center"/>
    </xf>
    <xf numFmtId="0" fontId="3" fillId="4" borderId="1" xfId="0" applyFont="1" applyFill="1" applyBorder="1"/>
    <xf numFmtId="3" fontId="3" fillId="4" borderId="1" xfId="0" applyNumberFormat="1" applyFont="1" applyFill="1" applyBorder="1"/>
    <xf numFmtId="0" fontId="2" fillId="4" borderId="1" xfId="0" applyFont="1" applyFill="1" applyBorder="1" applyAlignment="1">
      <alignment horizontal="center" vertical="center"/>
    </xf>
    <xf numFmtId="0" fontId="3" fillId="0" borderId="1" xfId="0" applyNumberFormat="1" applyFont="1" applyBorder="1" applyAlignment="1">
      <alignment horizontal="center" vertical="center"/>
    </xf>
    <xf numFmtId="0" fontId="6" fillId="3" borderId="1" xfId="2" applyFont="1" applyFill="1" applyBorder="1" applyAlignment="1" applyProtection="1">
      <alignment horizontal="center" vertical="center" wrapText="1"/>
    </xf>
    <xf numFmtId="167" fontId="5" fillId="0" borderId="5" xfId="2" applyNumberFormat="1" applyFont="1" applyFill="1" applyBorder="1" applyAlignment="1" applyProtection="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vertical="center"/>
    </xf>
    <xf numFmtId="0" fontId="10" fillId="5" borderId="1" xfId="0" applyFont="1" applyFill="1" applyBorder="1" applyAlignment="1">
      <alignment vertical="center" wrapText="1"/>
    </xf>
    <xf numFmtId="14" fontId="10" fillId="0" borderId="1" xfId="0" applyNumberFormat="1" applyFont="1" applyBorder="1" applyAlignment="1">
      <alignment horizontal="center" vertical="center"/>
    </xf>
    <xf numFmtId="0" fontId="0" fillId="0" borderId="1" xfId="0" applyBorder="1"/>
    <xf numFmtId="166" fontId="2" fillId="0" borderId="1" xfId="0" applyNumberFormat="1" applyFont="1" applyFill="1" applyBorder="1" applyAlignment="1">
      <alignment horizontal="right" vertical="center"/>
    </xf>
    <xf numFmtId="0" fontId="6" fillId="3" borderId="7" xfId="2" applyFont="1" applyFill="1" applyBorder="1" applyAlignment="1" applyProtection="1">
      <alignment horizontal="center" vertical="center" wrapText="1"/>
    </xf>
    <xf numFmtId="0" fontId="6" fillId="3" borderId="8" xfId="2" applyFont="1" applyFill="1" applyBorder="1" applyAlignment="1" applyProtection="1">
      <alignment horizontal="center" vertical="center" wrapText="1"/>
    </xf>
    <xf numFmtId="0" fontId="6" fillId="3" borderId="5" xfId="2" applyFont="1" applyFill="1" applyBorder="1" applyAlignment="1" applyProtection="1">
      <alignment horizontal="center" vertical="center" wrapText="1"/>
    </xf>
    <xf numFmtId="0" fontId="6" fillId="3" borderId="1" xfId="2" applyFont="1" applyFill="1" applyBorder="1" applyAlignment="1" applyProtection="1">
      <alignment horizontal="center" vertical="center" wrapText="1"/>
    </xf>
    <xf numFmtId="0" fontId="9" fillId="3" borderId="2" xfId="2" applyFont="1" applyFill="1" applyBorder="1" applyAlignment="1" applyProtection="1">
      <alignment horizontal="center" vertical="center" wrapText="1"/>
    </xf>
    <xf numFmtId="0" fontId="9" fillId="3" borderId="3" xfId="2" applyFont="1" applyFill="1" applyBorder="1" applyAlignment="1" applyProtection="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workbookViewId="0">
      <selection activeCell="C19" sqref="C19"/>
    </sheetView>
  </sheetViews>
  <sheetFormatPr baseColWidth="10" defaultRowHeight="16.5" x14ac:dyDescent="0.3"/>
  <cols>
    <col min="1" max="1" width="57.28515625" style="1" bestFit="1" customWidth="1"/>
    <col min="2" max="2" width="17" style="1" customWidth="1"/>
    <col min="3" max="3" width="15.85546875" style="1" bestFit="1" customWidth="1"/>
    <col min="4" max="16384" width="11.42578125" style="1"/>
  </cols>
  <sheetData>
    <row r="1" spans="1:3" ht="36" customHeight="1" x14ac:dyDescent="0.3">
      <c r="A1" s="28" t="s">
        <v>67</v>
      </c>
      <c r="B1" s="35" t="s">
        <v>51</v>
      </c>
    </row>
    <row r="2" spans="1:3" x14ac:dyDescent="0.3">
      <c r="A2" s="29" t="s">
        <v>64</v>
      </c>
      <c r="B2" s="30">
        <v>1636140083</v>
      </c>
    </row>
    <row r="3" spans="1:3" ht="33" x14ac:dyDescent="0.3">
      <c r="A3" s="31" t="s">
        <v>65</v>
      </c>
      <c r="B3" s="32">
        <v>327228017</v>
      </c>
    </row>
    <row r="4" spans="1:3" ht="33" x14ac:dyDescent="0.3">
      <c r="A4" s="29" t="s">
        <v>66</v>
      </c>
      <c r="B4" s="30">
        <v>437603145</v>
      </c>
      <c r="C4" s="6"/>
    </row>
    <row r="5" spans="1:3" x14ac:dyDescent="0.3">
      <c r="A5" s="33" t="s">
        <v>63</v>
      </c>
      <c r="B5" s="32">
        <f>(B2+B3+B4)*10%</f>
        <v>240097124.5</v>
      </c>
    </row>
    <row r="6" spans="1:3" x14ac:dyDescent="0.3">
      <c r="A6" s="29" t="s">
        <v>49</v>
      </c>
      <c r="B6" s="30">
        <v>1110114520.7800021</v>
      </c>
    </row>
    <row r="7" spans="1:3" ht="33" x14ac:dyDescent="0.3">
      <c r="A7" s="29" t="s">
        <v>68</v>
      </c>
      <c r="B7" s="30">
        <v>24490136814.039989</v>
      </c>
    </row>
    <row r="8" spans="1:3" x14ac:dyDescent="0.3">
      <c r="A8" s="29" t="s">
        <v>73</v>
      </c>
      <c r="B8" s="30">
        <v>171440000</v>
      </c>
      <c r="C8" s="34"/>
    </row>
    <row r="9" spans="1:3" x14ac:dyDescent="0.3">
      <c r="A9" s="29" t="s">
        <v>74</v>
      </c>
      <c r="B9" s="30">
        <v>382890480</v>
      </c>
      <c r="C9" s="34"/>
    </row>
    <row r="10" spans="1:3" x14ac:dyDescent="0.3">
      <c r="A10" s="29" t="s">
        <v>72</v>
      </c>
      <c r="B10" s="30">
        <v>4455796889</v>
      </c>
      <c r="C10" s="34"/>
    </row>
    <row r="11" spans="1:3" x14ac:dyDescent="0.3">
      <c r="A11" s="29" t="s">
        <v>69</v>
      </c>
      <c r="B11" s="30">
        <v>632475810</v>
      </c>
    </row>
    <row r="12" spans="1:3" x14ac:dyDescent="0.3">
      <c r="A12" s="33" t="s">
        <v>63</v>
      </c>
      <c r="B12" s="30">
        <f>SUM(B6:B11)*10%</f>
        <v>3124285451.3819995</v>
      </c>
    </row>
    <row r="13" spans="1:3" ht="33" x14ac:dyDescent="0.3">
      <c r="A13" s="31" t="s">
        <v>70</v>
      </c>
      <c r="B13" s="32">
        <v>650000000</v>
      </c>
      <c r="C13" s="25"/>
    </row>
    <row r="14" spans="1:3" x14ac:dyDescent="0.3">
      <c r="A14" s="29" t="s">
        <v>71</v>
      </c>
      <c r="B14" s="30">
        <v>20000000</v>
      </c>
    </row>
    <row r="15" spans="1:3" x14ac:dyDescent="0.3">
      <c r="A15" s="36" t="s">
        <v>50</v>
      </c>
      <c r="B15" s="37">
        <f>B2+B3+B4+B6+B7+B8+B9+B10+B11+B13+B14</f>
        <v>34313825758.819992</v>
      </c>
    </row>
    <row r="16" spans="1:3" x14ac:dyDescent="0.3">
      <c r="A16" s="38" t="s">
        <v>75</v>
      </c>
      <c r="B16" s="39">
        <f>B5+B12</f>
        <v>3364382575.8819995</v>
      </c>
    </row>
    <row r="17" spans="1:2" x14ac:dyDescent="0.3">
      <c r="A17" s="40" t="s">
        <v>76</v>
      </c>
      <c r="B17" s="37">
        <f>SUM(B15:B16)</f>
        <v>37678208334.701988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selection activeCell="F3" sqref="F3"/>
    </sheetView>
  </sheetViews>
  <sheetFormatPr baseColWidth="10" defaultRowHeight="15" x14ac:dyDescent="0.25"/>
  <cols>
    <col min="1" max="1" width="14.5703125" customWidth="1"/>
    <col min="2" max="2" width="34.42578125" customWidth="1"/>
    <col min="3" max="3" width="22.7109375" bestFit="1" customWidth="1"/>
    <col min="4" max="4" width="47.5703125" customWidth="1"/>
    <col min="5" max="5" width="23.140625" customWidth="1"/>
    <col min="8" max="8" width="23" customWidth="1"/>
  </cols>
  <sheetData>
    <row r="1" spans="1:8" ht="15.75" x14ac:dyDescent="0.25">
      <c r="A1" s="55"/>
      <c r="B1" s="56"/>
      <c r="C1" s="56"/>
      <c r="D1" s="56"/>
      <c r="E1" s="56"/>
      <c r="F1" s="56"/>
      <c r="G1" s="56"/>
      <c r="H1" s="57"/>
    </row>
    <row r="2" spans="1:8" ht="31.5" x14ac:dyDescent="0.25">
      <c r="A2" s="42" t="s">
        <v>78</v>
      </c>
      <c r="B2" s="42" t="s">
        <v>100</v>
      </c>
      <c r="C2" s="42" t="s">
        <v>101</v>
      </c>
      <c r="D2" s="42" t="s">
        <v>102</v>
      </c>
      <c r="E2" s="42" t="s">
        <v>86</v>
      </c>
      <c r="F2" s="42" t="s">
        <v>87</v>
      </c>
      <c r="G2" s="42" t="s">
        <v>103</v>
      </c>
      <c r="H2" s="42" t="s">
        <v>88</v>
      </c>
    </row>
    <row r="3" spans="1:8" ht="63" x14ac:dyDescent="0.25">
      <c r="A3" s="47">
        <v>700228</v>
      </c>
      <c r="B3" s="47">
        <v>700228</v>
      </c>
      <c r="C3" s="47" t="s">
        <v>104</v>
      </c>
      <c r="D3" s="50" t="s">
        <v>105</v>
      </c>
      <c r="E3" s="51" t="s">
        <v>89</v>
      </c>
      <c r="F3" s="50" t="s">
        <v>90</v>
      </c>
      <c r="G3" s="52">
        <v>35928</v>
      </c>
      <c r="H3" s="49" t="s">
        <v>91</v>
      </c>
    </row>
    <row r="4" spans="1:8" ht="63" x14ac:dyDescent="0.25">
      <c r="A4" s="47">
        <v>700538</v>
      </c>
      <c r="B4" s="47">
        <v>700538</v>
      </c>
      <c r="C4" s="47" t="s">
        <v>104</v>
      </c>
      <c r="D4" s="50" t="s">
        <v>105</v>
      </c>
      <c r="E4" s="51" t="s">
        <v>92</v>
      </c>
      <c r="F4" s="50" t="s">
        <v>90</v>
      </c>
      <c r="G4" s="52">
        <v>35767</v>
      </c>
      <c r="H4" s="49" t="s">
        <v>91</v>
      </c>
    </row>
    <row r="5" spans="1:8" ht="22.5" x14ac:dyDescent="0.25">
      <c r="A5" s="47">
        <v>700607</v>
      </c>
      <c r="B5" s="47">
        <v>700607</v>
      </c>
      <c r="C5" s="47" t="s">
        <v>104</v>
      </c>
      <c r="D5" s="50" t="s">
        <v>105</v>
      </c>
      <c r="E5" s="51" t="s">
        <v>106</v>
      </c>
      <c r="F5" s="50" t="s">
        <v>107</v>
      </c>
      <c r="G5" s="52">
        <v>37978</v>
      </c>
      <c r="H5" s="53"/>
    </row>
    <row r="6" spans="1:8" ht="63" x14ac:dyDescent="0.25">
      <c r="A6" s="47">
        <v>700608</v>
      </c>
      <c r="B6" s="47">
        <v>700608</v>
      </c>
      <c r="C6" s="47" t="s">
        <v>104</v>
      </c>
      <c r="D6" s="50" t="s">
        <v>105</v>
      </c>
      <c r="E6" s="51" t="s">
        <v>93</v>
      </c>
      <c r="F6" s="50" t="s">
        <v>90</v>
      </c>
      <c r="G6" s="52">
        <v>37978</v>
      </c>
      <c r="H6" s="49" t="s">
        <v>91</v>
      </c>
    </row>
    <row r="7" spans="1:8" ht="31.5" x14ac:dyDescent="0.25">
      <c r="A7" s="47">
        <v>701096</v>
      </c>
      <c r="B7" s="47">
        <v>701096</v>
      </c>
      <c r="C7" s="47" t="s">
        <v>104</v>
      </c>
      <c r="D7" s="50" t="s">
        <v>105</v>
      </c>
      <c r="E7" s="51" t="s">
        <v>94</v>
      </c>
      <c r="F7" s="50" t="s">
        <v>108</v>
      </c>
      <c r="G7" s="52">
        <v>39253</v>
      </c>
      <c r="H7" s="49" t="s">
        <v>95</v>
      </c>
    </row>
    <row r="8" spans="1:8" ht="47.25" x14ac:dyDescent="0.25">
      <c r="A8" s="47">
        <v>1000622</v>
      </c>
      <c r="B8" s="47">
        <v>701436</v>
      </c>
      <c r="C8" s="47" t="s">
        <v>104</v>
      </c>
      <c r="D8" s="50" t="s">
        <v>105</v>
      </c>
      <c r="E8" s="51" t="s">
        <v>96</v>
      </c>
      <c r="F8" s="50" t="s">
        <v>97</v>
      </c>
      <c r="G8" s="52">
        <v>40540</v>
      </c>
      <c r="H8" s="49" t="s">
        <v>98</v>
      </c>
    </row>
    <row r="9" spans="1:8" ht="47.25" x14ac:dyDescent="0.25">
      <c r="A9" s="47">
        <v>1000623</v>
      </c>
      <c r="B9" s="47">
        <v>701437</v>
      </c>
      <c r="C9" s="47" t="s">
        <v>104</v>
      </c>
      <c r="D9" s="50" t="s">
        <v>105</v>
      </c>
      <c r="E9" s="51" t="s">
        <v>96</v>
      </c>
      <c r="F9" s="50" t="s">
        <v>99</v>
      </c>
      <c r="G9" s="52">
        <v>40540</v>
      </c>
      <c r="H9" s="49" t="s">
        <v>98</v>
      </c>
    </row>
    <row r="10" spans="1:8" ht="45" x14ac:dyDescent="0.25">
      <c r="A10" s="47">
        <v>1001999</v>
      </c>
      <c r="B10" s="47">
        <v>702004</v>
      </c>
      <c r="C10" s="47" t="s">
        <v>104</v>
      </c>
      <c r="D10" s="48" t="s">
        <v>105</v>
      </c>
      <c r="E10" s="51" t="s">
        <v>109</v>
      </c>
      <c r="F10" s="50" t="s">
        <v>107</v>
      </c>
      <c r="G10" s="52">
        <v>42237</v>
      </c>
      <c r="H10" s="53"/>
    </row>
    <row r="11" spans="1:8" ht="45" x14ac:dyDescent="0.25">
      <c r="A11" s="47">
        <v>1002004</v>
      </c>
      <c r="B11" s="47">
        <v>702009</v>
      </c>
      <c r="C11" s="47" t="s">
        <v>104</v>
      </c>
      <c r="D11" s="48" t="s">
        <v>105</v>
      </c>
      <c r="E11" s="51" t="s">
        <v>110</v>
      </c>
      <c r="F11" s="50" t="s">
        <v>107</v>
      </c>
      <c r="G11" s="52">
        <v>42237</v>
      </c>
      <c r="H11" s="53"/>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
  <sheetViews>
    <sheetView workbookViewId="0">
      <selection activeCell="B2" sqref="B2"/>
    </sheetView>
  </sheetViews>
  <sheetFormatPr baseColWidth="10" defaultRowHeight="15" x14ac:dyDescent="0.25"/>
  <cols>
    <col min="1" max="1" width="7.7109375" bestFit="1" customWidth="1"/>
    <col min="2" max="2" width="15.140625" bestFit="1" customWidth="1"/>
    <col min="3" max="3" width="36.28515625" customWidth="1"/>
    <col min="4" max="4" width="9.85546875" bestFit="1" customWidth="1"/>
    <col min="5" max="5" width="19.42578125" customWidth="1"/>
    <col min="6" max="6" width="9.85546875" bestFit="1" customWidth="1"/>
    <col min="8" max="8" width="12" bestFit="1" customWidth="1"/>
    <col min="11" max="11" width="13.42578125" bestFit="1" customWidth="1"/>
  </cols>
  <sheetData>
    <row r="1" spans="1:11" ht="38.25" customHeight="1" x14ac:dyDescent="0.25">
      <c r="A1" s="58" t="s">
        <v>54</v>
      </c>
      <c r="B1" s="58"/>
      <c r="C1" s="58"/>
      <c r="D1" s="58"/>
      <c r="E1" s="58"/>
      <c r="F1" s="58"/>
      <c r="G1" s="58"/>
      <c r="H1" s="58"/>
      <c r="I1" s="58"/>
      <c r="J1" s="58"/>
      <c r="K1" s="58"/>
    </row>
    <row r="2" spans="1:11" s="18" customFormat="1" ht="31.5" x14ac:dyDescent="0.25">
      <c r="A2" s="17" t="s">
        <v>40</v>
      </c>
      <c r="B2" s="17" t="s">
        <v>55</v>
      </c>
      <c r="C2" s="17" t="s">
        <v>41</v>
      </c>
      <c r="D2" s="17" t="s">
        <v>42</v>
      </c>
      <c r="E2" s="17" t="s">
        <v>45</v>
      </c>
      <c r="F2" s="17" t="s">
        <v>46</v>
      </c>
      <c r="G2" s="17" t="s">
        <v>47</v>
      </c>
      <c r="H2" s="17" t="s">
        <v>48</v>
      </c>
      <c r="I2" s="17" t="s">
        <v>53</v>
      </c>
      <c r="J2" s="17" t="s">
        <v>43</v>
      </c>
      <c r="K2" s="17" t="s">
        <v>44</v>
      </c>
    </row>
    <row r="3" spans="1:11" ht="38.25" x14ac:dyDescent="0.25">
      <c r="A3" s="13">
        <v>1005355</v>
      </c>
      <c r="B3" s="13" t="s">
        <v>35</v>
      </c>
      <c r="C3" s="14" t="s">
        <v>36</v>
      </c>
      <c r="D3" s="15" t="s">
        <v>37</v>
      </c>
      <c r="E3" s="13" t="s">
        <v>32</v>
      </c>
      <c r="F3" s="13">
        <v>5</v>
      </c>
      <c r="G3" s="13" t="s">
        <v>33</v>
      </c>
      <c r="H3" s="13" t="s">
        <v>38</v>
      </c>
      <c r="I3" s="16">
        <v>1</v>
      </c>
      <c r="J3" s="15">
        <v>1082905882</v>
      </c>
      <c r="K3" s="15">
        <v>1082905882</v>
      </c>
    </row>
    <row r="4" spans="1:11" ht="38.25" x14ac:dyDescent="0.25">
      <c r="A4" s="13">
        <v>1005356</v>
      </c>
      <c r="B4" s="13" t="s">
        <v>35</v>
      </c>
      <c r="C4" s="14" t="s">
        <v>39</v>
      </c>
      <c r="D4" s="15" t="s">
        <v>37</v>
      </c>
      <c r="E4" s="13" t="s">
        <v>32</v>
      </c>
      <c r="F4" s="13">
        <v>5</v>
      </c>
      <c r="G4" s="13" t="s">
        <v>33</v>
      </c>
      <c r="H4" s="13" t="s">
        <v>38</v>
      </c>
      <c r="I4" s="16">
        <v>1</v>
      </c>
      <c r="J4" s="15">
        <v>553234201</v>
      </c>
      <c r="K4" s="15">
        <v>553234201</v>
      </c>
    </row>
    <row r="5" spans="1:11" x14ac:dyDescent="0.25">
      <c r="K5" s="19">
        <f>SUM(K3:K4)</f>
        <v>1636140083</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
  <sheetViews>
    <sheetView topLeftCell="B1" workbookViewId="0">
      <selection activeCell="E3" sqref="E3"/>
    </sheetView>
  </sheetViews>
  <sheetFormatPr baseColWidth="10" defaultRowHeight="16.5" x14ac:dyDescent="0.3"/>
  <cols>
    <col min="1" max="1" width="4.85546875" style="1" bestFit="1" customWidth="1"/>
    <col min="2" max="2" width="12.42578125" style="1" bestFit="1" customWidth="1"/>
    <col min="3" max="3" width="41.140625" style="1" bestFit="1" customWidth="1"/>
    <col min="4" max="4" width="14.85546875" style="1" customWidth="1"/>
    <col min="5" max="5" width="53.140625" style="1" customWidth="1"/>
    <col min="6" max="6" width="11.28515625" style="1" bestFit="1" customWidth="1"/>
    <col min="7" max="7" width="19.7109375" style="1" customWidth="1"/>
    <col min="8" max="9" width="10.42578125" style="1" bestFit="1" customWidth="1"/>
    <col min="10" max="10" width="11.42578125" style="1" bestFit="1" customWidth="1"/>
    <col min="11" max="16384" width="11.42578125" style="1"/>
  </cols>
  <sheetData>
    <row r="1" spans="1:10" ht="38.25" customHeight="1" x14ac:dyDescent="0.3">
      <c r="A1" s="59" t="s">
        <v>52</v>
      </c>
      <c r="B1" s="60"/>
      <c r="C1" s="60"/>
      <c r="D1" s="60"/>
      <c r="E1" s="60"/>
      <c r="F1" s="60"/>
      <c r="G1" s="60"/>
      <c r="H1" s="60"/>
      <c r="I1" s="60"/>
      <c r="J1" s="60"/>
    </row>
    <row r="2" spans="1:10" ht="31.5" x14ac:dyDescent="0.3">
      <c r="A2" s="42" t="s">
        <v>18</v>
      </c>
      <c r="B2" s="42" t="s">
        <v>78</v>
      </c>
      <c r="C2" s="42" t="s">
        <v>1</v>
      </c>
      <c r="D2" s="42" t="s">
        <v>4</v>
      </c>
      <c r="E2" s="42" t="s">
        <v>79</v>
      </c>
      <c r="F2" s="42" t="s">
        <v>80</v>
      </c>
      <c r="G2" s="42" t="s">
        <v>81</v>
      </c>
      <c r="H2" s="17" t="s">
        <v>53</v>
      </c>
      <c r="I2" s="17" t="s">
        <v>43</v>
      </c>
      <c r="J2" s="17" t="s">
        <v>44</v>
      </c>
    </row>
    <row r="3" spans="1:10" ht="210" x14ac:dyDescent="0.3">
      <c r="A3" s="44">
        <v>2</v>
      </c>
      <c r="B3" s="44">
        <v>1005714</v>
      </c>
      <c r="C3" s="45" t="s">
        <v>34</v>
      </c>
      <c r="D3" s="45" t="s">
        <v>84</v>
      </c>
      <c r="E3" s="46" t="s">
        <v>82</v>
      </c>
      <c r="F3" s="45" t="s">
        <v>83</v>
      </c>
      <c r="G3" s="45" t="s">
        <v>85</v>
      </c>
      <c r="H3" s="43">
        <v>1</v>
      </c>
      <c r="I3" s="15">
        <v>10120000</v>
      </c>
      <c r="J3" s="15">
        <v>10120000</v>
      </c>
    </row>
    <row r="4" spans="1:10" x14ac:dyDescent="0.3">
      <c r="A4" s="61" t="s">
        <v>31</v>
      </c>
      <c r="B4" s="62"/>
      <c r="C4" s="62"/>
      <c r="D4" s="62"/>
      <c r="E4" s="62"/>
      <c r="F4" s="62"/>
      <c r="G4" s="63"/>
      <c r="H4" s="20">
        <f>SUM(H3:H3)</f>
        <v>1</v>
      </c>
      <c r="I4" s="54">
        <f>SUM(I3:I3)</f>
        <v>10120000</v>
      </c>
      <c r="J4" s="54">
        <f>SUM(J3:J3)</f>
        <v>10120000</v>
      </c>
    </row>
  </sheetData>
  <mergeCells count="2">
    <mergeCell ref="A1:J1"/>
    <mergeCell ref="A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
  <sheetViews>
    <sheetView showGridLines="0" topLeftCell="D1" workbookViewId="0">
      <selection activeCell="L5" sqref="L5"/>
    </sheetView>
  </sheetViews>
  <sheetFormatPr baseColWidth="10" defaultRowHeight="16.5" x14ac:dyDescent="0.3"/>
  <cols>
    <col min="1" max="1" width="2.7109375" style="1" bestFit="1" customWidth="1"/>
    <col min="2" max="2" width="8" style="1" bestFit="1" customWidth="1"/>
    <col min="3" max="3" width="11.42578125" style="1" bestFit="1" customWidth="1"/>
    <col min="4" max="4" width="11.85546875" style="1" bestFit="1" customWidth="1"/>
    <col min="5" max="5" width="19.42578125" style="1" customWidth="1"/>
    <col min="6" max="6" width="9" style="1" bestFit="1" customWidth="1"/>
    <col min="7" max="7" width="30" style="1" customWidth="1"/>
    <col min="8" max="8" width="13.28515625" style="1" customWidth="1"/>
    <col min="9" max="9" width="11.85546875" style="1" bestFit="1" customWidth="1"/>
    <col min="10" max="10" width="8.140625" style="1" bestFit="1" customWidth="1"/>
    <col min="11" max="11" width="11.28515625" style="1" customWidth="1"/>
    <col min="12" max="12" width="20" style="1" bestFit="1" customWidth="1"/>
    <col min="13" max="13" width="12.140625" style="1" bestFit="1" customWidth="1"/>
    <col min="14" max="14" width="14.7109375" style="1" bestFit="1" customWidth="1"/>
    <col min="15" max="15" width="13.7109375" style="1" customWidth="1"/>
    <col min="16" max="16384" width="11.42578125" style="1"/>
  </cols>
  <sheetData>
    <row r="1" spans="1:15" ht="16.5" customHeight="1" x14ac:dyDescent="0.3">
      <c r="A1" s="65" t="s">
        <v>30</v>
      </c>
      <c r="B1" s="66"/>
      <c r="C1" s="66"/>
      <c r="D1" s="66"/>
      <c r="E1" s="66"/>
      <c r="F1" s="66"/>
      <c r="G1" s="66"/>
      <c r="H1" s="66"/>
      <c r="I1" s="66"/>
      <c r="J1" s="66"/>
      <c r="K1" s="66"/>
      <c r="L1" s="66"/>
      <c r="M1" s="66"/>
      <c r="N1" s="66"/>
      <c r="O1" s="66"/>
    </row>
    <row r="2" spans="1:15" x14ac:dyDescent="0.3">
      <c r="A2" s="67"/>
      <c r="B2" s="68"/>
      <c r="C2" s="68"/>
      <c r="D2" s="68"/>
      <c r="E2" s="68"/>
      <c r="F2" s="68"/>
      <c r="G2" s="68"/>
      <c r="H2" s="68"/>
      <c r="I2" s="68"/>
      <c r="J2" s="68"/>
      <c r="K2" s="68"/>
      <c r="L2" s="68"/>
      <c r="M2" s="68"/>
      <c r="N2" s="68"/>
      <c r="O2" s="68"/>
    </row>
    <row r="3" spans="1:15" ht="49.5" x14ac:dyDescent="0.3">
      <c r="A3" s="8" t="s">
        <v>18</v>
      </c>
      <c r="B3" s="8" t="s">
        <v>3</v>
      </c>
      <c r="C3" s="9" t="s">
        <v>0</v>
      </c>
      <c r="D3" s="8" t="s">
        <v>1</v>
      </c>
      <c r="E3" s="8" t="s">
        <v>2</v>
      </c>
      <c r="F3" s="8" t="s">
        <v>4</v>
      </c>
      <c r="G3" s="8" t="s">
        <v>58</v>
      </c>
      <c r="H3" s="11" t="s">
        <v>62</v>
      </c>
      <c r="I3" s="8" t="s">
        <v>5</v>
      </c>
      <c r="J3" s="8" t="s">
        <v>10</v>
      </c>
      <c r="K3" s="9" t="s">
        <v>25</v>
      </c>
      <c r="L3" s="8" t="s">
        <v>12</v>
      </c>
      <c r="M3" s="9" t="s">
        <v>22</v>
      </c>
      <c r="N3" s="9" t="s">
        <v>77</v>
      </c>
      <c r="O3" s="11" t="s">
        <v>44</v>
      </c>
    </row>
    <row r="4" spans="1:15" ht="33" x14ac:dyDescent="0.3">
      <c r="A4" s="2">
        <v>1</v>
      </c>
      <c r="B4" s="2" t="s">
        <v>19</v>
      </c>
      <c r="C4" s="2" t="s">
        <v>6</v>
      </c>
      <c r="D4" s="2" t="s">
        <v>8</v>
      </c>
      <c r="E4" s="24" t="s">
        <v>28</v>
      </c>
      <c r="F4" s="2">
        <v>2000</v>
      </c>
      <c r="G4" s="2" t="s">
        <v>59</v>
      </c>
      <c r="H4" s="23">
        <v>38000000</v>
      </c>
      <c r="I4" s="3">
        <v>3426</v>
      </c>
      <c r="J4" s="24" t="s">
        <v>16</v>
      </c>
      <c r="K4" s="2" t="s">
        <v>29</v>
      </c>
      <c r="L4" s="2" t="s">
        <v>17</v>
      </c>
      <c r="M4" s="41">
        <v>5612004</v>
      </c>
      <c r="N4" s="26">
        <v>20700000</v>
      </c>
      <c r="O4" s="27">
        <f>N4+H4</f>
        <v>58700000</v>
      </c>
    </row>
    <row r="5" spans="1:15" ht="49.5" x14ac:dyDescent="0.3">
      <c r="A5" s="2">
        <v>2</v>
      </c>
      <c r="B5" s="2" t="s">
        <v>20</v>
      </c>
      <c r="C5" s="2" t="s">
        <v>7</v>
      </c>
      <c r="D5" s="2" t="s">
        <v>9</v>
      </c>
      <c r="E5" s="24" t="s">
        <v>24</v>
      </c>
      <c r="F5" s="2">
        <v>2014</v>
      </c>
      <c r="G5" s="24" t="s">
        <v>61</v>
      </c>
      <c r="H5" s="23">
        <f>65000000+12000000+1120000</f>
        <v>78120000</v>
      </c>
      <c r="I5" s="3">
        <v>2771</v>
      </c>
      <c r="J5" s="24" t="s">
        <v>14</v>
      </c>
      <c r="K5" s="2" t="s">
        <v>26</v>
      </c>
      <c r="L5" s="2" t="s">
        <v>15</v>
      </c>
      <c r="M5" s="2">
        <v>1612135</v>
      </c>
      <c r="N5" s="26">
        <v>48300000</v>
      </c>
      <c r="O5" s="27">
        <f>N5+H5</f>
        <v>126420000</v>
      </c>
    </row>
    <row r="6" spans="1:15" ht="49.5" x14ac:dyDescent="0.3">
      <c r="A6" s="2">
        <v>3</v>
      </c>
      <c r="B6" s="2" t="s">
        <v>21</v>
      </c>
      <c r="C6" s="2" t="s">
        <v>6</v>
      </c>
      <c r="D6" s="2" t="s">
        <v>9</v>
      </c>
      <c r="E6" s="24" t="s">
        <v>23</v>
      </c>
      <c r="F6" s="2">
        <v>2015</v>
      </c>
      <c r="G6" s="24" t="s">
        <v>61</v>
      </c>
      <c r="H6" s="23">
        <f>85000000+48000000+120000</f>
        <v>133120000</v>
      </c>
      <c r="I6" s="3">
        <v>7790</v>
      </c>
      <c r="J6" s="24" t="s">
        <v>11</v>
      </c>
      <c r="K6" s="2" t="s">
        <v>27</v>
      </c>
      <c r="L6" s="2" t="s">
        <v>13</v>
      </c>
      <c r="M6" s="2">
        <v>1611117</v>
      </c>
      <c r="N6" s="26">
        <v>126200000</v>
      </c>
      <c r="O6" s="27">
        <f>N6+H6</f>
        <v>259320000</v>
      </c>
    </row>
    <row r="7" spans="1:15" x14ac:dyDescent="0.3">
      <c r="A7" s="64" t="s">
        <v>31</v>
      </c>
      <c r="B7" s="64"/>
      <c r="C7" s="64"/>
      <c r="D7" s="64"/>
      <c r="E7" s="64"/>
      <c r="F7" s="64"/>
      <c r="G7" s="64"/>
      <c r="H7" s="64"/>
      <c r="I7" s="64"/>
      <c r="J7" s="64"/>
      <c r="K7" s="64"/>
      <c r="L7" s="64"/>
      <c r="M7" s="64"/>
      <c r="N7" s="12">
        <f>SUM(N4:N6)</f>
        <v>195200000</v>
      </c>
      <c r="O7" s="12">
        <f>SUM(O4:O6)</f>
        <v>444440000</v>
      </c>
    </row>
    <row r="8" spans="1:15" x14ac:dyDescent="0.3">
      <c r="N8" s="6"/>
    </row>
    <row r="9" spans="1:15" x14ac:dyDescent="0.3">
      <c r="N9" s="6"/>
    </row>
    <row r="10" spans="1:15" x14ac:dyDescent="0.3">
      <c r="N10" s="6"/>
    </row>
    <row r="11" spans="1:15" x14ac:dyDescent="0.3">
      <c r="N11" s="6"/>
    </row>
    <row r="12" spans="1:15" x14ac:dyDescent="0.3">
      <c r="M12" s="7"/>
      <c r="N12" s="4"/>
      <c r="O12" s="5"/>
    </row>
    <row r="13" spans="1:15" x14ac:dyDescent="0.3">
      <c r="M13" s="6"/>
      <c r="N13" s="4"/>
      <c r="O13" s="5"/>
    </row>
    <row r="14" spans="1:15" x14ac:dyDescent="0.3">
      <c r="M14" s="6"/>
      <c r="N14" s="4"/>
      <c r="O14" s="5"/>
    </row>
    <row r="15" spans="1:15" x14ac:dyDescent="0.3">
      <c r="M15" s="6"/>
      <c r="N15" s="6"/>
      <c r="O15" s="6"/>
    </row>
  </sheetData>
  <mergeCells count="2">
    <mergeCell ref="A7:M7"/>
    <mergeCell ref="A1:O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
  <sheetViews>
    <sheetView workbookViewId="0">
      <selection activeCell="I9" sqref="I9"/>
    </sheetView>
  </sheetViews>
  <sheetFormatPr baseColWidth="10" defaultRowHeight="15" x14ac:dyDescent="0.25"/>
  <cols>
    <col min="1" max="1" width="2.7109375" bestFit="1" customWidth="1"/>
    <col min="2" max="2" width="8" bestFit="1" customWidth="1"/>
    <col min="4" max="4" width="11.85546875" bestFit="1" customWidth="1"/>
    <col min="5" max="5" width="32" bestFit="1" customWidth="1"/>
    <col min="6" max="6" width="9" bestFit="1" customWidth="1"/>
    <col min="7" max="7" width="11.85546875" bestFit="1" customWidth="1"/>
    <col min="8" max="8" width="15.5703125" bestFit="1" customWidth="1"/>
    <col min="10" max="10" width="20" bestFit="1" customWidth="1"/>
    <col min="11" max="11" width="14.5703125" bestFit="1" customWidth="1"/>
    <col min="12" max="12" width="7.7109375" bestFit="1" customWidth="1"/>
    <col min="13" max="13" width="11.42578125" bestFit="1" customWidth="1"/>
  </cols>
  <sheetData>
    <row r="1" spans="1:13" x14ac:dyDescent="0.25">
      <c r="A1" s="65" t="s">
        <v>30</v>
      </c>
      <c r="B1" s="66"/>
      <c r="C1" s="66"/>
      <c r="D1" s="66"/>
      <c r="E1" s="66"/>
      <c r="F1" s="66"/>
      <c r="G1" s="66"/>
      <c r="H1" s="66"/>
      <c r="I1" s="66"/>
      <c r="J1" s="66"/>
      <c r="K1" s="66"/>
      <c r="L1" s="66"/>
      <c r="M1" s="66"/>
    </row>
    <row r="2" spans="1:13" ht="27.75" customHeight="1" x14ac:dyDescent="0.25">
      <c r="A2" s="65"/>
      <c r="B2" s="66"/>
      <c r="C2" s="66"/>
      <c r="D2" s="66"/>
      <c r="E2" s="66"/>
      <c r="F2" s="66"/>
      <c r="G2" s="66"/>
      <c r="H2" s="66"/>
      <c r="I2" s="66"/>
      <c r="J2" s="66"/>
      <c r="K2" s="66"/>
      <c r="L2" s="66"/>
      <c r="M2" s="66"/>
    </row>
    <row r="3" spans="1:13" ht="33" x14ac:dyDescent="0.25">
      <c r="A3" s="8" t="s">
        <v>18</v>
      </c>
      <c r="B3" s="8" t="s">
        <v>3</v>
      </c>
      <c r="C3" s="11" t="s">
        <v>0</v>
      </c>
      <c r="D3" s="8" t="s">
        <v>1</v>
      </c>
      <c r="E3" s="8" t="s">
        <v>2</v>
      </c>
      <c r="F3" s="8" t="s">
        <v>4</v>
      </c>
      <c r="G3" s="8" t="s">
        <v>5</v>
      </c>
      <c r="H3" s="8" t="s">
        <v>10</v>
      </c>
      <c r="I3" s="11" t="s">
        <v>25</v>
      </c>
      <c r="J3" s="8" t="s">
        <v>12</v>
      </c>
      <c r="K3" s="8" t="s">
        <v>60</v>
      </c>
      <c r="L3" s="11" t="s">
        <v>56</v>
      </c>
      <c r="M3" s="11" t="s">
        <v>57</v>
      </c>
    </row>
    <row r="4" spans="1:13" ht="16.5" x14ac:dyDescent="0.3">
      <c r="A4" s="2">
        <v>1</v>
      </c>
      <c r="B4" s="2" t="s">
        <v>19</v>
      </c>
      <c r="C4" s="2" t="s">
        <v>6</v>
      </c>
      <c r="D4" s="2" t="s">
        <v>8</v>
      </c>
      <c r="E4" s="2" t="s">
        <v>28</v>
      </c>
      <c r="F4" s="2">
        <v>2000</v>
      </c>
      <c r="G4" s="3">
        <v>3426</v>
      </c>
      <c r="H4" s="2" t="s">
        <v>16</v>
      </c>
      <c r="I4" s="2" t="s">
        <v>29</v>
      </c>
      <c r="J4" s="2" t="s">
        <v>17</v>
      </c>
      <c r="K4" s="22">
        <v>44396</v>
      </c>
      <c r="L4" s="2">
        <v>320</v>
      </c>
      <c r="M4" s="10">
        <v>942000</v>
      </c>
    </row>
    <row r="5" spans="1:13" ht="16.5" x14ac:dyDescent="0.3">
      <c r="A5" s="2">
        <v>2</v>
      </c>
      <c r="B5" s="2" t="s">
        <v>20</v>
      </c>
      <c r="C5" s="2" t="s">
        <v>7</v>
      </c>
      <c r="D5" s="2" t="s">
        <v>9</v>
      </c>
      <c r="E5" s="2" t="s">
        <v>24</v>
      </c>
      <c r="F5" s="2">
        <v>2014</v>
      </c>
      <c r="G5" s="3">
        <v>2771</v>
      </c>
      <c r="H5" s="2" t="s">
        <v>14</v>
      </c>
      <c r="I5" s="2" t="s">
        <v>26</v>
      </c>
      <c r="J5" s="2" t="s">
        <v>15</v>
      </c>
      <c r="K5" s="22">
        <v>44590</v>
      </c>
      <c r="L5" s="2">
        <v>310</v>
      </c>
      <c r="M5" s="10">
        <v>815400</v>
      </c>
    </row>
    <row r="6" spans="1:13" ht="16.5" x14ac:dyDescent="0.3">
      <c r="A6" s="2">
        <v>3</v>
      </c>
      <c r="B6" s="2" t="s">
        <v>21</v>
      </c>
      <c r="C6" s="2" t="s">
        <v>6</v>
      </c>
      <c r="D6" s="2" t="s">
        <v>9</v>
      </c>
      <c r="E6" s="2" t="s">
        <v>23</v>
      </c>
      <c r="F6" s="2">
        <v>2015</v>
      </c>
      <c r="G6" s="3">
        <v>7790</v>
      </c>
      <c r="H6" s="2" t="s">
        <v>11</v>
      </c>
      <c r="I6" s="2" t="s">
        <v>27</v>
      </c>
      <c r="J6" s="2" t="s">
        <v>13</v>
      </c>
      <c r="K6" s="22">
        <v>44405</v>
      </c>
      <c r="L6" s="2">
        <v>320</v>
      </c>
      <c r="M6" s="10">
        <v>942000</v>
      </c>
    </row>
    <row r="7" spans="1:13" ht="16.5" x14ac:dyDescent="0.3">
      <c r="A7" s="64" t="s">
        <v>31</v>
      </c>
      <c r="B7" s="64"/>
      <c r="C7" s="64"/>
      <c r="D7" s="64"/>
      <c r="E7" s="64"/>
      <c r="F7" s="64"/>
      <c r="G7" s="64"/>
      <c r="H7" s="64"/>
      <c r="I7" s="64"/>
      <c r="J7" s="64"/>
      <c r="K7" s="64"/>
      <c r="L7" s="64"/>
      <c r="M7" s="21">
        <f>SUM(M4:M6)</f>
        <v>2699400</v>
      </c>
    </row>
  </sheetData>
  <mergeCells count="2">
    <mergeCell ref="A1:M2"/>
    <mergeCell ref="A7:L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TRDM</vt:lpstr>
      <vt:lpstr>ANTENAS</vt:lpstr>
      <vt:lpstr>TERRENOS</vt:lpstr>
      <vt:lpstr>AVIACION</vt:lpstr>
      <vt:lpstr>AUTOMOVILES</vt:lpstr>
      <vt:lpstr>SOAT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Felipe Rivera Runta</dc:creator>
  <cp:lastModifiedBy>Usuario</cp:lastModifiedBy>
  <dcterms:created xsi:type="dcterms:W3CDTF">2020-01-30T14:19:54Z</dcterms:created>
  <dcterms:modified xsi:type="dcterms:W3CDTF">2021-02-11T03:34:00Z</dcterms:modified>
</cp:coreProperties>
</file>