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V:\2019\PAAC\SEGUIMIENTO PAAC - ABRIL\Seguimiento\"/>
    </mc:Choice>
  </mc:AlternateContent>
  <bookViews>
    <workbookView xWindow="0" yWindow="0" windowWidth="21600" windowHeight="9630"/>
  </bookViews>
  <sheets>
    <sheet name="PAAC_2018" sheetId="1" r:id="rId1"/>
    <sheet name="Datos" sheetId="4" state="hidden" r:id="rId2"/>
  </sheets>
  <externalReferences>
    <externalReference r:id="rId3"/>
  </externalReferences>
  <definedNames>
    <definedName name="_xlnm._FilterDatabase" localSheetId="0" hidden="1">PAAC_2018!$A$8:$AF$68</definedName>
  </definedNames>
  <calcPr calcId="162913"/>
</workbook>
</file>

<file path=xl/calcChain.xml><?xml version="1.0" encoding="utf-8"?>
<calcChain xmlns="http://schemas.openxmlformats.org/spreadsheetml/2006/main">
  <c r="AB35" i="1" l="1"/>
  <c r="AA35" i="1"/>
  <c r="Z35" i="1"/>
  <c r="AA13" i="1" l="1"/>
  <c r="X38" i="1" l="1"/>
  <c r="Y38" i="1" s="1"/>
  <c r="AA42" i="1" l="1"/>
  <c r="X10" i="1" l="1"/>
  <c r="Y10" i="1" s="1"/>
  <c r="Z10" i="1" s="1"/>
  <c r="AB10" i="1" s="1"/>
  <c r="AA10" i="1"/>
  <c r="X11" i="1"/>
  <c r="Y11" i="1" s="1"/>
  <c r="Z11" i="1" s="1"/>
  <c r="AB11" i="1" s="1"/>
  <c r="AA11" i="1"/>
  <c r="X12" i="1"/>
  <c r="Y12" i="1" s="1"/>
  <c r="AA12" i="1" s="1"/>
  <c r="AB12" i="1" s="1"/>
  <c r="Z12" i="1"/>
  <c r="X13" i="1"/>
  <c r="Y13" i="1" s="1"/>
  <c r="Z13" i="1" s="1"/>
  <c r="AB13" i="1" s="1"/>
  <c r="X14" i="1"/>
  <c r="Y14" i="1" s="1"/>
  <c r="X15" i="1"/>
  <c r="Y15" i="1" s="1"/>
  <c r="Z15" i="1" s="1"/>
  <c r="AB15" i="1" s="1"/>
  <c r="AA15" i="1"/>
  <c r="X16" i="1"/>
  <c r="Y16" i="1" s="1"/>
  <c r="Z16" i="1"/>
  <c r="AA16" i="1"/>
  <c r="AB16" i="1"/>
  <c r="X17" i="1"/>
  <c r="Y17" i="1" s="1"/>
  <c r="Z17" i="1"/>
  <c r="AA17" i="1"/>
  <c r="AB17" i="1"/>
  <c r="X18" i="1"/>
  <c r="Y18" i="1" s="1"/>
  <c r="AA18" i="1" s="1"/>
  <c r="AB18" i="1" s="1"/>
  <c r="Z18" i="1"/>
  <c r="X19" i="1"/>
  <c r="Y19" i="1" s="1"/>
  <c r="Z19" i="1" s="1"/>
  <c r="AB19" i="1" s="1"/>
  <c r="AA19" i="1"/>
  <c r="X20" i="1"/>
  <c r="Y20" i="1" s="1"/>
  <c r="Z20" i="1" s="1"/>
  <c r="AB20" i="1" s="1"/>
  <c r="X21" i="1"/>
  <c r="Y21" i="1" s="1"/>
  <c r="Z21" i="1" s="1"/>
  <c r="AB21" i="1" s="1"/>
  <c r="AA21" i="1"/>
  <c r="X22" i="1"/>
  <c r="Y22" i="1" s="1"/>
  <c r="Z22" i="1" s="1"/>
  <c r="AB22" i="1" s="1"/>
  <c r="AA22" i="1"/>
  <c r="X23" i="1"/>
  <c r="Y23" i="1" s="1"/>
  <c r="Z23" i="1"/>
  <c r="AA23" i="1"/>
  <c r="AB23" i="1"/>
  <c r="X24" i="1"/>
  <c r="Y24" i="1" s="1"/>
  <c r="Z24" i="1" s="1"/>
  <c r="AB24" i="1" s="1"/>
  <c r="AA24" i="1"/>
  <c r="X25" i="1"/>
  <c r="Y25" i="1" s="1"/>
  <c r="Z25" i="1" s="1"/>
  <c r="AB25" i="1" s="1"/>
  <c r="AA25" i="1"/>
  <c r="X26" i="1"/>
  <c r="Y26" i="1" s="1"/>
  <c r="Z26" i="1" s="1"/>
  <c r="AB26" i="1" s="1"/>
  <c r="AA26" i="1"/>
  <c r="X27" i="1"/>
  <c r="Y27" i="1" s="1"/>
  <c r="Z27" i="1" s="1"/>
  <c r="AB27" i="1" s="1"/>
  <c r="AA27" i="1"/>
  <c r="X28" i="1"/>
  <c r="Y28" i="1" s="1"/>
  <c r="Z28" i="1" s="1"/>
  <c r="AB28" i="1" s="1"/>
  <c r="AA28" i="1"/>
  <c r="X29" i="1"/>
  <c r="Y29" i="1" s="1"/>
  <c r="Z29" i="1" s="1"/>
  <c r="AB29" i="1" s="1"/>
  <c r="AA29" i="1"/>
  <c r="X30" i="1"/>
  <c r="Y30" i="1" s="1"/>
  <c r="Z30" i="1" s="1"/>
  <c r="AB30" i="1" s="1"/>
  <c r="X31" i="1"/>
  <c r="Y31" i="1" s="1"/>
  <c r="Z31" i="1" s="1"/>
  <c r="AB31" i="1" s="1"/>
  <c r="X32" i="1"/>
  <c r="Y32" i="1" s="1"/>
  <c r="Z32" i="1" s="1"/>
  <c r="AB32" i="1" s="1"/>
  <c r="AA32" i="1"/>
  <c r="X33" i="1"/>
  <c r="Y33" i="1" s="1"/>
  <c r="Z33" i="1" s="1"/>
  <c r="AB33" i="1" s="1"/>
  <c r="AA33" i="1"/>
  <c r="X34" i="1"/>
  <c r="Y34" i="1" s="1"/>
  <c r="Z34" i="1" s="1"/>
  <c r="AB34" i="1" s="1"/>
  <c r="AA34" i="1"/>
  <c r="X35" i="1"/>
  <c r="Y35" i="1" s="1"/>
  <c r="X36" i="1"/>
  <c r="Y36" i="1" s="1"/>
  <c r="Z36" i="1" s="1"/>
  <c r="AB36" i="1" s="1"/>
  <c r="AA36" i="1"/>
  <c r="X37" i="1"/>
  <c r="Y37" i="1" s="1"/>
  <c r="Z37" i="1" s="1"/>
  <c r="AB37" i="1" s="1"/>
  <c r="AA37" i="1"/>
  <c r="Z38" i="1"/>
  <c r="AB38" i="1" s="1"/>
  <c r="AA38" i="1"/>
  <c r="X39" i="1"/>
  <c r="Y39" i="1" s="1"/>
  <c r="Z39" i="1" s="1"/>
  <c r="AB39" i="1" s="1"/>
  <c r="AA39" i="1"/>
  <c r="X40" i="1"/>
  <c r="Y40" i="1" s="1"/>
  <c r="Z40" i="1" s="1"/>
  <c r="AB40" i="1" s="1"/>
  <c r="AA40" i="1"/>
  <c r="X41" i="1"/>
  <c r="Y41" i="1" s="1"/>
  <c r="Z41" i="1" s="1"/>
  <c r="AB41" i="1" s="1"/>
  <c r="AA41" i="1"/>
  <c r="X42" i="1"/>
  <c r="Y42" i="1" s="1"/>
  <c r="Z42" i="1" s="1"/>
  <c r="AB42" i="1" s="1"/>
  <c r="X43" i="1"/>
  <c r="Y43" i="1" s="1"/>
  <c r="Z43" i="1" s="1"/>
  <c r="AB43" i="1" s="1"/>
  <c r="AA43" i="1"/>
  <c r="X44" i="1"/>
  <c r="Y44" i="1" s="1"/>
  <c r="Z44" i="1" s="1"/>
  <c r="AB44" i="1" s="1"/>
  <c r="AA44" i="1"/>
  <c r="X45" i="1"/>
  <c r="Y45" i="1" s="1"/>
  <c r="Z45" i="1" s="1"/>
  <c r="AB45" i="1" s="1"/>
  <c r="AA45" i="1"/>
  <c r="X46" i="1"/>
  <c r="Y46" i="1" s="1"/>
  <c r="Z46" i="1" s="1"/>
  <c r="AB46" i="1" s="1"/>
  <c r="AA46" i="1"/>
  <c r="X47" i="1"/>
  <c r="Y47" i="1" s="1"/>
  <c r="Z47" i="1" s="1"/>
  <c r="AB47" i="1" s="1"/>
  <c r="AA47" i="1"/>
  <c r="X48" i="1"/>
  <c r="Y48" i="1" s="1"/>
  <c r="Z48" i="1" s="1"/>
  <c r="AB48" i="1" s="1"/>
  <c r="AA48" i="1"/>
  <c r="X49" i="1"/>
  <c r="Y49" i="1" s="1"/>
  <c r="Z49" i="1" s="1"/>
  <c r="AB49" i="1" s="1"/>
  <c r="AA49" i="1"/>
  <c r="X50" i="1"/>
  <c r="Y50" i="1" s="1"/>
  <c r="Z50" i="1"/>
  <c r="AA50" i="1"/>
  <c r="AB50" i="1"/>
  <c r="X51" i="1"/>
  <c r="Y51" i="1" s="1"/>
  <c r="Z51" i="1" s="1"/>
  <c r="AB51" i="1" s="1"/>
  <c r="AA51" i="1"/>
  <c r="X52" i="1"/>
  <c r="Y52" i="1" s="1"/>
  <c r="Z52" i="1" s="1"/>
  <c r="AB52" i="1" s="1"/>
  <c r="AA52" i="1"/>
  <c r="X53" i="1"/>
  <c r="Y53" i="1" s="1"/>
  <c r="Z53" i="1" s="1"/>
  <c r="AB53" i="1" s="1"/>
  <c r="AA53" i="1"/>
  <c r="X54" i="1"/>
  <c r="Y54" i="1" s="1"/>
  <c r="Z54" i="1" s="1"/>
  <c r="AB54" i="1" s="1"/>
  <c r="AA54" i="1"/>
  <c r="X55" i="1"/>
  <c r="Y55" i="1" s="1"/>
  <c r="Z55" i="1" s="1"/>
  <c r="AB55" i="1" s="1"/>
  <c r="AA55" i="1"/>
  <c r="X56" i="1"/>
  <c r="Y56" i="1" s="1"/>
  <c r="Z56" i="1"/>
  <c r="AA56" i="1"/>
  <c r="AB56" i="1"/>
  <c r="X57" i="1"/>
  <c r="Y57" i="1" s="1"/>
  <c r="Z57" i="1" s="1"/>
  <c r="AB57" i="1" s="1"/>
  <c r="AA57" i="1"/>
  <c r="X58" i="1"/>
  <c r="Y58" i="1" s="1"/>
  <c r="Z58" i="1" s="1"/>
  <c r="AB58" i="1" s="1"/>
  <c r="AA58" i="1"/>
  <c r="X59" i="1"/>
  <c r="Y59" i="1" s="1"/>
  <c r="Z59" i="1" s="1"/>
  <c r="AB59" i="1" s="1"/>
  <c r="AA59" i="1"/>
  <c r="X60" i="1"/>
  <c r="Y60" i="1" s="1"/>
  <c r="Z60" i="1"/>
  <c r="AA60" i="1"/>
  <c r="AB60" i="1"/>
  <c r="X61" i="1"/>
  <c r="Y61" i="1" s="1"/>
  <c r="Z61" i="1"/>
  <c r="AA61" i="1"/>
  <c r="AB61" i="1"/>
  <c r="X62" i="1"/>
  <c r="Y62" i="1" s="1"/>
  <c r="Z62" i="1"/>
  <c r="AA62" i="1"/>
  <c r="AB62" i="1"/>
  <c r="X63" i="1"/>
  <c r="Y63" i="1" s="1"/>
  <c r="Z63" i="1"/>
  <c r="AA63" i="1"/>
  <c r="AB63" i="1"/>
  <c r="X64" i="1"/>
  <c r="Y64" i="1" s="1"/>
  <c r="Z64" i="1" s="1"/>
  <c r="AB64" i="1" s="1"/>
  <c r="AA64" i="1"/>
  <c r="X65" i="1"/>
  <c r="Y65" i="1" s="1"/>
  <c r="Z65" i="1" s="1"/>
  <c r="AB65" i="1" s="1"/>
  <c r="AA65" i="1"/>
  <c r="X66" i="1"/>
  <c r="Y66" i="1" s="1"/>
  <c r="Z66" i="1"/>
  <c r="AA66" i="1"/>
  <c r="AB66" i="1"/>
  <c r="X67" i="1"/>
  <c r="Y67" i="1" s="1"/>
  <c r="Z67" i="1" s="1"/>
  <c r="AB67" i="1" s="1"/>
  <c r="AA67" i="1"/>
  <c r="X68" i="1"/>
  <c r="Y68" i="1" s="1"/>
  <c r="Z68" i="1" s="1"/>
  <c r="AB68" i="1" s="1"/>
  <c r="AA68" i="1"/>
  <c r="AA9" i="1"/>
  <c r="X9" i="1"/>
  <c r="Y9" i="1" s="1"/>
  <c r="Z9" i="1" s="1"/>
  <c r="AB9" i="1" s="1"/>
  <c r="Z14" i="1" l="1"/>
  <c r="AA14" i="1"/>
  <c r="AB14" i="1"/>
  <c r="AA20" i="1"/>
  <c r="AA31" i="1"/>
  <c r="AA30" i="1"/>
</calcChain>
</file>

<file path=xl/sharedStrings.xml><?xml version="1.0" encoding="utf-8"?>
<sst xmlns="http://schemas.openxmlformats.org/spreadsheetml/2006/main" count="1104" uniqueCount="470">
  <si>
    <t>IDENTIFICACIÓN DE ACCIONES POR COMPONENTES DEL PAAC</t>
  </si>
  <si>
    <t>ESTABLECIMIENTO ACCIONES</t>
  </si>
  <si>
    <t>No. solicitud</t>
  </si>
  <si>
    <t>fecha de solicitud</t>
  </si>
  <si>
    <t>Fuente</t>
  </si>
  <si>
    <t>Detalle de la fuente</t>
  </si>
  <si>
    <t>Fecha de inicio PAAC</t>
  </si>
  <si>
    <t>Código o capítulo</t>
  </si>
  <si>
    <t>Subcomponente</t>
  </si>
  <si>
    <t>Proceso</t>
  </si>
  <si>
    <t>Control o acción residual</t>
  </si>
  <si>
    <t>ACCIÓN</t>
  </si>
  <si>
    <t>Tipo de acción Propuesta</t>
  </si>
  <si>
    <t>Fórmula del indicador</t>
  </si>
  <si>
    <t>% que se espera alcanzar de la meta</t>
  </si>
  <si>
    <t>Fecha de inicio</t>
  </si>
  <si>
    <t>Fecha terminación</t>
  </si>
  <si>
    <t>Líder proceso</t>
  </si>
  <si>
    <t>Área responsable de ejecución</t>
  </si>
  <si>
    <t>2.Fecha seguimiento</t>
  </si>
  <si>
    <t>2.Evidencias o soportes ejecución acción de mejora</t>
  </si>
  <si>
    <t>2.Actividades realizadas  a la fecha</t>
  </si>
  <si>
    <t>2.Resultado del indicador</t>
  </si>
  <si>
    <t>2.Alerta</t>
  </si>
  <si>
    <t>2.Analisis - Seguimiento OCI</t>
  </si>
  <si>
    <t>2.Auditor que realizó el seguimiento</t>
  </si>
  <si>
    <t>Detalle de Actividades para ejecutar la acción</t>
  </si>
  <si>
    <t>Universo</t>
  </si>
  <si>
    <t>(Asignado por la Oficina de Control Interno)</t>
  </si>
  <si>
    <t>(DD-MM-AA)</t>
  </si>
  <si>
    <t>(Seleccione de la lista desplegable)</t>
  </si>
  <si>
    <t>(Nombre completo del componente)</t>
  </si>
  <si>
    <t>(Identificación del  Componente)</t>
  </si>
  <si>
    <t>(Transcripción del subcomponente o riesgo de corrupción)</t>
  </si>
  <si>
    <t>N/A</t>
  </si>
  <si>
    <t>(Detalle todas las actividades que ejecutarán)</t>
  </si>
  <si>
    <t>(Cantidad de actividades de la acción - Columna J).</t>
  </si>
  <si>
    <t>(Formule acorde con cantidad de actividades de la Columna K)</t>
  </si>
  <si>
    <t>(Información automática)</t>
  </si>
  <si>
    <t>(Cálculo automático)</t>
  </si>
  <si>
    <t>(Información del análisis adelantado por el auditor que realizó el seguimiento)</t>
  </si>
  <si>
    <t>(Relacione los documentos  que soportan y evidencian avances de ejecución)</t>
  </si>
  <si>
    <t>(No. actividades realizadas de las indicadas en la columna K).</t>
  </si>
  <si>
    <t>Origen Interno</t>
  </si>
  <si>
    <t>Planeación Estratégica</t>
  </si>
  <si>
    <t>Preventiva</t>
  </si>
  <si>
    <t>Planeación</t>
  </si>
  <si>
    <t>Profesional Universitario de Planeación</t>
  </si>
  <si>
    <t>Control, Seguimiento y Evaluación</t>
  </si>
  <si>
    <t>Oficina de Control Interno</t>
  </si>
  <si>
    <t>Jefe Oficina de Control Interno</t>
  </si>
  <si>
    <t>Atención al Ciudadano</t>
  </si>
  <si>
    <t>Gestión de Recursos y Administración de la Información</t>
  </si>
  <si>
    <t>Coordinación de Prensa y Comunicaciones</t>
  </si>
  <si>
    <t>Coordinador de Prensa y Comunicaciones</t>
  </si>
  <si>
    <t>Gestión de Talento Humano</t>
  </si>
  <si>
    <t>Profesional Universitario de Recursos Humanos</t>
  </si>
  <si>
    <t>Gestión Jurídica y Contractual</t>
  </si>
  <si>
    <t>Coordinación Jurídica</t>
  </si>
  <si>
    <t>Coordinador Jurídico</t>
  </si>
  <si>
    <t>Dirección Operativa</t>
  </si>
  <si>
    <t>Director Operativo</t>
  </si>
  <si>
    <t>Secretaría General</t>
  </si>
  <si>
    <t>Secretario General</t>
  </si>
  <si>
    <t>Sistemas</t>
  </si>
  <si>
    <t>Profesional Universitario de Sistemas</t>
  </si>
  <si>
    <t>Servicios Administrativos</t>
  </si>
  <si>
    <t>Gestión Financiera y Facturación</t>
  </si>
  <si>
    <t>Subdirección Financiera</t>
  </si>
  <si>
    <t>Subdirector Financiero</t>
  </si>
  <si>
    <t xml:space="preserve">Subdirector Administrativo </t>
  </si>
  <si>
    <t>Gerente General</t>
  </si>
  <si>
    <t xml:space="preserve">No. Solicitud </t>
  </si>
  <si>
    <t>Fuente de Hallazgo</t>
  </si>
  <si>
    <t xml:space="preserve">Tipo de acción </t>
  </si>
  <si>
    <t xml:space="preserve">Lider del Proceso </t>
  </si>
  <si>
    <t xml:space="preserve">Área responsable </t>
  </si>
  <si>
    <t xml:space="preserve">Cargo del líder de área responsable </t>
  </si>
  <si>
    <t>Meta</t>
  </si>
  <si>
    <t xml:space="preserve">Actividades </t>
  </si>
  <si>
    <t>Acción Fomulada</t>
  </si>
  <si>
    <t xml:space="preserve">Auditor </t>
  </si>
  <si>
    <t xml:space="preserve">Cierre Hallazgo </t>
  </si>
  <si>
    <t xml:space="preserve">Origen Interno </t>
  </si>
  <si>
    <t>Corrección</t>
  </si>
  <si>
    <t>Gerencia General</t>
  </si>
  <si>
    <t>Gerente</t>
  </si>
  <si>
    <t>Si</t>
  </si>
  <si>
    <t>Ente externo</t>
  </si>
  <si>
    <t>Abierto</t>
  </si>
  <si>
    <t>Origen Externo</t>
  </si>
  <si>
    <t>Gestión de Comunicaciones</t>
  </si>
  <si>
    <t>Correctiva</t>
  </si>
  <si>
    <t>No</t>
  </si>
  <si>
    <t>Néstor Fernando Avella Avella</t>
  </si>
  <si>
    <t xml:space="preserve">Cerrado </t>
  </si>
  <si>
    <t>Diseño y Creación de Contenidos</t>
  </si>
  <si>
    <t xml:space="preserve">José Leonardo Ibarra Quiroga </t>
  </si>
  <si>
    <t>Comercialización</t>
  </si>
  <si>
    <t>De mejora</t>
  </si>
  <si>
    <t>Gloria Marcela Morales Páez</t>
  </si>
  <si>
    <t>Producción de Televisión</t>
  </si>
  <si>
    <t xml:space="preserve">Jizeth Hael González Ramírez </t>
  </si>
  <si>
    <t>Emisión de Contenidos</t>
  </si>
  <si>
    <t>Nelson Jairo Rincón Martínez</t>
  </si>
  <si>
    <t>Coordinación de Producción</t>
  </si>
  <si>
    <t>Coordinador de Producción</t>
  </si>
  <si>
    <t>Coordinación de Programación</t>
  </si>
  <si>
    <t>Coordinador de Programación</t>
  </si>
  <si>
    <t>Coordinación Técnica</t>
  </si>
  <si>
    <t>Coordinador Técnico</t>
  </si>
  <si>
    <t>Ventas y Mercadeo</t>
  </si>
  <si>
    <t>Profesional Universitario de Ventas y Mercadeo</t>
  </si>
  <si>
    <t>Atención al Usuario y Defensor del Televidente</t>
  </si>
  <si>
    <t>Proceso de Participación Ciudadana y Control Social</t>
  </si>
  <si>
    <t>Subdirección Administrativa</t>
  </si>
  <si>
    <t>Prestación/Emisión Servicio de Televisión</t>
  </si>
  <si>
    <t>Contabilidad</t>
  </si>
  <si>
    <t>Profesional Universitario de Contabilidad</t>
  </si>
  <si>
    <t>Tesorería</t>
  </si>
  <si>
    <t>Profesional Universitario de Tesoreria</t>
  </si>
  <si>
    <t>Presupuesto</t>
  </si>
  <si>
    <t>Profesional Universitario de Presupuesto</t>
  </si>
  <si>
    <t>Facturación</t>
  </si>
  <si>
    <t>Profesional Universitario de Facturación</t>
  </si>
  <si>
    <t>Técnico de Servicios Administrativos</t>
  </si>
  <si>
    <t>Delegado para la Atención al Ciudadano</t>
  </si>
  <si>
    <t>Archivo</t>
  </si>
  <si>
    <t>Responsable de Archivo</t>
  </si>
  <si>
    <t>Responsable de ejecución</t>
  </si>
  <si>
    <t xml:space="preserve">Talento Humano </t>
  </si>
  <si>
    <t>1.1</t>
  </si>
  <si>
    <t>1.2</t>
  </si>
  <si>
    <t>∑( (xi*wi) /∑ wi)*100
xi = Subactividad
wi= Peso  asignado.</t>
  </si>
  <si>
    <t>2.1</t>
  </si>
  <si>
    <t>3.1</t>
  </si>
  <si>
    <t>(Productos que se esperan lograr)</t>
  </si>
  <si>
    <t>3.2</t>
  </si>
  <si>
    <t>3.3</t>
  </si>
  <si>
    <t>4.1</t>
  </si>
  <si>
    <t>5.1</t>
  </si>
  <si>
    <t>Tres (3) informes de seguimiento al Mapa de riesgos de corrupción.</t>
  </si>
  <si>
    <t>Número de seguimientos realizados / Total seguimientos programados</t>
  </si>
  <si>
    <t>Estrategia de rendición de cuentas para la vigencia.</t>
  </si>
  <si>
    <t>1.3</t>
  </si>
  <si>
    <t>(Nombre del Auditor)</t>
  </si>
  <si>
    <t>MATRIZ SEGUIMIENTO DE PLAN ANTICORRUPCIÓN Y DE ATENCIÓN AL CIUDADANO - PAAC
Y MAPA DE RIEGOS DE CORRUPCIÓN</t>
  </si>
  <si>
    <t xml:space="preserve">Jefe Oficina de Control Interno </t>
  </si>
  <si>
    <t>Fechas 2018</t>
  </si>
  <si>
    <t>Fechas previas a 2018</t>
  </si>
  <si>
    <t>1. % avance en ejecución de la meta</t>
  </si>
  <si>
    <t>Componente 1: Gestión del Riesgo de Corrupción - Mapa de Riesgos de Corrupción.</t>
  </si>
  <si>
    <t>Subcomponente/ 1. Política de administración de riesgos</t>
  </si>
  <si>
    <t>Revisar y actualizar la política de riesgos del canal y el manual metodológico de administración de riesgos.</t>
  </si>
  <si>
    <t>∑( (xi*wi) /∑ wi)*100%
xi = Subactividad
wi= Peso  asignado.</t>
  </si>
  <si>
    <t>Dos (2) documentos revisados, actualizados y publicados.</t>
  </si>
  <si>
    <t>Socializar la política de administración del riesgo de la entidad en los canales de comunicación dispuestos.</t>
  </si>
  <si>
    <t>Número de piezas publicadas / Número de piezas propuestas para publicación.</t>
  </si>
  <si>
    <t>Dos (2) mensajes en el año.
Un (1) documento de política de administración de riesgos publicado en la Página web</t>
  </si>
  <si>
    <t>Realizar mesas de trabajo para la revisión y actualización de riesgos de los procesos de la entidad.</t>
  </si>
  <si>
    <t>Matrices de riesgos actualizadas de los doce (12) procesos de la entidad.</t>
  </si>
  <si>
    <t>Número de matrices de riesgos de proceso actualizadas / Número total de matrices de riesgos de los procesos de la entidad.</t>
  </si>
  <si>
    <t>Subcomponente/ 2. Construcción del mapa de riesgos de corrupción</t>
  </si>
  <si>
    <t>Revisar y actualizar los riesgos de corrupción para la vigencia 2019.</t>
  </si>
  <si>
    <t>Una (1) matriz de riesgos de corrupción para la vigencia 2019 actualizada y publicada.</t>
  </si>
  <si>
    <t>Mapa de riesgos de corrupción actualizado y publicado en la página web.</t>
  </si>
  <si>
    <t>Subcomponente/ 3. Consulta y divulgación</t>
  </si>
  <si>
    <t>Publicar en la página web el proyecto de Plan Anticorrupción y de Atención al Ciudadano - PAAC y de la Matriz de Riesgos de Corrupción de la vigencia 2019, a conocimiento general.</t>
  </si>
  <si>
    <t>Dos (2) documentos actualizados y publicados.</t>
  </si>
  <si>
    <t>Proyecto de plan Anticorrupción y de Atención al Ciudadano - PAAC publicado en la página web.
Proyecto de matriz de riesgos de corrupción publicada en la página web.</t>
  </si>
  <si>
    <t>Publicar en la página web la versión final del Plan Anticorrupción y de Atención al Ciudadano - PAAC y de la Matriz de Riesgos de Corrupción de la vigencia 2019.</t>
  </si>
  <si>
    <t>Matriz de riesgos de corrupción actualizada y publicada en la página web.</t>
  </si>
  <si>
    <t>Publicar en la página web las versiones y actualizaciones que se realicen sobre el Plan Anticorrupción y de Atención Al ciudadano - PAAC y sobre la Matriz de Riesgos de Corrupción, conservando la trazabilidad sobre los ajustes realizados.</t>
  </si>
  <si>
    <t>Documentos PAAC y Matriz de Riesgos de Corrupción de la vigencia y sus modificaciones.</t>
  </si>
  <si>
    <t>Documento PAAC y Matriz de Riesgos de Corrupción de la vigencia y sus modificaciones.</t>
  </si>
  <si>
    <t>Subcomponente/ 4. Monitoreo o revisión</t>
  </si>
  <si>
    <t>Revisar los riesgos de corrupción de la vigencia 2019.</t>
  </si>
  <si>
    <t>Una (1) revisión realizada</t>
  </si>
  <si>
    <t>Una (1) revisión de la matriz de riesgos de corrupción en la vigencia.</t>
  </si>
  <si>
    <t>Subcomponente/ 5. Seguimiento</t>
  </si>
  <si>
    <t>Realizar el seguimiento al Mapa de Riesgos de Corrupción y a la implementación del Plan Anticorrupción y de Atención al Ciudadano - PAAC, para la vigencia 2019.</t>
  </si>
  <si>
    <t>Oficina de Control interno</t>
  </si>
  <si>
    <t>Jefe Oficina de control Interno</t>
  </si>
  <si>
    <t>Componente 3:  Rendición de cuentas</t>
  </si>
  <si>
    <t>Subcomponente/ 1. Información de calidad y en lenguaje comprensible</t>
  </si>
  <si>
    <t>Revisar y actualizar en lo pertinente la estrategia de rendición de cuentas, teniendo en cuenta los canales y metodologías a emplear, así como las características de los usuarios a los cuales va dirigida.</t>
  </si>
  <si>
    <t>Socializar a nivel interno el PAAC y la matriz de riesgos de corrupción a través de los canales de comunicación interna.</t>
  </si>
  <si>
    <t xml:space="preserve">Comunicaciones realizadas/ Comunicaciones programadas </t>
  </si>
  <si>
    <t xml:space="preserve">Dos (2) comunicaciones realizadas en el año </t>
  </si>
  <si>
    <t>Subcomponente/ 2. Diálogo de doble vía con la ciudadanía y sus organizaciones</t>
  </si>
  <si>
    <t>Participar en la jornada de rendición de cuentas del sector y publicar el material en los medios pertinentes.</t>
  </si>
  <si>
    <t xml:space="preserve">Una (1) jornada de rendición de cuentas </t>
  </si>
  <si>
    <t>profesional Universitario de Planeación
Coordinadora de Prensa y comunicaciones.</t>
  </si>
  <si>
    <t>2.2</t>
  </si>
  <si>
    <t>Formular y divulgar la política de participación ciudadana a través de los canales de comunicación interna dispuestos por la entidad.</t>
  </si>
  <si>
    <t xml:space="preserve">Una (1) política de participación ciudadana formulada, aprobada y divulgada </t>
  </si>
  <si>
    <t>Planeación
Dirección Operativa
Coordinación de Prensa y Comunicaciones
Servicio al Ciudadano y Defensor del Televidente</t>
  </si>
  <si>
    <t>Planeación
Coordinación de Prensa y Comunicaciones</t>
  </si>
  <si>
    <t>Planeación Estratégica
Gestión de Comunicaciones</t>
  </si>
  <si>
    <t>Planeación Estratégica
Gestión de Comunicaciones
Atención al Usuario y Defensor del Televidente
Prestación/Emisión Servicio de Televisión</t>
  </si>
  <si>
    <t>Gerente General 
Directora Operativa
Secretario General</t>
  </si>
  <si>
    <t>Profesional Universitario de Planeación
Dirección Operativa
Coordinadora de Prensa y Comunicaciones
Auxiliar de Atención al Ciudadano</t>
  </si>
  <si>
    <t>Subcomponente/3. Incentivos para motivar la cultura de la rendición y petición de cuentas</t>
  </si>
  <si>
    <t>Coordinar con los entes pertinentes, la capacitación a los colaboradores de la entidad en la Ley de Transparencia y derecho de acceso a la información pública  y en lo relacionado con la rendición y petición de cuentas</t>
  </si>
  <si>
    <t>(Jornadas ejecutadas/ Jornadas programadas)*100</t>
  </si>
  <si>
    <t>Una (1) jornada de capacitación a los colaboradores de la entidad</t>
  </si>
  <si>
    <t>Talento Humano</t>
  </si>
  <si>
    <t>Subdirector Administrativo</t>
  </si>
  <si>
    <t>Subcomponente/ 4. Evaluación y retroalimentación a  la gestión institucional</t>
  </si>
  <si>
    <t>Consolidar y publicar dos (2) informes de seguimiento a la gestión a partir de los resultados del plan de acción institucional.</t>
  </si>
  <si>
    <t>Dos (2) informes de seguimiento al plan de acción.</t>
  </si>
  <si>
    <t>Componente 4: Mecanismos para mejorar la atención al ciudadano. Lineamientos generales para la atención de peticiones, quejas, reclamos, sugerencias y denuncias.</t>
  </si>
  <si>
    <t>Subcomponente/ 1. Estructura administrativa y direccionamiento estratégico.</t>
  </si>
  <si>
    <t>Planeación Estratégica
Atención al Usuario y Defensor del Televidente</t>
  </si>
  <si>
    <t>Realizar la revisión de los informes de servicio al ciudadano una vez al año en Comité Institucional de Gestión y Desempeño.</t>
  </si>
  <si>
    <t>Una (1) reunión de Comité Institucional de Gestión y Desempeño con la temática de servicio al ciudadano.</t>
  </si>
  <si>
    <t>Planeación
Servicio al Ciudadano y Defensor del Televidente</t>
  </si>
  <si>
    <t>Profesional Universitario de Planeación
Auxiliar de Atención al Ciudadano</t>
  </si>
  <si>
    <t>Revisar e identificar buenas prácticas en materia de servicio a la Ciudadanía, para su implementación en el canal.</t>
  </si>
  <si>
    <t>Un (1) documento de buenas prácticas en materia de servicio a la ciudadanía, divulgado</t>
  </si>
  <si>
    <t>Servicio al Ciudadano y Defensor del Televidente</t>
  </si>
  <si>
    <t>Auxiliar de Atención al Ciudadano</t>
  </si>
  <si>
    <t>Realizar acciones de formación y cualificación de los servidores en temáticas relacionadas con el mejoramiento del servicio a la ciudadanía, innovación en la administración pública, ética y valores del servicio público, gestión del cambio, lenguaje claro, entre otros.</t>
  </si>
  <si>
    <t>Número de  capacitaciones realizadas en materia de servicio a la ciudadanía / Número de  capacitaciones  programadas en materia de servicio a la ciudadanía.</t>
  </si>
  <si>
    <t xml:space="preserve">Dos (2) capacitaciones para los servidores de la entidad relacionadas con la temática de servicio a la ciudadanía. </t>
  </si>
  <si>
    <t>Subcomponente/ 2. Fortalecimiento de los canales de atención.</t>
  </si>
  <si>
    <t>Atención al Usuario y Defensor del Televidente
Gestión de Comunicaciones</t>
  </si>
  <si>
    <t>Fortalecer en la página web la descripción de los canales de atención de la entidad y su mejor uso dependiendo de la necesidad del ciudadano.</t>
  </si>
  <si>
    <t>Mensajes publicados en cada canal de comunicación dispuesto para la atención ciudadana/ número total de canales de comunicación dispuestos por el Canal para atender a la ciudadanía.</t>
  </si>
  <si>
    <t>Seis (6) mensajes asociados a los canales de atención a la ciudadanía elaborados y publicados en la página web.</t>
  </si>
  <si>
    <t>Servicio al Ciudadano y Defensor del Televidente
Coordinación de Prensa y Comunicaciones</t>
  </si>
  <si>
    <t>Secretario General
Gerente General</t>
  </si>
  <si>
    <t xml:space="preserve">Auxiliar de Atención al Ciudadano
Coordinadora de Prensa y Comunicaciones </t>
  </si>
  <si>
    <t>Subcomponente/ 3. Talento Humano.</t>
  </si>
  <si>
    <t>Publicar mensajes sobre servicio a la ciudadanía y/o cultura del servicio en los canales de comunicación dispuestos por la entidad.</t>
  </si>
  <si>
    <t>(Mensajes publicados / Mensajes programados)*100.</t>
  </si>
  <si>
    <t>Cuatro (4) mensajes en el año sobre servicio a la ciudadanía y/o cultura del servicio.</t>
  </si>
  <si>
    <t>Coordinar acciones de formación y cualificación a los servidores en temáticas relacionadas con el mejoramiento del servicio a la ciudadanía.</t>
  </si>
  <si>
    <t>Actividades realizadas / actividades programadas * 100%</t>
  </si>
  <si>
    <t>Dos (2) actividades realizadas en el año</t>
  </si>
  <si>
    <t>Subcomponente/ 4. Normativo y procedimental.</t>
  </si>
  <si>
    <t>Actualizar el documento AAUT-MN-001 Manual de Servicio a la Ciudadanía y los protocolos de servicio a la Ciudadanía atendiendo los requisitos del Manual para la Gestión de Peticiones de la Secretaría General de la Alcaldía Mayor.</t>
  </si>
  <si>
    <t>Un (1) manual actualizado, publicado y comunicado.</t>
  </si>
  <si>
    <t>4.2</t>
  </si>
  <si>
    <t>Revisar y actualizar en lo pertinente la carta de trato digno al usuario, en cumplimiento del numeral 5 del artículo 7 de la ley 1437 de 2011.</t>
  </si>
  <si>
    <t>Un (1) documento "carta de trato digno" actualizado, publicado y comunicado.</t>
  </si>
  <si>
    <t>Subcomponente/ 5. Relacionamiento con el ciudadano.</t>
  </si>
  <si>
    <t>Revisar y actualizar en lo pertinente la encuesta de satisfacción disponible en la página web.</t>
  </si>
  <si>
    <t>Un (1) "Informe semestral  de satisfacción de usuarios".</t>
  </si>
  <si>
    <t>5.2</t>
  </si>
  <si>
    <t>Atención al Usuario y Defensor del Televidente
Control, Seguimiento y Evaluación</t>
  </si>
  <si>
    <t>Realizar evaluaciones de la atención al ciudadano prestada por la entidad mediante dos (2) ejercicios de cliente incógnito en el año.</t>
  </si>
  <si>
    <t>Dos (2) ejercicios documentados de cliente incógnito</t>
  </si>
  <si>
    <t>Planeación
Oficina de Control Interno</t>
  </si>
  <si>
    <t>Gerente General
Jefe Oficina de Control Interno</t>
  </si>
  <si>
    <t xml:space="preserve">Profesional Universitario de Planeación
Jefe Oficina de Control Interno </t>
  </si>
  <si>
    <t>5.3</t>
  </si>
  <si>
    <t>Construir la caracterización de usuarios y partes interesadas, para el desarrollo de la política de planeación institucional del Modelo Integrado de Planeación y Gestión - MIPG</t>
  </si>
  <si>
    <t>Un (1) documento de caracterización de usuarios y partes interesadas, publicado y divulgado</t>
  </si>
  <si>
    <t>Componente 5:  Mecanismos para la transparencia y acceso a la información</t>
  </si>
  <si>
    <t>Subcomponente/ 1. Lineamientos de transparencia activa.</t>
  </si>
  <si>
    <t xml:space="preserve">Adoptar y publicar un (1) lineamiento para publicación de información en el botón de transparencia </t>
  </si>
  <si>
    <t>Un documento con lineamientos para publicación de información en el botón de transparencia, publicado y socializado.</t>
  </si>
  <si>
    <t>planeación Estratégica
Gestión de las comunicaciones</t>
  </si>
  <si>
    <t>Realizar revisiones periódicas a los contenidos de la página web relacionados con los documentos del botón de transparencia y derecho de acceso a la información pública.</t>
  </si>
  <si>
    <t>Realizar dos (2) revisiones en el año</t>
  </si>
  <si>
    <t>Revisar y publicar en formato de hoja de cálculo en la página web institucional y en los portales de datos abiertos Bogotá, el documento "Registro de activos de información"</t>
  </si>
  <si>
    <t>Un documento revisado y publicado en la página web y portal de datos abiertos de Bogotá.</t>
  </si>
  <si>
    <t>Documento "Registro de activos de información" revisado y publicado en la página web de la entidad y en el portal de datos abiertos Bogotá.</t>
  </si>
  <si>
    <t>Sistemas
Gestión Documental</t>
  </si>
  <si>
    <t>Profesional universitario de Sistemas
Líder Gestión Documental</t>
  </si>
  <si>
    <t>1.4</t>
  </si>
  <si>
    <t>Revisar y publicar en formato de hoja de cálculo en la página web institucional y en los portales de datos abiertos Bogotá, el documento "Índice de información clasificada y reservada"</t>
  </si>
  <si>
    <t>Documento "Índice de información clasificada y reservada" revisado y publicado en la página web de la entidad y en el portal de datos abiertos Bogotá.</t>
  </si>
  <si>
    <t>1.5</t>
  </si>
  <si>
    <t>Revisar y publicar en formato de hoja de cálculo en la página web institucional y en los portales de datos abiertos Bogotá, el documento "Esquema de publicación de información"</t>
  </si>
  <si>
    <t>Documento "Esquema de publicación de información" revisado y publicado en la página web de la entidad y en el portal de datos abiertos Bogotá.</t>
  </si>
  <si>
    <t xml:space="preserve">Revisar el inventario de trámites y otros procedimientos administrativos (OPA's) de Canal Capital y realizar las actualizaciones en el Sistema Único de Información y Trámites - SUIT a que haya lugar. </t>
  </si>
  <si>
    <t>1.6</t>
  </si>
  <si>
    <t>Atención al Usuario y Defensor del Televidente
Planeación Estratégica</t>
  </si>
  <si>
    <t>Número de trámites y/u OPA's actualizados en el SUIT / Número total de trámites y/u OPA's por actualizar en el SUIT.</t>
  </si>
  <si>
    <t>Sistema Único de Información y Trámites - SUIT actualizado</t>
  </si>
  <si>
    <t>Gerente General
Secretario General</t>
  </si>
  <si>
    <t>Subcomponente/ 2. Lineamientos de transparencia pasiva.</t>
  </si>
  <si>
    <t>Atención al Ciudadano y Defensor del Televidente</t>
  </si>
  <si>
    <t>4 documentos en la vigencia</t>
  </si>
  <si>
    <t>1. Un documento con lineamientos asociados  a la calidad, oportunidad y veracidad de las respuestas a las PQRS.</t>
  </si>
  <si>
    <t>Subcomponente/ 3. Elaboración de los instrumentos de gestión de la información.</t>
  </si>
  <si>
    <t>Publicar en el botón de transparencia el acto administrativo elaborado para adoptar los instrumentos de gestión de la información.</t>
  </si>
  <si>
    <t xml:space="preserve">Un (1) acto administrativo publicado en la página web </t>
  </si>
  <si>
    <t xml:space="preserve">Gestión Documental </t>
  </si>
  <si>
    <t>Líder de Gestión Documental</t>
  </si>
  <si>
    <t>Subcomponente/ 4. Criterio diferencial de accesibilidad.</t>
  </si>
  <si>
    <t>Gestión del Talento Humano</t>
  </si>
  <si>
    <t>Realizar una capacitación al personal del canal para atención adecuada de personas en condición de discapacidad.</t>
  </si>
  <si>
    <t>Una (1) capacitación realizada</t>
  </si>
  <si>
    <t>Subcomponente/ 5. Monitoreo del acceso a la información pública.</t>
  </si>
  <si>
    <t>Elaborar mensualmente informe de peticiones ciudadanas que contengan como mínimo: el número de solicitudes recibidas, el número de solicitudes que fueron trasladadas a otra institución, el tiempo de respuesta a cada solicitud y el número de solicitudes en las que se negó el acceso a la información con su debida justificación.</t>
  </si>
  <si>
    <t>(Número de documentos elaborados / Número de documentos programados)*100%</t>
  </si>
  <si>
    <t>Once (11) informes de peticiones ciudadanas publicados.</t>
  </si>
  <si>
    <t>Componente 6:  Integridad</t>
  </si>
  <si>
    <t>Subcomponente/ 1. Integridad.</t>
  </si>
  <si>
    <t>(Número de acciones realizadas / número de acciones programadas) * 100%</t>
  </si>
  <si>
    <t>Cuatro (4) mensajes de socialización del Plan de Integridad en el año.</t>
  </si>
  <si>
    <t xml:space="preserve">Actualizar y divulgar la política de convivencia laboral incluyendo los componentes de integridad. </t>
  </si>
  <si>
    <t xml:space="preserve">Una (1) política de convivencia laboral, formulada, aprobada y divulgada </t>
  </si>
  <si>
    <t>Componente 7:  Iniciativas Adicionales</t>
  </si>
  <si>
    <t>Subcomponente/ 1. Iniciativas adicionales</t>
  </si>
  <si>
    <t>Socializar el manual de convivencia laboral a todos los colaboradores del Canal.</t>
  </si>
  <si>
    <t>(Número de actividades ejecutadas en el año / Total de actividades programadas en el año) * 100%</t>
  </si>
  <si>
    <t>Dos (2) socializaciones en el año.</t>
  </si>
  <si>
    <t>Gestión de Comunicaciones
Gestión Jurídica y Contractual</t>
  </si>
  <si>
    <t>Definir un mecanismo de comunicación a la ciudadanía sobre el estado de los procesos de convocatoria pública a través de avisos informativos en la página web.</t>
  </si>
  <si>
    <t xml:space="preserve">Un (1) banner publicado por cada convocatoria pública </t>
  </si>
  <si>
    <t>Coordinación Jurídica
Coordinación de Prensa y Comunicaciones</t>
  </si>
  <si>
    <t>Coordinadora Jurídica
Coordinadora de Prensa y Comunicaciones</t>
  </si>
  <si>
    <t>Matriz de Riesgos de Corrupción</t>
  </si>
  <si>
    <t xml:space="preserve">Reportes de avances manipulados e inconsistentes respecto a la ejecución real de presupuesto y de metas de la Entidad a favor de un tercero. </t>
  </si>
  <si>
    <t>Revisión periódica (trimestralmente) de las metas de la entidad EPLE-PD-006 FORMULACIÓN, REGISTRO Y ACTUALIZACIÓN DE
PROYECTOS DE INVERSIÓN: Registro en el Sistema SEGPLAN Puntos de control 18, 25, 26.</t>
  </si>
  <si>
    <t xml:space="preserve">Realizar y enviar informes trimestrales de ejecución de proyectos como insumo para el reporte y registro de información en el sistema SEGPLAN. </t>
  </si>
  <si>
    <t>Informes de seguimiento de proyectos de inversión de la entidad</t>
  </si>
  <si>
    <t>(Acciones ejecutadas/acciones programadas)*100</t>
  </si>
  <si>
    <t>Monitoreo y seguimiento</t>
  </si>
  <si>
    <t>Riesgos actualizados</t>
  </si>
  <si>
    <t>Transferir fondos de la monetización automática a cuentas personales o que no son propiedad del Canal.</t>
  </si>
  <si>
    <t xml:space="preserve"> Generar informes de seguimiento y control sobre la monetización digital.</t>
  </si>
  <si>
    <t>Cuenta bancaria del canal asociada a dos cuentas de correo electrónico para acceder a la monetización de contenidos digitales.</t>
  </si>
  <si>
    <t>Informes mensuales</t>
  </si>
  <si>
    <t>Coordinadora de Prensa y Comunicaciones</t>
  </si>
  <si>
    <t>Hacer seguimiento mensual al estado del indicador de monetización digital</t>
  </si>
  <si>
    <t>Ingresos por monetización digital para el Canal.</t>
  </si>
  <si>
    <t>Obtención de comisiones u otro tipo de ventajas con los anunciantes favoreciendo intereses personales</t>
  </si>
  <si>
    <t xml:space="preserve">Resolución 005 de 2017 "Por medio de la cual se fijan las tarifas de Canal Capital" 
Resolución 106 de 2017 "Por medio de la cual se modifica la Resolución 005-2017 y se hace una delegación" </t>
  </si>
  <si>
    <t>Dar cumplimiento con lo definido en el artículo 2 de la resolución 106 de 2017, con relación a la delegación para la aplicación de descuentos.</t>
  </si>
  <si>
    <t>* Formatos de cotizaciones
* Ofertas Comerciales</t>
  </si>
  <si>
    <t>Directora Operativa</t>
  </si>
  <si>
    <t>Profesional de Ventas y Mercadeo</t>
  </si>
  <si>
    <t>Revisar los riesgos asociados al proceso 
1. Reunión de revisión 
2. Realizar acta</t>
  </si>
  <si>
    <t>Interés de vincular a una persona sin el cumplimiento de la totalidad de requisitos, por influencia externa o por presión de un tercero.</t>
  </si>
  <si>
    <t>Ejecutar procedimiento AGTH-PD-005 INGRESO DE SERVIDORES PUBLICOS : Puntos de control: 5 Actividades: 3 (Formato AGTH-FT-036 VERIFICACIÓN DEL CUMPLIMIENTO DE PERFIL DEL CARGO)
(Revisión del proceso de ingreso de servidores público es responsabilidad del técnico y profesional del área de recursos humanos, con la aprobación del subdirector administrativo).</t>
  </si>
  <si>
    <t xml:space="preserve">1. Revisar y actualizar (si es necesario) los procedimientos del área relacionados con el ingreso del personal.
2. Realizar una reunión interna en el área de recursos humanos, abordando la temática de selección de personal. </t>
  </si>
  <si>
    <t xml:space="preserve">* Procedimientos actualizados
* Acta de reunión </t>
  </si>
  <si>
    <t xml:space="preserve">Apropiarse de manera particular de los elementos y/o activos para las actividades institucionales </t>
  </si>
  <si>
    <t xml:space="preserve">Gestión de Recursos y Administración de la Información </t>
  </si>
  <si>
    <t>Ejecutar procedimiento: AGRI-SA-PD-008 SALIDA DE ELEMENTOS. 
Puntos de Control: 2,3,6,7 y 8</t>
  </si>
  <si>
    <t>Revisión  de  procedimientos  AGRI-SA-PD-008 SALIDA DE ELEMENTOS</t>
  </si>
  <si>
    <t>Procedimientos actualizados</t>
  </si>
  <si>
    <t>Ejecutar el procedimiento AGRI-SA-PD-010 TOMA FÍSICA DE INVENTARIOS 
Puntos de control: 6, 7 y 9</t>
  </si>
  <si>
    <t>AGRI-SA-PD-010
TOMA FÍSICA DE INVENTARIOS</t>
  </si>
  <si>
    <t>Sistema de seguridad física y tecnológica para la custodia de los bienes de la entidad. (Contrato de vigilancia).
1. Personal capacitado
2. Cámaras de monitoreo en HD
3. Sistema de comunicación</t>
  </si>
  <si>
    <t xml:space="preserve">Revisión de las obligaciones contractuales
Solicitar anualmente un estudio de seguridad para el Canal.  </t>
  </si>
  <si>
    <t>Adjudicación de contratos a personas naturales y jurídicas que no cumplen con los requisitos establecidos por el Canal.</t>
  </si>
  <si>
    <t>Cumplir AGJC-CN-MN-001 MANUAL DE CONTRATACIÓN, SUPERVISIÓN E INTERVENTORÍA
Para procesos de selección se tendrá en cuenta los siguientes factores: 
Título IV etapas de la contratación en Canal Capital principalmente: 
4.1 ETAPA DE PLANEACIÓN
4.1.2.1.1 ESTUDIOS DE MERCADO 
Para personas naturales realizar la verificación de idoneidad y experiencia de conformidad con la necesidad a contratar</t>
  </si>
  <si>
    <t>Realizar una jornada de  socialización sobre el Manual de contratación, supervisión e interventoría y los procedimientos asociados.
Realizar la actualización del manual de contratación en caso de ser necesario</t>
  </si>
  <si>
    <t>Acta de asistencia a jornada de socialización
Manual de contratación actualizado</t>
  </si>
  <si>
    <t>Coordinadora Jurídica</t>
  </si>
  <si>
    <t>Aplicar procedimiento: AGFF-PD-010 LIQUIDACIÓN ÓRDENES DE PAGO 
Puntos de control: 1, 2, 4,5 8,9, 11, 12.</t>
  </si>
  <si>
    <t>Establecer disposiciones en los estudios de conveniencia y oportunidad y/o en los en los pliegos de condiciones direccionados hacia un grupo y/o firma en particular.</t>
  </si>
  <si>
    <t>Ejecutar AGJC-CN-MN-001 MANUAL DE CONTRATACIÓN, SUPERVISIÓN E INTERVENTORÍA</t>
  </si>
  <si>
    <t>Mantener actualizados los procedimientos de la Subdirección Financiera, principalmente Estados Financieros, Elaboración de facturas y liquidación de ordenes de pago.</t>
  </si>
  <si>
    <t>Procedimientos actualizados y publicados</t>
  </si>
  <si>
    <t xml:space="preserve">Subdirección Financiera </t>
  </si>
  <si>
    <t>Subdirectora Financiera</t>
  </si>
  <si>
    <t>Procedimientos financieros</t>
  </si>
  <si>
    <t xml:space="preserve"> Posibilidad de recibir o solicitar cualquier dádiva o beneficio a nombre propio o de terceros, por destinar recursos de la entidad; impactando de forma negativa los intereses del Canal.</t>
  </si>
  <si>
    <t>Registrar operaciones contables no ciertas con el fin de beneficiar a un tercero.</t>
  </si>
  <si>
    <t>Revisar los riesgos asociados al proceso 
1. Reunión de revisión en la Subdirección Financiera
2. Realizar acta de reunión con lo acordado en la misma.</t>
  </si>
  <si>
    <t>Favorecimiento en la presentación de resultados de auditorías, omitiendo en los informes observaciones detectadas en el marco de una Auditoría o seguimiento.</t>
  </si>
  <si>
    <t>AUDITORIAS DE GESTIÓN (CCSE-PD-002, versión 8) Actividades No.3,8,10,12.
Código de Ética del Auditor.
Reuniones mensuales del Equipo de Control Interno
Capacitaciones Internas</t>
  </si>
  <si>
    <t>Actualización del Código de Ética del Auditor. 
Revisión y ajuste del Estatuto de Auditoría. 
Adopción del Manual de Políticas de Auditoría Interna.</t>
  </si>
  <si>
    <t>Tres documentos adoptados y publicados.</t>
  </si>
  <si>
    <t>Revisar los riesgos asociados al proceso 
1. Reunión de socialización de los resultados de las auditorias en la oficina de control interno.
2. Reuniones mensuales de seguimiento a las actividades de la OCI</t>
  </si>
  <si>
    <t>Actas de Reunión</t>
  </si>
  <si>
    <t>Profesional Universitario de Planeación
Coordinadora de Prensa y Comunicaciones</t>
  </si>
  <si>
    <t>Mónica Virgüéz Romero</t>
  </si>
  <si>
    <t>1. Acta de reunión adelantada por Milena Bocanegra quien era la Profesional de Ventas y Mercadeo</t>
  </si>
  <si>
    <t>Jizeth González</t>
  </si>
  <si>
    <r>
      <rPr>
        <b/>
        <sz val="9"/>
        <color theme="1"/>
        <rFont val="Tahoma"/>
        <family val="2"/>
      </rPr>
      <t xml:space="preserve">PÚBLICOS: </t>
    </r>
    <r>
      <rPr>
        <sz val="9"/>
        <color theme="1"/>
        <rFont val="Tahoma"/>
        <family val="2"/>
      </rPr>
      <t xml:space="preserve">1. COT 002 - 1/2019 Alcance Cotización servicios de producción y emisión Canal Capital Concejo de Bogotá, 2. COT 004 / 2019 Cotización producción y emisión evento en vivo IDPAC.
</t>
    </r>
    <r>
      <rPr>
        <b/>
        <sz val="9"/>
        <color theme="1"/>
        <rFont val="Tahoma"/>
        <family val="2"/>
      </rPr>
      <t xml:space="preserve">PRIVADOS: </t>
    </r>
    <r>
      <rPr>
        <sz val="9"/>
        <color theme="1"/>
        <rFont val="Tahoma"/>
        <family val="2"/>
      </rPr>
      <t xml:space="preserve">1. COT 010/2019 Cotización emisión programas INARCE - Correo electrónico aprobación paquetes descuento del 50% y 40% 
2. O.C. 004 Ad Cases Net SAS
3. O.C. 012 UM y Propuesta FILBO 2019
4. O.C. 013 La Urbe Agencia de Comunicaciones
5. O.C. 014 Mass Solutions Media 
6. O.C. 015 Universal Group </t>
    </r>
  </si>
  <si>
    <t>1. Correo electrónico solicitud de información página web</t>
  </si>
  <si>
    <r>
      <t xml:space="preserve">Reporte GD: </t>
    </r>
    <r>
      <rPr>
        <sz val="9"/>
        <color theme="1"/>
        <rFont val="Tahoma"/>
        <family val="2"/>
      </rPr>
      <t xml:space="preserve">Se realizó la publicación de la resolución 171 de 2018 en la pagina web el 28 de Enero de 2019.
</t>
    </r>
    <r>
      <rPr>
        <b/>
        <sz val="9"/>
        <color theme="1"/>
        <rFont val="Tahoma"/>
        <family val="2"/>
      </rPr>
      <t xml:space="preserve">Análisis OCI: </t>
    </r>
    <r>
      <rPr>
        <sz val="9"/>
        <color theme="1"/>
        <rFont val="Tahoma"/>
        <family val="2"/>
      </rPr>
      <t xml:space="preserve">Se verifica el correo del 28 de enero de 2019 mediante el cual se realiza la solicitud de publicación a Web Máster de la Resolución 171 de 2018 "Por la cual se adoptan los instrumentos de gestión de la información pública", se procede a la revisión del botón de transparencia evidenciando que esta se encuentra en el numeral 6.1 Políticas, lineamientos y manuales. Teniendo en cuenta lo anterior y las fechas de ejecución de la actividad, esta se califica con estado </t>
    </r>
    <r>
      <rPr>
        <b/>
        <sz val="9"/>
        <color theme="1"/>
        <rFont val="Tahoma"/>
        <family val="2"/>
      </rPr>
      <t xml:space="preserve">"Terminada". </t>
    </r>
  </si>
  <si>
    <t>1. Actas de reunión caracterización de usuarios 
2. Documento (borrador) caracterización de usuarios</t>
  </si>
  <si>
    <t>No se remiten soportes para el periodo de seguimiento.</t>
  </si>
  <si>
    <r>
      <t xml:space="preserve">Reporte At. Ciudadano: </t>
    </r>
    <r>
      <rPr>
        <sz val="9"/>
        <color theme="1"/>
        <rFont val="Tahoma"/>
        <family val="2"/>
      </rPr>
      <t xml:space="preserve">Respecto a esta acción no se ha realizado ningún avance en el período.
</t>
    </r>
    <r>
      <rPr>
        <b/>
        <sz val="9"/>
        <color theme="1"/>
        <rFont val="Tahoma"/>
        <family val="2"/>
      </rPr>
      <t xml:space="preserve">Análisis OCI: </t>
    </r>
    <r>
      <rPr>
        <sz val="9"/>
        <color theme="1"/>
        <rFont val="Tahoma"/>
        <family val="2"/>
      </rPr>
      <t xml:space="preserve">Teniendo en cuenta el reporte del área, la acción se califica con alerta </t>
    </r>
    <r>
      <rPr>
        <b/>
        <sz val="9"/>
        <color theme="1"/>
        <rFont val="Tahoma"/>
        <family val="2"/>
      </rPr>
      <t xml:space="preserve">"Sin Iniciar". </t>
    </r>
  </si>
  <si>
    <t>1. Correo de Bogotá es TIC - Re_ Publicación boletín y página web
2. Publicación Canal de Atención Presencial
3. Publicación Canales de Atención
4. Publicación enlace Canal de Atención Presencial Botón de Transparencia
5. Publicación enlace Canal de Atención Telefónico Botón de Transparencia</t>
  </si>
  <si>
    <r>
      <t xml:space="preserve">Reporte At. Ciudadano: </t>
    </r>
    <r>
      <rPr>
        <sz val="9"/>
        <color theme="1"/>
        <rFont val="Tahoma"/>
        <family val="2"/>
      </rPr>
      <t xml:space="preserve">Se han publicado por comunicaciones internas tres avisos referentes al servicio al ciudadano sobre protocolo de atención, quienes somos (oficina de atención al ciudadano) y que es un derecho de petición.
</t>
    </r>
    <r>
      <rPr>
        <b/>
        <sz val="9"/>
        <color theme="1"/>
        <rFont val="Tahoma"/>
        <family val="2"/>
      </rPr>
      <t xml:space="preserve">Análisis OCI: </t>
    </r>
    <r>
      <rPr>
        <sz val="9"/>
        <color theme="1"/>
        <rFont val="Tahoma"/>
        <family val="2"/>
      </rPr>
      <t xml:space="preserve">Se procede a la verificación de las piezas informativas remitidas, las cuales se evidencia fueron publicadas mediante Boletines No.11- Protocolo de atención (20-03-2019), No. 17- ¿Quiénes somos? - Ofc. de Atención al Ciudadano (22-04-2019) y No. 19- ¿Qué es un derecho de petición? (25-04-2019). Teniendo en cuenta las fechas de ejecución de la actividad, así como la meta propuesta se califica el cumplimiento de la acción con estado </t>
    </r>
    <r>
      <rPr>
        <b/>
        <sz val="9"/>
        <color theme="1"/>
        <rFont val="Tahoma"/>
        <family val="2"/>
      </rPr>
      <t xml:space="preserve">"En Proceso". </t>
    </r>
  </si>
  <si>
    <t>1. Boletín Canal Capital # 20-publicación carta de trato digno
2. Carta de trato digno 2019
3. Publicación Carta de Trato Digno</t>
  </si>
  <si>
    <r>
      <t xml:space="preserve">Reporte At. Ciudadano: </t>
    </r>
    <r>
      <rPr>
        <sz val="9"/>
        <color theme="1"/>
        <rFont val="Tahoma"/>
        <family val="2"/>
      </rPr>
      <t xml:space="preserve">Se actualizó y elaboró una carta de trato digno según los lineamientos de la Guía de diseño para carta del trato digno de la Función Pública la cual fue publicada en la página web el 29 de abril y socializada el día 30 de abril por comunicaciones internas de la entidad.
</t>
    </r>
    <r>
      <rPr>
        <b/>
        <sz val="9"/>
        <color theme="1"/>
        <rFont val="Tahoma"/>
        <family val="2"/>
      </rPr>
      <t xml:space="preserve">Análisis OCI: </t>
    </r>
    <r>
      <rPr>
        <sz val="9"/>
        <color theme="1"/>
        <rFont val="Tahoma"/>
        <family val="2"/>
      </rPr>
      <t xml:space="preserve">Se procede a la verificación de los soportes evidenciando que la "Carta de trato digno" fue actualizada y se encuentra publicada en el Botón de Transparencia de la página web del Canal en el numeral 9.1 Trámites y Servicios, de igual manera fue socializada mediante Boletín No.20 del 30 de abril de 2019 por comunicaciones internas. 
Temiendo en cuenta lo anterior, así como las fechas establecidas para la ejecución de la actividad se califica con estado </t>
    </r>
    <r>
      <rPr>
        <b/>
        <sz val="9"/>
        <color theme="1"/>
        <rFont val="Tahoma"/>
        <family val="2"/>
      </rPr>
      <t>"Terminada".</t>
    </r>
  </si>
  <si>
    <t>1. Boletín Canal Capital # 12- informe pqrs febrero y satisfacción de usuarios
2. Correo de Bogotá es TIC - Re_ Informe de satisfacción de los usuarios segundo semestre Año 2018
3. Informe Encuesta de Satisfacción - 2do semestre 2018</t>
  </si>
  <si>
    <r>
      <rPr>
        <b/>
        <sz val="9"/>
        <color theme="1"/>
        <rFont val="Tahoma"/>
        <family val="2"/>
      </rPr>
      <t xml:space="preserve">Reporte At. Ciudadano: </t>
    </r>
    <r>
      <rPr>
        <sz val="9"/>
        <color theme="1"/>
        <rFont val="Tahoma"/>
        <family val="2"/>
      </rPr>
      <t xml:space="preserve">Se elaboró el informe de satisfacción de usuarios correspondiente al segundo semestres de la vigencia del año 2018, el cual fue publicado el 20 de marzo en la página web y socializado por comunicaciones internas el 26 de marzo de 2019.
</t>
    </r>
    <r>
      <rPr>
        <b/>
        <sz val="9"/>
        <color theme="1"/>
        <rFont val="Tahoma"/>
        <family val="2"/>
      </rPr>
      <t xml:space="preserve">Análisis OCI: </t>
    </r>
    <r>
      <rPr>
        <sz val="9"/>
        <color theme="1"/>
        <rFont val="Tahoma"/>
        <family val="2"/>
      </rPr>
      <t xml:space="preserve">Se procede a la verificación de los soportes remitidos por el área observando que el informe presentado corresponde a la vigencia anterior (2018); teniendo en cuenta que las actividades programadas son para ejecución durante la vigencia 2019, se califica con alerta </t>
    </r>
    <r>
      <rPr>
        <b/>
        <sz val="9"/>
        <color theme="1"/>
        <rFont val="Tahoma"/>
        <family val="2"/>
      </rPr>
      <t xml:space="preserve">"Sin Iniciar" </t>
    </r>
    <r>
      <rPr>
        <sz val="9"/>
        <color theme="1"/>
        <rFont val="Tahoma"/>
        <family val="2"/>
      </rPr>
      <t xml:space="preserve">y se recomienda al área verificar lo programado, así como las fechas establecidas para el cumplimiento. </t>
    </r>
  </si>
  <si>
    <t>1. Acta de reunión -Revisión SUIT - OPA -20-02-2019-Acta 001
2. Acta Revisión SUIT - Circular 009 - 11.04.19
3. Correo de Bogotá es TIC - Eliminación de servicios de la Guía de trámites</t>
  </si>
  <si>
    <t xml:space="preserve">Informar trimestralmente a las áreas que dan respuesta a las PQRS más frecuentes todo lo relacionado con respuesta a peticiones y solicitudes de información, con el fin de establecer mecanismos que permitan fortalecer la calidad, oportunidad y veracidad de las respuestas. </t>
  </si>
  <si>
    <t>1. INFORME PQRS CANAL CAPITAL enero 2019
2. INFORME PQRS CANAL CAPITAL febrero 2019
3. INFORME PQRS CANAL CAPITAL marzo 2019
4. Solicitud publicación Informe PQRS enero
5. Solicitud publicación Informe PQRS febrero
6. Solicitud publicación Informe PQRS marzo</t>
  </si>
  <si>
    <t>1. Publicaciones Pagina Web en la dirección www.canalcapital.gov.co</t>
  </si>
  <si>
    <t>1. Pantallazo de publicación del informe de rendición de cuentas en la página web. 
2. Correo institucional invitando a la rendición de cuentas del sector. 
3. Banner publicado en la página web invitando a participar en la audiencia de rendición de cuentas
4. Presentación rendición de cuentas e informe de rendición de cuentas 2018</t>
  </si>
  <si>
    <r>
      <t xml:space="preserve">Reporte At. Ciudadano: </t>
    </r>
    <r>
      <rPr>
        <sz val="9"/>
        <color theme="1"/>
        <rFont val="Tahoma"/>
        <family val="2"/>
      </rPr>
      <t xml:space="preserve">Se publicó en el banner de la página web un aviso con los canales de atención que tiene la entidad, adicional se creó un enlace que redirecciona al ciudadano para que pueda verificar a qué servicios puede acceder en cada uno de los canales, hasta el momento solo se han actualizado el canal presencial y telefónico.
</t>
    </r>
    <r>
      <rPr>
        <b/>
        <sz val="9"/>
        <color theme="1"/>
        <rFont val="Tahoma"/>
        <family val="2"/>
      </rPr>
      <t xml:space="preserve">Reporte Comunicaciones: </t>
    </r>
    <r>
      <rPr>
        <sz val="9"/>
        <color theme="1"/>
        <rFont val="Tahoma"/>
        <family val="2"/>
      </rPr>
      <t xml:space="preserve">Se han publicado dos banners en la pagina web y en la sección de los mecanismos de atención al ciudadano se ha publicado mensajes en donde se describen los mecanismos de atención de  al ciudadano tanto presencial como telefónico. 
</t>
    </r>
    <r>
      <rPr>
        <b/>
        <sz val="9"/>
        <color theme="1"/>
        <rFont val="Tahoma"/>
        <family val="2"/>
      </rPr>
      <t xml:space="preserve">Análisis OCI: </t>
    </r>
    <r>
      <rPr>
        <sz val="9"/>
        <color theme="1"/>
        <rFont val="Tahoma"/>
        <family val="2"/>
      </rPr>
      <t xml:space="preserve">Se verifican los soportes remitidos por el área de Atención al Ciudadano en los cuales se evidencia la publicación de dos (2) banners con la información de los canales de atención con los que cuenta Canal Capital. Teniendo en cuenta lo reportado, así como las fechas de ejecución de las actividades se califica en estado </t>
    </r>
    <r>
      <rPr>
        <b/>
        <sz val="9"/>
        <color theme="1"/>
        <rFont val="Tahoma"/>
        <family val="2"/>
      </rPr>
      <t xml:space="preserve">"En Proceso". </t>
    </r>
  </si>
  <si>
    <t>Henry Beltrán 
Mónica Virgüéz Romero</t>
  </si>
  <si>
    <t>Jizeth González
Mónica Virgüéz Romero</t>
  </si>
  <si>
    <t xml:space="preserve">1. Plan de trabajo gestión de Riesgos de Canal Capital </t>
  </si>
  <si>
    <t xml:space="preserve">1. Actas de reunión de las mesas de trabajo de actualización de los riesgos de gestión de los procesos misionales 
2. Acta de reunión y correo electrónico de revisión y actualización de los riesgos ambientales. </t>
  </si>
  <si>
    <t xml:space="preserve">1. Actas de reunión de las mesas de trabajo para la actualización de los riesgos de corrupción vigencia 2019. </t>
  </si>
  <si>
    <t>1. Imágenes de la publicación del PAAC en su versión preliminar
2. Correo institucional sobre la publicación del PAAC versión 0
3. Divulgación en redes sociales del PAAC versión 0</t>
  </si>
  <si>
    <t>1. Pantallazo del PAAC publicado en la página web en su versión 1 
2. Correo de solicitud de publicación en la página web del PAAC versión 1. 
3. Correo de publicación del PAAC versión 1.</t>
  </si>
  <si>
    <t xml:space="preserve">1. Imágenes de la publicación del PAAC en su versión 0
2. Correo institucional sobre la publicación del PAAC versión 0
3. Divulgación en redes sociales del PAAC versión 0
4. Pantallazo del PAAC publicado en la página web en su versión 1 
5. Correo de solicitud de publicación en la página web del PAAC versión 1. 
</t>
  </si>
  <si>
    <t xml:space="preserve">1. Estrategia de rendición de cuentas 2019.
2. Solicitud de publicación estrategia de rendición de cuentas 2019. </t>
  </si>
  <si>
    <t>1. Correo institucional de socialización de la versión 1 del PAAC 2019</t>
  </si>
  <si>
    <t xml:space="preserve">1. Documentos en borrador del ejercicio de cliente incógnito </t>
  </si>
  <si>
    <t xml:space="preserve">1. Correo institucional de socialización de la guía de publicación en el botón de transparencia. </t>
  </si>
  <si>
    <t>1. Actas de reunión revisión metas SEGPLAN 
2. Acta de reunión subdirección Administrativa revisión metas proyecto 80</t>
  </si>
  <si>
    <t>1. Informes de monetización mensuales, del periodo enero-abril</t>
  </si>
  <si>
    <t>1. Informes de monetización mensuales, del periodo enero-abril, en el que se evidencia el monitoreo del indicador.</t>
  </si>
  <si>
    <t>-Versión preliminar Código de Ética del Auditor.
-Versión preliminar revisión y ajuste del Estatuto de Auditoría.
-Correos y versiones de documentos revisados.</t>
  </si>
  <si>
    <t>- Actas de reunión del equipo de Control Interno No. 9,19,22 y 27 (Febrero, marzo y abril de 2019.)</t>
  </si>
  <si>
    <t>1. Actualización de Procedimiento de Estados Financieros 13.02.2019.                                                                                       2. AGFF-CO-PD-001  ESTADOS FINANCIEROS.</t>
  </si>
  <si>
    <r>
      <rPr>
        <b/>
        <sz val="9"/>
        <rFont val="Tahoma"/>
        <family val="2"/>
      </rPr>
      <t>Reporte Planeación:</t>
    </r>
    <r>
      <rPr>
        <sz val="9"/>
        <rFont val="Tahoma"/>
        <family val="2"/>
      </rPr>
      <t xml:space="preserve"> Para el primer cuatrimestre del año se adelantó la planificación de la gestión del riesgo. En el respectivo plan de trabajo dichas acciones quedaron programadas para el segundo cuatrimestre. 
</t>
    </r>
    <r>
      <rPr>
        <b/>
        <sz val="9"/>
        <rFont val="Tahoma"/>
        <family val="2"/>
      </rPr>
      <t xml:space="preserve">
Análisis OCI:</t>
    </r>
    <r>
      <rPr>
        <sz val="9"/>
        <rFont val="Tahoma"/>
        <family val="2"/>
      </rPr>
      <t xml:space="preserve"> El soporte remitido no evidencia el inicio de ninguno de los dos documentos meta de la acción. Por lo cual se califica el avance con alerta </t>
    </r>
    <r>
      <rPr>
        <b/>
        <sz val="9"/>
        <rFont val="Tahoma"/>
        <family val="2"/>
      </rPr>
      <t>"Sin Iniciar".</t>
    </r>
  </si>
  <si>
    <r>
      <rPr>
        <b/>
        <sz val="9"/>
        <rFont val="Tahoma"/>
        <family val="2"/>
      </rPr>
      <t>Reporte Planeación:</t>
    </r>
    <r>
      <rPr>
        <sz val="9"/>
        <rFont val="Tahoma"/>
        <family val="2"/>
      </rPr>
      <t xml:space="preserve"> Al 30 de abril el Plan Anticorrupción y la matriz de riesgos de corrupción fueron actualizados de versión 0 a versión 1, y la trazabilidad de la información se encuentra publicada en la página web del canal.
</t>
    </r>
    <r>
      <rPr>
        <b/>
        <sz val="9"/>
        <rFont val="Tahoma"/>
        <family val="2"/>
      </rPr>
      <t xml:space="preserve">
Análisis OCI:</t>
    </r>
    <r>
      <rPr>
        <sz val="9"/>
        <rFont val="Tahoma"/>
        <family val="2"/>
      </rPr>
      <t xml:space="preserve"> En los soportes remitidos por Planeación, se evidencia la publicación del PAAC y la Matriz de riesgos de corrupción, actualizados para la vigencia 2019 en la página web del Canal (Versiones 1 de cada uno). Teniendo en cuenta lo anterior, la acción se califica con estado </t>
    </r>
    <r>
      <rPr>
        <b/>
        <sz val="9"/>
        <rFont val="Tahoma"/>
        <family val="2"/>
      </rPr>
      <t>"En Proceso"</t>
    </r>
    <r>
      <rPr>
        <sz val="9"/>
        <rFont val="Tahoma"/>
        <family val="2"/>
      </rPr>
      <t xml:space="preserve">. 
</t>
    </r>
  </si>
  <si>
    <r>
      <rPr>
        <b/>
        <sz val="9"/>
        <rFont val="Tahoma"/>
        <family val="2"/>
      </rPr>
      <t xml:space="preserve">Reporte Planeación: </t>
    </r>
    <r>
      <rPr>
        <sz val="9"/>
        <rFont val="Tahoma"/>
        <family val="2"/>
      </rPr>
      <t xml:space="preserve">La estrategia de rendición de cuentas fue actualizada en el mes de febrero de 2019, dicha actualización contempló la estructura y el contenido de la estrategia y fue publicada en el botón de transparencia numeral 6.1. 
</t>
    </r>
    <r>
      <rPr>
        <b/>
        <sz val="9"/>
        <rFont val="Tahoma"/>
        <family val="2"/>
      </rPr>
      <t xml:space="preserve">
Análisis OCI:</t>
    </r>
    <r>
      <rPr>
        <sz val="9"/>
        <rFont val="Tahoma"/>
        <family val="2"/>
      </rPr>
      <t xml:space="preserve"> Se evidencia documento "Estrategia para la rendición de cuentas 2019", sin embrago, se publicó extemporáneamente (1 de marzo), razón por la cual se califica con estado </t>
    </r>
    <r>
      <rPr>
        <b/>
        <sz val="9"/>
        <rFont val="Tahoma"/>
        <family val="2"/>
      </rPr>
      <t>"Terminada Extemporánea"</t>
    </r>
    <r>
      <rPr>
        <sz val="9"/>
        <rFont val="Tahoma"/>
        <family val="2"/>
      </rPr>
      <t>.</t>
    </r>
  </si>
  <si>
    <r>
      <rPr>
        <b/>
        <sz val="9"/>
        <rFont val="Tahoma"/>
        <family val="2"/>
      </rPr>
      <t>Reporte Prensa y Comunicaciones:</t>
    </r>
    <r>
      <rPr>
        <sz val="9"/>
        <rFont val="Tahoma"/>
        <family val="2"/>
      </rPr>
      <t xml:space="preserve"> El 6 de marzo de 2019 se realizó el ejercicio de rendición de cuentas del sector de Cultura, Recreación y Deporte. Se realizó una encuesta virtual en la página de Canal Capital para saber los temas en los que la ciudadanía quería tener mayor conocimiento y se informó sobre el encuentro tanto en la página, como en comunicaciones internas y redes sociales del Canal. Se realizó una transmisión en streaming desde la página del Canal.
</t>
    </r>
    <r>
      <rPr>
        <b/>
        <sz val="9"/>
        <rFont val="Tahoma"/>
        <family val="2"/>
      </rPr>
      <t>Reporte Planeación:</t>
    </r>
    <r>
      <rPr>
        <sz val="9"/>
        <rFont val="Tahoma"/>
        <family val="2"/>
      </rPr>
      <t xml:space="preserve"> Canal Capital participó en la jornada de rendición de cuentas del Sector Cultura, Recreación y Deporte que se realizó el día 06 de marzo, así mismo la información de dicha jornada está publicada en el botón de transparencia numeral 6.6. incluyendo el informe de rendición de cuentas. 
</t>
    </r>
    <r>
      <rPr>
        <b/>
        <sz val="9"/>
        <rFont val="Tahoma"/>
        <family val="2"/>
      </rPr>
      <t xml:space="preserve">
Análisis OCI:</t>
    </r>
    <r>
      <rPr>
        <sz val="9"/>
        <rFont val="Tahoma"/>
        <family val="2"/>
      </rPr>
      <t xml:space="preserve"> En los soportes remitidos por las áreas de Planeación y Prensa y Comunicaciones, se logró evidenciar que el Canal participó en la jornada de rendición de cuentas del sector, transmitió vía streaming la totalidad del evento en su página web y en el sitio de la Secretaría de Cultura, Recreación y Deportes. Adicionalmente, se utilizaron las redes sociales de las entidades del sector y se estableció un hashtag para recibir los comentarios y participaciones de los espectadores virtuales. Y publicó el material de la jornada en la página web. Por lo tanto, se califica con estado </t>
    </r>
    <r>
      <rPr>
        <b/>
        <sz val="9"/>
        <rFont val="Tahoma"/>
        <family val="2"/>
      </rPr>
      <t>"Terminada".</t>
    </r>
    <r>
      <rPr>
        <sz val="9"/>
        <rFont val="Tahoma"/>
        <family val="2"/>
      </rPr>
      <t xml:space="preserve">
</t>
    </r>
  </si>
  <si>
    <r>
      <t xml:space="preserve">Reporte At. Ciudadano: </t>
    </r>
    <r>
      <rPr>
        <sz val="9"/>
        <color theme="1"/>
        <rFont val="Tahoma"/>
        <family val="2"/>
      </rPr>
      <t xml:space="preserve">Respecto a esta acción no se ha realizado ningún avance en el período.
</t>
    </r>
    <r>
      <rPr>
        <b/>
        <sz val="9"/>
        <color theme="1"/>
        <rFont val="Tahoma"/>
        <family val="2"/>
      </rPr>
      <t xml:space="preserve">
Reporte Planeación</t>
    </r>
    <r>
      <rPr>
        <sz val="9"/>
        <color theme="1"/>
        <rFont val="Tahoma"/>
        <family val="2"/>
      </rPr>
      <t xml:space="preserve">: En el periodo de reporte no se ha adelantado esta actividad. 
</t>
    </r>
    <r>
      <rPr>
        <b/>
        <sz val="9"/>
        <color theme="1"/>
        <rFont val="Tahoma"/>
        <family val="2"/>
      </rPr>
      <t xml:space="preserve">Análisis OCI: </t>
    </r>
    <r>
      <rPr>
        <sz val="9"/>
        <color theme="1"/>
        <rFont val="Tahoma"/>
        <family val="2"/>
      </rPr>
      <t xml:space="preserve">Teniendo en cuenta el reporte de las áreas, la acción se califica con alerta </t>
    </r>
    <r>
      <rPr>
        <b/>
        <sz val="9"/>
        <color theme="1"/>
        <rFont val="Tahoma"/>
        <family val="2"/>
      </rPr>
      <t xml:space="preserve">"Sin Iniciar". </t>
    </r>
  </si>
  <si>
    <r>
      <t>Reporte Planeación:</t>
    </r>
    <r>
      <rPr>
        <sz val="9"/>
        <color theme="1"/>
        <rFont val="Tahoma"/>
        <family val="2"/>
      </rPr>
      <t xml:space="preserve"> En el periodo de reporte no se ha adelantado esta actividad. 
</t>
    </r>
    <r>
      <rPr>
        <b/>
        <sz val="9"/>
        <color theme="1"/>
        <rFont val="Tahoma"/>
        <family val="2"/>
      </rPr>
      <t xml:space="preserve">
Reporte Prensa y Comunicaciones: </t>
    </r>
    <r>
      <rPr>
        <sz val="9"/>
        <color theme="1"/>
        <rFont val="Tahoma"/>
        <family val="2"/>
      </rPr>
      <t xml:space="preserve"> En el periodo de reporte no se ha adelantado esta actividad. </t>
    </r>
    <r>
      <rPr>
        <b/>
        <sz val="9"/>
        <color theme="1"/>
        <rFont val="Tahoma"/>
        <family val="2"/>
      </rPr>
      <t xml:space="preserve">
Análisis OCI: </t>
    </r>
    <r>
      <rPr>
        <sz val="9"/>
        <color theme="1"/>
        <rFont val="Tahoma"/>
        <family val="2"/>
      </rPr>
      <t xml:space="preserve">De acuerdo con los reportes de las áreas responsables, no se presentó avance para este periodo. Por lo que la acción se califica con alerta </t>
    </r>
    <r>
      <rPr>
        <b/>
        <sz val="9"/>
        <color theme="1"/>
        <rFont val="Tahoma"/>
        <family val="2"/>
      </rPr>
      <t>"Sin Iniciar".</t>
    </r>
  </si>
  <si>
    <r>
      <rPr>
        <b/>
        <sz val="9"/>
        <rFont val="Tahoma"/>
        <family val="2"/>
      </rPr>
      <t xml:space="preserve">Reporte Planeación: </t>
    </r>
    <r>
      <rPr>
        <sz val="9"/>
        <rFont val="Tahoma"/>
        <family val="2"/>
      </rPr>
      <t xml:space="preserve">Durante el primer cuatrimestre se adelantaron reuniones tanto con el equipo de planeación como con el gerente del proyecto 80 "modernización institucional" revisando los avances de cumplimiento de la meta y los avances en la ejecución presupuestal. 
</t>
    </r>
    <r>
      <rPr>
        <b/>
        <sz val="9"/>
        <rFont val="Tahoma"/>
        <family val="2"/>
      </rPr>
      <t xml:space="preserve">
Análisis OCI: </t>
    </r>
    <r>
      <rPr>
        <sz val="9"/>
        <rFont val="Tahoma"/>
        <family val="2"/>
      </rPr>
      <t xml:space="preserve">Se observan los soportes de las actividades que describe el área de Planeación y el reporte de avance de las metas proyecto de inversión del primer trimestre de 2019 en Segplan. Por lo anterior, se califica con estado </t>
    </r>
    <r>
      <rPr>
        <b/>
        <sz val="9"/>
        <rFont val="Tahoma"/>
        <family val="2"/>
      </rPr>
      <t>"En Proceso"</t>
    </r>
    <r>
      <rPr>
        <sz val="9"/>
        <rFont val="Tahoma"/>
        <family val="2"/>
      </rPr>
      <t>.</t>
    </r>
  </si>
  <si>
    <r>
      <rPr>
        <b/>
        <sz val="9"/>
        <color theme="1"/>
        <rFont val="Tahoma"/>
        <family val="2"/>
      </rPr>
      <t>Reporte Prensa y Comunicaciones:</t>
    </r>
    <r>
      <rPr>
        <sz val="9"/>
        <color theme="1"/>
        <rFont val="Tahoma"/>
        <family val="2"/>
      </rPr>
      <t xml:space="preserve"> El seguimiento se realiza semanal sin embargo se cuenta con informes mensuales.
</t>
    </r>
    <r>
      <rPr>
        <b/>
        <sz val="9"/>
        <color theme="1"/>
        <rFont val="Tahoma"/>
        <family val="2"/>
      </rPr>
      <t>Análisis OCI:</t>
    </r>
    <r>
      <rPr>
        <sz val="9"/>
        <color theme="1"/>
        <rFont val="Tahoma"/>
        <family val="2"/>
      </rPr>
      <t xml:space="preserve"> Se evidencian informes de monetización mensuales, del periodo enero-abril, en el que se observa el comportamiento del indicador  semanal, mensual y comparativo mensual para lo corrido de la vigencia 2019. Se toman 3 meses del periodo reportado de acuerdo con la fecha de inicio de la acción (febrero). Por lo anterior, se encuentra con estado </t>
    </r>
    <r>
      <rPr>
        <b/>
        <sz val="9"/>
        <color theme="1"/>
        <rFont val="Tahoma"/>
        <family val="2"/>
      </rPr>
      <t>"En Proceso"</t>
    </r>
    <r>
      <rPr>
        <sz val="9"/>
        <color theme="1"/>
        <rFont val="Tahoma"/>
        <family val="2"/>
      </rPr>
      <t xml:space="preserve">. </t>
    </r>
  </si>
  <si>
    <r>
      <t xml:space="preserve">Reporte Comercialización: PÚBLICOS: </t>
    </r>
    <r>
      <rPr>
        <sz val="9"/>
        <color theme="1"/>
        <rFont val="Tahoma"/>
        <family val="2"/>
      </rPr>
      <t xml:space="preserve">Se ha tratado de mantener las ofertas sin conceder descuentos a menos que el cliente manifieste que requiere un descuento para optimizar su presupuesto o que el escenario de negociación sea a largo plazo. </t>
    </r>
    <r>
      <rPr>
        <b/>
        <sz val="9"/>
        <color theme="1"/>
        <rFont val="Tahoma"/>
        <family val="2"/>
      </rPr>
      <t xml:space="preserve">
PRIVADOS: </t>
    </r>
    <r>
      <rPr>
        <sz val="9"/>
        <color theme="1"/>
        <rFont val="Tahoma"/>
        <family val="2"/>
      </rPr>
      <t>Solo se han manejado descuentos para el cliente INARCE con la intención de generar una negociación a largo plazo. En las O.C. adelantadas con agencias solo ha algunas se ha transferido la opción de un formato bonificado luego de 3 formatos pagos.</t>
    </r>
    <r>
      <rPr>
        <b/>
        <sz val="9"/>
        <color theme="1"/>
        <rFont val="Tahoma"/>
        <family val="2"/>
      </rPr>
      <t xml:space="preserve">
Análisis OCI: </t>
    </r>
    <r>
      <rPr>
        <sz val="9"/>
        <color theme="1"/>
        <rFont val="Tahoma"/>
        <family val="2"/>
      </rPr>
      <t xml:space="preserve">Una vez verificados los soportes remitidos de cumplimiento de las actividades programadas se evidenció que las cotizaciones de clientes públicos: 
1. COT 002-1/2019 - Concejo de Bogotá - Tiene un descuento del 60% aprobado por el Gerente General
2. COT 004/2019 IDPAC - Tiene un descuento del 30% aprobado por la Directora Operativa. Estas cuentan con lo estipulado en el Artículo 2 de la Resolución 106 de 2017 relacionado con la delegación de para la aplicación de descuentos. 
En cuanto a los Privados:
1. O.C. 004 - Ad Cases Net SAS
2. O.C. 010 - INARCE
3. O.C. 012 - UM (Propuesta FILBO)
4. O.C. 013 - La Urbe
5. O.C. 014 - Mass Solutions Media
6. O.C. 015 - Universal Group. Se otorga un descuento del 15% y a su vez se encuentran firmadas por el Secretario General con Aprobación de la Dirección Operativa de conformidad con la Resolución 174-2018 del 31 de octubre de 2018. 
Teniendo en cuenta lo anterior y la fecha de terminación de la acción propuesta, se califica con estado </t>
    </r>
    <r>
      <rPr>
        <b/>
        <sz val="9"/>
        <color theme="1"/>
        <rFont val="Tahoma"/>
        <family val="2"/>
      </rPr>
      <t>"En Proceso"</t>
    </r>
    <r>
      <rPr>
        <sz val="9"/>
        <color theme="1"/>
        <rFont val="Tahoma"/>
        <family val="2"/>
      </rPr>
      <t>.</t>
    </r>
  </si>
  <si>
    <t>Leonardo Ibarra</t>
  </si>
  <si>
    <r>
      <rPr>
        <b/>
        <sz val="9"/>
        <color theme="1"/>
        <rFont val="Tahoma"/>
        <family val="2"/>
      </rPr>
      <t>Reporte Talento Humano:</t>
    </r>
    <r>
      <rPr>
        <sz val="9"/>
        <color theme="1"/>
        <rFont val="Tahoma"/>
        <family val="2"/>
      </rPr>
      <t xml:space="preserve"> No remite avances.
</t>
    </r>
    <r>
      <rPr>
        <b/>
        <sz val="9"/>
        <color theme="1"/>
        <rFont val="Tahoma"/>
        <family val="2"/>
      </rPr>
      <t>Análisis OCI:</t>
    </r>
    <r>
      <rPr>
        <sz val="9"/>
        <color theme="1"/>
        <rFont val="Tahoma"/>
        <family val="2"/>
      </rPr>
      <t xml:space="preserve"> No se evidencian soportes que den cuenta del avance en la realización de la actividad propuesta. Por lo tanto, se califica con alerta </t>
    </r>
    <r>
      <rPr>
        <b/>
        <sz val="9"/>
        <color theme="1"/>
        <rFont val="Tahoma"/>
        <family val="2"/>
      </rPr>
      <t>"Sin Iniciar"</t>
    </r>
    <r>
      <rPr>
        <sz val="9"/>
        <color theme="1"/>
        <rFont val="Tahoma"/>
        <family val="2"/>
      </rPr>
      <t>.</t>
    </r>
  </si>
  <si>
    <t>Divulgar y hacer seguimiento al plan de Gestión de la Integridad en coherencia con la política de integridad de la dimensión del talento humano del Modelo Integrado de Planeación y Gestión - MIPG.</t>
  </si>
  <si>
    <t>1. Divulgación de Valores en el Boletín de comunicaciones.</t>
  </si>
  <si>
    <t>1. correo 02/04/2019 en el que se solicita actualización del manual de convivencia a Planeación.
2. Boletín #16 del 09/04/2019 en el cual se socializa el manual de convivencia.</t>
  </si>
  <si>
    <r>
      <rPr>
        <b/>
        <sz val="9"/>
        <color theme="1"/>
        <rFont val="Tahoma"/>
        <family val="2"/>
      </rPr>
      <t>Reporte Talento Humano:</t>
    </r>
    <r>
      <rPr>
        <sz val="9"/>
        <color theme="1"/>
        <rFont val="Tahoma"/>
        <family val="2"/>
      </rPr>
      <t xml:space="preserve"> El área se encuentra en revisión de los procesos. Y en la elaboración de un proceso de selección interno.
</t>
    </r>
    <r>
      <rPr>
        <b/>
        <sz val="9"/>
        <color theme="1"/>
        <rFont val="Tahoma"/>
        <family val="2"/>
      </rPr>
      <t>Análisis OCI:</t>
    </r>
    <r>
      <rPr>
        <sz val="9"/>
        <color theme="1"/>
        <rFont val="Tahoma"/>
        <family val="2"/>
      </rPr>
      <t xml:space="preserve"> Para las 2 acciones formuladas no se entregaron soportes que den cuenta del avance en la realización de las actividades propuestas. Teniendo en cuenta que no se aportaron evidencias del avance de la acción, se califica con alerta </t>
    </r>
    <r>
      <rPr>
        <b/>
        <sz val="9"/>
        <color theme="1"/>
        <rFont val="Tahoma"/>
        <family val="2"/>
      </rPr>
      <t>"Sin Iniciar"</t>
    </r>
    <r>
      <rPr>
        <sz val="9"/>
        <color theme="1"/>
        <rFont val="Tahoma"/>
        <family val="2"/>
      </rPr>
      <t>.</t>
    </r>
  </si>
  <si>
    <r>
      <rPr>
        <b/>
        <sz val="9"/>
        <rFont val="Tahoma"/>
        <family val="2"/>
      </rPr>
      <t xml:space="preserve">Reporte GD: </t>
    </r>
    <r>
      <rPr>
        <sz val="9"/>
        <rFont val="Tahoma"/>
        <family val="2"/>
      </rPr>
      <t xml:space="preserve">Se realizó la publicación del esquema de publicación desde el 13 de febrero de 2019, en la pagina web.
</t>
    </r>
    <r>
      <rPr>
        <b/>
        <sz val="9"/>
        <rFont val="Tahoma"/>
        <family val="2"/>
      </rPr>
      <t xml:space="preserve">Reporte Sistemas: </t>
    </r>
    <r>
      <rPr>
        <sz val="9"/>
        <rFont val="Tahoma"/>
        <family val="2"/>
      </rPr>
      <t xml:space="preserve">La publicación se realizará posterior a la actualización realizada por el área de gestión documental; el área de sistemas realiza el acompañamiento al proceso. 
</t>
    </r>
    <r>
      <rPr>
        <b/>
        <sz val="9"/>
        <rFont val="Tahoma"/>
        <family val="2"/>
      </rPr>
      <t xml:space="preserve">Análisis OCI: </t>
    </r>
    <r>
      <rPr>
        <sz val="9"/>
        <rFont val="Tahoma"/>
        <family val="2"/>
      </rPr>
      <t xml:space="preserve">Revisado el soporte remitido se observa que fue enviado por Planeación el "Esquema de Publicación de información" al área de comunicaciones el 13 de febrero de 2019, el cual fue debidamente publicado el mismo día; sin embargo, no se cuenta con soportes que permitan evidenciar la revisión del formato por parte del área de Gestión Documental, así como tampoco se evidencia la publicación de este en el portal de datos abiertos Bogotá, de conformidad con lo establecido en la actividad. Teniendo en cuenta lo anterior, se califica el cumplimiento de la acción con una alerta </t>
    </r>
    <r>
      <rPr>
        <b/>
        <sz val="9"/>
        <rFont val="Tahoma"/>
        <family val="2"/>
      </rPr>
      <t xml:space="preserve">"Sin Iniciar". </t>
    </r>
  </si>
  <si>
    <r>
      <t xml:space="preserve">Análisis OCI: </t>
    </r>
    <r>
      <rPr>
        <sz val="9"/>
        <color theme="1"/>
        <rFont val="Tahoma"/>
        <family val="2"/>
      </rPr>
      <t xml:space="preserve">Se verifica el Acta de reunión remitida con fecha del 22 de enero de 2019, mediante la cual se realiza la revisión de los riesgos de corrupción del área de ventas y mercadeo con el acompañamiento de Planeación, en esta se realiza la actualización de las fechas de ejecución de controles y monitoreo. Teniendo en cuenta la meta establecida en el Plan, esta se califica con alerta </t>
    </r>
    <r>
      <rPr>
        <b/>
        <sz val="9"/>
        <color theme="1"/>
        <rFont val="Tahoma"/>
        <family val="2"/>
      </rPr>
      <t>"Sin Iniciar"</t>
    </r>
    <r>
      <rPr>
        <sz val="9"/>
        <color theme="1"/>
        <rFont val="Tahoma"/>
        <family val="2"/>
      </rPr>
      <t xml:space="preserve">. </t>
    </r>
  </si>
  <si>
    <r>
      <rPr>
        <b/>
        <sz val="9"/>
        <rFont val="Tahoma"/>
        <family val="2"/>
      </rPr>
      <t>Reporte Planeación:</t>
    </r>
    <r>
      <rPr>
        <sz val="9"/>
        <rFont val="Tahoma"/>
        <family val="2"/>
      </rPr>
      <t xml:space="preserve"> Entre los meses de marzo y abril se realizaron mesas de trabajo y el primer ejercicio de cliente incógnito a través del canal de comunicación "chat" en el cual se evaluaron varios parámetros de la atención a la ciudadanía.   
</t>
    </r>
    <r>
      <rPr>
        <b/>
        <sz val="9"/>
        <rFont val="Tahoma"/>
        <family val="2"/>
      </rPr>
      <t xml:space="preserve">
Análisis OCI:</t>
    </r>
    <r>
      <rPr>
        <sz val="9"/>
        <rFont val="Tahoma"/>
        <family val="2"/>
      </rPr>
      <t xml:space="preserve"> Se observa en los soportes los documentos "borrador" del ejercicio realizado y no el ejercicio documentado, como se estableció en la acción. Por lo anterior, se califica con un estado </t>
    </r>
    <r>
      <rPr>
        <b/>
        <sz val="9"/>
        <rFont val="Tahoma"/>
        <family val="2"/>
      </rPr>
      <t>"En proceso"</t>
    </r>
    <r>
      <rPr>
        <sz val="9"/>
        <rFont val="Tahoma"/>
        <family val="2"/>
      </rPr>
      <t xml:space="preserve"> la acción, ya que aún no ha finalizado la documentación del proceso adelantado. </t>
    </r>
  </si>
  <si>
    <t>1. Correo 26/04/2019 Solicitud Inscripción curso de transparencia Canal Capital.
2. Correo 29/04/2019 Correo de respuesta Veeduría Distrital.</t>
  </si>
  <si>
    <r>
      <rPr>
        <b/>
        <sz val="9"/>
        <color theme="1"/>
        <rFont val="Tahoma"/>
        <family val="2"/>
      </rPr>
      <t>Reporte Talento Humano:</t>
    </r>
    <r>
      <rPr>
        <sz val="9"/>
        <color theme="1"/>
        <rFont val="Tahoma"/>
        <family val="2"/>
      </rPr>
      <t xml:space="preserve"> Se realizo solicitud de inscripción a la Veeduría Distrital para iniciar el curso virtual de Transparencia y acceso a la información Pública.
</t>
    </r>
    <r>
      <rPr>
        <b/>
        <sz val="9"/>
        <color theme="1"/>
        <rFont val="Tahoma"/>
        <family val="2"/>
      </rPr>
      <t>Análisis OCI:</t>
    </r>
    <r>
      <rPr>
        <sz val="9"/>
        <color theme="1"/>
        <rFont val="Tahoma"/>
        <family val="2"/>
      </rPr>
      <t xml:space="preserve"> Se evidencia correo del 26 de abril de 2019 de talento humano de Canal Capital al equipo de formación y capacitación de la Veeduría Distrital para la inscripción de funcionarios al curso de transparencia y acceso a  la información pública; de igual manera el día 29 de abril de 2019 se recibe respuesta del área del equipo de formación y capacitación de la Veeduría Distrital, en el cual manifiestan que se encuentran en el proceso de inscripción de las personal del Canal al curso de transparencia y acceso a  la información pública. Dado que a la fecha de corte no se hadado la capacitación y no se evidencia tramite para la capacitación del personal en rendición y petición de cuentas se califica con estado </t>
    </r>
    <r>
      <rPr>
        <b/>
        <sz val="9"/>
        <color theme="1"/>
        <rFont val="Tahoma"/>
        <family val="2"/>
      </rPr>
      <t>"En Proceso"</t>
    </r>
    <r>
      <rPr>
        <sz val="9"/>
        <color theme="1"/>
        <rFont val="Tahoma"/>
        <family val="2"/>
      </rPr>
      <t>.</t>
    </r>
  </si>
  <si>
    <t>1. Correos del 29/03/2019 solicitando inscripción y 01/04/2019 notificación del registro al curso de servicios ciudadano.</t>
  </si>
  <si>
    <r>
      <rPr>
        <b/>
        <sz val="9"/>
        <color theme="1"/>
        <rFont val="Tahoma"/>
        <family val="2"/>
      </rPr>
      <t xml:space="preserve">Reporte Talento Humano: </t>
    </r>
    <r>
      <rPr>
        <sz val="9"/>
        <color theme="1"/>
        <rFont val="Tahoma"/>
        <family val="2"/>
      </rPr>
      <t xml:space="preserve">Actualmente esta en proceso un curso con la Veeduría Distrital de servicio al ciudadano.
</t>
    </r>
    <r>
      <rPr>
        <b/>
        <sz val="9"/>
        <color theme="1"/>
        <rFont val="Tahoma"/>
        <family val="2"/>
      </rPr>
      <t>Análisis OCI:</t>
    </r>
    <r>
      <rPr>
        <sz val="9"/>
        <color theme="1"/>
        <rFont val="Tahoma"/>
        <family val="2"/>
      </rPr>
      <t xml:space="preserve"> Mediante correo del 29/03/2019 dirigido al Coordinador del equipo de formación y capacitación de la Veeduría distrital, talento humano del Canal solicita la inscripción al curso de servicio a la ciudadanía, a lo cual mediante correo electrónico del 1/04/2019 la persona de la Veeduría confirma la recepción del formulario con las postulaciones del Canal para el curso de servicio ciudadano. Dado que la acción formulada consiste en 2 capacitaciones y a la fecha de este corte solamente se evidencia la solicitud de inscripción a una se califica con estado </t>
    </r>
    <r>
      <rPr>
        <b/>
        <sz val="9"/>
        <color theme="1"/>
        <rFont val="Tahoma"/>
        <family val="2"/>
      </rPr>
      <t>"En Proceso".</t>
    </r>
  </si>
  <si>
    <t>1. Boletín Canal Capital # 11 - Publicación Protocolo de atención al ciudadano
2. Boletín Canal Capital # 17-informe pqrs marzo y quienes somos
3. Boletín Canal Capital # 19-que es un derecho de petición y creación, actualización y eliminación de formatos</t>
  </si>
  <si>
    <t>1. AAUT-MN-001 MANUAL DE SERVICIO A LA CIUDADANÍA
2. Boletín Canal Capital # 21 - actualización Manual de Servicio a la Ciudadanía
3. Correo de Bogotá es TIC - Manual de Servicio a la Ciudadanía
4. Correo de Bogotá es TIC - Publicación - AAUT-MN-001 MANUAL DE SERVICIO A LA CIUDADANÍA
5. Correo de Bogotá es TIC - Re_ Publicación Manual de Servicio a la Ciudadanía</t>
  </si>
  <si>
    <r>
      <t xml:space="preserve">Reporte At. Ciudadano: </t>
    </r>
    <r>
      <rPr>
        <sz val="9"/>
        <color theme="1"/>
        <rFont val="Tahoma"/>
        <family val="2"/>
      </rPr>
      <t xml:space="preserve">Se envió el 30 de abril por correo electrónico el manual de servicio a la ciudadanía articulado con el manual para gestión de peticiones de la Alcaldía Mayor de Bogotá para ser revisado por el área de Planeación y por la asesora administrativa. El manual se publico actualizado, revisado y aprobado en la intranet el 03 de mayo. Se publico en la página web el día 06 de mayo.
</t>
    </r>
    <r>
      <rPr>
        <b/>
        <sz val="9"/>
        <color theme="1"/>
        <rFont val="Tahoma"/>
        <family val="2"/>
      </rPr>
      <t xml:space="preserve">Análisis OCI: </t>
    </r>
    <r>
      <rPr>
        <sz val="9"/>
        <color theme="1"/>
        <rFont val="Tahoma"/>
        <family val="2"/>
      </rPr>
      <t xml:space="preserve">Verificados los soportes remitidos se evidencia que el manual fue remitido para revisión al área de Planeación y asesora de la Secretaría General, se encuentra aprobado y publicado en la intranet del Canal, así como en el botón de transparencia de la página web del Canal. Sin embargo, teniendo en cuenta la fecha de corte del seguimiento y los soportes remitidos, así como la fecha de ejecución de la actividad se califica con estado </t>
    </r>
    <r>
      <rPr>
        <b/>
        <sz val="9"/>
        <color theme="1"/>
        <rFont val="Tahoma"/>
        <family val="2"/>
      </rPr>
      <t xml:space="preserve">"En Proceso". </t>
    </r>
    <r>
      <rPr>
        <sz val="9"/>
        <color theme="1"/>
        <rFont val="Tahoma"/>
        <family val="2"/>
      </rPr>
      <t xml:space="preserve">Se recomienda al área acatar los lineamientos de seguimiento remitidos por la Oficina de Control Interno.  </t>
    </r>
  </si>
  <si>
    <t>1. Citación a reunión índice y activos de información
2. Matriz "Activos de Información 2018 Canal"</t>
  </si>
  <si>
    <r>
      <rPr>
        <b/>
        <sz val="9"/>
        <color theme="1"/>
        <rFont val="Tahoma"/>
        <family val="2"/>
      </rPr>
      <t xml:space="preserve">Reporte GD: </t>
    </r>
    <r>
      <rPr>
        <sz val="9"/>
        <color theme="1"/>
        <rFont val="Tahoma"/>
        <family val="2"/>
      </rPr>
      <t xml:space="preserve">Se investigo sobre el modelo estándar en el Distrito y a nivel Nacional para elaborar el Registro de activos de información, y desde Gestión Documental se tomo el esquema que tiene el Archivo Distrital de Bogotá, esto con el fin de cumplir con la normatividad Archivística y seguir los parámetros de este ente regulador. De acuerdo con la información investigada, se estableció un nuevo formato para el índice de información clasificada y el registro de activo de información, involucrando el contenido de la vigencia 2018.
</t>
    </r>
    <r>
      <rPr>
        <b/>
        <sz val="9"/>
        <color theme="1"/>
        <rFont val="Tahoma"/>
        <family val="2"/>
      </rPr>
      <t>Reporte Sistemas:</t>
    </r>
    <r>
      <rPr>
        <sz val="9"/>
        <color theme="1"/>
        <rFont val="Tahoma"/>
        <family val="2"/>
      </rPr>
      <t xml:space="preserve"> La publicación se realizará posterior a la actualización realizada por el área de gestión documental; el área de sistemas realiza el acompañamiento al proceso. </t>
    </r>
    <r>
      <rPr>
        <b/>
        <sz val="9"/>
        <color theme="1"/>
        <rFont val="Tahoma"/>
        <family val="2"/>
      </rPr>
      <t xml:space="preserve">
Análisis OCI: </t>
    </r>
    <r>
      <rPr>
        <sz val="9"/>
        <color theme="1"/>
        <rFont val="Tahoma"/>
        <family val="2"/>
      </rPr>
      <t xml:space="preserve">Se verifica la Matriz remitida de "Activos de Información 2018 Canal", así como una citación de reunión de índice y activos de información al interior del equipo en marzo de 2019 y  el acta de reunión del 21 de marzo de 2019 en la cual se realizó la verificación de esta para la vigencia 2019 por parte del equipo de Gestión Documental; Sin embargo, no se remiten soportes que permitan evidenciar la revisión del formato "Registro de activos de información" toda vez que esta reporta una vigencia anterior,  tampoco se evidencian los resultados de la reunión citada dentro de las fechas establecidas en el Plan, al igual que los soportes de la publicación en la página web y portal de datos abiertos Bogotá. Se recomienda al área realizar los ajustes pertinentes a los documentos como parte de la construcción de los mismos. Teniendo en cuenta  los avances evidenciados, así como las fechas de ejecución  de la acción, se califica con estado </t>
    </r>
    <r>
      <rPr>
        <b/>
        <sz val="9"/>
        <color theme="1"/>
        <rFont val="Tahoma"/>
        <family val="2"/>
      </rPr>
      <t xml:space="preserve">"En Proceso". </t>
    </r>
  </si>
  <si>
    <t>1. Matriz "Índice de Información Clasificada y Reservada - 2018 Canal"
2. Citación a reunión índice y activos de información</t>
  </si>
  <si>
    <r>
      <t xml:space="preserve">Reporte GD: </t>
    </r>
    <r>
      <rPr>
        <sz val="9"/>
        <rFont val="Tahoma"/>
        <family val="2"/>
      </rPr>
      <t>Se investigo sobre el modelo estándar en el Distrito y a nivel Nacional para elaborar el Registro de activos de información, y desde Gestión Documental se tomo el esquema que tiene el Archivo Distrital de Bogotá, esto con el fin de cumplir con la normatividad Archivística y seguir los parámetros de este ente regulador. De acuerdo con la información investigada, se estableció un nuevo formato para el índice de información clasificada y el registro de activo de información, involucrando el contenido de la vigencia 2018.</t>
    </r>
    <r>
      <rPr>
        <b/>
        <sz val="9"/>
        <rFont val="Tahoma"/>
        <family val="2"/>
      </rPr>
      <t xml:space="preserve">
Reporte Sistemas:</t>
    </r>
    <r>
      <rPr>
        <sz val="9"/>
        <rFont val="Tahoma"/>
        <family val="2"/>
      </rPr>
      <t xml:space="preserve"> La publicación se realizará posterior a la actualización realizada por el área de gestión documental; el área de sistemas realiza el acompañamiento al proceso. 
</t>
    </r>
    <r>
      <rPr>
        <b/>
        <sz val="9"/>
        <rFont val="Tahoma"/>
        <family val="2"/>
      </rPr>
      <t xml:space="preserve">Análisis OCI: </t>
    </r>
    <r>
      <rPr>
        <sz val="9"/>
        <rFont val="Tahoma"/>
        <family val="2"/>
      </rPr>
      <t>Revisados los soportes de cumplimiento remitidos se encuentra evidencia de la hoja de cálculo "Índice de información clasificada y reservada" reportada con fecha de la vigencia anterior, de igual manera se observa el acta de reunión del 21 de marzo de 2019 en la cual se realizó la verificación de esta para la vigencia 2019 por parte del equipo de Gestión Documental; Sin embargo, no se cuenta con los soportes que permitan evidenciar la publicación en la página web del canal, así como en el portal de datos abiertos Bogotá. Se recomienda al área realizar los ajustes pertinentes a los documentos como parte de la construcción de los mismos. Teniendo en cuenta  los avances evidenciados, así como las fechas de ejecución  de la acción, se califica con estado</t>
    </r>
    <r>
      <rPr>
        <b/>
        <sz val="9"/>
        <rFont val="Tahoma"/>
        <family val="2"/>
      </rPr>
      <t xml:space="preserve"> "En Proceso".</t>
    </r>
  </si>
  <si>
    <r>
      <rPr>
        <b/>
        <sz val="9"/>
        <color theme="1"/>
        <rFont val="Tahoma"/>
        <family val="2"/>
      </rPr>
      <t xml:space="preserve">Reporte At. Ciudadano: </t>
    </r>
    <r>
      <rPr>
        <sz val="9"/>
        <color theme="1"/>
        <rFont val="Tahoma"/>
        <family val="2"/>
      </rPr>
      <t xml:space="preserve">Se realizaron dos reuniones el día 22 de febrero y 11 de abril de 2019, en la primera se actualizó el OPA Copia de Material Audiovisual en cuanto a momento de pago, valor, pago en línea y las demás correcciones sugeridas por el sistema. En la segunda se verificó en el SUIT si se encontraba la aprobación del ajuste realizado al OPA (Solicitud copias de material) de febrero. A esa fecha no se había actualizado por parte del DAFP. Se procedió a revisar los servicios o posibles OPA'S inscritos por Canal Capital en la Guía de Trámites y Servicios para ser actualizados en el SUIT por lo que se envió un correo a Administrador Soporte RED CADE  solicitando la  eliminación de 2 servicios registrados en la GTS. Nos encontramos en espera de que el DAFP realice la actualización para continuar inscribiendo en el SUIT los  servicios o posibles OPA'S inscritos en la Guía de Trámites y Servicios.
</t>
    </r>
    <r>
      <rPr>
        <b/>
        <sz val="9"/>
        <color theme="1"/>
        <rFont val="Tahoma"/>
        <family val="2"/>
      </rPr>
      <t xml:space="preserve">Reporte Planeación: </t>
    </r>
    <r>
      <rPr>
        <sz val="9"/>
        <color theme="1"/>
        <rFont val="Tahoma"/>
        <family val="2"/>
      </rPr>
      <t xml:space="preserve">En el mes de abril se realizó la reunión entre Planeación y Atención al Ciudadano para hacer la revisión del SUIT en cumplimento a la circular 009 de la Alcaldía. </t>
    </r>
    <r>
      <rPr>
        <b/>
        <sz val="9"/>
        <color theme="1"/>
        <rFont val="Tahoma"/>
        <family val="2"/>
      </rPr>
      <t xml:space="preserve">
Análisis OCI: </t>
    </r>
    <r>
      <rPr>
        <sz val="9"/>
        <color theme="1"/>
        <rFont val="Tahoma"/>
        <family val="2"/>
      </rPr>
      <t xml:space="preserve">Se verifican los soportes remitidos observando dos (2) actas de reunión entre Planeación y Atención al ciudadano realizadas en febrero (20-2-2019) y abril (11-4-2019) con las cuales se evidencia el cumplimiento de revisión del inventario de trámites y otros procedimientos administrativos (OPA's) del Canal en el Sistema Único de Información y Trámites - SUIT y se procede a la modificación de dicha OPA, así como la eliminación de dos (2) servicios registrados; sin embargo, el estado de actualización se encuentra pendiente toda vez que el DAFP aun no ha modificado el estado de aprobación del ajuste realizado. Teniendo en cuenta lo anterior y las fechas de ejecución de la actividad se califica con estado </t>
    </r>
    <r>
      <rPr>
        <b/>
        <sz val="9"/>
        <color theme="1"/>
        <rFont val="Tahoma"/>
        <family val="2"/>
      </rPr>
      <t>"En Proceso".</t>
    </r>
  </si>
  <si>
    <t>1. Actas de reunión sistema informativo - 22-03-2019 y 08-04-2019 - Acta 002 y 003
2. Correo de Bogotá es TIC - Fwd_ Respuesta Carlos Muñoz
3. Correo de Bogotá es TIC - Re_ Respuesta Ximena Márquez</t>
  </si>
  <si>
    <r>
      <t xml:space="preserve">Reporte At. Ciudadano: </t>
    </r>
    <r>
      <rPr>
        <sz val="9"/>
        <color theme="1"/>
        <rFont val="Tahoma"/>
        <family val="2"/>
      </rPr>
      <t xml:space="preserve">Respecto a esta acción debo aclarar que no hubo la necesidad de enviar memorando u oficio a ningún área teniendo en cuenta que si bien había un problema de tiempo y calidad de respuesta por parte del sistema informativo, encontramos la solución reuniéndonos dos veces al mes con el área Jurídica, Operativa y de Atención al Ciudadano para dar respuesta de forma oportuna y con los criterios que establece la normativa. Lo anterior mejoró notablemente  la gestión en las respuestas a las PQRS que se asignan al Sistema Informativo.
</t>
    </r>
    <r>
      <rPr>
        <b/>
        <sz val="9"/>
        <color theme="1"/>
        <rFont val="Tahoma"/>
        <family val="2"/>
      </rPr>
      <t xml:space="preserve">Análisis OCI: </t>
    </r>
    <r>
      <rPr>
        <sz val="9"/>
        <color theme="1"/>
        <rFont val="Tahoma"/>
        <family val="2"/>
      </rPr>
      <t xml:space="preserve">Una vez verificados los soportes remitidos por el área de Atención al Ciudadano se observa que se realizaron reuniones en marzo (22-3-2019) y abril (8-4-2019) en las cuales se realiza la revisión de las peticiones del SDQS pendientes de respuesta por parte del Sistema Informativo con el acompañamiento de la Coordinación Jurídica. Sin embargo, teniendo en cuenta la acción establecida </t>
    </r>
    <r>
      <rPr>
        <i/>
        <sz val="9"/>
        <color theme="1"/>
        <rFont val="Tahoma"/>
        <family val="2"/>
      </rPr>
      <t xml:space="preserve">"Informar trimestralmente a las áreas que dan respuesta a las PQRS más frecuentes todo lo relacionado con respuesta a peticiones y solicitudes de información, con el fin de establecer mecanismos que permitan fortalecer la calidad, oportunidad y veracidad de las respuestas" </t>
    </r>
    <r>
      <rPr>
        <sz val="9"/>
        <color theme="1"/>
        <rFont val="Tahoma"/>
        <family val="2"/>
      </rPr>
      <t xml:space="preserve">y la meta </t>
    </r>
    <r>
      <rPr>
        <i/>
        <sz val="9"/>
        <color theme="1"/>
        <rFont val="Tahoma"/>
        <family val="2"/>
      </rPr>
      <t xml:space="preserve">"Un documento con lineamientos asociados  a la calidad, oportunidad y veracidad de las respuestas a las PQRS". </t>
    </r>
    <r>
      <rPr>
        <sz val="9"/>
        <color theme="1"/>
        <rFont val="Tahoma"/>
        <family val="2"/>
      </rPr>
      <t xml:space="preserve">no se está dando cumplimiento a lo programado. Se recomienda al área realizar la revisión de la acción y la meta con el fin de que esta se ajuste a la realidad de lo que se viene ejecutando. 
Se reconocen los avances que se han venido adelantando en pro de la información relacionada con la respuesta a peticiones y solicitud de información; Sin embargo, teniendo en cuenta la meta establecida, la acción se califica con alerta </t>
    </r>
    <r>
      <rPr>
        <b/>
        <sz val="9"/>
        <color theme="1"/>
        <rFont val="Tahoma"/>
        <family val="2"/>
      </rPr>
      <t xml:space="preserve">"Sin Iniciar". </t>
    </r>
  </si>
  <si>
    <t>1. Correo Publicación en la pagina Web RES 171-2018</t>
  </si>
  <si>
    <r>
      <rPr>
        <b/>
        <sz val="9"/>
        <color theme="1"/>
        <rFont val="Tahoma"/>
        <family val="2"/>
      </rPr>
      <t xml:space="preserve">Reporte At. Ciudadano: </t>
    </r>
    <r>
      <rPr>
        <sz val="9"/>
        <color theme="1"/>
        <rFont val="Tahoma"/>
        <family val="2"/>
      </rPr>
      <t xml:space="preserve">Se han realizado 3 informes mensuales de PQRS correspondientes a los meses enero, febrero y marzo, subidos a la página de la Veeduría, publicados en la página web del canal, enviados  por correo electrónico al personal de plata y socializados por comunicaciones internas dentro de los primeros quince días de cada mes.
</t>
    </r>
    <r>
      <rPr>
        <b/>
        <sz val="9"/>
        <color theme="1"/>
        <rFont val="Tahoma"/>
        <family val="2"/>
      </rPr>
      <t xml:space="preserve">Análisis OCI: </t>
    </r>
    <r>
      <rPr>
        <sz val="9"/>
        <color theme="1"/>
        <rFont val="Tahoma"/>
        <family val="2"/>
      </rPr>
      <t xml:space="preserve">Se revisan las evidencias remitidas por el área observando que a la fecha de corte del seguimiento se encuentran debidamente publicados los Informes de PQRS correspondientes a enero, febrero y marzo en el botón de Transparencia de la página web del Canal, así como su cargue en la plataforma dispuesta por la Veeduría Distrital. 
Teniendo en cuenta que esta actividad se viene ejecutando dentro de los plazos determinados, se califica con estado </t>
    </r>
    <r>
      <rPr>
        <b/>
        <sz val="9"/>
        <color theme="1"/>
        <rFont val="Tahoma"/>
        <family val="2"/>
      </rPr>
      <t xml:space="preserve">"En Proceso". </t>
    </r>
  </si>
  <si>
    <t>1. Política De convivencia e integridad actualizada. La divulgación se realizó el día 30 de abril 2019.</t>
  </si>
  <si>
    <r>
      <rPr>
        <b/>
        <sz val="9"/>
        <color theme="1"/>
        <rFont val="Tahoma"/>
        <family val="2"/>
      </rPr>
      <t xml:space="preserve">Reporte Talento Humano: </t>
    </r>
    <r>
      <rPr>
        <sz val="9"/>
        <color theme="1"/>
        <rFont val="Tahoma"/>
        <family val="2"/>
      </rPr>
      <t>Se actualizo la política de convivencia e integridad.</t>
    </r>
    <r>
      <rPr>
        <b/>
        <sz val="9"/>
        <color theme="1"/>
        <rFont val="Tahoma"/>
        <family val="2"/>
      </rPr>
      <t xml:space="preserve">
</t>
    </r>
    <r>
      <rPr>
        <sz val="9"/>
        <color theme="1"/>
        <rFont val="Tahoma"/>
        <family val="2"/>
      </rPr>
      <t xml:space="preserve">
</t>
    </r>
    <r>
      <rPr>
        <b/>
        <sz val="9"/>
        <color theme="1"/>
        <rFont val="Tahoma"/>
        <family val="2"/>
      </rPr>
      <t xml:space="preserve">Análisis OCI: </t>
    </r>
    <r>
      <rPr>
        <sz val="9"/>
        <color theme="1"/>
        <rFont val="Tahoma"/>
        <family val="2"/>
      </rPr>
      <t xml:space="preserve">Se evidenció la actualización del documento política de convivencia laboral e integridad código AGTH-PO-006, versión 2, del 29/03/2019, y su divulgación en el boletín No. 20 del 30 de abril de 2019. Teniendo en cuenta que se cumple con lo definido en la acción se califica con estado </t>
    </r>
    <r>
      <rPr>
        <b/>
        <sz val="9"/>
        <color theme="1"/>
        <rFont val="Tahoma"/>
        <family val="2"/>
      </rPr>
      <t>"Terminada"</t>
    </r>
    <r>
      <rPr>
        <sz val="9"/>
        <color theme="1"/>
        <rFont val="Tahoma"/>
        <family val="2"/>
      </rPr>
      <t>.</t>
    </r>
  </si>
  <si>
    <r>
      <rPr>
        <b/>
        <sz val="9"/>
        <color theme="1"/>
        <rFont val="Tahoma"/>
        <family val="2"/>
      </rPr>
      <t>Reporte Prensa y Comunicaciones:</t>
    </r>
    <r>
      <rPr>
        <sz val="9"/>
        <color theme="1"/>
        <rFont val="Tahoma"/>
        <family val="2"/>
      </rPr>
      <t xml:space="preserve"> Semanalmente se presentan los resultados de los procesos de monetización en el comité de audiencias y mensualmente se envían a Control Interno y Subdirección Financiera los recibos de pago enviados por los proveedores.
</t>
    </r>
    <r>
      <rPr>
        <b/>
        <sz val="9"/>
        <color theme="1"/>
        <rFont val="Tahoma"/>
        <family val="2"/>
      </rPr>
      <t>Análisis OCI:</t>
    </r>
    <r>
      <rPr>
        <sz val="9"/>
        <color theme="1"/>
        <rFont val="Tahoma"/>
        <family val="2"/>
      </rPr>
      <t xml:space="preserve"> De acuerdo con la evidencia, se toman 3 informes mensuales de febrero a abril, ya que la acción quedó planteada con inicio febrero y terminación diciembre (11 informes mensuales). Por lo anterior, se encuentra con estado </t>
    </r>
    <r>
      <rPr>
        <b/>
        <sz val="9"/>
        <color theme="1"/>
        <rFont val="Tahoma"/>
        <family val="2"/>
      </rPr>
      <t>"En Proceso".</t>
    </r>
    <r>
      <rPr>
        <sz val="9"/>
        <color theme="1"/>
        <rFont val="Tahoma"/>
        <family val="2"/>
      </rPr>
      <t xml:space="preserve"> </t>
    </r>
  </si>
  <si>
    <r>
      <t xml:space="preserve">Reporte Planeación: </t>
    </r>
    <r>
      <rPr>
        <sz val="9"/>
        <color theme="1"/>
        <rFont val="Tahoma"/>
        <family val="2"/>
      </rPr>
      <t xml:space="preserve">se ha adelantado la gestión asociada con la caracterización de usuarios del Canal a través de mesas de trabajo con la auxiliar de atención al ciudadano y se ha iniciado la construcción del documento de caracterización de usuarios, el cual sirve como insumo principal para la formulación de la política de participación ciudadana con las demás partes interesadas.
</t>
    </r>
    <r>
      <rPr>
        <b/>
        <sz val="9"/>
        <color theme="1"/>
        <rFont val="Tahoma"/>
        <family val="2"/>
      </rPr>
      <t xml:space="preserve">Reporte At. Ciudadano: </t>
    </r>
    <r>
      <rPr>
        <sz val="9"/>
        <color theme="1"/>
        <rFont val="Tahoma"/>
        <family val="2"/>
      </rPr>
      <t xml:space="preserve">Respecto a esta acción no se ha realizado ningún avance, teniendo en cuenta que está establecido para cumplimiento al final de la vigencia.
</t>
    </r>
    <r>
      <rPr>
        <b/>
        <sz val="9"/>
        <color theme="1"/>
        <rFont val="Tahoma"/>
        <family val="2"/>
      </rPr>
      <t xml:space="preserve">Análisis OCI: </t>
    </r>
    <r>
      <rPr>
        <sz val="9"/>
        <color theme="1"/>
        <rFont val="Tahoma"/>
        <family val="2"/>
      </rPr>
      <t xml:space="preserve">Se verifican los soportes remitidos por el área de Planeación dentro de los cuales se evidencian dos (2) reuniones sostenidas con el área de Atención al Ciudadano en las cuales se viene adelantando el proceso de caracterización de usuarios, así como el Borrador de la Estrategia de Caracterización de Usuarios, insumos para la formulación de la política de participación ciudadana. Sin embargo, dado que a la fecha de corte no se cumple con la meta establecida se califica con alerta </t>
    </r>
    <r>
      <rPr>
        <b/>
        <sz val="9"/>
        <color theme="1"/>
        <rFont val="Tahoma"/>
        <family val="2"/>
      </rPr>
      <t>"Sin Iniciar"</t>
    </r>
    <r>
      <rPr>
        <sz val="9"/>
        <color theme="1"/>
        <rFont val="Tahoma"/>
        <family val="2"/>
      </rPr>
      <t xml:space="preserve">. 
Se recomienda al área realizar las acciones de caracterización que permitan lograr lo establecido, frente a lo cual es importante que se tenga en cuenta que para el ejercicio deben ser caracterizados los beneficiarios de los servicios de la entidad,  organismos de control, corporaciones políticas, entidades públicas, servidores públicos de la entidad y la ciudadanía  (Guía de caracterización de ciudadanos, usuarios e interesados del Departamento Nacional de Planeación); lo anterior, dentro de los tiempos programados para tal fin. </t>
    </r>
  </si>
  <si>
    <r>
      <t xml:space="preserve">Reporte Planeación: </t>
    </r>
    <r>
      <rPr>
        <sz val="9"/>
        <rFont val="Tahoma"/>
        <family val="2"/>
      </rPr>
      <t xml:space="preserve">Con la actualización (en proceso) de la política de administración del riesgo del Canal se espera hacer la divulgación correspondiente a partir del segundo cuatrimestre. </t>
    </r>
    <r>
      <rPr>
        <b/>
        <sz val="9"/>
        <rFont val="Tahoma"/>
        <family val="2"/>
      </rPr>
      <t xml:space="preserve">
Análisis OCI: </t>
    </r>
    <r>
      <rPr>
        <sz val="9"/>
        <rFont val="Tahoma"/>
        <family val="2"/>
      </rPr>
      <t xml:space="preserve">El área de Planeación no remite ningún soporte sobre el avance del documento "Política de administración de riesgos" y por tanto, tampoco su respectiva divulgación. Teniendo en cuenta lo anterior, la acción se califica con alerta </t>
    </r>
    <r>
      <rPr>
        <b/>
        <sz val="9"/>
        <rFont val="Tahoma"/>
        <family val="2"/>
      </rPr>
      <t>"Sin Iniciar".</t>
    </r>
  </si>
  <si>
    <r>
      <t xml:space="preserve">Reporte Planeación: </t>
    </r>
    <r>
      <rPr>
        <sz val="9"/>
        <rFont val="Tahoma"/>
        <family val="2"/>
      </rPr>
      <t xml:space="preserve">Durante el primer cuatrimestre del año se adelantaron mesas de trabajo con los siguientes procesos con el fin de hacer la actualización de sus riesgos: 
* Comercialización 
* Producción de televisión 
* Emisión de contenidos (actualizados en 2019 con acta de reunión del año 2018)
Los riesgos del proceso diseño y creación de contenidos fueron actualizados en el último trimestre de la vigencia 2018. 
Por otro lado en el mes de abril se realizó la actualización de los riesgos ambientales del Canal asociados al proceso de Gestión de Recursos y Administración de la Información así como al proceso de emisión de contenidos. </t>
    </r>
    <r>
      <rPr>
        <b/>
        <sz val="9"/>
        <rFont val="Tahoma"/>
        <family val="2"/>
      </rPr>
      <t xml:space="preserve">
Análisis OCI: </t>
    </r>
    <r>
      <rPr>
        <sz val="9"/>
        <rFont val="Tahoma"/>
        <family val="2"/>
      </rPr>
      <t xml:space="preserve">Se observan las actas de reunión referidas, pero no, la actualización de las matrices de riesgo de los diferentes procesos. Por lo cual se califica con estado </t>
    </r>
    <r>
      <rPr>
        <b/>
        <sz val="9"/>
        <rFont val="Tahoma"/>
        <family val="2"/>
      </rPr>
      <t>"En Proceso"</t>
    </r>
    <r>
      <rPr>
        <sz val="9"/>
        <rFont val="Tahoma"/>
        <family val="2"/>
      </rPr>
      <t>, ya que a pesar de reportar el inicio de la gestión con las áreas responsables de los 12 procesos, no se evidencia la culminación de su actualización. Se recomienda revisar la posibilidad de integrar los riesgos ambientales, a los riesgos de procesos del Canal.</t>
    </r>
  </si>
  <si>
    <r>
      <t xml:space="preserve">Reporte Subdirección Financiera: </t>
    </r>
    <r>
      <rPr>
        <sz val="9"/>
        <color theme="1"/>
        <rFont val="Tahoma"/>
        <family val="2"/>
      </rPr>
      <t>Durante el primer cuatrimestre de la presente vigencia se procedió a realizar la actualización del Procedimiento de Estados Financieros de acuerdo a la normatividad vigente y formatos utilizados por el área.</t>
    </r>
    <r>
      <rPr>
        <b/>
        <sz val="9"/>
        <color theme="1"/>
        <rFont val="Tahoma"/>
        <family val="2"/>
      </rPr>
      <t xml:space="preserve">
Análisis OCI: </t>
    </r>
    <r>
      <rPr>
        <sz val="9"/>
        <color theme="1"/>
        <rFont val="Tahoma"/>
        <family val="2"/>
      </rPr>
      <t xml:space="preserve">Se verificó la actualización del procedimiento referido de acuerdo con los soportes remitidos y en la intranet. </t>
    </r>
  </si>
  <si>
    <r>
      <rPr>
        <b/>
        <sz val="9"/>
        <color theme="1"/>
        <rFont val="Tahoma"/>
        <family val="2"/>
      </rPr>
      <t xml:space="preserve">Reporte Ser. Administrativos: </t>
    </r>
    <r>
      <rPr>
        <sz val="9"/>
        <color theme="1"/>
        <rFont val="Tahoma"/>
        <family val="2"/>
      </rPr>
      <t xml:space="preserve">Las salidas de almacén se están realizando de acuerdo a lo establecido en el procedimiento AGRI-SA-PD-008 SALIDA DE ELEMENTOS, esto de acuerdo a los promedios de consumo mensuales que tiene cada área. </t>
    </r>
    <r>
      <rPr>
        <b/>
        <sz val="9"/>
        <color theme="1"/>
        <rFont val="Tahoma"/>
        <family val="2"/>
      </rPr>
      <t xml:space="preserve">
Análisis OCI: </t>
    </r>
    <r>
      <rPr>
        <sz val="9"/>
        <color theme="1"/>
        <rFont val="Tahoma"/>
        <family val="2"/>
      </rPr>
      <t>De acuerdo a la información suministrada por Servicios Administrativos para este seguimiento, no se evidencian soportes del cumplimiento de la acción formulada que corresponde a: "Revisión  de  procedimientos  AGRI-SA-PD-008 SALIDA DE ELEMENTOS". Al verificar los soportes enviados, estos corresponden a 6 salidas de almacén debidamente diligenciadas, que  harían parte del control de la acción, más no a la acción con ya se indico. Igual para el control. Para este corte la acción no presenta avance como se indico anteriormente por lo cual no hay avance en el cumplimiento de la misma.  
por lo anteriormente expuesto la acción se califica</t>
    </r>
    <r>
      <rPr>
        <b/>
        <sz val="9"/>
        <color theme="1"/>
        <rFont val="Tahoma"/>
        <family val="2"/>
      </rPr>
      <t xml:space="preserve"> "Sin Iniciar".</t>
    </r>
  </si>
  <si>
    <r>
      <rPr>
        <b/>
        <sz val="9"/>
        <color theme="1"/>
        <rFont val="Tahoma"/>
        <family val="2"/>
      </rPr>
      <t xml:space="preserve">Reporte Serv. Administrativos: </t>
    </r>
    <r>
      <rPr>
        <sz val="9"/>
        <color theme="1"/>
        <rFont val="Tahoma"/>
        <family val="2"/>
      </rPr>
      <t xml:space="preserve">La toma física de inventarios iniciara en el mes de junio.  Se realizó la Resolución No.040 de 2019, de toma de baja de 2018, con el fin de depurar los inventarios que tiene el Canal.
</t>
    </r>
    <r>
      <rPr>
        <b/>
        <sz val="9"/>
        <color theme="1"/>
        <rFont val="Tahoma"/>
        <family val="2"/>
      </rPr>
      <t xml:space="preserve">
Análisis OCI:</t>
    </r>
    <r>
      <rPr>
        <sz val="9"/>
        <color theme="1"/>
        <rFont val="Tahoma"/>
        <family val="2"/>
      </rPr>
      <t xml:space="preserve"> Para la  acción formulada no se entregaron soportes que den cuenta del avance  logrado, ya que la resolución de baja de bienes corresponde a actividades del 2018 y hace aparte del procedimiento baja de bienes, diferente al de toma física de inventarios el cual es objeto de formulación de acción. igual para el control. Teniendo en cuenta que no se aportaron evidencias del avance de la acción, se califica con alerta </t>
    </r>
    <r>
      <rPr>
        <b/>
        <sz val="9"/>
        <color theme="1"/>
        <rFont val="Tahoma"/>
        <family val="2"/>
      </rPr>
      <t>"Sin Iniciar"</t>
    </r>
    <r>
      <rPr>
        <sz val="9"/>
        <color theme="1"/>
        <rFont val="Tahoma"/>
        <family val="2"/>
      </rPr>
      <t>.</t>
    </r>
  </si>
  <si>
    <t xml:space="preserve">1. Minuta Contrato 412 de 2018.
2. </t>
  </si>
  <si>
    <r>
      <t xml:space="preserve">Reporte Ser. Administrativos: </t>
    </r>
    <r>
      <rPr>
        <sz val="9"/>
        <color theme="1"/>
        <rFont val="Tahoma"/>
        <family val="2"/>
      </rPr>
      <t>El contrato se encuentra vigente, se esta realizando la convocatoria para el nuevo contrato de vigilancia. por otra parte de informo que los cambios están en las  obligaciones especificas.</t>
    </r>
    <r>
      <rPr>
        <b/>
        <sz val="9"/>
        <color theme="1"/>
        <rFont val="Tahoma"/>
        <family val="2"/>
      </rPr>
      <t xml:space="preserve">
Análisis OCI: </t>
    </r>
    <r>
      <rPr>
        <sz val="9"/>
        <color theme="1"/>
        <rFont val="Tahoma"/>
        <family val="2"/>
      </rPr>
      <t>De conformidad con los documentos remitidos por el área de Servicios Administrativos se evidencia que la "Revisión de las obligaciones contractuales" se soporta en el número de obligaciones establecidas al pasar de 19 a 27 obligaciones contractuales, adicional a los ajustes presentados al interior de las obligaciones ya establecidas. Teniendo en cuenta que no se aportaron evidencias del avance de la acción, esta se califica con alerta</t>
    </r>
    <r>
      <rPr>
        <b/>
        <sz val="9"/>
        <color theme="1"/>
        <rFont val="Tahoma"/>
        <family val="2"/>
      </rPr>
      <t xml:space="preserve"> "En proceso"</t>
    </r>
    <r>
      <rPr>
        <sz val="9"/>
        <color theme="1"/>
        <rFont val="Tahoma"/>
        <family val="2"/>
      </rPr>
      <t>. Lo anterior, teniendo en cuenta que el nuevo contrato de vigilancia se firmo a partir del 7 de mayo de 2019.</t>
    </r>
  </si>
  <si>
    <r>
      <t>Reporte Oficina Control Interno:</t>
    </r>
    <r>
      <rPr>
        <sz val="9"/>
        <color theme="1"/>
        <rFont val="Tahoma"/>
        <family val="2"/>
      </rPr>
      <t xml:space="preserve"> Se reporta la versión inicial de dos documentos de los tres de la meta planteada: "Código de Ética del Auditor" y "Estatuto de Auditoría".
</t>
    </r>
    <r>
      <rPr>
        <b/>
        <sz val="9"/>
        <color theme="1"/>
        <rFont val="Tahoma"/>
        <family val="2"/>
      </rPr>
      <t xml:space="preserve">
Análisis OCI: </t>
    </r>
    <r>
      <rPr>
        <sz val="9"/>
        <color theme="1"/>
        <rFont val="Tahoma"/>
        <family val="2"/>
      </rPr>
      <t xml:space="preserve">A pesar de reportarse dos documentos en versión preliminar, de los tres que se planteó realizar, no se ha culminado todo el proceso para ningún documento (Aprobado y publicado). Teniendo en cuenta las fechas establecidas para ejecución de las actividades, se califica con estado </t>
    </r>
    <r>
      <rPr>
        <b/>
        <sz val="9"/>
        <color theme="1"/>
        <rFont val="Tahoma"/>
        <family val="2"/>
      </rPr>
      <t>"En Proceso".</t>
    </r>
  </si>
  <si>
    <r>
      <t>Reporte Oficina Control Interno:</t>
    </r>
    <r>
      <rPr>
        <sz val="9"/>
        <color theme="1"/>
        <rFont val="Tahoma"/>
        <family val="2"/>
      </rPr>
      <t xml:space="preserve"> Se reportan las actas de reunión del equipo de control interno,  realizadas en el primer cuatrimestre, desde febrero 1. Estas corresponden al seguimiento mensual de las  actividades de la OCI en las que se incluye la socialización de los resultados de las auditorías.  </t>
    </r>
    <r>
      <rPr>
        <b/>
        <sz val="9"/>
        <color theme="1"/>
        <rFont val="Tahoma"/>
        <family val="2"/>
      </rPr>
      <t xml:space="preserve">
Análisis OCI:</t>
    </r>
    <r>
      <rPr>
        <sz val="9"/>
        <color theme="1"/>
        <rFont val="Tahoma"/>
        <family val="2"/>
      </rPr>
      <t xml:space="preserve"> Se evidencian las actas de reunión mensual, en las que se ha realizado seguimiento a las actividades de la OCI, incluida la revisión de los riesgos del proceso. Es una actividad programada para toda la vigencia, por lo cual se califica como </t>
    </r>
    <r>
      <rPr>
        <b/>
        <sz val="9"/>
        <color theme="1"/>
        <rFont val="Tahoma"/>
        <family val="2"/>
      </rPr>
      <t>"En proceso".</t>
    </r>
  </si>
  <si>
    <r>
      <rPr>
        <b/>
        <sz val="9"/>
        <rFont val="Tahoma"/>
        <family val="2"/>
      </rPr>
      <t>Reporte Planeación:</t>
    </r>
    <r>
      <rPr>
        <sz val="9"/>
        <rFont val="Tahoma"/>
        <family val="2"/>
      </rPr>
      <t xml:space="preserve"> En el mes de enero se realizaron las mesas de trabajo para la actualización de los riesgos de corrupción de la vigencia 2019. 
</t>
    </r>
    <r>
      <rPr>
        <b/>
        <sz val="9"/>
        <rFont val="Tahoma"/>
        <family val="2"/>
      </rPr>
      <t>Análisis OCI:</t>
    </r>
    <r>
      <rPr>
        <sz val="9"/>
        <rFont val="Tahoma"/>
        <family val="2"/>
      </rPr>
      <t xml:space="preserve"> En los soportes remitidos por el área de Planeación se observa el inicio del proceso de actualización, mediante las actas de reunión con los responsables de 7 procesos (No se remitió acta del proceso: Planeación Estratégica").  Se evidencia publicada en el botón de transparencia del Canal, la Matriz de Riesgos de Corrupción actualizada a 31/01/2019, en la que se incluyeron 8 procesos (Planeación estratégica, Gestión de las comunicaciones, Comercialización, Gestión del Talento Humano, Gestión de Recursos y Administración de la Información, Gestión Jurídica y Contractual, Gestión Financiera y Facturación y Control, Seguimiento y Evaluación) de los 12 del Canal. No se incluyeron: 
- Servicio al ciudadano.
- Diseño de contenidos.
- Producción de Televisión.
- Emisión de Contenidos.
Se recomienda incluir los 4 procesos faltantes y socializar nuevamente.
Por lo anterior, se califica la acción como</t>
    </r>
    <r>
      <rPr>
        <b/>
        <sz val="9"/>
        <rFont val="Tahoma"/>
        <family val="2"/>
      </rPr>
      <t xml:space="preserve"> "Incumplida"</t>
    </r>
    <r>
      <rPr>
        <sz val="9"/>
        <rFont val="Tahoma"/>
        <family val="2"/>
      </rPr>
      <t>, ya que se actualizó en el tiempo establecido, pero de manera parcial.</t>
    </r>
  </si>
  <si>
    <r>
      <rPr>
        <b/>
        <sz val="9"/>
        <rFont val="Tahoma"/>
        <family val="2"/>
      </rPr>
      <t xml:space="preserve">Reporte Planeación: </t>
    </r>
    <r>
      <rPr>
        <sz val="9"/>
        <rFont val="Tahoma"/>
        <family val="2"/>
      </rPr>
      <t xml:space="preserve">El proyecto del Plan Anticorrupción y de Atención al Ciudadano fue elaborado y publicado en la página web del canal en su versión preliminar dentro de los tiempos establecidos, así como la Matriz de Riesgos de Corrupción. Para su revisión se realizó el banner correspondiente para informar y promover su revisión por parte de los contratistas, servidores públicos y la ciudadanía.     </t>
    </r>
    <r>
      <rPr>
        <b/>
        <sz val="9"/>
        <rFont val="Tahoma"/>
        <family val="2"/>
      </rPr>
      <t xml:space="preserve">
Análisis OCI: </t>
    </r>
    <r>
      <rPr>
        <sz val="9"/>
        <rFont val="Tahoma"/>
        <family val="2"/>
      </rPr>
      <t>De acuerdo con las evidencias soportadas por el área de Planeación, se observó la formulación y publicación del proyecto del  "Plan Anticorrupción y de Atención al Ciudadano". Por parte de la Oficina de Control Interno, se verificó la publicación de la "Matriz de riesgos de corrupción" en la página web del Canal, en el link de transparencia, numeral 6.1 Políticas, Lineamientos y Manuales.  La Matriz de Riesgos de Corrupción actualizada a 31/01/2019, incluyó 8 procesos (Planeación estratégica, Gestión de las comunicaciones, Comercialización, Gestión del Talento Humano, Gestión de Recursos y Administración de la Información, Gestión Jurídica y Contractual, Gestión Financiera y Facturación y Control, Seguimiento y Evaluación) de los 12 del Canal. No se incluyeron: 
- Servicio al ciudadano.
- Diseño de contenidos.
- Producción de Televisión.</t>
    </r>
    <r>
      <rPr>
        <b/>
        <sz val="9"/>
        <rFont val="Tahoma"/>
        <family val="2"/>
      </rPr>
      <t xml:space="preserve">
-</t>
    </r>
    <r>
      <rPr>
        <sz val="9"/>
        <rFont val="Tahoma"/>
        <family val="2"/>
      </rPr>
      <t xml:space="preserve"> Emisión de Contenidos.
Por lo anterior, la acción se califica como</t>
    </r>
    <r>
      <rPr>
        <b/>
        <sz val="9"/>
        <rFont val="Tahoma"/>
        <family val="2"/>
      </rPr>
      <t xml:space="preserve"> "Terminada"</t>
    </r>
    <r>
      <rPr>
        <sz val="9"/>
        <rFont val="Tahoma"/>
        <family val="2"/>
      </rPr>
      <t>, ya que la meta correspondía en publicar los proyectos de PAC y Matriz de Riesgos de Corrupción.</t>
    </r>
  </si>
  <si>
    <r>
      <rPr>
        <b/>
        <sz val="9"/>
        <rFont val="Tahoma"/>
        <family val="2"/>
      </rPr>
      <t xml:space="preserve">Reporte Planeación: </t>
    </r>
    <r>
      <rPr>
        <sz val="9"/>
        <rFont val="Tahoma"/>
        <family val="2"/>
      </rPr>
      <t xml:space="preserve">El PAAC y la matriz de riesgos de corrupción fueron publicados en su versión 1 en la página web del canal el día 31 de enero. </t>
    </r>
    <r>
      <rPr>
        <b/>
        <sz val="9"/>
        <rFont val="Tahoma"/>
        <family val="2"/>
      </rPr>
      <t xml:space="preserve"> 
Análisis OCI: </t>
    </r>
    <r>
      <rPr>
        <sz val="9"/>
        <rFont val="Tahoma"/>
        <family val="2"/>
      </rPr>
      <t xml:space="preserve">En los soportes remitidos por el área de Planeación se observa el inicio del proceso de actualización, mediante las actas de reunión con los responsables de 7 procesos (No se remitió acta del proceso: Planeación Estratégica").  Se evidencia publicada en el botón de transparencia del Canal, la Matriz de Riesgos de Corrupción actualizada a 31/01/2019, en la que se incluyeron 8 procesos (Planeación estratégica, Gestión de las comunicaciones, Comercialización, Gestión del Talento Humano, Gestión de Recursos y Administración de la Información, Gestión Jurídica y Contractual, Gestión Financiera y Facturación y Control, Seguimiento y Evaluación) de los 12 del Canal. No se incluyeron: 
- Servicio al ciudadano.
- Diseño de contenidos.
- Producción de Televisión.
- Emisión de Contenidos.
Se recomienda incluir los 4 procesos faltantes y socializar nuevamente.
Por lo anterior, se califica la acción como </t>
    </r>
    <r>
      <rPr>
        <b/>
        <sz val="9"/>
        <rFont val="Tahoma"/>
        <family val="2"/>
      </rPr>
      <t>"Incumplida"</t>
    </r>
    <r>
      <rPr>
        <sz val="9"/>
        <rFont val="Tahoma"/>
        <family val="2"/>
      </rPr>
      <t>, ya que se actualizó en el tiempo establecido, pero de manera parcial.</t>
    </r>
  </si>
  <si>
    <r>
      <rPr>
        <b/>
        <sz val="9"/>
        <rFont val="Tahoma"/>
        <family val="2"/>
      </rPr>
      <t xml:space="preserve">Reporte Planeación: </t>
    </r>
    <r>
      <rPr>
        <sz val="9"/>
        <rFont val="Tahoma"/>
        <family val="2"/>
      </rPr>
      <t xml:space="preserve">La versión 1 del PAAC fue socializada a través del correo institucional en el mes de febrero. 
</t>
    </r>
    <r>
      <rPr>
        <b/>
        <sz val="9"/>
        <rFont val="Tahoma"/>
        <family val="2"/>
      </rPr>
      <t xml:space="preserve">
Análisis OCI:</t>
    </r>
    <r>
      <rPr>
        <sz val="9"/>
        <rFont val="Tahoma"/>
        <family val="2"/>
      </rPr>
      <t xml:space="preserve"> En los soportes remitidos por Planeación, se evidencia la socialización de la noticia y ubicación (Botón de Transparencia e intranet) de los documentos:  PAAC y Matriz de riesgos de corrupción, actualizados para la vigencia 2019, a través de correo electrónico en el Boletín No. 6 de febrero 11 de 2019. Teniendo en cuenta la fecha de terminación de la meta establecida, se califica con estado </t>
    </r>
    <r>
      <rPr>
        <b/>
        <sz val="9"/>
        <rFont val="Tahoma"/>
        <family val="2"/>
      </rPr>
      <t>"En Proceso"</t>
    </r>
    <r>
      <rPr>
        <sz val="9"/>
        <rFont val="Tahoma"/>
        <family val="2"/>
      </rPr>
      <t xml:space="preserve">.
</t>
    </r>
  </si>
  <si>
    <r>
      <rPr>
        <b/>
        <sz val="9"/>
        <rFont val="Tahoma"/>
        <family val="2"/>
      </rPr>
      <t xml:space="preserve">Reporte Planeación: </t>
    </r>
    <r>
      <rPr>
        <sz val="9"/>
        <rFont val="Tahoma"/>
        <family val="2"/>
      </rPr>
      <t xml:space="preserve">Durante el primer cuatrimestre del año se adelantaron mesas de trabajo con la auxiliar de atención al ciudadano con el fin de consolidar la estrategia de caracterización de usuarios del canal, al mes de abril se logró avanzar por parte de la oficina de atención al ciudadano en la consolidación de información más robusta frente al tema de caracterización de los ciudadanos y desde planeación se dio inicio al documento de caracterización de usuarios del Canal.  </t>
    </r>
    <r>
      <rPr>
        <b/>
        <sz val="9"/>
        <rFont val="Tahoma"/>
        <family val="2"/>
      </rPr>
      <t xml:space="preserve">
Análisis OCI: </t>
    </r>
    <r>
      <rPr>
        <sz val="9"/>
        <rFont val="Tahoma"/>
        <family val="2"/>
      </rPr>
      <t>Se evidencia que iniciaron actividades encaminadas a la elaboración del documento de caracterización de usuarios y partes interesadas. Pero no han finalizado las actividades para contar con el documento de caracterización de usuarios y partes interesadas, así como su posterior publicación y divulgación. Por lo anterior, se califica</t>
    </r>
    <r>
      <rPr>
        <b/>
        <sz val="9"/>
        <rFont val="Tahoma"/>
        <family val="2"/>
      </rPr>
      <t xml:space="preserve"> "En proceso". 
</t>
    </r>
    <r>
      <rPr>
        <sz val="9"/>
        <rFont val="Tahoma"/>
        <family val="2"/>
      </rPr>
      <t>Para garantizar un adecuado ejercicio de planeación del Canal, se recomienda revisar la Guía de caracterización de ciudadanos, usuarios e interesados del DNP y los aspectos a considerar, descritos en el numeral 2.2.1 Política de Planeación Institucional, del Manual operativo del MIPG, para la elaboración del documento.</t>
    </r>
  </si>
  <si>
    <r>
      <rPr>
        <b/>
        <sz val="9"/>
        <rFont val="Tahoma"/>
        <family val="2"/>
      </rPr>
      <t xml:space="preserve">Reporte Planeación: </t>
    </r>
    <r>
      <rPr>
        <sz val="9"/>
        <rFont val="Tahoma"/>
        <family val="2"/>
      </rPr>
      <t xml:space="preserve">En el mes de marzo se realizó la socialización a través del correo institucional de la publicación del documento EPLE-GU-002 LINEAMIENTOS PARA PUBLICACIÓN DE INFORMACIÓN EN EL BOTÓN DE TRANSPARENCIA. </t>
    </r>
    <r>
      <rPr>
        <b/>
        <sz val="9"/>
        <rFont val="Tahoma"/>
        <family val="2"/>
      </rPr>
      <t xml:space="preserve">
Análisis OCI: </t>
    </r>
    <r>
      <rPr>
        <sz val="9"/>
        <rFont val="Tahoma"/>
        <family val="2"/>
      </rPr>
      <t>Se verificó el soporte remitido por Planeación y se observa que se expidió el documento: "Lineamientos para publicación de información en el botón de transparencia" identificado con el código EPLE-GU-002, se socializó el 20 de marzo de 2019, mediante el Boletín No. 11 del Canal, para todos los servidores y contratistas, cumpliendo con su publicación y socialización.   De acuerdo con lo anterior, se califica con estado</t>
    </r>
    <r>
      <rPr>
        <b/>
        <sz val="9"/>
        <rFont val="Tahoma"/>
        <family val="2"/>
      </rPr>
      <t xml:space="preserve"> "Terminada</t>
    </r>
    <r>
      <rPr>
        <sz val="9"/>
        <rFont val="Tahoma"/>
        <family val="2"/>
      </rPr>
      <t xml:space="preserve"> instando al área de Planeación para que se refuercen estos lineamientos entre los responsables de actualizar el Botón de transparencia del Canal, para su respectiva apropiación.</t>
    </r>
  </si>
  <si>
    <r>
      <rPr>
        <b/>
        <sz val="9"/>
        <color theme="1"/>
        <rFont val="Tahoma"/>
        <family val="2"/>
      </rPr>
      <t xml:space="preserve">Reporte Talento Humano: </t>
    </r>
    <r>
      <rPr>
        <sz val="9"/>
        <color theme="1"/>
        <rFont val="Tahoma"/>
        <family val="2"/>
      </rPr>
      <t>Se realizó divulgación del código de integridad- Boletín de comunicaciones internas.</t>
    </r>
    <r>
      <rPr>
        <b/>
        <sz val="9"/>
        <color theme="1"/>
        <rFont val="Tahoma"/>
        <family val="2"/>
      </rPr>
      <t xml:space="preserve">
Análisis OCI: </t>
    </r>
    <r>
      <rPr>
        <sz val="9"/>
        <color theme="1"/>
        <rFont val="Tahoma"/>
        <family val="2"/>
      </rPr>
      <t xml:space="preserve">De acuerdo con la información suministrada por el área  de talento humano a Control Interno para este seguimiento, no se evidencian soportes  completos que den cuenta del avance en la realización de la actividad propuesta, la cual establece textualmente: </t>
    </r>
    <r>
      <rPr>
        <i/>
        <sz val="9"/>
        <color theme="1"/>
        <rFont val="Tahoma"/>
        <family val="2"/>
      </rPr>
      <t>"Divulgar y hacer seguimiento al plan de Gestión de la Integridad en coherencia con la política de integridad de la dimensión del talento humano del Modelo Integrado de Planeación y Gestión - MIPG"</t>
    </r>
    <r>
      <rPr>
        <sz val="9"/>
        <color theme="1"/>
        <rFont val="Tahoma"/>
        <family val="2"/>
      </rPr>
      <t xml:space="preserve">.   Solo hay una publicación de los valores de la política de integridad, por lo cual la actividad  se califica </t>
    </r>
    <r>
      <rPr>
        <b/>
        <sz val="9"/>
        <color theme="1"/>
        <rFont val="Tahoma"/>
        <family val="2"/>
      </rPr>
      <t>"En proceso".</t>
    </r>
  </si>
  <si>
    <r>
      <rPr>
        <b/>
        <sz val="9"/>
        <color theme="1"/>
        <rFont val="Tahoma"/>
        <family val="2"/>
      </rPr>
      <t xml:space="preserve">Reporte Talento Humano: </t>
    </r>
    <r>
      <rPr>
        <sz val="9"/>
        <color theme="1"/>
        <rFont val="Tahoma"/>
        <family val="2"/>
      </rPr>
      <t>Se actualizo el Manual de Convivencia Laboral.</t>
    </r>
    <r>
      <rPr>
        <b/>
        <sz val="9"/>
        <color theme="1"/>
        <rFont val="Tahoma"/>
        <family val="2"/>
      </rPr>
      <t xml:space="preserve">
Análisis OCI: </t>
    </r>
    <r>
      <rPr>
        <sz val="9"/>
        <color theme="1"/>
        <rFont val="Tahoma"/>
        <family val="2"/>
      </rPr>
      <t>Se evidencia correo del 2 de abril de 2019 de talento humano a  Planeación solicitando la actualización del manual de convivencia; de igual manera se evidencio en el Boletín interno #16 del 09/04/2019 la socialización en la intranet del Canal del manual de convivencia. Se califica con estado</t>
    </r>
    <r>
      <rPr>
        <b/>
        <sz val="9"/>
        <color theme="1"/>
        <rFont val="Tahoma"/>
        <family val="2"/>
      </rPr>
      <t xml:space="preserve"> "En Proceso"</t>
    </r>
    <r>
      <rPr>
        <sz val="9"/>
        <color theme="1"/>
        <rFont val="Tahoma"/>
        <family val="2"/>
      </rPr>
      <t xml:space="preserve"> dado que se tiene evidencia de una socialización, y la acción formulada hace referencia a 2 socializaciones. Sin embargo, se recomienda realizar actividades encaminadas a dar a conocer por otros medios el manual de convivencia a los funcionarios del Canal.</t>
    </r>
  </si>
  <si>
    <r>
      <rPr>
        <b/>
        <sz val="9"/>
        <color theme="1"/>
        <rFont val="Tahoma"/>
        <family val="2"/>
      </rPr>
      <t>Reporte Coordinación Jurídica:</t>
    </r>
    <r>
      <rPr>
        <sz val="9"/>
        <color theme="1"/>
        <rFont val="Tahoma"/>
        <family val="2"/>
      </rPr>
      <t xml:space="preserve"> En la pagina de Canal Capital se ha publicado los banners respecto a cada convocatoria que se ha adelantado durante este primer trimestre del año.
</t>
    </r>
    <r>
      <rPr>
        <b/>
        <sz val="9"/>
        <color theme="1"/>
        <rFont val="Tahoma"/>
        <family val="2"/>
      </rPr>
      <t>Reporte Prensa y Comunicaciones:</t>
    </r>
    <r>
      <rPr>
        <sz val="9"/>
        <color theme="1"/>
        <rFont val="Tahoma"/>
        <family val="2"/>
      </rPr>
      <t xml:space="preserve"> En lo corrido del año se han publicado 3 convocatorias públicas y cada una ha contado con un banner publicado en la página web de Canal Capital.
</t>
    </r>
    <r>
      <rPr>
        <b/>
        <sz val="9"/>
        <color theme="1"/>
        <rFont val="Tahoma"/>
        <family val="2"/>
      </rPr>
      <t>Análisis OCI:</t>
    </r>
    <r>
      <rPr>
        <sz val="9"/>
        <color theme="1"/>
        <rFont val="Tahoma"/>
        <family val="2"/>
      </rPr>
      <t xml:space="preserve"> De lo reportado por la Coordinación Jurídica se pudo evidenciar que solo se encuentra publicado a fecha 06/05/2019, banner de información para las Convocatorias No. 02 y 03 de 2019. Sin embargo, se solicitó al Área de comunicaciones, soportes de la acción, remitiendo todos los banner publicados incluyendo el de la convocatoria No. 01. En atención a que la acción tiene fecha de terminación 31/12/2019, la acción quedará calificada con estado </t>
    </r>
    <r>
      <rPr>
        <b/>
        <sz val="9"/>
        <color theme="1"/>
        <rFont val="Tahoma"/>
        <family val="2"/>
      </rPr>
      <t>"En Proceso",</t>
    </r>
    <r>
      <rPr>
        <sz val="9"/>
        <color theme="1"/>
        <rFont val="Tahoma"/>
        <family val="2"/>
      </rPr>
      <t xml:space="preserve"> aunque para el periodo el indicador corresponda al 100%.</t>
    </r>
  </si>
  <si>
    <t>PRIMER SEGUIMIENTO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</si>
</sst>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1"/>
      <color theme="1"/>
      <name val="Calibri"/>
      <family val="2"/>
      <scheme val="minor"/>
    </font>
    <font>
      <b/>
      <sz val="9"/>
      <color theme="1"/>
      <name val="Tahoma"/>
      <family val="2"/>
    </font>
    <font>
      <sz val="9"/>
      <color theme="1"/>
      <name val="Tahoma"/>
      <family val="2"/>
    </font>
    <font>
      <b/>
      <sz val="9"/>
      <color theme="0"/>
      <name val="Tahoma"/>
      <family val="2"/>
    </font>
    <font>
      <sz val="10"/>
      <color theme="1"/>
      <name val="Tahoma"/>
      <family val="2"/>
    </font>
    <font>
      <b/>
      <sz val="10"/>
      <color theme="1"/>
      <name val="Tahoma"/>
      <family val="2"/>
    </font>
    <font>
      <sz val="10"/>
      <name val="Arial"/>
      <family val="2"/>
    </font>
    <font>
      <sz val="10"/>
      <color indexed="8"/>
      <name val="Tahoma"/>
      <family val="2"/>
    </font>
    <font>
      <sz val="10"/>
      <name val="Tahoma"/>
      <family val="2"/>
    </font>
    <font>
      <sz val="9"/>
      <name val="Tahoma"/>
      <family val="2"/>
    </font>
    <font>
      <b/>
      <sz val="9"/>
      <name val="Tahoma"/>
      <family val="2"/>
    </font>
    <font>
      <sz val="8"/>
      <color theme="1"/>
      <name val="Tahoma"/>
      <family val="2"/>
    </font>
    <font>
      <b/>
      <sz val="10"/>
      <color theme="0"/>
      <name val="Tahoma"/>
      <family val="2"/>
    </font>
    <font>
      <b/>
      <sz val="8"/>
      <color theme="1"/>
      <name val="Tahoma"/>
      <family val="2"/>
    </font>
    <font>
      <b/>
      <sz val="16"/>
      <name val="Tahoma"/>
      <family val="2"/>
    </font>
    <font>
      <i/>
      <sz val="9"/>
      <color theme="1"/>
      <name val="Tahoma"/>
      <family val="2"/>
    </font>
  </fonts>
  <fills count="13">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8" tint="-0.49998474074526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002060"/>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4" tint="0.79998168889431442"/>
        <bgColor indexed="64"/>
      </patternFill>
    </fill>
  </fills>
  <borders count="26">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0" fontId="7" fillId="0" borderId="0"/>
  </cellStyleXfs>
  <cellXfs count="138">
    <xf numFmtId="0" fontId="0" fillId="0" borderId="0" xfId="0"/>
    <xf numFmtId="0" fontId="5" fillId="0" borderId="0" xfId="0" applyFont="1" applyAlignment="1">
      <alignment horizontal="center" vertical="center"/>
    </xf>
    <xf numFmtId="0" fontId="5" fillId="0" borderId="0" xfId="0" applyFont="1"/>
    <xf numFmtId="0" fontId="5" fillId="0" borderId="0" xfId="0" applyFont="1" applyAlignment="1">
      <alignment vertical="center"/>
    </xf>
    <xf numFmtId="0" fontId="5" fillId="0" borderId="0" xfId="0" applyFont="1" applyFill="1"/>
    <xf numFmtId="9" fontId="5" fillId="0" borderId="0" xfId="1" applyFont="1" applyFill="1" applyAlignment="1">
      <alignment horizontal="center" vertical="center"/>
    </xf>
    <xf numFmtId="9" fontId="5" fillId="0" borderId="0" xfId="1" applyFont="1" applyAlignment="1">
      <alignment horizontal="center" vertical="center"/>
    </xf>
    <xf numFmtId="0" fontId="6" fillId="0" borderId="0" xfId="0" applyFont="1" applyAlignment="1">
      <alignment horizontal="center" vertical="center"/>
    </xf>
    <xf numFmtId="9" fontId="6" fillId="0" borderId="0" xfId="1" applyFont="1" applyAlignment="1">
      <alignment horizontal="center" vertical="center"/>
    </xf>
    <xf numFmtId="0" fontId="8" fillId="0" borderId="0" xfId="2" applyFont="1" applyFill="1" applyBorder="1" applyAlignment="1">
      <alignment vertical="center"/>
    </xf>
    <xf numFmtId="0" fontId="8" fillId="0" borderId="0" xfId="2" applyFont="1" applyFill="1" applyBorder="1" applyAlignment="1"/>
    <xf numFmtId="0" fontId="8" fillId="0" borderId="0" xfId="2" applyFont="1" applyFill="1" applyBorder="1"/>
    <xf numFmtId="1" fontId="5" fillId="0" borderId="0" xfId="1" applyNumberFormat="1" applyFont="1" applyAlignment="1">
      <alignment horizontal="center" vertical="center"/>
    </xf>
    <xf numFmtId="0" fontId="8" fillId="0" borderId="0" xfId="2" applyFont="1" applyFill="1" applyBorder="1" applyAlignment="1">
      <alignment vertical="center" wrapText="1"/>
    </xf>
    <xf numFmtId="0" fontId="9" fillId="0" borderId="0" xfId="2" applyFont="1"/>
    <xf numFmtId="0" fontId="3" fillId="0" borderId="2" xfId="0" applyFont="1" applyFill="1" applyBorder="1" applyAlignment="1" applyProtection="1">
      <alignment horizontal="center" vertical="center" wrapText="1"/>
    </xf>
    <xf numFmtId="15" fontId="3" fillId="0" borderId="2" xfId="0" applyNumberFormat="1" applyFont="1" applyFill="1" applyBorder="1" applyAlignment="1" applyProtection="1">
      <alignment horizontal="center" vertical="center" wrapText="1"/>
    </xf>
    <xf numFmtId="9" fontId="3" fillId="0" borderId="2" xfId="1" applyFont="1" applyFill="1" applyBorder="1" applyAlignment="1" applyProtection="1">
      <alignment horizontal="center" vertical="center" wrapText="1"/>
    </xf>
    <xf numFmtId="0" fontId="3" fillId="0" borderId="2" xfId="0" applyFont="1" applyFill="1" applyBorder="1" applyAlignment="1" applyProtection="1">
      <alignment horizontal="justify" vertical="center" wrapText="1"/>
    </xf>
    <xf numFmtId="0" fontId="3" fillId="0" borderId="0" xfId="0" applyFont="1" applyFill="1" applyAlignment="1" applyProtection="1">
      <alignment wrapText="1"/>
    </xf>
    <xf numFmtId="0" fontId="2" fillId="2" borderId="2" xfId="0" applyFont="1" applyFill="1" applyBorder="1" applyAlignment="1" applyProtection="1">
      <alignment horizontal="center" vertical="center" wrapText="1"/>
    </xf>
    <xf numFmtId="0" fontId="2" fillId="4" borderId="4"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0" xfId="0" applyFont="1" applyAlignment="1" applyProtection="1">
      <alignment vertical="center"/>
    </xf>
    <xf numFmtId="9" fontId="3" fillId="0" borderId="2" xfId="1" applyNumberFormat="1"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10" fillId="0" borderId="2" xfId="0" applyFont="1" applyFill="1" applyBorder="1" applyAlignment="1" applyProtection="1">
      <alignment horizontal="justify" vertical="center" wrapText="1"/>
    </xf>
    <xf numFmtId="0" fontId="3" fillId="0" borderId="0" xfId="0" applyFont="1" applyFill="1" applyAlignment="1" applyProtection="1">
      <alignment vertical="center" wrapText="1"/>
    </xf>
    <xf numFmtId="0" fontId="10" fillId="0" borderId="2" xfId="0" applyFont="1" applyFill="1" applyBorder="1" applyAlignment="1" applyProtection="1">
      <alignment horizontal="center" vertical="center" wrapText="1"/>
    </xf>
    <xf numFmtId="0" fontId="2" fillId="0" borderId="2" xfId="0" applyFont="1" applyFill="1" applyBorder="1" applyAlignment="1" applyProtection="1">
      <alignment horizontal="justify" vertical="center" wrapText="1"/>
    </xf>
    <xf numFmtId="0" fontId="3" fillId="0" borderId="0" xfId="0" applyFont="1" applyFill="1" applyBorder="1" applyAlignment="1" applyProtection="1">
      <alignment horizontal="center" vertical="center" wrapText="1"/>
    </xf>
    <xf numFmtId="0" fontId="3" fillId="0" borderId="2" xfId="0" applyFont="1" applyBorder="1" applyAlignment="1" applyProtection="1">
      <alignment horizontal="center" vertical="center"/>
    </xf>
    <xf numFmtId="0" fontId="3" fillId="0" borderId="2" xfId="0" applyFont="1" applyBorder="1" applyAlignment="1" applyProtection="1">
      <alignment vertical="center"/>
    </xf>
    <xf numFmtId="9" fontId="3" fillId="0" borderId="2" xfId="0" applyNumberFormat="1" applyFont="1" applyBorder="1" applyAlignment="1" applyProtection="1">
      <alignment horizontal="center" vertical="center"/>
    </xf>
    <xf numFmtId="0" fontId="12" fillId="8" borderId="2" xfId="0" applyFont="1" applyFill="1" applyBorder="1" applyAlignment="1" applyProtection="1">
      <alignment horizontal="center" vertical="center" wrapText="1"/>
    </xf>
    <xf numFmtId="0" fontId="12" fillId="3" borderId="2" xfId="0" applyFont="1" applyFill="1" applyBorder="1" applyAlignment="1" applyProtection="1">
      <alignment horizontal="center" vertical="center" wrapText="1"/>
    </xf>
    <xf numFmtId="9" fontId="12" fillId="3" borderId="2" xfId="0" applyNumberFormat="1" applyFont="1" applyFill="1" applyBorder="1" applyAlignment="1" applyProtection="1">
      <alignment horizontal="center" vertical="center" wrapText="1"/>
    </xf>
    <xf numFmtId="0" fontId="12" fillId="12" borderId="2" xfId="0" applyFont="1" applyFill="1" applyBorder="1" applyAlignment="1" applyProtection="1">
      <alignment horizontal="center" vertical="center" wrapText="1"/>
    </xf>
    <xf numFmtId="9" fontId="12" fillId="12" borderId="2" xfId="1" applyFont="1" applyFill="1" applyBorder="1" applyAlignment="1" applyProtection="1">
      <alignment horizontal="center" vertical="center" wrapText="1"/>
    </xf>
    <xf numFmtId="0" fontId="12" fillId="0" borderId="0" xfId="0" applyFont="1" applyAlignment="1" applyProtection="1">
      <alignment vertical="center"/>
    </xf>
    <xf numFmtId="0" fontId="3" fillId="0" borderId="0" xfId="0" applyFont="1" applyBorder="1" applyAlignment="1" applyProtection="1">
      <alignment vertical="center"/>
    </xf>
    <xf numFmtId="0" fontId="3" fillId="0" borderId="0" xfId="0" applyFont="1" applyAlignment="1" applyProtection="1">
      <alignment horizontal="center" vertical="center"/>
    </xf>
    <xf numFmtId="9" fontId="3" fillId="0" borderId="0" xfId="0" applyNumberFormat="1" applyFont="1" applyAlignment="1" applyProtection="1">
      <alignment horizontal="center" vertical="center"/>
    </xf>
    <xf numFmtId="9" fontId="3" fillId="0" borderId="0" xfId="1" applyFont="1" applyAlignment="1" applyProtection="1">
      <alignment horizontal="center" vertical="center"/>
    </xf>
    <xf numFmtId="9" fontId="3" fillId="0" borderId="0" xfId="1" applyFont="1" applyProtection="1"/>
    <xf numFmtId="0" fontId="11" fillId="5" borderId="8" xfId="0" applyFont="1" applyFill="1" applyBorder="1" applyAlignment="1" applyProtection="1">
      <alignment horizontal="center" vertical="center"/>
    </xf>
    <xf numFmtId="0" fontId="11" fillId="5" borderId="6" xfId="0" applyFont="1" applyFill="1" applyBorder="1" applyAlignment="1" applyProtection="1">
      <alignment horizontal="center" vertical="center"/>
    </xf>
    <xf numFmtId="0" fontId="11" fillId="5" borderId="9" xfId="0" applyFont="1" applyFill="1" applyBorder="1" applyAlignment="1" applyProtection="1">
      <alignment horizontal="center" vertical="center"/>
    </xf>
    <xf numFmtId="0" fontId="11" fillId="5" borderId="7" xfId="0" applyFont="1" applyFill="1" applyBorder="1" applyAlignment="1" applyProtection="1">
      <alignment horizontal="center" vertical="center"/>
    </xf>
    <xf numFmtId="0" fontId="3" fillId="0" borderId="2" xfId="0" quotePrefix="1" applyFont="1" applyFill="1" applyBorder="1" applyAlignment="1" applyProtection="1">
      <alignment horizontal="justify" vertical="center" wrapText="1"/>
    </xf>
    <xf numFmtId="0" fontId="3" fillId="0" borderId="2" xfId="0" applyFont="1" applyBorder="1" applyAlignment="1" applyProtection="1">
      <alignment horizontal="justify" vertical="center" wrapText="1"/>
    </xf>
    <xf numFmtId="0" fontId="3" fillId="0" borderId="0" xfId="0" applyFont="1" applyAlignment="1" applyProtection="1">
      <alignment horizontal="justify" vertical="center" wrapText="1"/>
    </xf>
    <xf numFmtId="0" fontId="14" fillId="4" borderId="2" xfId="0" applyFont="1" applyFill="1" applyBorder="1" applyAlignment="1" applyProtection="1">
      <alignment horizontal="center" vertical="center" wrapText="1"/>
    </xf>
    <xf numFmtId="0" fontId="12" fillId="3" borderId="1"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10" fillId="5"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3" fillId="0" borderId="9" xfId="0" applyFont="1" applyFill="1" applyBorder="1" applyAlignment="1" applyProtection="1">
      <alignment vertical="center" wrapText="1"/>
    </xf>
    <xf numFmtId="0" fontId="3" fillId="0" borderId="1"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1" xfId="0" applyFont="1" applyBorder="1" applyAlignment="1" applyProtection="1">
      <alignment horizontal="center" vertical="center"/>
    </xf>
    <xf numFmtId="0" fontId="3" fillId="0" borderId="9" xfId="0" applyFont="1" applyBorder="1" applyAlignment="1" applyProtection="1">
      <alignment horizontal="center" vertical="center" wrapText="1"/>
    </xf>
    <xf numFmtId="0" fontId="3" fillId="0" borderId="23" xfId="0" applyFont="1" applyBorder="1" applyAlignment="1" applyProtection="1">
      <alignment horizontal="center" vertical="center"/>
    </xf>
    <xf numFmtId="0" fontId="3" fillId="0" borderId="24" xfId="0" applyFont="1" applyBorder="1" applyAlignment="1" applyProtection="1">
      <alignment horizontal="justify" vertical="center" wrapText="1"/>
    </xf>
    <xf numFmtId="0" fontId="3" fillId="0" borderId="24" xfId="0" applyFont="1" applyBorder="1" applyAlignment="1" applyProtection="1">
      <alignment horizontal="center" vertical="center"/>
    </xf>
    <xf numFmtId="0" fontId="3" fillId="0" borderId="24" xfId="0" applyFont="1" applyBorder="1" applyAlignment="1" applyProtection="1">
      <alignment horizontal="center" vertical="center" wrapText="1"/>
    </xf>
    <xf numFmtId="9" fontId="3" fillId="0" borderId="24" xfId="0" applyNumberFormat="1" applyFont="1" applyBorder="1" applyAlignment="1" applyProtection="1">
      <alignment horizontal="center" vertical="center"/>
    </xf>
    <xf numFmtId="15" fontId="3" fillId="0" borderId="24" xfId="0" applyNumberFormat="1" applyFont="1" applyFill="1" applyBorder="1" applyAlignment="1" applyProtection="1">
      <alignment horizontal="center" vertical="center" wrapText="1"/>
    </xf>
    <xf numFmtId="0" fontId="3" fillId="0" borderId="25" xfId="0" applyFont="1" applyBorder="1" applyAlignment="1" applyProtection="1">
      <alignment horizontal="center" vertical="center" wrapText="1"/>
    </xf>
    <xf numFmtId="0" fontId="12" fillId="8" borderId="1" xfId="0" applyFont="1" applyFill="1" applyBorder="1" applyAlignment="1" applyProtection="1">
      <alignment horizontal="center" vertical="center" wrapText="1"/>
    </xf>
    <xf numFmtId="0" fontId="12" fillId="8" borderId="3" xfId="0" applyFont="1" applyFill="1" applyBorder="1" applyAlignment="1" applyProtection="1">
      <alignment horizontal="center" vertical="center" wrapText="1"/>
    </xf>
    <xf numFmtId="0" fontId="3" fillId="0" borderId="23" xfId="0"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wrapText="1"/>
    </xf>
    <xf numFmtId="0" fontId="12" fillId="12" borderId="1" xfId="0" applyFont="1" applyFill="1" applyBorder="1" applyAlignment="1" applyProtection="1">
      <alignment horizontal="center" vertical="center" wrapText="1"/>
    </xf>
    <xf numFmtId="0" fontId="12" fillId="12" borderId="3" xfId="0" applyFont="1" applyFill="1" applyBorder="1" applyAlignment="1" applyProtection="1">
      <alignment horizontal="center" vertical="center" wrapText="1"/>
    </xf>
    <xf numFmtId="15" fontId="3" fillId="0" borderId="1" xfId="0" applyNumberFormat="1" applyFont="1" applyFill="1" applyBorder="1" applyAlignment="1" applyProtection="1">
      <alignment horizontal="center" vertical="center" wrapText="1"/>
    </xf>
    <xf numFmtId="0" fontId="3" fillId="0" borderId="3" xfId="0" applyFont="1" applyBorder="1" applyAlignment="1" applyProtection="1">
      <alignment horizontal="center" vertical="center"/>
    </xf>
    <xf numFmtId="0" fontId="3" fillId="0" borderId="2" xfId="0" applyFont="1" applyFill="1" applyBorder="1" applyAlignment="1" applyProtection="1">
      <alignment horizontal="left" vertical="center" wrapText="1"/>
    </xf>
    <xf numFmtId="0" fontId="3" fillId="0" borderId="2" xfId="0" applyFont="1" applyBorder="1" applyAlignment="1" applyProtection="1">
      <alignment horizontal="left" vertical="center" wrapText="1"/>
    </xf>
    <xf numFmtId="0" fontId="10" fillId="0" borderId="2" xfId="0" applyFont="1" applyFill="1" applyBorder="1" applyAlignment="1" applyProtection="1">
      <alignment horizontal="left" vertical="center" wrapText="1"/>
    </xf>
    <xf numFmtId="0" fontId="3" fillId="0" borderId="2" xfId="0" applyFont="1" applyFill="1" applyBorder="1" applyAlignment="1" applyProtection="1">
      <alignment horizontal="left" vertical="center" wrapText="1"/>
      <protection locked="0"/>
    </xf>
    <xf numFmtId="0" fontId="3" fillId="0" borderId="2" xfId="0" applyFont="1" applyBorder="1" applyAlignment="1" applyProtection="1">
      <alignment horizontal="left" vertical="center"/>
    </xf>
    <xf numFmtId="0" fontId="3" fillId="0" borderId="0" xfId="0" applyFont="1" applyAlignment="1" applyProtection="1">
      <alignment horizontal="left" vertical="center"/>
    </xf>
    <xf numFmtId="49" fontId="3" fillId="0" borderId="2" xfId="0" applyNumberFormat="1" applyFont="1" applyBorder="1" applyAlignment="1" applyProtection="1">
      <alignment horizontal="left" vertical="center" wrapText="1"/>
    </xf>
    <xf numFmtId="0" fontId="11" fillId="0" borderId="2" xfId="0" applyFont="1" applyFill="1" applyBorder="1" applyAlignment="1" applyProtection="1">
      <alignment horizontal="justify" vertical="center" wrapText="1"/>
    </xf>
    <xf numFmtId="0" fontId="2" fillId="0" borderId="2" xfId="0" applyFont="1" applyFill="1" applyBorder="1" applyAlignment="1" applyProtection="1">
      <alignment vertical="center" wrapText="1"/>
    </xf>
    <xf numFmtId="0" fontId="3" fillId="0" borderId="2" xfId="0" applyFont="1" applyFill="1" applyBorder="1" applyAlignment="1" applyProtection="1">
      <alignment vertical="center" wrapText="1"/>
    </xf>
    <xf numFmtId="0" fontId="10" fillId="5" borderId="8" xfId="0" applyFont="1" applyFill="1" applyBorder="1" applyAlignment="1" applyProtection="1">
      <alignment horizontal="center" vertical="center"/>
    </xf>
    <xf numFmtId="0" fontId="10" fillId="5" borderId="6" xfId="0" applyFont="1" applyFill="1" applyBorder="1" applyAlignment="1" applyProtection="1">
      <alignment horizontal="center" vertical="center"/>
    </xf>
    <xf numFmtId="0" fontId="10" fillId="5" borderId="9" xfId="0" applyFont="1" applyFill="1" applyBorder="1" applyAlignment="1" applyProtection="1">
      <alignment horizontal="center" vertical="center"/>
    </xf>
    <xf numFmtId="0" fontId="10" fillId="5" borderId="7" xfId="0" applyFont="1" applyFill="1" applyBorder="1" applyAlignment="1" applyProtection="1">
      <alignment horizontal="center" vertical="center"/>
    </xf>
    <xf numFmtId="0" fontId="10" fillId="5" borderId="13" xfId="0" applyFont="1" applyFill="1" applyBorder="1" applyAlignment="1" applyProtection="1">
      <alignment horizontal="center" vertical="center"/>
    </xf>
    <xf numFmtId="0" fontId="10" fillId="5" borderId="15" xfId="0" applyFont="1" applyFill="1" applyBorder="1" applyAlignment="1" applyProtection="1">
      <alignment horizontal="center" vertical="center"/>
    </xf>
    <xf numFmtId="0" fontId="2" fillId="2" borderId="16"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9" fontId="2" fillId="2" borderId="16" xfId="0" applyNumberFormat="1" applyFont="1" applyFill="1" applyBorder="1" applyAlignment="1" applyProtection="1">
      <alignment horizontal="center" vertical="center" wrapText="1"/>
    </xf>
    <xf numFmtId="9" fontId="2" fillId="2" borderId="4" xfId="0" applyNumberFormat="1" applyFont="1" applyFill="1" applyBorder="1" applyAlignment="1" applyProtection="1">
      <alignment horizontal="center" vertical="center" wrapText="1"/>
    </xf>
    <xf numFmtId="0" fontId="13" fillId="9" borderId="10" xfId="0" applyFont="1" applyFill="1" applyBorder="1" applyAlignment="1" applyProtection="1">
      <alignment horizontal="center" vertical="center" wrapText="1"/>
    </xf>
    <xf numFmtId="0" fontId="13" fillId="9" borderId="11" xfId="0" applyFont="1" applyFill="1" applyBorder="1" applyAlignment="1" applyProtection="1">
      <alignment horizontal="center" vertical="center" wrapText="1"/>
    </xf>
    <xf numFmtId="0" fontId="13" fillId="9" borderId="12" xfId="0" applyFont="1" applyFill="1" applyBorder="1" applyAlignment="1" applyProtection="1">
      <alignment horizontal="center" vertical="center" wrapText="1"/>
    </xf>
    <xf numFmtId="0" fontId="4" fillId="6" borderId="10" xfId="0" applyFont="1" applyFill="1" applyBorder="1" applyAlignment="1" applyProtection="1">
      <alignment horizontal="center" vertical="center" wrapText="1"/>
    </xf>
    <xf numFmtId="0" fontId="4" fillId="6" borderId="11" xfId="0" applyFont="1" applyFill="1" applyBorder="1" applyAlignment="1" applyProtection="1">
      <alignment horizontal="center" vertical="center" wrapText="1"/>
    </xf>
    <xf numFmtId="0" fontId="4" fillId="6" borderId="12" xfId="0" applyFont="1" applyFill="1" applyBorder="1" applyAlignment="1" applyProtection="1">
      <alignment horizontal="center" vertical="center" wrapText="1"/>
    </xf>
    <xf numFmtId="0" fontId="2" fillId="7" borderId="20" xfId="0" applyFont="1" applyFill="1" applyBorder="1" applyAlignment="1" applyProtection="1">
      <alignment horizontal="center" vertical="center" wrapText="1"/>
    </xf>
    <xf numFmtId="0" fontId="2" fillId="7" borderId="22" xfId="0" applyFont="1" applyFill="1" applyBorder="1" applyAlignment="1" applyProtection="1">
      <alignment horizontal="center" vertical="center" wrapText="1"/>
    </xf>
    <xf numFmtId="0" fontId="2" fillId="2" borderId="19" xfId="0" applyFont="1" applyFill="1" applyBorder="1" applyAlignment="1" applyProtection="1">
      <alignment horizontal="center" vertical="center" wrapText="1"/>
    </xf>
    <xf numFmtId="0" fontId="2" fillId="2" borderId="21"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15" fillId="5" borderId="8" xfId="0" applyFont="1" applyFill="1" applyBorder="1" applyAlignment="1" applyProtection="1">
      <alignment horizontal="center" vertical="center" wrapText="1"/>
    </xf>
    <xf numFmtId="0" fontId="15" fillId="5" borderId="5" xfId="0" applyFont="1" applyFill="1" applyBorder="1" applyAlignment="1" applyProtection="1">
      <alignment horizontal="center" vertical="center" wrapText="1"/>
    </xf>
    <xf numFmtId="0" fontId="15" fillId="5" borderId="6" xfId="0" applyFont="1" applyFill="1" applyBorder="1" applyAlignment="1" applyProtection="1">
      <alignment horizontal="center" vertical="center" wrapText="1"/>
    </xf>
    <xf numFmtId="0" fontId="15" fillId="5" borderId="9" xfId="0" applyFont="1" applyFill="1" applyBorder="1" applyAlignment="1" applyProtection="1">
      <alignment horizontal="center" vertical="center" wrapText="1"/>
    </xf>
    <xf numFmtId="0" fontId="15" fillId="5" borderId="0" xfId="0" applyFont="1" applyFill="1" applyBorder="1" applyAlignment="1" applyProtection="1">
      <alignment horizontal="center" vertical="center" wrapText="1"/>
    </xf>
    <xf numFmtId="0" fontId="15" fillId="5" borderId="7" xfId="0" applyFont="1" applyFill="1" applyBorder="1" applyAlignment="1" applyProtection="1">
      <alignment horizontal="center" vertical="center" wrapText="1"/>
    </xf>
    <xf numFmtId="0" fontId="15" fillId="5" borderId="13" xfId="0" applyFont="1" applyFill="1" applyBorder="1" applyAlignment="1" applyProtection="1">
      <alignment horizontal="center" vertical="center" wrapText="1"/>
    </xf>
    <xf numFmtId="0" fontId="15" fillId="5" borderId="14" xfId="0" applyFont="1" applyFill="1" applyBorder="1" applyAlignment="1" applyProtection="1">
      <alignment horizontal="center" vertical="center" wrapText="1"/>
    </xf>
    <xf numFmtId="0" fontId="15" fillId="5" borderId="15" xfId="0" applyFont="1" applyFill="1" applyBorder="1" applyAlignment="1" applyProtection="1">
      <alignment horizontal="center" vertical="center" wrapText="1"/>
    </xf>
    <xf numFmtId="9" fontId="2" fillId="11" borderId="16" xfId="1" applyFont="1" applyFill="1" applyBorder="1" applyAlignment="1" applyProtection="1">
      <alignment horizontal="center" vertical="center" wrapText="1"/>
    </xf>
    <xf numFmtId="9" fontId="2" fillId="11" borderId="4" xfId="1" applyFont="1" applyFill="1" applyBorder="1" applyAlignment="1" applyProtection="1">
      <alignment horizontal="center" vertical="center" wrapText="1"/>
    </xf>
    <xf numFmtId="0" fontId="2" fillId="11" borderId="16" xfId="0" applyFont="1" applyFill="1" applyBorder="1" applyAlignment="1" applyProtection="1">
      <alignment horizontal="center" vertical="center" wrapText="1"/>
    </xf>
    <xf numFmtId="0" fontId="2" fillId="11" borderId="4" xfId="0" applyFont="1" applyFill="1" applyBorder="1" applyAlignment="1" applyProtection="1">
      <alignment horizontal="center" vertical="center" wrapText="1"/>
    </xf>
    <xf numFmtId="0" fontId="2" fillId="7" borderId="19" xfId="0" applyFont="1" applyFill="1" applyBorder="1" applyAlignment="1" applyProtection="1">
      <alignment horizontal="center" vertical="center" wrapText="1"/>
    </xf>
    <xf numFmtId="0" fontId="2" fillId="7" borderId="21" xfId="0" applyFont="1" applyFill="1" applyBorder="1" applyAlignment="1" applyProtection="1">
      <alignment horizontal="center" vertical="center" wrapText="1"/>
    </xf>
    <xf numFmtId="0" fontId="2" fillId="7" borderId="16" xfId="0" applyFont="1" applyFill="1" applyBorder="1" applyAlignment="1" applyProtection="1">
      <alignment horizontal="center" vertical="center" wrapText="1"/>
    </xf>
    <xf numFmtId="0" fontId="2" fillId="7" borderId="4" xfId="0" applyFont="1" applyFill="1" applyBorder="1" applyAlignment="1" applyProtection="1">
      <alignment horizontal="center" vertical="center" wrapText="1"/>
    </xf>
    <xf numFmtId="0" fontId="4" fillId="10" borderId="10" xfId="0" applyFont="1" applyFill="1" applyBorder="1" applyAlignment="1" applyProtection="1">
      <alignment horizontal="center" vertical="center" wrapText="1"/>
    </xf>
    <xf numFmtId="0" fontId="4" fillId="10" borderId="11" xfId="0" applyFont="1" applyFill="1" applyBorder="1" applyAlignment="1" applyProtection="1">
      <alignment horizontal="center" vertical="center" wrapText="1"/>
    </xf>
    <xf numFmtId="0" fontId="4" fillId="10" borderId="12" xfId="0" applyFont="1" applyFill="1" applyBorder="1" applyAlignment="1" applyProtection="1">
      <alignment horizontal="center" vertical="center" wrapText="1"/>
    </xf>
    <xf numFmtId="0" fontId="2" fillId="11" borderId="19" xfId="0" applyFont="1" applyFill="1" applyBorder="1" applyAlignment="1" applyProtection="1">
      <alignment horizontal="center" vertical="center" wrapText="1"/>
    </xf>
    <xf numFmtId="0" fontId="2" fillId="11" borderId="21" xfId="0" applyFont="1" applyFill="1" applyBorder="1" applyAlignment="1" applyProtection="1">
      <alignment horizontal="center" vertical="center" wrapText="1"/>
    </xf>
    <xf numFmtId="0" fontId="2" fillId="2" borderId="20" xfId="0" applyFont="1" applyFill="1" applyBorder="1" applyAlignment="1" applyProtection="1">
      <alignment horizontal="center" vertical="center" wrapText="1"/>
    </xf>
    <xf numFmtId="0" fontId="2" fillId="2" borderId="22" xfId="0" applyFont="1" applyFill="1" applyBorder="1" applyAlignment="1" applyProtection="1">
      <alignment horizontal="center" vertical="center" wrapText="1"/>
    </xf>
    <xf numFmtId="0" fontId="2" fillId="11" borderId="20" xfId="0" applyFont="1" applyFill="1" applyBorder="1" applyAlignment="1" applyProtection="1">
      <alignment horizontal="center" vertical="center" wrapText="1"/>
    </xf>
    <xf numFmtId="0" fontId="2" fillId="11" borderId="22" xfId="0" applyFont="1" applyFill="1" applyBorder="1" applyAlignment="1" applyProtection="1">
      <alignment horizontal="center" vertical="center" wrapText="1"/>
    </xf>
  </cellXfs>
  <cellStyles count="3">
    <cellStyle name="Normal" xfId="0" builtinId="0"/>
    <cellStyle name="Normal 2" xfId="2"/>
    <cellStyle name="Porcentaje" xfId="1" builtinId="5"/>
  </cellStyles>
  <dxfs count="28">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399026</xdr:colOff>
      <xdr:row>0</xdr:row>
      <xdr:rowOff>57150</xdr:rowOff>
    </xdr:from>
    <xdr:to>
      <xdr:col>1</xdr:col>
      <xdr:colOff>533400</xdr:colOff>
      <xdr:row>3</xdr:row>
      <xdr:rowOff>98877</xdr:rowOff>
    </xdr:to>
    <xdr:pic>
      <xdr:nvPicPr>
        <xdr:cNvPr id="2" name="0 Image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9026" y="57150"/>
          <a:ext cx="1096399" cy="613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2854591</xdr:colOff>
      <xdr:row>0</xdr:row>
      <xdr:rowOff>57150</xdr:rowOff>
    </xdr:from>
    <xdr:to>
      <xdr:col>28</xdr:col>
      <xdr:colOff>4178742</xdr:colOff>
      <xdr:row>3</xdr:row>
      <xdr:rowOff>76200</xdr:rowOff>
    </xdr:to>
    <xdr:pic>
      <xdr:nvPicPr>
        <xdr:cNvPr id="3" name="0 Imagen">
          <a:extLst>
            <a:ext uri="{FF2B5EF4-FFF2-40B4-BE49-F238E27FC236}">
              <a16:creationId xmlns:a16="http://schemas.microsoft.com/office/drawing/2014/main" id="{769C34EA-4769-4048-954C-FB59F7F28C8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592266" y="57150"/>
          <a:ext cx="1324151"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5/PM/CECS-FT-019%20Plan%20de%20Mejoramiento%20Final%20Vigencia%202014%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F68"/>
  <sheetViews>
    <sheetView tabSelected="1" zoomScaleNormal="100" zoomScaleSheetLayoutView="10" workbookViewId="0">
      <selection activeCell="T53" sqref="T53"/>
    </sheetView>
  </sheetViews>
  <sheetFormatPr baseColWidth="10" defaultRowHeight="11.25" x14ac:dyDescent="0.15"/>
  <cols>
    <col min="1" max="2" width="14.42578125" style="24" customWidth="1"/>
    <col min="3" max="3" width="14" style="24" customWidth="1"/>
    <col min="4" max="4" width="21.7109375" style="42" customWidth="1"/>
    <col min="5" max="5" width="14.28515625" style="24" customWidth="1"/>
    <col min="6" max="6" width="16.5703125" style="42" bestFit="1" customWidth="1"/>
    <col min="7" max="7" width="23.140625" style="24" customWidth="1"/>
    <col min="8" max="8" width="20.7109375" style="42" bestFit="1" customWidth="1"/>
    <col min="9" max="9" width="35.28515625" style="42" customWidth="1"/>
    <col min="10" max="10" width="28.85546875" style="52" customWidth="1"/>
    <col min="11" max="11" width="19" style="42" customWidth="1"/>
    <col min="12" max="12" width="16" style="42" customWidth="1"/>
    <col min="13" max="13" width="21.85546875" style="42" customWidth="1"/>
    <col min="14" max="14" width="25.140625" style="42" customWidth="1"/>
    <col min="15" max="15" width="16.28515625" style="43" customWidth="1"/>
    <col min="16" max="17" width="15.5703125" style="42" customWidth="1"/>
    <col min="18" max="20" width="17.7109375" style="42" customWidth="1"/>
    <col min="21" max="21" width="14" style="42" customWidth="1"/>
    <col min="22" max="22" width="59.7109375" style="85" customWidth="1"/>
    <col min="23" max="23" width="16.42578125" style="42" customWidth="1"/>
    <col min="24" max="25" width="13.85546875" style="44" customWidth="1"/>
    <col min="26" max="26" width="6.28515625" style="45" hidden="1" customWidth="1"/>
    <col min="27" max="27" width="10.5703125" style="45" hidden="1" customWidth="1"/>
    <col min="28" max="28" width="17.140625" style="42" customWidth="1"/>
    <col min="29" max="29" width="95.7109375" style="24" customWidth="1"/>
    <col min="30" max="30" width="17.140625" style="42" customWidth="1"/>
    <col min="31" max="31" width="14.7109375" style="24" customWidth="1"/>
    <col min="32" max="16384" width="11.42578125" style="24"/>
  </cols>
  <sheetData>
    <row r="1" spans="1:31" ht="15" customHeight="1" x14ac:dyDescent="0.25">
      <c r="A1" s="90"/>
      <c r="B1" s="91"/>
      <c r="C1" s="112" t="s">
        <v>146</v>
      </c>
      <c r="D1" s="113"/>
      <c r="E1" s="113"/>
      <c r="F1" s="113"/>
      <c r="G1" s="113"/>
      <c r="H1" s="113"/>
      <c r="I1" s="113"/>
      <c r="J1" s="113"/>
      <c r="K1" s="113"/>
      <c r="L1" s="113"/>
      <c r="M1" s="113"/>
      <c r="N1" s="113"/>
      <c r="O1" s="113"/>
      <c r="P1" s="113"/>
      <c r="Q1" s="113"/>
      <c r="R1" s="113"/>
      <c r="S1" s="113"/>
      <c r="T1" s="113"/>
      <c r="U1" s="113"/>
      <c r="V1" s="113"/>
      <c r="W1" s="113"/>
      <c r="X1" s="113"/>
      <c r="Y1" s="113"/>
      <c r="Z1" s="113"/>
      <c r="AA1" s="113"/>
      <c r="AB1" s="114"/>
      <c r="AC1" s="46"/>
      <c r="AD1" s="47"/>
    </row>
    <row r="2" spans="1:31" ht="15" customHeight="1" x14ac:dyDescent="0.25">
      <c r="A2" s="92"/>
      <c r="B2" s="93"/>
      <c r="C2" s="115"/>
      <c r="D2" s="116"/>
      <c r="E2" s="116"/>
      <c r="F2" s="116"/>
      <c r="G2" s="116"/>
      <c r="H2" s="116"/>
      <c r="I2" s="116"/>
      <c r="J2" s="116"/>
      <c r="K2" s="116"/>
      <c r="L2" s="116"/>
      <c r="M2" s="116"/>
      <c r="N2" s="116"/>
      <c r="O2" s="116"/>
      <c r="P2" s="116"/>
      <c r="Q2" s="116"/>
      <c r="R2" s="116"/>
      <c r="S2" s="116"/>
      <c r="T2" s="116"/>
      <c r="U2" s="116"/>
      <c r="V2" s="116"/>
      <c r="W2" s="116"/>
      <c r="X2" s="116"/>
      <c r="Y2" s="116"/>
      <c r="Z2" s="116"/>
      <c r="AA2" s="116"/>
      <c r="AB2" s="117"/>
      <c r="AC2" s="48"/>
      <c r="AD2" s="49"/>
      <c r="AE2" s="41"/>
    </row>
    <row r="3" spans="1:31" ht="15" customHeight="1" x14ac:dyDescent="0.25">
      <c r="A3" s="92"/>
      <c r="B3" s="93"/>
      <c r="C3" s="115"/>
      <c r="D3" s="116"/>
      <c r="E3" s="116"/>
      <c r="F3" s="116"/>
      <c r="G3" s="116"/>
      <c r="H3" s="116"/>
      <c r="I3" s="116"/>
      <c r="J3" s="116"/>
      <c r="K3" s="116"/>
      <c r="L3" s="116"/>
      <c r="M3" s="116"/>
      <c r="N3" s="116"/>
      <c r="O3" s="116"/>
      <c r="P3" s="116"/>
      <c r="Q3" s="116"/>
      <c r="R3" s="116"/>
      <c r="S3" s="116"/>
      <c r="T3" s="116"/>
      <c r="U3" s="116"/>
      <c r="V3" s="116"/>
      <c r="W3" s="116"/>
      <c r="X3" s="116"/>
      <c r="Y3" s="116"/>
      <c r="Z3" s="116"/>
      <c r="AA3" s="116"/>
      <c r="AB3" s="117"/>
      <c r="AC3" s="48"/>
      <c r="AD3" s="49"/>
    </row>
    <row r="4" spans="1:31" ht="15" customHeight="1" thickBot="1" x14ac:dyDescent="0.3">
      <c r="A4" s="94"/>
      <c r="B4" s="95"/>
      <c r="C4" s="118"/>
      <c r="D4" s="119"/>
      <c r="E4" s="119"/>
      <c r="F4" s="119"/>
      <c r="G4" s="119"/>
      <c r="H4" s="119"/>
      <c r="I4" s="119"/>
      <c r="J4" s="119"/>
      <c r="K4" s="119"/>
      <c r="L4" s="119"/>
      <c r="M4" s="119"/>
      <c r="N4" s="119"/>
      <c r="O4" s="119"/>
      <c r="P4" s="119"/>
      <c r="Q4" s="119"/>
      <c r="R4" s="119"/>
      <c r="S4" s="119"/>
      <c r="T4" s="119"/>
      <c r="U4" s="119"/>
      <c r="V4" s="119"/>
      <c r="W4" s="119"/>
      <c r="X4" s="119"/>
      <c r="Y4" s="119"/>
      <c r="Z4" s="119"/>
      <c r="AA4" s="119"/>
      <c r="AB4" s="120"/>
      <c r="AC4" s="48"/>
      <c r="AD4" s="49"/>
    </row>
    <row r="5" spans="1:31" ht="17.25" customHeight="1" thickBot="1" x14ac:dyDescent="0.3">
      <c r="A5" s="100" t="s">
        <v>0</v>
      </c>
      <c r="B5" s="101"/>
      <c r="C5" s="101"/>
      <c r="D5" s="101"/>
      <c r="E5" s="101"/>
      <c r="F5" s="101"/>
      <c r="G5" s="101"/>
      <c r="H5" s="102"/>
      <c r="I5" s="103" t="s">
        <v>1</v>
      </c>
      <c r="J5" s="104"/>
      <c r="K5" s="104"/>
      <c r="L5" s="104"/>
      <c r="M5" s="104"/>
      <c r="N5" s="104"/>
      <c r="O5" s="104"/>
      <c r="P5" s="104"/>
      <c r="Q5" s="104"/>
      <c r="R5" s="104"/>
      <c r="S5" s="104"/>
      <c r="T5" s="105"/>
      <c r="U5" s="129" t="s">
        <v>469</v>
      </c>
      <c r="V5" s="130"/>
      <c r="W5" s="130"/>
      <c r="X5" s="130"/>
      <c r="Y5" s="130"/>
      <c r="Z5" s="130"/>
      <c r="AA5" s="130"/>
      <c r="AB5" s="130"/>
      <c r="AC5" s="130"/>
      <c r="AD5" s="131"/>
    </row>
    <row r="6" spans="1:31" ht="33.75" customHeight="1" x14ac:dyDescent="0.25">
      <c r="A6" s="125" t="s">
        <v>2</v>
      </c>
      <c r="B6" s="127" t="s">
        <v>3</v>
      </c>
      <c r="C6" s="127" t="s">
        <v>4</v>
      </c>
      <c r="D6" s="127" t="s">
        <v>5</v>
      </c>
      <c r="E6" s="127" t="s">
        <v>6</v>
      </c>
      <c r="F6" s="127" t="s">
        <v>7</v>
      </c>
      <c r="G6" s="127" t="s">
        <v>8</v>
      </c>
      <c r="H6" s="106" t="s">
        <v>9</v>
      </c>
      <c r="I6" s="108" t="s">
        <v>10</v>
      </c>
      <c r="J6" s="110" t="s">
        <v>11</v>
      </c>
      <c r="K6" s="111"/>
      <c r="L6" s="96" t="s">
        <v>12</v>
      </c>
      <c r="M6" s="96" t="s">
        <v>13</v>
      </c>
      <c r="N6" s="96" t="s">
        <v>78</v>
      </c>
      <c r="O6" s="98" t="s">
        <v>14</v>
      </c>
      <c r="P6" s="96" t="s">
        <v>15</v>
      </c>
      <c r="Q6" s="96" t="s">
        <v>16</v>
      </c>
      <c r="R6" s="96" t="s">
        <v>18</v>
      </c>
      <c r="S6" s="96" t="s">
        <v>17</v>
      </c>
      <c r="T6" s="134" t="s">
        <v>129</v>
      </c>
      <c r="U6" s="132" t="s">
        <v>19</v>
      </c>
      <c r="V6" s="123" t="s">
        <v>20</v>
      </c>
      <c r="W6" s="123" t="s">
        <v>21</v>
      </c>
      <c r="X6" s="121" t="s">
        <v>22</v>
      </c>
      <c r="Y6" s="121" t="s">
        <v>150</v>
      </c>
      <c r="Z6" s="21" t="s">
        <v>148</v>
      </c>
      <c r="AA6" s="21" t="s">
        <v>149</v>
      </c>
      <c r="AB6" s="123" t="s">
        <v>23</v>
      </c>
      <c r="AC6" s="123" t="s">
        <v>24</v>
      </c>
      <c r="AD6" s="136" t="s">
        <v>25</v>
      </c>
    </row>
    <row r="7" spans="1:31" ht="22.5" x14ac:dyDescent="0.25">
      <c r="A7" s="126"/>
      <c r="B7" s="128"/>
      <c r="C7" s="128"/>
      <c r="D7" s="128"/>
      <c r="E7" s="128"/>
      <c r="F7" s="128"/>
      <c r="G7" s="128"/>
      <c r="H7" s="107"/>
      <c r="I7" s="109"/>
      <c r="J7" s="20" t="s">
        <v>26</v>
      </c>
      <c r="K7" s="20" t="s">
        <v>27</v>
      </c>
      <c r="L7" s="97"/>
      <c r="M7" s="97"/>
      <c r="N7" s="97"/>
      <c r="O7" s="99"/>
      <c r="P7" s="97"/>
      <c r="Q7" s="97"/>
      <c r="R7" s="97"/>
      <c r="S7" s="97"/>
      <c r="T7" s="135"/>
      <c r="U7" s="133"/>
      <c r="V7" s="124"/>
      <c r="W7" s="124"/>
      <c r="X7" s="122"/>
      <c r="Y7" s="122"/>
      <c r="Z7" s="22"/>
      <c r="AA7" s="22"/>
      <c r="AB7" s="124"/>
      <c r="AC7" s="124"/>
      <c r="AD7" s="137"/>
    </row>
    <row r="8" spans="1:31" s="40" customFormat="1" ht="42" x14ac:dyDescent="0.25">
      <c r="A8" s="72" t="s">
        <v>28</v>
      </c>
      <c r="B8" s="35" t="s">
        <v>29</v>
      </c>
      <c r="C8" s="35" t="s">
        <v>30</v>
      </c>
      <c r="D8" s="35" t="s">
        <v>31</v>
      </c>
      <c r="E8" s="35" t="s">
        <v>29</v>
      </c>
      <c r="F8" s="35" t="s">
        <v>32</v>
      </c>
      <c r="G8" s="35" t="s">
        <v>33</v>
      </c>
      <c r="H8" s="73" t="s">
        <v>30</v>
      </c>
      <c r="I8" s="54" t="s">
        <v>34</v>
      </c>
      <c r="J8" s="36" t="s">
        <v>35</v>
      </c>
      <c r="K8" s="36" t="s">
        <v>36</v>
      </c>
      <c r="L8" s="36" t="s">
        <v>30</v>
      </c>
      <c r="M8" s="36" t="s">
        <v>37</v>
      </c>
      <c r="N8" s="36" t="s">
        <v>136</v>
      </c>
      <c r="O8" s="37" t="s">
        <v>30</v>
      </c>
      <c r="P8" s="36" t="s">
        <v>29</v>
      </c>
      <c r="Q8" s="36" t="s">
        <v>29</v>
      </c>
      <c r="R8" s="36" t="s">
        <v>30</v>
      </c>
      <c r="S8" s="36" t="s">
        <v>38</v>
      </c>
      <c r="T8" s="55" t="s">
        <v>38</v>
      </c>
      <c r="U8" s="76" t="s">
        <v>29</v>
      </c>
      <c r="V8" s="38" t="s">
        <v>41</v>
      </c>
      <c r="W8" s="38" t="s">
        <v>42</v>
      </c>
      <c r="X8" s="39" t="s">
        <v>39</v>
      </c>
      <c r="Y8" s="39" t="s">
        <v>39</v>
      </c>
      <c r="Z8" s="53"/>
      <c r="AA8" s="53"/>
      <c r="AB8" s="38" t="s">
        <v>38</v>
      </c>
      <c r="AC8" s="38" t="s">
        <v>40</v>
      </c>
      <c r="AD8" s="77" t="s">
        <v>145</v>
      </c>
    </row>
    <row r="9" spans="1:31" s="28" customFormat="1" ht="74.25" customHeight="1" x14ac:dyDescent="0.25">
      <c r="A9" s="56">
        <v>2019</v>
      </c>
      <c r="B9" s="16">
        <v>43496</v>
      </c>
      <c r="C9" s="15" t="s">
        <v>43</v>
      </c>
      <c r="D9" s="15" t="s">
        <v>151</v>
      </c>
      <c r="E9" s="16">
        <v>43466</v>
      </c>
      <c r="F9" s="31" t="s">
        <v>131</v>
      </c>
      <c r="G9" s="15" t="s">
        <v>152</v>
      </c>
      <c r="H9" s="57" t="s">
        <v>44</v>
      </c>
      <c r="I9" s="56" t="s">
        <v>34</v>
      </c>
      <c r="J9" s="18" t="s">
        <v>153</v>
      </c>
      <c r="K9" s="15">
        <v>2</v>
      </c>
      <c r="L9" s="15" t="s">
        <v>45</v>
      </c>
      <c r="M9" s="15" t="s">
        <v>154</v>
      </c>
      <c r="N9" s="15" t="s">
        <v>155</v>
      </c>
      <c r="O9" s="25">
        <v>1</v>
      </c>
      <c r="P9" s="16">
        <v>43497</v>
      </c>
      <c r="Q9" s="16">
        <v>43830</v>
      </c>
      <c r="R9" s="15" t="s">
        <v>46</v>
      </c>
      <c r="S9" s="15" t="s">
        <v>71</v>
      </c>
      <c r="T9" s="57" t="s">
        <v>47</v>
      </c>
      <c r="U9" s="78">
        <v>43585</v>
      </c>
      <c r="V9" s="80" t="s">
        <v>397</v>
      </c>
      <c r="W9" s="15">
        <v>0</v>
      </c>
      <c r="X9" s="17">
        <f>IF(W9="","",IF(OR(K9=0,K9="",U9=""),"",(W9*100%)/K9))</f>
        <v>0</v>
      </c>
      <c r="Y9" s="17">
        <f>IF(OR(O9="",X9=""),"",IF(OR(O9=0,X9=0),0,IF((X9*100%)/O9&gt;100%,100%,(X9*100%)/O9)))</f>
        <v>0</v>
      </c>
      <c r="Z9" s="17" t="str">
        <f>IF(W9="","",IF(U9&lt;=Q9,IF(Y9=0%,"SIN INICIAR",IF(Y9=100%,"TERMINADA",IF(Y9&gt;0%,"EN PROCESO",IF(Y9&lt;0%,"INCUMPLIDA"))))))</f>
        <v>SIN INICIAR</v>
      </c>
      <c r="AA9" s="17" t="b">
        <f>IF(W9="","",IF(U9&gt;=Q9,IF(Y9&lt;100%,"INCUMPLIDA",IF(Y9=100%,"TERMINADA EXTEMPORANEA"))))</f>
        <v>0</v>
      </c>
      <c r="AB9" s="26" t="str">
        <f>IF(W9="","",IF(U9&lt;=Q9,Z9,IF(U9&gt;=Q9,AA9)))</f>
        <v>SIN INICIAR</v>
      </c>
      <c r="AC9" s="27" t="s">
        <v>413</v>
      </c>
      <c r="AD9" s="57" t="s">
        <v>374</v>
      </c>
    </row>
    <row r="10" spans="1:31" s="28" customFormat="1" ht="73.5" customHeight="1" x14ac:dyDescent="0.25">
      <c r="A10" s="56">
        <v>2019</v>
      </c>
      <c r="B10" s="16">
        <v>43496</v>
      </c>
      <c r="C10" s="15" t="s">
        <v>43</v>
      </c>
      <c r="D10" s="15" t="s">
        <v>151</v>
      </c>
      <c r="E10" s="16">
        <v>43466</v>
      </c>
      <c r="F10" s="15" t="s">
        <v>132</v>
      </c>
      <c r="G10" s="15" t="s">
        <v>152</v>
      </c>
      <c r="H10" s="57" t="s">
        <v>44</v>
      </c>
      <c r="I10" s="56" t="s">
        <v>34</v>
      </c>
      <c r="J10" s="18" t="s">
        <v>156</v>
      </c>
      <c r="K10" s="15">
        <v>3</v>
      </c>
      <c r="L10" s="15" t="s">
        <v>45</v>
      </c>
      <c r="M10" s="15" t="s">
        <v>157</v>
      </c>
      <c r="N10" s="15" t="s">
        <v>158</v>
      </c>
      <c r="O10" s="25">
        <v>1</v>
      </c>
      <c r="P10" s="16">
        <v>43497</v>
      </c>
      <c r="Q10" s="16">
        <v>43830</v>
      </c>
      <c r="R10" s="15" t="s">
        <v>46</v>
      </c>
      <c r="S10" s="15" t="s">
        <v>71</v>
      </c>
      <c r="T10" s="57" t="s">
        <v>47</v>
      </c>
      <c r="U10" s="78">
        <v>43585</v>
      </c>
      <c r="V10" s="80" t="s">
        <v>381</v>
      </c>
      <c r="W10" s="15">
        <v>0</v>
      </c>
      <c r="X10" s="17">
        <f t="shared" ref="X10:X68" si="0">IF(W10="","",IF(OR(K10=0,K10="",U10=""),"",(W10*100%)/K10))</f>
        <v>0</v>
      </c>
      <c r="Y10" s="17">
        <f t="shared" ref="Y10:Y68" si="1">IF(OR(O10="",X10=""),"",IF(OR(O10=0,X10=0),0,IF((X10*100%)/O10&gt;100%,100%,(X10*100%)/O10)))</f>
        <v>0</v>
      </c>
      <c r="Z10" s="17" t="str">
        <f t="shared" ref="Z10:Z68" si="2">IF(W10="","",IF(U10&lt;=Q10,IF(Y10=0%,"SIN INICIAR",IF(Y10=100%,"TERMINADA",IF(Y10&gt;0%,"EN PROCESO",IF(Y10&lt;0%,"INCUMPLIDA"))))))</f>
        <v>SIN INICIAR</v>
      </c>
      <c r="AA10" s="17" t="b">
        <f t="shared" ref="AA10:AA68" si="3">IF(W10="","",IF(U10&gt;=Q10,IF(Y10&lt;100%,"INCUMPLIDA",IF(Y10=100%,"TERMINADA EXTEMPORANEA"))))</f>
        <v>0</v>
      </c>
      <c r="AB10" s="26" t="str">
        <f t="shared" ref="AB10:AB68" si="4">IF(W10="","",IF(U10&lt;=Q10,Z10,IF(U10&gt;=Q10,AA10)))</f>
        <v>SIN INICIAR</v>
      </c>
      <c r="AC10" s="87" t="s">
        <v>451</v>
      </c>
      <c r="AD10" s="57" t="s">
        <v>374</v>
      </c>
    </row>
    <row r="11" spans="1:31" s="28" customFormat="1" ht="225.75" customHeight="1" x14ac:dyDescent="0.25">
      <c r="A11" s="56">
        <v>2019</v>
      </c>
      <c r="B11" s="16">
        <v>43496</v>
      </c>
      <c r="C11" s="15" t="s">
        <v>43</v>
      </c>
      <c r="D11" s="15" t="s">
        <v>151</v>
      </c>
      <c r="E11" s="16">
        <v>43466</v>
      </c>
      <c r="F11" s="15" t="s">
        <v>144</v>
      </c>
      <c r="G11" s="15" t="s">
        <v>152</v>
      </c>
      <c r="H11" s="57" t="s">
        <v>44</v>
      </c>
      <c r="I11" s="56" t="s">
        <v>34</v>
      </c>
      <c r="J11" s="18" t="s">
        <v>159</v>
      </c>
      <c r="K11" s="15">
        <v>12</v>
      </c>
      <c r="L11" s="15" t="s">
        <v>45</v>
      </c>
      <c r="M11" s="15" t="s">
        <v>161</v>
      </c>
      <c r="N11" s="15" t="s">
        <v>160</v>
      </c>
      <c r="O11" s="25">
        <v>1</v>
      </c>
      <c r="P11" s="16">
        <v>43467</v>
      </c>
      <c r="Q11" s="16">
        <v>43830</v>
      </c>
      <c r="R11" s="15" t="s">
        <v>46</v>
      </c>
      <c r="S11" s="15" t="s">
        <v>71</v>
      </c>
      <c r="T11" s="57" t="s">
        <v>47</v>
      </c>
      <c r="U11" s="78">
        <v>43585</v>
      </c>
      <c r="V11" s="80" t="s">
        <v>398</v>
      </c>
      <c r="W11" s="15">
        <v>0.5</v>
      </c>
      <c r="X11" s="17">
        <f t="shared" si="0"/>
        <v>4.1666666666666664E-2</v>
      </c>
      <c r="Y11" s="17">
        <f t="shared" si="1"/>
        <v>4.1666666666666664E-2</v>
      </c>
      <c r="Z11" s="17" t="str">
        <f t="shared" si="2"/>
        <v>EN PROCESO</v>
      </c>
      <c r="AA11" s="17" t="b">
        <f t="shared" si="3"/>
        <v>0</v>
      </c>
      <c r="AB11" s="26" t="str">
        <f t="shared" si="4"/>
        <v>EN PROCESO</v>
      </c>
      <c r="AC11" s="87" t="s">
        <v>452</v>
      </c>
      <c r="AD11" s="57" t="s">
        <v>374</v>
      </c>
    </row>
    <row r="12" spans="1:31" s="28" customFormat="1" ht="191.25" x14ac:dyDescent="0.25">
      <c r="A12" s="56">
        <v>2019</v>
      </c>
      <c r="B12" s="16">
        <v>43496</v>
      </c>
      <c r="C12" s="15" t="s">
        <v>43</v>
      </c>
      <c r="D12" s="15" t="s">
        <v>151</v>
      </c>
      <c r="E12" s="16">
        <v>43466</v>
      </c>
      <c r="F12" s="15" t="s">
        <v>134</v>
      </c>
      <c r="G12" s="27" t="s">
        <v>162</v>
      </c>
      <c r="H12" s="57" t="s">
        <v>44</v>
      </c>
      <c r="I12" s="56" t="s">
        <v>34</v>
      </c>
      <c r="J12" s="18" t="s">
        <v>163</v>
      </c>
      <c r="K12" s="15">
        <v>1</v>
      </c>
      <c r="L12" s="15" t="s">
        <v>45</v>
      </c>
      <c r="M12" s="15" t="s">
        <v>164</v>
      </c>
      <c r="N12" s="31" t="s">
        <v>165</v>
      </c>
      <c r="O12" s="25">
        <v>1</v>
      </c>
      <c r="P12" s="16">
        <v>43467</v>
      </c>
      <c r="Q12" s="16">
        <v>43496</v>
      </c>
      <c r="R12" s="15" t="s">
        <v>46</v>
      </c>
      <c r="S12" s="15" t="s">
        <v>71</v>
      </c>
      <c r="T12" s="57" t="s">
        <v>47</v>
      </c>
      <c r="U12" s="78">
        <v>43585</v>
      </c>
      <c r="V12" s="80" t="s">
        <v>399</v>
      </c>
      <c r="W12" s="15">
        <v>0.5</v>
      </c>
      <c r="X12" s="17">
        <f t="shared" si="0"/>
        <v>0.5</v>
      </c>
      <c r="Y12" s="17">
        <f t="shared" si="1"/>
        <v>0.5</v>
      </c>
      <c r="Z12" s="17" t="b">
        <f t="shared" si="2"/>
        <v>0</v>
      </c>
      <c r="AA12" s="17" t="str">
        <f t="shared" si="3"/>
        <v>INCUMPLIDA</v>
      </c>
      <c r="AB12" s="26" t="str">
        <f t="shared" si="4"/>
        <v>INCUMPLIDA</v>
      </c>
      <c r="AC12" s="27" t="s">
        <v>460</v>
      </c>
      <c r="AD12" s="57" t="s">
        <v>374</v>
      </c>
    </row>
    <row r="13" spans="1:31" s="28" customFormat="1" ht="213.75" x14ac:dyDescent="0.25">
      <c r="A13" s="56">
        <v>2019</v>
      </c>
      <c r="B13" s="16">
        <v>43496</v>
      </c>
      <c r="C13" s="15" t="s">
        <v>43</v>
      </c>
      <c r="D13" s="15" t="s">
        <v>151</v>
      </c>
      <c r="E13" s="16">
        <v>43466</v>
      </c>
      <c r="F13" s="15" t="s">
        <v>135</v>
      </c>
      <c r="G13" s="27" t="s">
        <v>166</v>
      </c>
      <c r="H13" s="57" t="s">
        <v>44</v>
      </c>
      <c r="I13" s="56" t="s">
        <v>34</v>
      </c>
      <c r="J13" s="18" t="s">
        <v>167</v>
      </c>
      <c r="K13" s="15">
        <v>2</v>
      </c>
      <c r="L13" s="15" t="s">
        <v>45</v>
      </c>
      <c r="M13" s="15" t="s">
        <v>168</v>
      </c>
      <c r="N13" s="15" t="s">
        <v>169</v>
      </c>
      <c r="O13" s="25">
        <v>1</v>
      </c>
      <c r="P13" s="16">
        <v>43482</v>
      </c>
      <c r="Q13" s="16">
        <v>43490</v>
      </c>
      <c r="R13" s="15" t="s">
        <v>46</v>
      </c>
      <c r="S13" s="15" t="s">
        <v>71</v>
      </c>
      <c r="T13" s="57" t="s">
        <v>47</v>
      </c>
      <c r="U13" s="78">
        <v>43585</v>
      </c>
      <c r="V13" s="82" t="s">
        <v>400</v>
      </c>
      <c r="W13" s="15">
        <v>2</v>
      </c>
      <c r="X13" s="17">
        <f t="shared" si="0"/>
        <v>1</v>
      </c>
      <c r="Y13" s="17">
        <f t="shared" si="1"/>
        <v>1</v>
      </c>
      <c r="Z13" s="17" t="str">
        <f>IF(W13="","",IF(U13&gt;=Q13,IF(Y13=0%,"SIN INICIAR",IF(Y13=100%,"TERMINADA",IF(Y13&gt;0%,"EN PROCESO",IF(Y13&lt;0%,"INCUMPLIDA"))))))</f>
        <v>TERMINADA</v>
      </c>
      <c r="AA13" s="17" t="b">
        <f>IF(W13="","",IF(U13&lt;=Q13,IF(Y13&lt;100%,"INCUMPLIDA",IF(Y13=100%,"TERMINADA EXTEMPORANEA"))))</f>
        <v>0</v>
      </c>
      <c r="AB13" s="26" t="str">
        <f>IF(W13="","",IF(U13&gt;=Q13,Z13,IF(U13&lt;=Q13,AA13)))</f>
        <v>TERMINADA</v>
      </c>
      <c r="AC13" s="27" t="s">
        <v>461</v>
      </c>
      <c r="AD13" s="57" t="s">
        <v>374</v>
      </c>
    </row>
    <row r="14" spans="1:31" s="28" customFormat="1" ht="191.25" x14ac:dyDescent="0.25">
      <c r="A14" s="56">
        <v>2019</v>
      </c>
      <c r="B14" s="16">
        <v>43496</v>
      </c>
      <c r="C14" s="15" t="s">
        <v>43</v>
      </c>
      <c r="D14" s="15" t="s">
        <v>151</v>
      </c>
      <c r="E14" s="16">
        <v>43466</v>
      </c>
      <c r="F14" s="15" t="s">
        <v>137</v>
      </c>
      <c r="G14" s="27" t="s">
        <v>166</v>
      </c>
      <c r="H14" s="57" t="s">
        <v>44</v>
      </c>
      <c r="I14" s="56" t="s">
        <v>34</v>
      </c>
      <c r="J14" s="18" t="s">
        <v>170</v>
      </c>
      <c r="K14" s="15">
        <v>1</v>
      </c>
      <c r="L14" s="15" t="s">
        <v>45</v>
      </c>
      <c r="M14" s="15" t="s">
        <v>133</v>
      </c>
      <c r="N14" s="15" t="s">
        <v>171</v>
      </c>
      <c r="O14" s="25">
        <v>1</v>
      </c>
      <c r="P14" s="16">
        <v>43493</v>
      </c>
      <c r="Q14" s="16">
        <v>43496</v>
      </c>
      <c r="R14" s="15" t="s">
        <v>46</v>
      </c>
      <c r="S14" s="15" t="s">
        <v>71</v>
      </c>
      <c r="T14" s="57" t="s">
        <v>47</v>
      </c>
      <c r="U14" s="78">
        <v>43585</v>
      </c>
      <c r="V14" s="82" t="s">
        <v>401</v>
      </c>
      <c r="W14" s="15">
        <v>0.5</v>
      </c>
      <c r="X14" s="17">
        <f t="shared" si="0"/>
        <v>0.5</v>
      </c>
      <c r="Y14" s="17">
        <f t="shared" si="1"/>
        <v>0.5</v>
      </c>
      <c r="Z14" s="17" t="b">
        <f t="shared" si="2"/>
        <v>0</v>
      </c>
      <c r="AA14" s="17" t="str">
        <f t="shared" si="3"/>
        <v>INCUMPLIDA</v>
      </c>
      <c r="AB14" s="26" t="str">
        <f t="shared" si="4"/>
        <v>INCUMPLIDA</v>
      </c>
      <c r="AC14" s="27" t="s">
        <v>462</v>
      </c>
      <c r="AD14" s="57" t="s">
        <v>374</v>
      </c>
    </row>
    <row r="15" spans="1:31" s="28" customFormat="1" ht="90" x14ac:dyDescent="0.25">
      <c r="A15" s="56">
        <v>2019</v>
      </c>
      <c r="B15" s="16">
        <v>43496</v>
      </c>
      <c r="C15" s="15" t="s">
        <v>43</v>
      </c>
      <c r="D15" s="15" t="s">
        <v>151</v>
      </c>
      <c r="E15" s="16">
        <v>43466</v>
      </c>
      <c r="F15" s="15" t="s">
        <v>138</v>
      </c>
      <c r="G15" s="27" t="s">
        <v>166</v>
      </c>
      <c r="H15" s="57" t="s">
        <v>44</v>
      </c>
      <c r="I15" s="56" t="s">
        <v>34</v>
      </c>
      <c r="J15" s="18" t="s">
        <v>172</v>
      </c>
      <c r="K15" s="15">
        <v>2</v>
      </c>
      <c r="L15" s="15" t="s">
        <v>45</v>
      </c>
      <c r="M15" s="15" t="s">
        <v>174</v>
      </c>
      <c r="N15" s="15" t="s">
        <v>173</v>
      </c>
      <c r="O15" s="25">
        <v>1</v>
      </c>
      <c r="P15" s="16">
        <v>43496</v>
      </c>
      <c r="Q15" s="16">
        <v>43830</v>
      </c>
      <c r="R15" s="15" t="s">
        <v>46</v>
      </c>
      <c r="S15" s="15" t="s">
        <v>71</v>
      </c>
      <c r="T15" s="57" t="s">
        <v>47</v>
      </c>
      <c r="U15" s="78">
        <v>43585</v>
      </c>
      <c r="V15" s="82" t="s">
        <v>402</v>
      </c>
      <c r="W15" s="15">
        <v>1</v>
      </c>
      <c r="X15" s="17">
        <f t="shared" si="0"/>
        <v>0.5</v>
      </c>
      <c r="Y15" s="17">
        <f t="shared" si="1"/>
        <v>0.5</v>
      </c>
      <c r="Z15" s="17" t="str">
        <f t="shared" si="2"/>
        <v>EN PROCESO</v>
      </c>
      <c r="AA15" s="17" t="b">
        <f t="shared" si="3"/>
        <v>0</v>
      </c>
      <c r="AB15" s="26" t="str">
        <f t="shared" si="4"/>
        <v>EN PROCESO</v>
      </c>
      <c r="AC15" s="27" t="s">
        <v>414</v>
      </c>
      <c r="AD15" s="57" t="s">
        <v>374</v>
      </c>
    </row>
    <row r="16" spans="1:31" s="28" customFormat="1" ht="45" hidden="1" customHeight="1" x14ac:dyDescent="0.25">
      <c r="A16" s="56">
        <v>2019</v>
      </c>
      <c r="B16" s="16">
        <v>43496</v>
      </c>
      <c r="C16" s="15" t="s">
        <v>43</v>
      </c>
      <c r="D16" s="15" t="s">
        <v>151</v>
      </c>
      <c r="E16" s="16">
        <v>43466</v>
      </c>
      <c r="F16" s="15" t="s">
        <v>139</v>
      </c>
      <c r="G16" s="27" t="s">
        <v>175</v>
      </c>
      <c r="H16" s="57" t="s">
        <v>44</v>
      </c>
      <c r="I16" s="56" t="s">
        <v>34</v>
      </c>
      <c r="J16" s="18" t="s">
        <v>176</v>
      </c>
      <c r="K16" s="15">
        <v>1</v>
      </c>
      <c r="L16" s="15" t="s">
        <v>45</v>
      </c>
      <c r="M16" s="15" t="s">
        <v>177</v>
      </c>
      <c r="N16" s="15" t="s">
        <v>178</v>
      </c>
      <c r="O16" s="25">
        <v>1</v>
      </c>
      <c r="P16" s="16">
        <v>43647</v>
      </c>
      <c r="Q16" s="16">
        <v>43677</v>
      </c>
      <c r="R16" s="15" t="s">
        <v>46</v>
      </c>
      <c r="S16" s="15" t="s">
        <v>71</v>
      </c>
      <c r="T16" s="57" t="s">
        <v>47</v>
      </c>
      <c r="U16" s="78">
        <v>43585</v>
      </c>
      <c r="V16" s="80"/>
      <c r="W16" s="15"/>
      <c r="X16" s="17" t="str">
        <f t="shared" si="0"/>
        <v/>
      </c>
      <c r="Y16" s="17" t="str">
        <f t="shared" si="1"/>
        <v/>
      </c>
      <c r="Z16" s="17" t="str">
        <f t="shared" si="2"/>
        <v/>
      </c>
      <c r="AA16" s="17" t="str">
        <f t="shared" si="3"/>
        <v/>
      </c>
      <c r="AB16" s="26" t="str">
        <f t="shared" si="4"/>
        <v/>
      </c>
      <c r="AC16" s="27"/>
      <c r="AD16" s="57"/>
    </row>
    <row r="17" spans="1:30" s="28" customFormat="1" ht="67.5" hidden="1" customHeight="1" x14ac:dyDescent="0.25">
      <c r="A17" s="56">
        <v>2019</v>
      </c>
      <c r="B17" s="16">
        <v>43496</v>
      </c>
      <c r="C17" s="15" t="s">
        <v>43</v>
      </c>
      <c r="D17" s="15" t="s">
        <v>151</v>
      </c>
      <c r="E17" s="16">
        <v>43466</v>
      </c>
      <c r="F17" s="15" t="s">
        <v>140</v>
      </c>
      <c r="G17" s="27" t="s">
        <v>179</v>
      </c>
      <c r="H17" s="57" t="s">
        <v>48</v>
      </c>
      <c r="I17" s="56" t="s">
        <v>34</v>
      </c>
      <c r="J17" s="18" t="s">
        <v>180</v>
      </c>
      <c r="K17" s="15">
        <v>3</v>
      </c>
      <c r="L17" s="15" t="s">
        <v>45</v>
      </c>
      <c r="M17" s="15" t="s">
        <v>142</v>
      </c>
      <c r="N17" s="15" t="s">
        <v>141</v>
      </c>
      <c r="O17" s="25">
        <v>1</v>
      </c>
      <c r="P17" s="16">
        <v>43586</v>
      </c>
      <c r="Q17" s="16">
        <v>43846</v>
      </c>
      <c r="R17" s="15" t="s">
        <v>181</v>
      </c>
      <c r="S17" s="15" t="s">
        <v>182</v>
      </c>
      <c r="T17" s="57" t="s">
        <v>147</v>
      </c>
      <c r="U17" s="78">
        <v>43585</v>
      </c>
      <c r="V17" s="80"/>
      <c r="W17" s="15"/>
      <c r="X17" s="17" t="str">
        <f t="shared" si="0"/>
        <v/>
      </c>
      <c r="Y17" s="17" t="str">
        <f t="shared" si="1"/>
        <v/>
      </c>
      <c r="Z17" s="17" t="str">
        <f t="shared" si="2"/>
        <v/>
      </c>
      <c r="AA17" s="17" t="str">
        <f t="shared" si="3"/>
        <v/>
      </c>
      <c r="AB17" s="26" t="str">
        <f t="shared" si="4"/>
        <v/>
      </c>
      <c r="AC17" s="30"/>
      <c r="AD17" s="57"/>
    </row>
    <row r="18" spans="1:30" s="28" customFormat="1" ht="78.75" x14ac:dyDescent="0.25">
      <c r="A18" s="56">
        <v>2019</v>
      </c>
      <c r="B18" s="16">
        <v>43496</v>
      </c>
      <c r="C18" s="15" t="s">
        <v>43</v>
      </c>
      <c r="D18" s="15" t="s">
        <v>183</v>
      </c>
      <c r="E18" s="16">
        <v>43466</v>
      </c>
      <c r="F18" s="15" t="s">
        <v>131</v>
      </c>
      <c r="G18" s="27" t="s">
        <v>184</v>
      </c>
      <c r="H18" s="57" t="s">
        <v>44</v>
      </c>
      <c r="I18" s="56" t="s">
        <v>34</v>
      </c>
      <c r="J18" s="18" t="s">
        <v>185</v>
      </c>
      <c r="K18" s="15">
        <v>1</v>
      </c>
      <c r="L18" s="15" t="s">
        <v>45</v>
      </c>
      <c r="M18" s="15" t="s">
        <v>133</v>
      </c>
      <c r="N18" s="15" t="s">
        <v>143</v>
      </c>
      <c r="O18" s="25">
        <v>1</v>
      </c>
      <c r="P18" s="16">
        <v>43497</v>
      </c>
      <c r="Q18" s="16">
        <v>43524</v>
      </c>
      <c r="R18" s="15" t="s">
        <v>46</v>
      </c>
      <c r="S18" s="15" t="s">
        <v>71</v>
      </c>
      <c r="T18" s="57" t="s">
        <v>47</v>
      </c>
      <c r="U18" s="78">
        <v>43585</v>
      </c>
      <c r="V18" s="80" t="s">
        <v>403</v>
      </c>
      <c r="W18" s="15">
        <v>1</v>
      </c>
      <c r="X18" s="17">
        <f t="shared" si="0"/>
        <v>1</v>
      </c>
      <c r="Y18" s="17">
        <f t="shared" si="1"/>
        <v>1</v>
      </c>
      <c r="Z18" s="17" t="b">
        <f t="shared" si="2"/>
        <v>0</v>
      </c>
      <c r="AA18" s="17" t="str">
        <f t="shared" si="3"/>
        <v>TERMINADA EXTEMPORANEA</v>
      </c>
      <c r="AB18" s="26" t="str">
        <f t="shared" si="4"/>
        <v>TERMINADA EXTEMPORANEA</v>
      </c>
      <c r="AC18" s="27" t="s">
        <v>415</v>
      </c>
      <c r="AD18" s="57" t="s">
        <v>374</v>
      </c>
    </row>
    <row r="19" spans="1:30" s="28" customFormat="1" ht="77.25" customHeight="1" x14ac:dyDescent="0.25">
      <c r="A19" s="56">
        <v>2019</v>
      </c>
      <c r="B19" s="16">
        <v>43496</v>
      </c>
      <c r="C19" s="15" t="s">
        <v>43</v>
      </c>
      <c r="D19" s="15" t="s">
        <v>183</v>
      </c>
      <c r="E19" s="16">
        <v>43466</v>
      </c>
      <c r="F19" s="15" t="s">
        <v>132</v>
      </c>
      <c r="G19" s="27" t="s">
        <v>184</v>
      </c>
      <c r="H19" s="57" t="s">
        <v>44</v>
      </c>
      <c r="I19" s="56" t="s">
        <v>34</v>
      </c>
      <c r="J19" s="18" t="s">
        <v>186</v>
      </c>
      <c r="K19" s="15">
        <v>2</v>
      </c>
      <c r="L19" s="15" t="s">
        <v>45</v>
      </c>
      <c r="M19" s="15" t="s">
        <v>187</v>
      </c>
      <c r="N19" s="15" t="s">
        <v>188</v>
      </c>
      <c r="O19" s="25">
        <v>1</v>
      </c>
      <c r="P19" s="16">
        <v>43497</v>
      </c>
      <c r="Q19" s="16">
        <v>43830</v>
      </c>
      <c r="R19" s="15" t="s">
        <v>46</v>
      </c>
      <c r="S19" s="15" t="s">
        <v>71</v>
      </c>
      <c r="T19" s="57" t="s">
        <v>47</v>
      </c>
      <c r="U19" s="78">
        <v>43585</v>
      </c>
      <c r="V19" s="83" t="s">
        <v>404</v>
      </c>
      <c r="W19" s="15">
        <v>1</v>
      </c>
      <c r="X19" s="17">
        <f t="shared" si="0"/>
        <v>0.5</v>
      </c>
      <c r="Y19" s="17">
        <f t="shared" si="1"/>
        <v>0.5</v>
      </c>
      <c r="Z19" s="17" t="str">
        <f t="shared" si="2"/>
        <v>EN PROCESO</v>
      </c>
      <c r="AA19" s="17" t="b">
        <f t="shared" si="3"/>
        <v>0</v>
      </c>
      <c r="AB19" s="26" t="str">
        <f t="shared" si="4"/>
        <v>EN PROCESO</v>
      </c>
      <c r="AC19" s="27" t="s">
        <v>463</v>
      </c>
      <c r="AD19" s="57" t="s">
        <v>374</v>
      </c>
    </row>
    <row r="20" spans="1:30" s="28" customFormat="1" ht="177" customHeight="1" x14ac:dyDescent="0.25">
      <c r="A20" s="56">
        <v>2019</v>
      </c>
      <c r="B20" s="16">
        <v>43496</v>
      </c>
      <c r="C20" s="15" t="s">
        <v>43</v>
      </c>
      <c r="D20" s="15" t="s">
        <v>183</v>
      </c>
      <c r="E20" s="16">
        <v>43466</v>
      </c>
      <c r="F20" s="15" t="s">
        <v>134</v>
      </c>
      <c r="G20" s="27" t="s">
        <v>189</v>
      </c>
      <c r="H20" s="57" t="s">
        <v>198</v>
      </c>
      <c r="I20" s="56" t="s">
        <v>34</v>
      </c>
      <c r="J20" s="18" t="s">
        <v>190</v>
      </c>
      <c r="K20" s="15">
        <v>1</v>
      </c>
      <c r="L20" s="15" t="s">
        <v>45</v>
      </c>
      <c r="M20" s="15" t="s">
        <v>133</v>
      </c>
      <c r="N20" s="15" t="s">
        <v>191</v>
      </c>
      <c r="O20" s="25">
        <v>1</v>
      </c>
      <c r="P20" s="16">
        <v>43497</v>
      </c>
      <c r="Q20" s="16">
        <v>43585</v>
      </c>
      <c r="R20" s="15" t="s">
        <v>197</v>
      </c>
      <c r="S20" s="15" t="s">
        <v>71</v>
      </c>
      <c r="T20" s="57" t="s">
        <v>192</v>
      </c>
      <c r="U20" s="78">
        <v>43585</v>
      </c>
      <c r="V20" s="80" t="s">
        <v>393</v>
      </c>
      <c r="W20" s="15">
        <v>1</v>
      </c>
      <c r="X20" s="17">
        <f t="shared" si="0"/>
        <v>1</v>
      </c>
      <c r="Y20" s="17">
        <f t="shared" si="1"/>
        <v>1</v>
      </c>
      <c r="Z20" s="17" t="str">
        <f t="shared" si="2"/>
        <v>TERMINADA</v>
      </c>
      <c r="AA20" s="17" t="str">
        <f t="shared" si="3"/>
        <v>TERMINADA EXTEMPORANEA</v>
      </c>
      <c r="AB20" s="26" t="str">
        <f t="shared" si="4"/>
        <v>TERMINADA</v>
      </c>
      <c r="AC20" s="27" t="s">
        <v>416</v>
      </c>
      <c r="AD20" s="57" t="s">
        <v>374</v>
      </c>
    </row>
    <row r="21" spans="1:30" s="28" customFormat="1" ht="222" customHeight="1" x14ac:dyDescent="0.25">
      <c r="A21" s="56">
        <v>2019</v>
      </c>
      <c r="B21" s="16">
        <v>43496</v>
      </c>
      <c r="C21" s="15" t="s">
        <v>43</v>
      </c>
      <c r="D21" s="15" t="s">
        <v>183</v>
      </c>
      <c r="E21" s="16">
        <v>43466</v>
      </c>
      <c r="F21" s="15" t="s">
        <v>193</v>
      </c>
      <c r="G21" s="27" t="s">
        <v>189</v>
      </c>
      <c r="H21" s="57" t="s">
        <v>199</v>
      </c>
      <c r="I21" s="56" t="s">
        <v>34</v>
      </c>
      <c r="J21" s="18" t="s">
        <v>194</v>
      </c>
      <c r="K21" s="15">
        <v>1</v>
      </c>
      <c r="L21" s="15" t="s">
        <v>45</v>
      </c>
      <c r="M21" s="15" t="s">
        <v>133</v>
      </c>
      <c r="N21" s="15" t="s">
        <v>195</v>
      </c>
      <c r="O21" s="25">
        <v>1</v>
      </c>
      <c r="P21" s="16">
        <v>43497</v>
      </c>
      <c r="Q21" s="16">
        <v>43830</v>
      </c>
      <c r="R21" s="15" t="s">
        <v>196</v>
      </c>
      <c r="S21" s="15" t="s">
        <v>200</v>
      </c>
      <c r="T21" s="57" t="s">
        <v>201</v>
      </c>
      <c r="U21" s="78">
        <v>43585</v>
      </c>
      <c r="V21" s="82" t="s">
        <v>380</v>
      </c>
      <c r="W21" s="15">
        <v>0</v>
      </c>
      <c r="X21" s="17">
        <f t="shared" si="0"/>
        <v>0</v>
      </c>
      <c r="Y21" s="17">
        <f t="shared" si="1"/>
        <v>0</v>
      </c>
      <c r="Z21" s="17" t="str">
        <f t="shared" si="2"/>
        <v>SIN INICIAR</v>
      </c>
      <c r="AA21" s="17" t="b">
        <f t="shared" si="3"/>
        <v>0</v>
      </c>
      <c r="AB21" s="26" t="str">
        <f t="shared" si="4"/>
        <v>SIN INICIAR</v>
      </c>
      <c r="AC21" s="30" t="s">
        <v>450</v>
      </c>
      <c r="AD21" s="57" t="s">
        <v>396</v>
      </c>
    </row>
    <row r="22" spans="1:30" s="28" customFormat="1" ht="112.5" x14ac:dyDescent="0.25">
      <c r="A22" s="56">
        <v>2019</v>
      </c>
      <c r="B22" s="16">
        <v>43496</v>
      </c>
      <c r="C22" s="15" t="s">
        <v>43</v>
      </c>
      <c r="D22" s="15" t="s">
        <v>183</v>
      </c>
      <c r="E22" s="16">
        <v>43466</v>
      </c>
      <c r="F22" s="15" t="s">
        <v>135</v>
      </c>
      <c r="G22" s="27" t="s">
        <v>202</v>
      </c>
      <c r="H22" s="57" t="s">
        <v>55</v>
      </c>
      <c r="I22" s="56" t="s">
        <v>34</v>
      </c>
      <c r="J22" s="18" t="s">
        <v>203</v>
      </c>
      <c r="K22" s="15">
        <v>1</v>
      </c>
      <c r="L22" s="15" t="s">
        <v>45</v>
      </c>
      <c r="M22" s="15" t="s">
        <v>204</v>
      </c>
      <c r="N22" s="15" t="s">
        <v>205</v>
      </c>
      <c r="O22" s="25">
        <v>1</v>
      </c>
      <c r="P22" s="16">
        <v>43497</v>
      </c>
      <c r="Q22" s="16">
        <v>43738</v>
      </c>
      <c r="R22" s="15" t="s">
        <v>206</v>
      </c>
      <c r="S22" s="15" t="s">
        <v>207</v>
      </c>
      <c r="T22" s="57" t="s">
        <v>56</v>
      </c>
      <c r="U22" s="78">
        <v>43585</v>
      </c>
      <c r="V22" s="80" t="s">
        <v>431</v>
      </c>
      <c r="W22" s="15">
        <v>0.5</v>
      </c>
      <c r="X22" s="17">
        <f t="shared" si="0"/>
        <v>0.5</v>
      </c>
      <c r="Y22" s="17">
        <f t="shared" si="1"/>
        <v>0.5</v>
      </c>
      <c r="Z22" s="17" t="str">
        <f t="shared" si="2"/>
        <v>EN PROCESO</v>
      </c>
      <c r="AA22" s="17" t="b">
        <f t="shared" si="3"/>
        <v>0</v>
      </c>
      <c r="AB22" s="26" t="str">
        <f t="shared" si="4"/>
        <v>EN PROCESO</v>
      </c>
      <c r="AC22" s="18" t="s">
        <v>432</v>
      </c>
      <c r="AD22" s="57" t="s">
        <v>422</v>
      </c>
    </row>
    <row r="23" spans="1:30" s="28" customFormat="1" ht="45" hidden="1" x14ac:dyDescent="0.25">
      <c r="A23" s="56">
        <v>2019</v>
      </c>
      <c r="B23" s="16">
        <v>43496</v>
      </c>
      <c r="C23" s="15" t="s">
        <v>43</v>
      </c>
      <c r="D23" s="15" t="s">
        <v>183</v>
      </c>
      <c r="E23" s="16">
        <v>43466</v>
      </c>
      <c r="F23" s="15" t="s">
        <v>139</v>
      </c>
      <c r="G23" s="27" t="s">
        <v>208</v>
      </c>
      <c r="H23" s="57" t="s">
        <v>44</v>
      </c>
      <c r="I23" s="56" t="s">
        <v>34</v>
      </c>
      <c r="J23" s="18" t="s">
        <v>209</v>
      </c>
      <c r="K23" s="15">
        <v>2</v>
      </c>
      <c r="L23" s="15" t="s">
        <v>45</v>
      </c>
      <c r="M23" s="15" t="s">
        <v>133</v>
      </c>
      <c r="N23" s="15" t="s">
        <v>210</v>
      </c>
      <c r="O23" s="25">
        <v>1</v>
      </c>
      <c r="P23" s="16">
        <v>43648</v>
      </c>
      <c r="Q23" s="16">
        <v>43861</v>
      </c>
      <c r="R23" s="15" t="s">
        <v>46</v>
      </c>
      <c r="S23" s="15" t="s">
        <v>71</v>
      </c>
      <c r="T23" s="57" t="s">
        <v>47</v>
      </c>
      <c r="U23" s="78"/>
      <c r="V23" s="80"/>
      <c r="W23" s="15"/>
      <c r="X23" s="17" t="str">
        <f t="shared" si="0"/>
        <v/>
      </c>
      <c r="Y23" s="17" t="str">
        <f t="shared" si="1"/>
        <v/>
      </c>
      <c r="Z23" s="17" t="str">
        <f t="shared" si="2"/>
        <v/>
      </c>
      <c r="AA23" s="17" t="str">
        <f t="shared" si="3"/>
        <v/>
      </c>
      <c r="AB23" s="26" t="str">
        <f t="shared" si="4"/>
        <v/>
      </c>
      <c r="AC23" s="27"/>
      <c r="AD23" s="57"/>
    </row>
    <row r="24" spans="1:30" s="28" customFormat="1" ht="90" x14ac:dyDescent="0.25">
      <c r="A24" s="56">
        <v>2019</v>
      </c>
      <c r="B24" s="16">
        <v>43496</v>
      </c>
      <c r="C24" s="15" t="s">
        <v>43</v>
      </c>
      <c r="D24" s="15" t="s">
        <v>211</v>
      </c>
      <c r="E24" s="16">
        <v>43466</v>
      </c>
      <c r="F24" s="15" t="s">
        <v>131</v>
      </c>
      <c r="G24" s="27" t="s">
        <v>212</v>
      </c>
      <c r="H24" s="57" t="s">
        <v>213</v>
      </c>
      <c r="I24" s="56" t="s">
        <v>34</v>
      </c>
      <c r="J24" s="18" t="s">
        <v>214</v>
      </c>
      <c r="K24" s="15">
        <v>1</v>
      </c>
      <c r="L24" s="15" t="s">
        <v>45</v>
      </c>
      <c r="M24" s="15" t="s">
        <v>133</v>
      </c>
      <c r="N24" s="15" t="s">
        <v>215</v>
      </c>
      <c r="O24" s="25">
        <v>1</v>
      </c>
      <c r="P24" s="16">
        <v>43497</v>
      </c>
      <c r="Q24" s="16">
        <v>43830</v>
      </c>
      <c r="R24" s="15" t="s">
        <v>216</v>
      </c>
      <c r="S24" s="15" t="s">
        <v>282</v>
      </c>
      <c r="T24" s="57" t="s">
        <v>217</v>
      </c>
      <c r="U24" s="78">
        <v>43585</v>
      </c>
      <c r="V24" s="80" t="s">
        <v>381</v>
      </c>
      <c r="W24" s="15">
        <v>0</v>
      </c>
      <c r="X24" s="17">
        <f t="shared" si="0"/>
        <v>0</v>
      </c>
      <c r="Y24" s="17">
        <f t="shared" si="1"/>
        <v>0</v>
      </c>
      <c r="Z24" s="17" t="str">
        <f t="shared" si="2"/>
        <v>SIN INICIAR</v>
      </c>
      <c r="AA24" s="17" t="b">
        <f t="shared" si="3"/>
        <v>0</v>
      </c>
      <c r="AB24" s="26" t="str">
        <f t="shared" si="4"/>
        <v>SIN INICIAR</v>
      </c>
      <c r="AC24" s="30" t="s">
        <v>417</v>
      </c>
      <c r="AD24" s="57" t="s">
        <v>396</v>
      </c>
    </row>
    <row r="25" spans="1:30" s="28" customFormat="1" ht="90" x14ac:dyDescent="0.25">
      <c r="A25" s="56">
        <v>2019</v>
      </c>
      <c r="B25" s="16">
        <v>43496</v>
      </c>
      <c r="C25" s="15" t="s">
        <v>43</v>
      </c>
      <c r="D25" s="15" t="s">
        <v>211</v>
      </c>
      <c r="E25" s="16">
        <v>43466</v>
      </c>
      <c r="F25" s="15" t="s">
        <v>132</v>
      </c>
      <c r="G25" s="27" t="s">
        <v>212</v>
      </c>
      <c r="H25" s="57" t="s">
        <v>113</v>
      </c>
      <c r="I25" s="56" t="s">
        <v>34</v>
      </c>
      <c r="J25" s="18" t="s">
        <v>218</v>
      </c>
      <c r="K25" s="15">
        <v>1</v>
      </c>
      <c r="L25" s="15" t="s">
        <v>45</v>
      </c>
      <c r="M25" s="15" t="s">
        <v>219</v>
      </c>
      <c r="N25" s="15" t="s">
        <v>219</v>
      </c>
      <c r="O25" s="25">
        <v>1</v>
      </c>
      <c r="P25" s="16">
        <v>43497</v>
      </c>
      <c r="Q25" s="16">
        <v>43644</v>
      </c>
      <c r="R25" s="15" t="s">
        <v>220</v>
      </c>
      <c r="S25" s="15" t="s">
        <v>63</v>
      </c>
      <c r="T25" s="57" t="s">
        <v>221</v>
      </c>
      <c r="U25" s="78">
        <v>43585</v>
      </c>
      <c r="V25" s="80" t="s">
        <v>381</v>
      </c>
      <c r="W25" s="15">
        <v>0</v>
      </c>
      <c r="X25" s="17">
        <f t="shared" si="0"/>
        <v>0</v>
      </c>
      <c r="Y25" s="17">
        <f t="shared" si="1"/>
        <v>0</v>
      </c>
      <c r="Z25" s="17" t="str">
        <f t="shared" si="2"/>
        <v>SIN INICIAR</v>
      </c>
      <c r="AA25" s="17" t="b">
        <f t="shared" si="3"/>
        <v>0</v>
      </c>
      <c r="AB25" s="26" t="str">
        <f t="shared" si="4"/>
        <v>SIN INICIAR</v>
      </c>
      <c r="AC25" s="30" t="s">
        <v>382</v>
      </c>
      <c r="AD25" s="57" t="s">
        <v>376</v>
      </c>
    </row>
    <row r="26" spans="1:30" s="28" customFormat="1" ht="101.25" x14ac:dyDescent="0.25">
      <c r="A26" s="56">
        <v>2019</v>
      </c>
      <c r="B26" s="16">
        <v>43496</v>
      </c>
      <c r="C26" s="15" t="s">
        <v>43</v>
      </c>
      <c r="D26" s="15" t="s">
        <v>211</v>
      </c>
      <c r="E26" s="16">
        <v>43466</v>
      </c>
      <c r="F26" s="15" t="s">
        <v>144</v>
      </c>
      <c r="G26" s="27" t="s">
        <v>212</v>
      </c>
      <c r="H26" s="57" t="s">
        <v>55</v>
      </c>
      <c r="I26" s="56" t="s">
        <v>34</v>
      </c>
      <c r="J26" s="18" t="s">
        <v>222</v>
      </c>
      <c r="K26" s="15">
        <v>2</v>
      </c>
      <c r="L26" s="15" t="s">
        <v>45</v>
      </c>
      <c r="M26" s="15" t="s">
        <v>223</v>
      </c>
      <c r="N26" s="15" t="s">
        <v>224</v>
      </c>
      <c r="O26" s="25">
        <v>1</v>
      </c>
      <c r="P26" s="16">
        <v>43497</v>
      </c>
      <c r="Q26" s="16">
        <v>43830</v>
      </c>
      <c r="R26" s="15" t="s">
        <v>206</v>
      </c>
      <c r="S26" s="15" t="s">
        <v>207</v>
      </c>
      <c r="T26" s="57" t="s">
        <v>56</v>
      </c>
      <c r="U26" s="78">
        <v>43585</v>
      </c>
      <c r="V26" s="80" t="s">
        <v>433</v>
      </c>
      <c r="W26" s="15">
        <v>0.5</v>
      </c>
      <c r="X26" s="17">
        <f t="shared" si="0"/>
        <v>0.25</v>
      </c>
      <c r="Y26" s="17">
        <f t="shared" si="1"/>
        <v>0.25</v>
      </c>
      <c r="Z26" s="17" t="str">
        <f t="shared" si="2"/>
        <v>EN PROCESO</v>
      </c>
      <c r="AA26" s="17" t="b">
        <f t="shared" si="3"/>
        <v>0</v>
      </c>
      <c r="AB26" s="26" t="str">
        <f t="shared" si="4"/>
        <v>EN PROCESO</v>
      </c>
      <c r="AC26" s="18" t="s">
        <v>434</v>
      </c>
      <c r="AD26" s="57" t="s">
        <v>422</v>
      </c>
    </row>
    <row r="27" spans="1:30" s="28" customFormat="1" ht="141.75" customHeight="1" x14ac:dyDescent="0.25">
      <c r="A27" s="56">
        <v>2019</v>
      </c>
      <c r="B27" s="16">
        <v>43496</v>
      </c>
      <c r="C27" s="15" t="s">
        <v>43</v>
      </c>
      <c r="D27" s="15" t="s">
        <v>211</v>
      </c>
      <c r="E27" s="16">
        <v>43466</v>
      </c>
      <c r="F27" s="15" t="s">
        <v>134</v>
      </c>
      <c r="G27" s="27" t="s">
        <v>225</v>
      </c>
      <c r="H27" s="57" t="s">
        <v>226</v>
      </c>
      <c r="I27" s="56" t="s">
        <v>34</v>
      </c>
      <c r="J27" s="18" t="s">
        <v>227</v>
      </c>
      <c r="K27" s="15">
        <v>6</v>
      </c>
      <c r="L27" s="15" t="s">
        <v>45</v>
      </c>
      <c r="M27" s="15" t="s">
        <v>228</v>
      </c>
      <c r="N27" s="15" t="s">
        <v>229</v>
      </c>
      <c r="O27" s="25">
        <v>1</v>
      </c>
      <c r="P27" s="16">
        <v>43497</v>
      </c>
      <c r="Q27" s="16">
        <v>43644</v>
      </c>
      <c r="R27" s="15" t="s">
        <v>230</v>
      </c>
      <c r="S27" s="15" t="s">
        <v>231</v>
      </c>
      <c r="T27" s="57" t="s">
        <v>232</v>
      </c>
      <c r="U27" s="78">
        <v>43585</v>
      </c>
      <c r="V27" s="80" t="s">
        <v>383</v>
      </c>
      <c r="W27" s="15">
        <v>2</v>
      </c>
      <c r="X27" s="17">
        <f t="shared" si="0"/>
        <v>0.33333333333333331</v>
      </c>
      <c r="Y27" s="17">
        <f t="shared" si="1"/>
        <v>0.33333333333333331</v>
      </c>
      <c r="Z27" s="17" t="str">
        <f t="shared" si="2"/>
        <v>EN PROCESO</v>
      </c>
      <c r="AA27" s="17" t="b">
        <f t="shared" si="3"/>
        <v>0</v>
      </c>
      <c r="AB27" s="26" t="str">
        <f t="shared" si="4"/>
        <v>EN PROCESO</v>
      </c>
      <c r="AC27" s="30" t="s">
        <v>394</v>
      </c>
      <c r="AD27" s="57" t="s">
        <v>376</v>
      </c>
    </row>
    <row r="28" spans="1:30" s="28" customFormat="1" ht="101.25" x14ac:dyDescent="0.25">
      <c r="A28" s="56">
        <v>2019</v>
      </c>
      <c r="B28" s="16">
        <v>43496</v>
      </c>
      <c r="C28" s="15" t="s">
        <v>43</v>
      </c>
      <c r="D28" s="15" t="s">
        <v>211</v>
      </c>
      <c r="E28" s="16">
        <v>43466</v>
      </c>
      <c r="F28" s="15" t="s">
        <v>135</v>
      </c>
      <c r="G28" s="27" t="s">
        <v>233</v>
      </c>
      <c r="H28" s="57" t="s">
        <v>113</v>
      </c>
      <c r="I28" s="56" t="s">
        <v>34</v>
      </c>
      <c r="J28" s="18" t="s">
        <v>234</v>
      </c>
      <c r="K28" s="15">
        <v>4</v>
      </c>
      <c r="L28" s="15" t="s">
        <v>45</v>
      </c>
      <c r="M28" s="15" t="s">
        <v>235</v>
      </c>
      <c r="N28" s="15" t="s">
        <v>236</v>
      </c>
      <c r="O28" s="25">
        <v>1</v>
      </c>
      <c r="P28" s="16">
        <v>43497</v>
      </c>
      <c r="Q28" s="16">
        <v>43616</v>
      </c>
      <c r="R28" s="15" t="s">
        <v>220</v>
      </c>
      <c r="S28" s="15" t="s">
        <v>63</v>
      </c>
      <c r="T28" s="57" t="s">
        <v>221</v>
      </c>
      <c r="U28" s="78">
        <v>43585</v>
      </c>
      <c r="V28" s="80" t="s">
        <v>435</v>
      </c>
      <c r="W28" s="15">
        <v>3</v>
      </c>
      <c r="X28" s="17">
        <f t="shared" si="0"/>
        <v>0.75</v>
      </c>
      <c r="Y28" s="17">
        <f t="shared" si="1"/>
        <v>0.75</v>
      </c>
      <c r="Z28" s="17" t="str">
        <f t="shared" si="2"/>
        <v>EN PROCESO</v>
      </c>
      <c r="AA28" s="17" t="b">
        <f t="shared" si="3"/>
        <v>0</v>
      </c>
      <c r="AB28" s="26" t="str">
        <f t="shared" si="4"/>
        <v>EN PROCESO</v>
      </c>
      <c r="AC28" s="30" t="s">
        <v>384</v>
      </c>
      <c r="AD28" s="57" t="s">
        <v>376</v>
      </c>
    </row>
    <row r="29" spans="1:30" s="28" customFormat="1" ht="90" x14ac:dyDescent="0.25">
      <c r="A29" s="56">
        <v>2019</v>
      </c>
      <c r="B29" s="16">
        <v>43496</v>
      </c>
      <c r="C29" s="15" t="s">
        <v>43</v>
      </c>
      <c r="D29" s="15" t="s">
        <v>211</v>
      </c>
      <c r="E29" s="16">
        <v>43466</v>
      </c>
      <c r="F29" s="15" t="s">
        <v>137</v>
      </c>
      <c r="G29" s="27" t="s">
        <v>233</v>
      </c>
      <c r="H29" s="57" t="s">
        <v>55</v>
      </c>
      <c r="I29" s="56" t="s">
        <v>34</v>
      </c>
      <c r="J29" s="18" t="s">
        <v>237</v>
      </c>
      <c r="K29" s="15">
        <v>2</v>
      </c>
      <c r="L29" s="15" t="s">
        <v>45</v>
      </c>
      <c r="M29" s="15" t="s">
        <v>238</v>
      </c>
      <c r="N29" s="15" t="s">
        <v>239</v>
      </c>
      <c r="O29" s="25">
        <v>1</v>
      </c>
      <c r="P29" s="16">
        <v>43497</v>
      </c>
      <c r="Q29" s="16">
        <v>43799</v>
      </c>
      <c r="R29" s="15" t="s">
        <v>206</v>
      </c>
      <c r="S29" s="15" t="s">
        <v>207</v>
      </c>
      <c r="T29" s="57" t="s">
        <v>56</v>
      </c>
      <c r="U29" s="78">
        <v>43585</v>
      </c>
      <c r="V29" s="80" t="s">
        <v>381</v>
      </c>
      <c r="W29" s="15">
        <v>0</v>
      </c>
      <c r="X29" s="17">
        <f t="shared" si="0"/>
        <v>0</v>
      </c>
      <c r="Y29" s="17">
        <f t="shared" si="1"/>
        <v>0</v>
      </c>
      <c r="Z29" s="17" t="str">
        <f t="shared" si="2"/>
        <v>SIN INICIAR</v>
      </c>
      <c r="AA29" s="17" t="b">
        <f t="shared" si="3"/>
        <v>0</v>
      </c>
      <c r="AB29" s="26" t="str">
        <f t="shared" si="4"/>
        <v>SIN INICIAR</v>
      </c>
      <c r="AC29" s="18" t="s">
        <v>423</v>
      </c>
      <c r="AD29" s="57" t="s">
        <v>422</v>
      </c>
    </row>
    <row r="30" spans="1:30" s="28" customFormat="1" ht="117.75" customHeight="1" x14ac:dyDescent="0.25">
      <c r="A30" s="56">
        <v>2019</v>
      </c>
      <c r="B30" s="16">
        <v>43496</v>
      </c>
      <c r="C30" s="15" t="s">
        <v>43</v>
      </c>
      <c r="D30" s="15" t="s">
        <v>211</v>
      </c>
      <c r="E30" s="16">
        <v>43466</v>
      </c>
      <c r="F30" s="15" t="s">
        <v>139</v>
      </c>
      <c r="G30" s="18" t="s">
        <v>240</v>
      </c>
      <c r="H30" s="57" t="s">
        <v>113</v>
      </c>
      <c r="I30" s="56" t="s">
        <v>34</v>
      </c>
      <c r="J30" s="18" t="s">
        <v>241</v>
      </c>
      <c r="K30" s="15">
        <v>1</v>
      </c>
      <c r="L30" s="15" t="s">
        <v>45</v>
      </c>
      <c r="M30" s="15" t="s">
        <v>242</v>
      </c>
      <c r="N30" s="15" t="s">
        <v>242</v>
      </c>
      <c r="O30" s="25">
        <v>1</v>
      </c>
      <c r="P30" s="16">
        <v>43497</v>
      </c>
      <c r="Q30" s="16">
        <v>43585</v>
      </c>
      <c r="R30" s="15" t="s">
        <v>220</v>
      </c>
      <c r="S30" s="15" t="s">
        <v>63</v>
      </c>
      <c r="T30" s="57" t="s">
        <v>221</v>
      </c>
      <c r="U30" s="78">
        <v>43585</v>
      </c>
      <c r="V30" s="80" t="s">
        <v>436</v>
      </c>
      <c r="W30" s="15">
        <v>0.5</v>
      </c>
      <c r="X30" s="17">
        <f t="shared" si="0"/>
        <v>0.5</v>
      </c>
      <c r="Y30" s="17">
        <f t="shared" si="1"/>
        <v>0.5</v>
      </c>
      <c r="Z30" s="17" t="str">
        <f t="shared" si="2"/>
        <v>EN PROCESO</v>
      </c>
      <c r="AA30" s="17" t="str">
        <f t="shared" si="3"/>
        <v>INCUMPLIDA</v>
      </c>
      <c r="AB30" s="26" t="str">
        <f t="shared" si="4"/>
        <v>EN PROCESO</v>
      </c>
      <c r="AC30" s="30" t="s">
        <v>437</v>
      </c>
      <c r="AD30" s="57" t="s">
        <v>376</v>
      </c>
    </row>
    <row r="31" spans="1:30" s="28" customFormat="1" ht="105" customHeight="1" x14ac:dyDescent="0.25">
      <c r="A31" s="56">
        <v>2019</v>
      </c>
      <c r="B31" s="16">
        <v>43496</v>
      </c>
      <c r="C31" s="15" t="s">
        <v>43</v>
      </c>
      <c r="D31" s="15" t="s">
        <v>211</v>
      </c>
      <c r="E31" s="16">
        <v>43466</v>
      </c>
      <c r="F31" s="15" t="s">
        <v>243</v>
      </c>
      <c r="G31" s="18" t="s">
        <v>240</v>
      </c>
      <c r="H31" s="57" t="s">
        <v>113</v>
      </c>
      <c r="I31" s="56" t="s">
        <v>34</v>
      </c>
      <c r="J31" s="18" t="s">
        <v>244</v>
      </c>
      <c r="K31" s="15">
        <v>1</v>
      </c>
      <c r="L31" s="15" t="s">
        <v>45</v>
      </c>
      <c r="M31" s="15" t="s">
        <v>245</v>
      </c>
      <c r="N31" s="15" t="s">
        <v>245</v>
      </c>
      <c r="O31" s="25">
        <v>1</v>
      </c>
      <c r="P31" s="16">
        <v>43497</v>
      </c>
      <c r="Q31" s="16">
        <v>43585</v>
      </c>
      <c r="R31" s="15" t="s">
        <v>220</v>
      </c>
      <c r="S31" s="15" t="s">
        <v>63</v>
      </c>
      <c r="T31" s="57" t="s">
        <v>221</v>
      </c>
      <c r="U31" s="78">
        <v>43585</v>
      </c>
      <c r="V31" s="80" t="s">
        <v>385</v>
      </c>
      <c r="W31" s="15">
        <v>1</v>
      </c>
      <c r="X31" s="17">
        <f t="shared" si="0"/>
        <v>1</v>
      </c>
      <c r="Y31" s="17">
        <f t="shared" si="1"/>
        <v>1</v>
      </c>
      <c r="Z31" s="17" t="str">
        <f t="shared" si="2"/>
        <v>TERMINADA</v>
      </c>
      <c r="AA31" s="17" t="str">
        <f t="shared" si="3"/>
        <v>TERMINADA EXTEMPORANEA</v>
      </c>
      <c r="AB31" s="26" t="str">
        <f t="shared" si="4"/>
        <v>TERMINADA</v>
      </c>
      <c r="AC31" s="30" t="s">
        <v>386</v>
      </c>
      <c r="AD31" s="57" t="s">
        <v>376</v>
      </c>
    </row>
    <row r="32" spans="1:30" s="28" customFormat="1" ht="93.75" customHeight="1" x14ac:dyDescent="0.25">
      <c r="A32" s="56">
        <v>2019</v>
      </c>
      <c r="B32" s="16">
        <v>43496</v>
      </c>
      <c r="C32" s="15" t="s">
        <v>43</v>
      </c>
      <c r="D32" s="15" t="s">
        <v>211</v>
      </c>
      <c r="E32" s="16">
        <v>43466</v>
      </c>
      <c r="F32" s="15" t="s">
        <v>140</v>
      </c>
      <c r="G32" s="18" t="s">
        <v>246</v>
      </c>
      <c r="H32" s="57" t="s">
        <v>113</v>
      </c>
      <c r="I32" s="56" t="s">
        <v>34</v>
      </c>
      <c r="J32" s="18" t="s">
        <v>247</v>
      </c>
      <c r="K32" s="15">
        <v>1</v>
      </c>
      <c r="L32" s="15" t="s">
        <v>45</v>
      </c>
      <c r="M32" s="15" t="s">
        <v>133</v>
      </c>
      <c r="N32" s="15" t="s">
        <v>248</v>
      </c>
      <c r="O32" s="25">
        <v>1</v>
      </c>
      <c r="P32" s="16">
        <v>43497</v>
      </c>
      <c r="Q32" s="16">
        <v>43677</v>
      </c>
      <c r="R32" s="15" t="s">
        <v>220</v>
      </c>
      <c r="S32" s="15" t="s">
        <v>63</v>
      </c>
      <c r="T32" s="57" t="s">
        <v>221</v>
      </c>
      <c r="U32" s="78">
        <v>43585</v>
      </c>
      <c r="V32" s="80" t="s">
        <v>387</v>
      </c>
      <c r="W32" s="15">
        <v>0</v>
      </c>
      <c r="X32" s="17">
        <f t="shared" si="0"/>
        <v>0</v>
      </c>
      <c r="Y32" s="17">
        <f t="shared" si="1"/>
        <v>0</v>
      </c>
      <c r="Z32" s="17" t="str">
        <f t="shared" si="2"/>
        <v>SIN INICIAR</v>
      </c>
      <c r="AA32" s="17" t="b">
        <f t="shared" si="3"/>
        <v>0</v>
      </c>
      <c r="AB32" s="26" t="str">
        <f t="shared" si="4"/>
        <v>SIN INICIAR</v>
      </c>
      <c r="AC32" s="18" t="s">
        <v>388</v>
      </c>
      <c r="AD32" s="57" t="s">
        <v>376</v>
      </c>
    </row>
    <row r="33" spans="1:30" s="28" customFormat="1" ht="90" x14ac:dyDescent="0.25">
      <c r="A33" s="56">
        <v>2019</v>
      </c>
      <c r="B33" s="16">
        <v>43496</v>
      </c>
      <c r="C33" s="15" t="s">
        <v>43</v>
      </c>
      <c r="D33" s="15" t="s">
        <v>211</v>
      </c>
      <c r="E33" s="16">
        <v>43466</v>
      </c>
      <c r="F33" s="15" t="s">
        <v>249</v>
      </c>
      <c r="G33" s="18" t="s">
        <v>246</v>
      </c>
      <c r="H33" s="57" t="s">
        <v>250</v>
      </c>
      <c r="I33" s="58" t="s">
        <v>34</v>
      </c>
      <c r="J33" s="27" t="s">
        <v>251</v>
      </c>
      <c r="K33" s="15">
        <v>2</v>
      </c>
      <c r="L33" s="15" t="s">
        <v>45</v>
      </c>
      <c r="M33" s="15" t="s">
        <v>133</v>
      </c>
      <c r="N33" s="29" t="s">
        <v>252</v>
      </c>
      <c r="O33" s="25">
        <v>1</v>
      </c>
      <c r="P33" s="16">
        <v>43497</v>
      </c>
      <c r="Q33" s="16">
        <v>43830</v>
      </c>
      <c r="R33" s="15" t="s">
        <v>253</v>
      </c>
      <c r="S33" s="15" t="s">
        <v>254</v>
      </c>
      <c r="T33" s="57" t="s">
        <v>255</v>
      </c>
      <c r="U33" s="78">
        <v>43585</v>
      </c>
      <c r="V33" s="83" t="s">
        <v>405</v>
      </c>
      <c r="W33" s="15">
        <v>0.5</v>
      </c>
      <c r="X33" s="17">
        <f t="shared" si="0"/>
        <v>0.25</v>
      </c>
      <c r="Y33" s="17">
        <f t="shared" si="1"/>
        <v>0.25</v>
      </c>
      <c r="Z33" s="17" t="str">
        <f t="shared" si="2"/>
        <v>EN PROCESO</v>
      </c>
      <c r="AA33" s="17" t="b">
        <f t="shared" si="3"/>
        <v>0</v>
      </c>
      <c r="AB33" s="26" t="str">
        <f t="shared" si="4"/>
        <v>EN PROCESO</v>
      </c>
      <c r="AC33" s="27" t="s">
        <v>430</v>
      </c>
      <c r="AD33" s="57" t="s">
        <v>374</v>
      </c>
    </row>
    <row r="34" spans="1:30" s="28" customFormat="1" ht="157.5" x14ac:dyDescent="0.25">
      <c r="A34" s="56">
        <v>2019</v>
      </c>
      <c r="B34" s="16">
        <v>43496</v>
      </c>
      <c r="C34" s="15" t="s">
        <v>43</v>
      </c>
      <c r="D34" s="15" t="s">
        <v>211</v>
      </c>
      <c r="E34" s="16">
        <v>43466</v>
      </c>
      <c r="F34" s="15" t="s">
        <v>256</v>
      </c>
      <c r="G34" s="18" t="s">
        <v>246</v>
      </c>
      <c r="H34" s="57" t="s">
        <v>44</v>
      </c>
      <c r="I34" s="56" t="s">
        <v>34</v>
      </c>
      <c r="J34" s="18" t="s">
        <v>257</v>
      </c>
      <c r="K34" s="15">
        <v>1</v>
      </c>
      <c r="L34" s="15" t="s">
        <v>45</v>
      </c>
      <c r="M34" s="15" t="s">
        <v>133</v>
      </c>
      <c r="N34" s="15" t="s">
        <v>258</v>
      </c>
      <c r="O34" s="25">
        <v>1</v>
      </c>
      <c r="P34" s="16">
        <v>43497</v>
      </c>
      <c r="Q34" s="16">
        <v>43830</v>
      </c>
      <c r="R34" s="15" t="s">
        <v>46</v>
      </c>
      <c r="S34" s="15" t="s">
        <v>71</v>
      </c>
      <c r="T34" s="57" t="s">
        <v>47</v>
      </c>
      <c r="U34" s="78">
        <v>43585</v>
      </c>
      <c r="V34" s="80" t="s">
        <v>380</v>
      </c>
      <c r="W34" s="15">
        <v>0.5</v>
      </c>
      <c r="X34" s="17">
        <f t="shared" si="0"/>
        <v>0.5</v>
      </c>
      <c r="Y34" s="17">
        <f t="shared" si="1"/>
        <v>0.5</v>
      </c>
      <c r="Z34" s="17" t="str">
        <f t="shared" si="2"/>
        <v>EN PROCESO</v>
      </c>
      <c r="AA34" s="17" t="b">
        <f t="shared" si="3"/>
        <v>0</v>
      </c>
      <c r="AB34" s="26" t="str">
        <f t="shared" si="4"/>
        <v>EN PROCESO</v>
      </c>
      <c r="AC34" s="27" t="s">
        <v>464</v>
      </c>
      <c r="AD34" s="57" t="s">
        <v>374</v>
      </c>
    </row>
    <row r="35" spans="1:30" s="28" customFormat="1" ht="112.5" x14ac:dyDescent="0.25">
      <c r="A35" s="56">
        <v>2019</v>
      </c>
      <c r="B35" s="16">
        <v>43496</v>
      </c>
      <c r="C35" s="15" t="s">
        <v>43</v>
      </c>
      <c r="D35" s="15" t="s">
        <v>259</v>
      </c>
      <c r="E35" s="16">
        <v>43466</v>
      </c>
      <c r="F35" s="15" t="s">
        <v>131</v>
      </c>
      <c r="G35" s="18" t="s">
        <v>260</v>
      </c>
      <c r="H35" s="57" t="s">
        <v>44</v>
      </c>
      <c r="I35" s="56" t="s">
        <v>34</v>
      </c>
      <c r="J35" s="18" t="s">
        <v>261</v>
      </c>
      <c r="K35" s="15">
        <v>1</v>
      </c>
      <c r="L35" s="15" t="s">
        <v>45</v>
      </c>
      <c r="M35" s="15" t="s">
        <v>133</v>
      </c>
      <c r="N35" s="15" t="s">
        <v>262</v>
      </c>
      <c r="O35" s="25">
        <v>1</v>
      </c>
      <c r="P35" s="16">
        <v>43480</v>
      </c>
      <c r="Q35" s="16">
        <v>43524</v>
      </c>
      <c r="R35" s="15" t="s">
        <v>46</v>
      </c>
      <c r="S35" s="15" t="s">
        <v>71</v>
      </c>
      <c r="T35" s="57" t="s">
        <v>47</v>
      </c>
      <c r="U35" s="78">
        <v>43585</v>
      </c>
      <c r="V35" s="80" t="s">
        <v>406</v>
      </c>
      <c r="W35" s="15">
        <v>1</v>
      </c>
      <c r="X35" s="17">
        <f t="shared" si="0"/>
        <v>1</v>
      </c>
      <c r="Y35" s="17">
        <f t="shared" si="1"/>
        <v>1</v>
      </c>
      <c r="Z35" s="17" t="str">
        <f>IF(W35="","",IF(U35&gt;=Q35,IF(Y35=0%,"SIN INICIAR",IF(Y35=100%,"TERMINADA",IF(Y35&gt;0%,"EN PROCESO",IF(Y35&lt;0%,"INCUMPLIDA"))))))</f>
        <v>TERMINADA</v>
      </c>
      <c r="AA35" s="17" t="b">
        <f>IF(W35="","",IF(U35&lt;=Q35,IF(Y35&lt;100%,"INCUMPLIDA",IF(Y35=100%,"TERMINADA EXTEMPORANEA"))))</f>
        <v>0</v>
      </c>
      <c r="AB35" s="26" t="str">
        <f>IF(W35="","",IF(U35&gt;=Q35,Z35,IF(U35&lt;=Q35,AA35)))</f>
        <v>TERMINADA</v>
      </c>
      <c r="AC35" s="27" t="s">
        <v>465</v>
      </c>
      <c r="AD35" s="57" t="s">
        <v>374</v>
      </c>
    </row>
    <row r="36" spans="1:30" s="28" customFormat="1" ht="90.75" customHeight="1" x14ac:dyDescent="0.25">
      <c r="A36" s="56">
        <v>2019</v>
      </c>
      <c r="B36" s="16">
        <v>43496</v>
      </c>
      <c r="C36" s="15" t="s">
        <v>43</v>
      </c>
      <c r="D36" s="15" t="s">
        <v>259</v>
      </c>
      <c r="E36" s="16">
        <v>43466</v>
      </c>
      <c r="F36" s="15" t="s">
        <v>132</v>
      </c>
      <c r="G36" s="18" t="s">
        <v>260</v>
      </c>
      <c r="H36" s="57" t="s">
        <v>263</v>
      </c>
      <c r="I36" s="59" t="s">
        <v>34</v>
      </c>
      <c r="J36" s="18" t="s">
        <v>264</v>
      </c>
      <c r="K36" s="15">
        <v>2</v>
      </c>
      <c r="L36" s="15" t="s">
        <v>45</v>
      </c>
      <c r="M36" s="15" t="s">
        <v>133</v>
      </c>
      <c r="N36" s="15" t="s">
        <v>265</v>
      </c>
      <c r="O36" s="25">
        <v>1</v>
      </c>
      <c r="P36" s="16">
        <v>43497</v>
      </c>
      <c r="Q36" s="16">
        <v>43830</v>
      </c>
      <c r="R36" s="15" t="s">
        <v>197</v>
      </c>
      <c r="S36" s="15" t="s">
        <v>71</v>
      </c>
      <c r="T36" s="57" t="s">
        <v>373</v>
      </c>
      <c r="U36" s="78">
        <v>43585</v>
      </c>
      <c r="V36" s="80" t="s">
        <v>381</v>
      </c>
      <c r="W36" s="15">
        <v>0</v>
      </c>
      <c r="X36" s="17">
        <f t="shared" si="0"/>
        <v>0</v>
      </c>
      <c r="Y36" s="17">
        <f t="shared" si="1"/>
        <v>0</v>
      </c>
      <c r="Z36" s="17" t="str">
        <f t="shared" si="2"/>
        <v>SIN INICIAR</v>
      </c>
      <c r="AA36" s="17" t="b">
        <f t="shared" si="3"/>
        <v>0</v>
      </c>
      <c r="AB36" s="26" t="str">
        <f t="shared" si="4"/>
        <v>SIN INICIAR</v>
      </c>
      <c r="AC36" s="30" t="s">
        <v>418</v>
      </c>
      <c r="AD36" s="57" t="s">
        <v>374</v>
      </c>
    </row>
    <row r="37" spans="1:30" s="28" customFormat="1" ht="217.5" customHeight="1" x14ac:dyDescent="0.25">
      <c r="A37" s="56">
        <v>2019</v>
      </c>
      <c r="B37" s="16">
        <v>43496</v>
      </c>
      <c r="C37" s="15" t="s">
        <v>43</v>
      </c>
      <c r="D37" s="15" t="s">
        <v>259</v>
      </c>
      <c r="E37" s="16">
        <v>43466</v>
      </c>
      <c r="F37" s="15" t="s">
        <v>144</v>
      </c>
      <c r="G37" s="18" t="s">
        <v>260</v>
      </c>
      <c r="H37" s="57" t="s">
        <v>52</v>
      </c>
      <c r="I37" s="59" t="s">
        <v>34</v>
      </c>
      <c r="J37" s="18" t="s">
        <v>266</v>
      </c>
      <c r="K37" s="15">
        <v>1</v>
      </c>
      <c r="L37" s="15" t="s">
        <v>45</v>
      </c>
      <c r="M37" s="15" t="s">
        <v>267</v>
      </c>
      <c r="N37" s="15" t="s">
        <v>268</v>
      </c>
      <c r="O37" s="25">
        <v>1</v>
      </c>
      <c r="P37" s="16">
        <v>43497</v>
      </c>
      <c r="Q37" s="16">
        <v>43830</v>
      </c>
      <c r="R37" s="15" t="s">
        <v>269</v>
      </c>
      <c r="S37" s="15" t="s">
        <v>207</v>
      </c>
      <c r="T37" s="57" t="s">
        <v>270</v>
      </c>
      <c r="U37" s="78">
        <v>43585</v>
      </c>
      <c r="V37" s="80" t="s">
        <v>438</v>
      </c>
      <c r="W37" s="15">
        <v>0.5</v>
      </c>
      <c r="X37" s="17">
        <f t="shared" si="0"/>
        <v>0.5</v>
      </c>
      <c r="Y37" s="17">
        <f t="shared" si="1"/>
        <v>0.5</v>
      </c>
      <c r="Z37" s="17" t="str">
        <f t="shared" si="2"/>
        <v>EN PROCESO</v>
      </c>
      <c r="AA37" s="17" t="b">
        <f t="shared" si="3"/>
        <v>0</v>
      </c>
      <c r="AB37" s="26" t="str">
        <f t="shared" si="4"/>
        <v>EN PROCESO</v>
      </c>
      <c r="AC37" s="18" t="s">
        <v>439</v>
      </c>
      <c r="AD37" s="57" t="s">
        <v>376</v>
      </c>
    </row>
    <row r="38" spans="1:30" s="28" customFormat="1" ht="205.5" customHeight="1" x14ac:dyDescent="0.25">
      <c r="A38" s="56">
        <v>2019</v>
      </c>
      <c r="B38" s="16">
        <v>43496</v>
      </c>
      <c r="C38" s="15" t="s">
        <v>43</v>
      </c>
      <c r="D38" s="15" t="s">
        <v>259</v>
      </c>
      <c r="E38" s="16">
        <v>43466</v>
      </c>
      <c r="F38" s="15" t="s">
        <v>271</v>
      </c>
      <c r="G38" s="18" t="s">
        <v>260</v>
      </c>
      <c r="H38" s="57" t="s">
        <v>52</v>
      </c>
      <c r="I38" s="59" t="s">
        <v>34</v>
      </c>
      <c r="J38" s="18" t="s">
        <v>272</v>
      </c>
      <c r="K38" s="15">
        <v>1</v>
      </c>
      <c r="L38" s="15" t="s">
        <v>45</v>
      </c>
      <c r="M38" s="15" t="s">
        <v>267</v>
      </c>
      <c r="N38" s="15" t="s">
        <v>273</v>
      </c>
      <c r="O38" s="25">
        <v>1</v>
      </c>
      <c r="P38" s="16">
        <v>43497</v>
      </c>
      <c r="Q38" s="16">
        <v>43830</v>
      </c>
      <c r="R38" s="15" t="s">
        <v>269</v>
      </c>
      <c r="S38" s="15" t="s">
        <v>207</v>
      </c>
      <c r="T38" s="57" t="s">
        <v>270</v>
      </c>
      <c r="U38" s="78">
        <v>43585</v>
      </c>
      <c r="V38" s="80" t="s">
        <v>440</v>
      </c>
      <c r="W38" s="15">
        <v>0.5</v>
      </c>
      <c r="X38" s="17">
        <f t="shared" ref="X38" si="5">IF(W38="","",IF(OR(K38=0,K38="",U38=""),"",(W38*100%)/K38))</f>
        <v>0.5</v>
      </c>
      <c r="Y38" s="17">
        <f t="shared" ref="Y38" si="6">IF(OR(O38="",X38=""),"",IF(OR(O38=0,X38=0),0,IF((X38*100%)/O38&gt;100%,100%,(X38*100%)/O38)))</f>
        <v>0.5</v>
      </c>
      <c r="Z38" s="17" t="str">
        <f t="shared" si="2"/>
        <v>EN PROCESO</v>
      </c>
      <c r="AA38" s="17" t="b">
        <f t="shared" si="3"/>
        <v>0</v>
      </c>
      <c r="AB38" s="26" t="str">
        <f t="shared" si="4"/>
        <v>EN PROCESO</v>
      </c>
      <c r="AC38" s="87" t="s">
        <v>441</v>
      </c>
      <c r="AD38" s="57" t="s">
        <v>376</v>
      </c>
    </row>
    <row r="39" spans="1:30" s="28" customFormat="1" ht="139.5" customHeight="1" x14ac:dyDescent="0.25">
      <c r="A39" s="56">
        <v>2019</v>
      </c>
      <c r="B39" s="16">
        <v>43496</v>
      </c>
      <c r="C39" s="15" t="s">
        <v>43</v>
      </c>
      <c r="D39" s="15" t="s">
        <v>259</v>
      </c>
      <c r="E39" s="16">
        <v>43466</v>
      </c>
      <c r="F39" s="15" t="s">
        <v>274</v>
      </c>
      <c r="G39" s="18" t="s">
        <v>260</v>
      </c>
      <c r="H39" s="57" t="s">
        <v>52</v>
      </c>
      <c r="I39" s="59" t="s">
        <v>34</v>
      </c>
      <c r="J39" s="18" t="s">
        <v>275</v>
      </c>
      <c r="K39" s="15">
        <v>1</v>
      </c>
      <c r="L39" s="15" t="s">
        <v>45</v>
      </c>
      <c r="M39" s="15" t="s">
        <v>267</v>
      </c>
      <c r="N39" s="15" t="s">
        <v>276</v>
      </c>
      <c r="O39" s="25">
        <v>1</v>
      </c>
      <c r="P39" s="16">
        <v>43497</v>
      </c>
      <c r="Q39" s="16">
        <v>43830</v>
      </c>
      <c r="R39" s="15" t="s">
        <v>269</v>
      </c>
      <c r="S39" s="15" t="s">
        <v>207</v>
      </c>
      <c r="T39" s="57" t="s">
        <v>270</v>
      </c>
      <c r="U39" s="78">
        <v>43585</v>
      </c>
      <c r="V39" s="80" t="s">
        <v>378</v>
      </c>
      <c r="W39" s="15">
        <v>0</v>
      </c>
      <c r="X39" s="17">
        <f t="shared" si="0"/>
        <v>0</v>
      </c>
      <c r="Y39" s="17">
        <f t="shared" si="1"/>
        <v>0</v>
      </c>
      <c r="Z39" s="17" t="str">
        <f t="shared" si="2"/>
        <v>SIN INICIAR</v>
      </c>
      <c r="AA39" s="17" t="b">
        <f t="shared" si="3"/>
        <v>0</v>
      </c>
      <c r="AB39" s="26" t="str">
        <f t="shared" si="4"/>
        <v>SIN INICIAR</v>
      </c>
      <c r="AC39" s="27" t="s">
        <v>428</v>
      </c>
      <c r="AD39" s="57" t="s">
        <v>376</v>
      </c>
    </row>
    <row r="40" spans="1:30" s="28" customFormat="1" ht="231.75" customHeight="1" x14ac:dyDescent="0.25">
      <c r="A40" s="56">
        <v>2019</v>
      </c>
      <c r="B40" s="16">
        <v>43496</v>
      </c>
      <c r="C40" s="15" t="s">
        <v>43</v>
      </c>
      <c r="D40" s="15" t="s">
        <v>259</v>
      </c>
      <c r="E40" s="16">
        <v>43466</v>
      </c>
      <c r="F40" s="15" t="s">
        <v>278</v>
      </c>
      <c r="G40" s="18" t="s">
        <v>260</v>
      </c>
      <c r="H40" s="57" t="s">
        <v>279</v>
      </c>
      <c r="I40" s="56" t="s">
        <v>34</v>
      </c>
      <c r="J40" s="18" t="s">
        <v>277</v>
      </c>
      <c r="K40" s="15">
        <v>1</v>
      </c>
      <c r="L40" s="15" t="s">
        <v>45</v>
      </c>
      <c r="M40" s="15" t="s">
        <v>280</v>
      </c>
      <c r="N40" s="15" t="s">
        <v>281</v>
      </c>
      <c r="O40" s="25">
        <v>1</v>
      </c>
      <c r="P40" s="16">
        <v>43497</v>
      </c>
      <c r="Q40" s="16">
        <v>43644</v>
      </c>
      <c r="R40" s="15" t="s">
        <v>216</v>
      </c>
      <c r="S40" s="15" t="s">
        <v>282</v>
      </c>
      <c r="T40" s="57" t="s">
        <v>217</v>
      </c>
      <c r="U40" s="78">
        <v>43585</v>
      </c>
      <c r="V40" s="80" t="s">
        <v>389</v>
      </c>
      <c r="W40" s="15">
        <v>0.5</v>
      </c>
      <c r="X40" s="17">
        <f t="shared" si="0"/>
        <v>0.5</v>
      </c>
      <c r="Y40" s="17">
        <f t="shared" si="1"/>
        <v>0.5</v>
      </c>
      <c r="Z40" s="17" t="str">
        <f t="shared" si="2"/>
        <v>EN PROCESO</v>
      </c>
      <c r="AA40" s="17" t="b">
        <f t="shared" si="3"/>
        <v>0</v>
      </c>
      <c r="AB40" s="26" t="str">
        <f t="shared" si="4"/>
        <v>EN PROCESO</v>
      </c>
      <c r="AC40" s="18" t="s">
        <v>442</v>
      </c>
      <c r="AD40" s="57" t="s">
        <v>376</v>
      </c>
    </row>
    <row r="41" spans="1:30" s="28" customFormat="1" ht="245.25" customHeight="1" x14ac:dyDescent="0.25">
      <c r="A41" s="56">
        <v>2019</v>
      </c>
      <c r="B41" s="16">
        <v>43496</v>
      </c>
      <c r="C41" s="15" t="s">
        <v>43</v>
      </c>
      <c r="D41" s="15" t="s">
        <v>259</v>
      </c>
      <c r="E41" s="16">
        <v>43466</v>
      </c>
      <c r="F41" s="15" t="s">
        <v>134</v>
      </c>
      <c r="G41" s="18" t="s">
        <v>283</v>
      </c>
      <c r="H41" s="57" t="s">
        <v>284</v>
      </c>
      <c r="I41" s="56" t="s">
        <v>34</v>
      </c>
      <c r="J41" s="18" t="s">
        <v>390</v>
      </c>
      <c r="K41" s="15">
        <v>4</v>
      </c>
      <c r="L41" s="15" t="s">
        <v>45</v>
      </c>
      <c r="M41" s="15" t="s">
        <v>285</v>
      </c>
      <c r="N41" s="15" t="s">
        <v>286</v>
      </c>
      <c r="O41" s="25">
        <v>1</v>
      </c>
      <c r="P41" s="16">
        <v>43497</v>
      </c>
      <c r="Q41" s="16">
        <v>43830</v>
      </c>
      <c r="R41" s="15" t="s">
        <v>220</v>
      </c>
      <c r="S41" s="15" t="s">
        <v>63</v>
      </c>
      <c r="T41" s="57" t="s">
        <v>221</v>
      </c>
      <c r="U41" s="78">
        <v>43585</v>
      </c>
      <c r="V41" s="80" t="s">
        <v>443</v>
      </c>
      <c r="W41" s="15">
        <v>0</v>
      </c>
      <c r="X41" s="17">
        <f t="shared" si="0"/>
        <v>0</v>
      </c>
      <c r="Y41" s="17">
        <f t="shared" si="1"/>
        <v>0</v>
      </c>
      <c r="Z41" s="17" t="str">
        <f t="shared" si="2"/>
        <v>SIN INICIAR</v>
      </c>
      <c r="AA41" s="17" t="b">
        <f t="shared" si="3"/>
        <v>0</v>
      </c>
      <c r="AB41" s="26" t="str">
        <f t="shared" si="4"/>
        <v>SIN INICIAR</v>
      </c>
      <c r="AC41" s="30" t="s">
        <v>444</v>
      </c>
      <c r="AD41" s="57" t="s">
        <v>376</v>
      </c>
    </row>
    <row r="42" spans="1:30" s="28" customFormat="1" ht="90" customHeight="1" x14ac:dyDescent="0.25">
      <c r="A42" s="56">
        <v>2019</v>
      </c>
      <c r="B42" s="16">
        <v>43496</v>
      </c>
      <c r="C42" s="15" t="s">
        <v>43</v>
      </c>
      <c r="D42" s="15" t="s">
        <v>259</v>
      </c>
      <c r="E42" s="16">
        <v>43466</v>
      </c>
      <c r="F42" s="15" t="s">
        <v>135</v>
      </c>
      <c r="G42" s="18" t="s">
        <v>287</v>
      </c>
      <c r="H42" s="57" t="s">
        <v>52</v>
      </c>
      <c r="I42" s="56" t="s">
        <v>34</v>
      </c>
      <c r="J42" s="18" t="s">
        <v>288</v>
      </c>
      <c r="K42" s="15">
        <v>1</v>
      </c>
      <c r="L42" s="15" t="s">
        <v>45</v>
      </c>
      <c r="M42" s="15" t="s">
        <v>289</v>
      </c>
      <c r="N42" s="15" t="s">
        <v>289</v>
      </c>
      <c r="O42" s="25">
        <v>1</v>
      </c>
      <c r="P42" s="16">
        <v>43486</v>
      </c>
      <c r="Q42" s="16">
        <v>43524</v>
      </c>
      <c r="R42" s="15" t="s">
        <v>290</v>
      </c>
      <c r="S42" s="15" t="s">
        <v>207</v>
      </c>
      <c r="T42" s="57" t="s">
        <v>291</v>
      </c>
      <c r="U42" s="78">
        <v>43585</v>
      </c>
      <c r="V42" s="80" t="s">
        <v>445</v>
      </c>
      <c r="W42" s="15">
        <v>1</v>
      </c>
      <c r="X42" s="17">
        <f t="shared" si="0"/>
        <v>1</v>
      </c>
      <c r="Y42" s="17">
        <f t="shared" si="1"/>
        <v>1</v>
      </c>
      <c r="Z42" s="17" t="str">
        <f>IF(W42="","",IF(U42&gt;Q42,IF(Y42=0%,"SIN INICIAR",IF(Y42=100%,"TERMINADA",IF(Y42&gt;0%,"EN PROCESO",IF(Y42&lt;0%,"INCUMPLIDA"))))))</f>
        <v>TERMINADA</v>
      </c>
      <c r="AA42" s="17" t="b">
        <f>IF(W42="","",IF(U42&lt;=Q42,IF(Y42&lt;100%,"INCUMPLIDA",IF(Y42=100%,"TERMINADA EXTEMPORANEA"))))</f>
        <v>0</v>
      </c>
      <c r="AB42" s="26" t="str">
        <f>IF(W42="","",IF(U42&gt;=Q42,Z42,IF(U42&lt;=Q42,AA42)))</f>
        <v>TERMINADA</v>
      </c>
      <c r="AC42" s="30" t="s">
        <v>379</v>
      </c>
      <c r="AD42" s="57" t="s">
        <v>376</v>
      </c>
    </row>
    <row r="43" spans="1:30" s="28" customFormat="1" ht="45" x14ac:dyDescent="0.25">
      <c r="A43" s="56">
        <v>2019</v>
      </c>
      <c r="B43" s="16">
        <v>43496</v>
      </c>
      <c r="C43" s="15" t="s">
        <v>43</v>
      </c>
      <c r="D43" s="15" t="s">
        <v>259</v>
      </c>
      <c r="E43" s="16">
        <v>43466</v>
      </c>
      <c r="F43" s="15" t="s">
        <v>139</v>
      </c>
      <c r="G43" s="15" t="s">
        <v>292</v>
      </c>
      <c r="H43" s="57" t="s">
        <v>293</v>
      </c>
      <c r="I43" s="56" t="s">
        <v>34</v>
      </c>
      <c r="J43" s="18" t="s">
        <v>294</v>
      </c>
      <c r="K43" s="15">
        <v>1</v>
      </c>
      <c r="L43" s="15" t="s">
        <v>45</v>
      </c>
      <c r="M43" s="15" t="s">
        <v>295</v>
      </c>
      <c r="N43" s="15" t="s">
        <v>295</v>
      </c>
      <c r="O43" s="25">
        <v>1</v>
      </c>
      <c r="P43" s="16">
        <v>43497</v>
      </c>
      <c r="Q43" s="16">
        <v>43830</v>
      </c>
      <c r="R43" s="15" t="s">
        <v>206</v>
      </c>
      <c r="S43" s="15" t="s">
        <v>207</v>
      </c>
      <c r="T43" s="57" t="s">
        <v>56</v>
      </c>
      <c r="U43" s="78">
        <v>43585</v>
      </c>
      <c r="V43" s="80" t="s">
        <v>381</v>
      </c>
      <c r="W43" s="15">
        <v>0</v>
      </c>
      <c r="X43" s="17">
        <f t="shared" si="0"/>
        <v>0</v>
      </c>
      <c r="Y43" s="17">
        <f t="shared" si="1"/>
        <v>0</v>
      </c>
      <c r="Z43" s="17" t="str">
        <f t="shared" si="2"/>
        <v>SIN INICIAR</v>
      </c>
      <c r="AA43" s="17" t="b">
        <f t="shared" si="3"/>
        <v>0</v>
      </c>
      <c r="AB43" s="26" t="str">
        <f t="shared" si="4"/>
        <v>SIN INICIAR</v>
      </c>
      <c r="AC43" s="18" t="s">
        <v>423</v>
      </c>
      <c r="AD43" s="57" t="s">
        <v>422</v>
      </c>
    </row>
    <row r="44" spans="1:30" s="28" customFormat="1" ht="123.75" x14ac:dyDescent="0.25">
      <c r="A44" s="56">
        <v>2019</v>
      </c>
      <c r="B44" s="16">
        <v>43496</v>
      </c>
      <c r="C44" s="15" t="s">
        <v>43</v>
      </c>
      <c r="D44" s="15" t="s">
        <v>259</v>
      </c>
      <c r="E44" s="16">
        <v>43466</v>
      </c>
      <c r="F44" s="15" t="s">
        <v>140</v>
      </c>
      <c r="G44" s="15" t="s">
        <v>296</v>
      </c>
      <c r="H44" s="57" t="s">
        <v>284</v>
      </c>
      <c r="I44" s="56" t="s">
        <v>34</v>
      </c>
      <c r="J44" s="18" t="s">
        <v>297</v>
      </c>
      <c r="K44" s="15">
        <v>11</v>
      </c>
      <c r="L44" s="15" t="s">
        <v>45</v>
      </c>
      <c r="M44" s="15" t="s">
        <v>298</v>
      </c>
      <c r="N44" s="15" t="s">
        <v>299</v>
      </c>
      <c r="O44" s="25">
        <v>1</v>
      </c>
      <c r="P44" s="16">
        <v>43497</v>
      </c>
      <c r="Q44" s="16">
        <v>43819</v>
      </c>
      <c r="R44" s="15" t="s">
        <v>220</v>
      </c>
      <c r="S44" s="15" t="s">
        <v>63</v>
      </c>
      <c r="T44" s="57" t="s">
        <v>221</v>
      </c>
      <c r="U44" s="78">
        <v>43585</v>
      </c>
      <c r="V44" s="80" t="s">
        <v>391</v>
      </c>
      <c r="W44" s="15">
        <v>3</v>
      </c>
      <c r="X44" s="17">
        <f t="shared" si="0"/>
        <v>0.27272727272727271</v>
      </c>
      <c r="Y44" s="17">
        <f t="shared" si="1"/>
        <v>0.27272727272727271</v>
      </c>
      <c r="Z44" s="17" t="str">
        <f t="shared" si="2"/>
        <v>EN PROCESO</v>
      </c>
      <c r="AA44" s="17" t="b">
        <f t="shared" si="3"/>
        <v>0</v>
      </c>
      <c r="AB44" s="26" t="str">
        <f t="shared" si="4"/>
        <v>EN PROCESO</v>
      </c>
      <c r="AC44" s="18" t="s">
        <v>446</v>
      </c>
      <c r="AD44" s="57" t="s">
        <v>376</v>
      </c>
    </row>
    <row r="45" spans="1:30" s="28" customFormat="1" ht="96" customHeight="1" x14ac:dyDescent="0.25">
      <c r="A45" s="56">
        <v>2019</v>
      </c>
      <c r="B45" s="16">
        <v>43496</v>
      </c>
      <c r="C45" s="15" t="s">
        <v>43</v>
      </c>
      <c r="D45" s="15" t="s">
        <v>300</v>
      </c>
      <c r="E45" s="16">
        <v>43466</v>
      </c>
      <c r="F45" s="15" t="s">
        <v>131</v>
      </c>
      <c r="G45" s="15" t="s">
        <v>301</v>
      </c>
      <c r="H45" s="57" t="s">
        <v>293</v>
      </c>
      <c r="I45" s="56" t="s">
        <v>34</v>
      </c>
      <c r="J45" s="18" t="s">
        <v>424</v>
      </c>
      <c r="K45" s="15">
        <v>4</v>
      </c>
      <c r="L45" s="15" t="s">
        <v>45</v>
      </c>
      <c r="M45" s="15" t="s">
        <v>302</v>
      </c>
      <c r="N45" s="15" t="s">
        <v>303</v>
      </c>
      <c r="O45" s="25">
        <v>1</v>
      </c>
      <c r="P45" s="16">
        <v>43497</v>
      </c>
      <c r="Q45" s="16">
        <v>43830</v>
      </c>
      <c r="R45" s="15" t="s">
        <v>206</v>
      </c>
      <c r="S45" s="15" t="s">
        <v>207</v>
      </c>
      <c r="T45" s="57" t="s">
        <v>56</v>
      </c>
      <c r="U45" s="78">
        <v>43585</v>
      </c>
      <c r="V45" s="80" t="s">
        <v>425</v>
      </c>
      <c r="W45" s="15">
        <v>1</v>
      </c>
      <c r="X45" s="17">
        <f t="shared" si="0"/>
        <v>0.25</v>
      </c>
      <c r="Y45" s="17">
        <f t="shared" si="1"/>
        <v>0.25</v>
      </c>
      <c r="Z45" s="17" t="str">
        <f t="shared" si="2"/>
        <v>EN PROCESO</v>
      </c>
      <c r="AA45" s="17" t="b">
        <f t="shared" si="3"/>
        <v>0</v>
      </c>
      <c r="AB45" s="26" t="str">
        <f t="shared" si="4"/>
        <v>EN PROCESO</v>
      </c>
      <c r="AC45" s="18" t="s">
        <v>466</v>
      </c>
      <c r="AD45" s="57" t="s">
        <v>422</v>
      </c>
    </row>
    <row r="46" spans="1:30" s="28" customFormat="1" ht="56.25" x14ac:dyDescent="0.25">
      <c r="A46" s="56">
        <v>2019</v>
      </c>
      <c r="B46" s="16">
        <v>43496</v>
      </c>
      <c r="C46" s="15" t="s">
        <v>43</v>
      </c>
      <c r="D46" s="15" t="s">
        <v>300</v>
      </c>
      <c r="E46" s="16">
        <v>43466</v>
      </c>
      <c r="F46" s="15" t="s">
        <v>132</v>
      </c>
      <c r="G46" s="15" t="s">
        <v>301</v>
      </c>
      <c r="H46" s="57" t="s">
        <v>293</v>
      </c>
      <c r="I46" s="56" t="s">
        <v>34</v>
      </c>
      <c r="J46" s="18" t="s">
        <v>304</v>
      </c>
      <c r="K46" s="15">
        <v>1</v>
      </c>
      <c r="L46" s="15" t="s">
        <v>45</v>
      </c>
      <c r="M46" s="15" t="s">
        <v>133</v>
      </c>
      <c r="N46" s="15" t="s">
        <v>305</v>
      </c>
      <c r="O46" s="25">
        <v>1</v>
      </c>
      <c r="P46" s="16">
        <v>43497</v>
      </c>
      <c r="Q46" s="16">
        <v>43644</v>
      </c>
      <c r="R46" s="15" t="s">
        <v>206</v>
      </c>
      <c r="S46" s="15" t="s">
        <v>207</v>
      </c>
      <c r="T46" s="57" t="s">
        <v>56</v>
      </c>
      <c r="U46" s="78">
        <v>43585</v>
      </c>
      <c r="V46" s="80" t="s">
        <v>447</v>
      </c>
      <c r="W46" s="15">
        <v>1</v>
      </c>
      <c r="X46" s="17">
        <f t="shared" si="0"/>
        <v>1</v>
      </c>
      <c r="Y46" s="17">
        <f t="shared" si="1"/>
        <v>1</v>
      </c>
      <c r="Z46" s="17" t="str">
        <f t="shared" si="2"/>
        <v>TERMINADA</v>
      </c>
      <c r="AA46" s="17" t="b">
        <f t="shared" si="3"/>
        <v>0</v>
      </c>
      <c r="AB46" s="26" t="str">
        <f t="shared" si="4"/>
        <v>TERMINADA</v>
      </c>
      <c r="AC46" s="18" t="s">
        <v>448</v>
      </c>
      <c r="AD46" s="57" t="s">
        <v>422</v>
      </c>
    </row>
    <row r="47" spans="1:30" s="28" customFormat="1" ht="84.75" customHeight="1" x14ac:dyDescent="0.25">
      <c r="A47" s="56">
        <v>2019</v>
      </c>
      <c r="B47" s="16">
        <v>43496</v>
      </c>
      <c r="C47" s="15" t="s">
        <v>43</v>
      </c>
      <c r="D47" s="15" t="s">
        <v>306</v>
      </c>
      <c r="E47" s="16">
        <v>43466</v>
      </c>
      <c r="F47" s="15" t="s">
        <v>131</v>
      </c>
      <c r="G47" s="15" t="s">
        <v>307</v>
      </c>
      <c r="H47" s="57" t="s">
        <v>293</v>
      </c>
      <c r="I47" s="56" t="s">
        <v>34</v>
      </c>
      <c r="J47" s="18" t="s">
        <v>308</v>
      </c>
      <c r="K47" s="15">
        <v>2</v>
      </c>
      <c r="L47" s="15" t="s">
        <v>45</v>
      </c>
      <c r="M47" s="15" t="s">
        <v>309</v>
      </c>
      <c r="N47" s="15" t="s">
        <v>310</v>
      </c>
      <c r="O47" s="25">
        <v>1</v>
      </c>
      <c r="P47" s="16">
        <v>43497</v>
      </c>
      <c r="Q47" s="16">
        <v>43830</v>
      </c>
      <c r="R47" s="15" t="s">
        <v>206</v>
      </c>
      <c r="S47" s="15" t="s">
        <v>207</v>
      </c>
      <c r="T47" s="57" t="s">
        <v>56</v>
      </c>
      <c r="U47" s="78">
        <v>43585</v>
      </c>
      <c r="V47" s="80" t="s">
        <v>426</v>
      </c>
      <c r="W47" s="15">
        <v>1</v>
      </c>
      <c r="X47" s="17">
        <f t="shared" si="0"/>
        <v>0.5</v>
      </c>
      <c r="Y47" s="17">
        <f t="shared" si="1"/>
        <v>0.5</v>
      </c>
      <c r="Z47" s="17" t="str">
        <f t="shared" si="2"/>
        <v>EN PROCESO</v>
      </c>
      <c r="AA47" s="17" t="b">
        <f t="shared" si="3"/>
        <v>0</v>
      </c>
      <c r="AB47" s="26" t="str">
        <f t="shared" si="4"/>
        <v>EN PROCESO</v>
      </c>
      <c r="AC47" s="18" t="s">
        <v>467</v>
      </c>
      <c r="AD47" s="57" t="s">
        <v>422</v>
      </c>
    </row>
    <row r="48" spans="1:30" s="28" customFormat="1" ht="135.75" customHeight="1" x14ac:dyDescent="0.25">
      <c r="A48" s="56">
        <v>2019</v>
      </c>
      <c r="B48" s="16">
        <v>43496</v>
      </c>
      <c r="C48" s="15" t="s">
        <v>43</v>
      </c>
      <c r="D48" s="15" t="s">
        <v>306</v>
      </c>
      <c r="E48" s="16">
        <v>43466</v>
      </c>
      <c r="F48" s="15" t="s">
        <v>132</v>
      </c>
      <c r="G48" s="15" t="s">
        <v>307</v>
      </c>
      <c r="H48" s="57" t="s">
        <v>311</v>
      </c>
      <c r="I48" s="56" t="s">
        <v>34</v>
      </c>
      <c r="J48" s="18" t="s">
        <v>312</v>
      </c>
      <c r="K48" s="15">
        <v>1</v>
      </c>
      <c r="L48" s="15" t="s">
        <v>45</v>
      </c>
      <c r="M48" s="15" t="s">
        <v>133</v>
      </c>
      <c r="N48" s="15" t="s">
        <v>313</v>
      </c>
      <c r="O48" s="25">
        <v>1</v>
      </c>
      <c r="P48" s="16">
        <v>43497</v>
      </c>
      <c r="Q48" s="16">
        <v>43830</v>
      </c>
      <c r="R48" s="15" t="s">
        <v>314</v>
      </c>
      <c r="S48" s="15" t="s">
        <v>231</v>
      </c>
      <c r="T48" s="57" t="s">
        <v>315</v>
      </c>
      <c r="U48" s="78">
        <v>43585</v>
      </c>
      <c r="V48" s="80" t="s">
        <v>392</v>
      </c>
      <c r="W48" s="15">
        <v>0.5</v>
      </c>
      <c r="X48" s="17">
        <f t="shared" si="0"/>
        <v>0.5</v>
      </c>
      <c r="Y48" s="17">
        <f t="shared" si="1"/>
        <v>0.5</v>
      </c>
      <c r="Z48" s="17" t="str">
        <f t="shared" si="2"/>
        <v>EN PROCESO</v>
      </c>
      <c r="AA48" s="17" t="b">
        <f t="shared" si="3"/>
        <v>0</v>
      </c>
      <c r="AB48" s="26" t="str">
        <f t="shared" si="4"/>
        <v>EN PROCESO</v>
      </c>
      <c r="AC48" s="18" t="s">
        <v>468</v>
      </c>
      <c r="AD48" s="57" t="s">
        <v>395</v>
      </c>
    </row>
    <row r="49" spans="1:32" s="28" customFormat="1" ht="78.75" x14ac:dyDescent="0.25">
      <c r="A49" s="56">
        <v>2019</v>
      </c>
      <c r="B49" s="16">
        <v>43496</v>
      </c>
      <c r="C49" s="15" t="s">
        <v>43</v>
      </c>
      <c r="D49" s="15" t="s">
        <v>316</v>
      </c>
      <c r="E49" s="16">
        <v>43466</v>
      </c>
      <c r="F49" s="15">
        <v>1</v>
      </c>
      <c r="G49" s="15" t="s">
        <v>317</v>
      </c>
      <c r="H49" s="57" t="s">
        <v>44</v>
      </c>
      <c r="I49" s="56" t="s">
        <v>318</v>
      </c>
      <c r="J49" s="18" t="s">
        <v>319</v>
      </c>
      <c r="K49" s="15">
        <v>4</v>
      </c>
      <c r="L49" s="15" t="s">
        <v>45</v>
      </c>
      <c r="M49" s="15" t="s">
        <v>321</v>
      </c>
      <c r="N49" s="15" t="s">
        <v>320</v>
      </c>
      <c r="O49" s="25">
        <v>1</v>
      </c>
      <c r="P49" s="16">
        <v>43497</v>
      </c>
      <c r="Q49" s="16">
        <v>43830</v>
      </c>
      <c r="R49" s="15" t="s">
        <v>46</v>
      </c>
      <c r="S49" s="15" t="s">
        <v>71</v>
      </c>
      <c r="T49" s="57" t="s">
        <v>47</v>
      </c>
      <c r="U49" s="78">
        <v>43585</v>
      </c>
      <c r="V49" s="83" t="s">
        <v>407</v>
      </c>
      <c r="W49" s="15">
        <v>0.5</v>
      </c>
      <c r="X49" s="17">
        <f t="shared" si="0"/>
        <v>0.125</v>
      </c>
      <c r="Y49" s="17">
        <f t="shared" si="1"/>
        <v>0.125</v>
      </c>
      <c r="Z49" s="17" t="str">
        <f t="shared" si="2"/>
        <v>EN PROCESO</v>
      </c>
      <c r="AA49" s="17" t="b">
        <f t="shared" si="3"/>
        <v>0</v>
      </c>
      <c r="AB49" s="26" t="str">
        <f t="shared" si="4"/>
        <v>EN PROCESO</v>
      </c>
      <c r="AC49" s="27" t="s">
        <v>419</v>
      </c>
      <c r="AD49" s="57" t="s">
        <v>374</v>
      </c>
    </row>
    <row r="50" spans="1:32" s="28" customFormat="1" ht="45" hidden="1" x14ac:dyDescent="0.25">
      <c r="A50" s="56">
        <v>2019</v>
      </c>
      <c r="B50" s="16">
        <v>43496</v>
      </c>
      <c r="C50" s="15" t="s">
        <v>43</v>
      </c>
      <c r="D50" s="15" t="s">
        <v>316</v>
      </c>
      <c r="E50" s="16">
        <v>43466</v>
      </c>
      <c r="F50" s="15">
        <v>2</v>
      </c>
      <c r="G50" s="15" t="s">
        <v>322</v>
      </c>
      <c r="H50" s="57" t="s">
        <v>44</v>
      </c>
      <c r="I50" s="56" t="s">
        <v>34</v>
      </c>
      <c r="J50" s="18" t="s">
        <v>337</v>
      </c>
      <c r="K50" s="15">
        <v>2</v>
      </c>
      <c r="L50" s="15" t="s">
        <v>45</v>
      </c>
      <c r="M50" s="15" t="s">
        <v>321</v>
      </c>
      <c r="N50" s="15" t="s">
        <v>323</v>
      </c>
      <c r="O50" s="25">
        <v>1</v>
      </c>
      <c r="P50" s="16">
        <v>43647</v>
      </c>
      <c r="Q50" s="16">
        <v>43677</v>
      </c>
      <c r="R50" s="15" t="s">
        <v>46</v>
      </c>
      <c r="S50" s="15" t="s">
        <v>71</v>
      </c>
      <c r="T50" s="57" t="s">
        <v>47</v>
      </c>
      <c r="U50" s="78"/>
      <c r="V50" s="80"/>
      <c r="W50" s="15"/>
      <c r="X50" s="17" t="str">
        <f t="shared" si="0"/>
        <v/>
      </c>
      <c r="Y50" s="17" t="str">
        <f t="shared" si="1"/>
        <v/>
      </c>
      <c r="Z50" s="17" t="str">
        <f t="shared" si="2"/>
        <v/>
      </c>
      <c r="AA50" s="17" t="str">
        <f t="shared" si="3"/>
        <v/>
      </c>
      <c r="AB50" s="26" t="str">
        <f t="shared" si="4"/>
        <v/>
      </c>
      <c r="AC50" s="18"/>
      <c r="AD50" s="57"/>
    </row>
    <row r="51" spans="1:32" s="28" customFormat="1" ht="91.5" customHeight="1" x14ac:dyDescent="0.25">
      <c r="A51" s="56">
        <v>2019</v>
      </c>
      <c r="B51" s="16">
        <v>43496</v>
      </c>
      <c r="C51" s="15" t="s">
        <v>43</v>
      </c>
      <c r="D51" s="15" t="s">
        <v>316</v>
      </c>
      <c r="E51" s="16">
        <v>43466</v>
      </c>
      <c r="F51" s="15">
        <v>3</v>
      </c>
      <c r="G51" s="15" t="s">
        <v>324</v>
      </c>
      <c r="H51" s="57" t="s">
        <v>91</v>
      </c>
      <c r="I51" s="60" t="s">
        <v>326</v>
      </c>
      <c r="J51" s="18" t="s">
        <v>325</v>
      </c>
      <c r="K51" s="15">
        <v>11</v>
      </c>
      <c r="L51" s="15" t="s">
        <v>45</v>
      </c>
      <c r="M51" s="15" t="s">
        <v>321</v>
      </c>
      <c r="N51" s="15" t="s">
        <v>327</v>
      </c>
      <c r="O51" s="25">
        <v>1</v>
      </c>
      <c r="P51" s="16">
        <v>43497</v>
      </c>
      <c r="Q51" s="16">
        <v>43830</v>
      </c>
      <c r="R51" s="15" t="s">
        <v>53</v>
      </c>
      <c r="S51" s="15" t="s">
        <v>71</v>
      </c>
      <c r="T51" s="57" t="s">
        <v>328</v>
      </c>
      <c r="U51" s="78">
        <v>43585</v>
      </c>
      <c r="V51" s="80" t="s">
        <v>408</v>
      </c>
      <c r="W51" s="15">
        <v>3</v>
      </c>
      <c r="X51" s="17">
        <f t="shared" si="0"/>
        <v>0.27272727272727271</v>
      </c>
      <c r="Y51" s="17">
        <f t="shared" si="1"/>
        <v>0.27272727272727271</v>
      </c>
      <c r="Z51" s="17" t="str">
        <f t="shared" si="2"/>
        <v>EN PROCESO</v>
      </c>
      <c r="AA51" s="17" t="b">
        <f t="shared" si="3"/>
        <v>0</v>
      </c>
      <c r="AB51" s="26" t="str">
        <f>IF(W51="","",IF(U51&lt;=Q51,Z51,IF(U51&gt;=Q51,AA51)))</f>
        <v>EN PROCESO</v>
      </c>
      <c r="AC51" s="18" t="s">
        <v>449</v>
      </c>
      <c r="AD51" s="57" t="s">
        <v>374</v>
      </c>
      <c r="AF51" s="31"/>
    </row>
    <row r="52" spans="1:32" s="19" customFormat="1" ht="85.5" customHeight="1" x14ac:dyDescent="0.15">
      <c r="A52" s="56">
        <v>2019</v>
      </c>
      <c r="B52" s="16">
        <v>43496</v>
      </c>
      <c r="C52" s="15" t="s">
        <v>43</v>
      </c>
      <c r="D52" s="15" t="s">
        <v>316</v>
      </c>
      <c r="E52" s="16">
        <v>43466</v>
      </c>
      <c r="F52" s="15">
        <v>4</v>
      </c>
      <c r="G52" s="15" t="s">
        <v>322</v>
      </c>
      <c r="H52" s="57" t="s">
        <v>91</v>
      </c>
      <c r="I52" s="56" t="s">
        <v>34</v>
      </c>
      <c r="J52" s="50" t="s">
        <v>329</v>
      </c>
      <c r="K52" s="15">
        <v>11</v>
      </c>
      <c r="L52" s="15" t="s">
        <v>45</v>
      </c>
      <c r="M52" s="15" t="s">
        <v>321</v>
      </c>
      <c r="N52" s="15" t="s">
        <v>330</v>
      </c>
      <c r="O52" s="25">
        <v>1</v>
      </c>
      <c r="P52" s="16">
        <v>43497</v>
      </c>
      <c r="Q52" s="16">
        <v>43830</v>
      </c>
      <c r="R52" s="15" t="s">
        <v>53</v>
      </c>
      <c r="S52" s="15" t="s">
        <v>71</v>
      </c>
      <c r="T52" s="57" t="s">
        <v>328</v>
      </c>
      <c r="U52" s="78">
        <v>43585</v>
      </c>
      <c r="V52" s="80" t="s">
        <v>409</v>
      </c>
      <c r="W52" s="15">
        <v>3</v>
      </c>
      <c r="X52" s="17">
        <f t="shared" si="0"/>
        <v>0.27272727272727271</v>
      </c>
      <c r="Y52" s="17">
        <f t="shared" si="1"/>
        <v>0.27272727272727271</v>
      </c>
      <c r="Z52" s="17" t="str">
        <f t="shared" si="2"/>
        <v>EN PROCESO</v>
      </c>
      <c r="AA52" s="17" t="b">
        <f t="shared" si="3"/>
        <v>0</v>
      </c>
      <c r="AB52" s="26" t="str">
        <f t="shared" si="4"/>
        <v>EN PROCESO</v>
      </c>
      <c r="AC52" s="18" t="s">
        <v>420</v>
      </c>
      <c r="AD52" s="57" t="s">
        <v>374</v>
      </c>
    </row>
    <row r="53" spans="1:32" ht="292.5" x14ac:dyDescent="0.25">
      <c r="A53" s="56">
        <v>2019</v>
      </c>
      <c r="B53" s="16">
        <v>43496</v>
      </c>
      <c r="C53" s="15" t="s">
        <v>43</v>
      </c>
      <c r="D53" s="15" t="s">
        <v>316</v>
      </c>
      <c r="E53" s="16">
        <v>43466</v>
      </c>
      <c r="F53" s="15">
        <v>5</v>
      </c>
      <c r="G53" s="15" t="s">
        <v>331</v>
      </c>
      <c r="H53" s="57" t="s">
        <v>98</v>
      </c>
      <c r="I53" s="61" t="s">
        <v>332</v>
      </c>
      <c r="J53" s="51" t="s">
        <v>333</v>
      </c>
      <c r="K53" s="15">
        <v>2</v>
      </c>
      <c r="L53" s="32" t="s">
        <v>45</v>
      </c>
      <c r="M53" s="15" t="s">
        <v>321</v>
      </c>
      <c r="N53" s="23" t="s">
        <v>334</v>
      </c>
      <c r="O53" s="25">
        <v>1</v>
      </c>
      <c r="P53" s="16">
        <v>43497</v>
      </c>
      <c r="Q53" s="16">
        <v>43830</v>
      </c>
      <c r="R53" s="23" t="s">
        <v>98</v>
      </c>
      <c r="S53" s="23" t="s">
        <v>335</v>
      </c>
      <c r="T53" s="62" t="s">
        <v>336</v>
      </c>
      <c r="U53" s="78">
        <v>43585</v>
      </c>
      <c r="V53" s="81" t="s">
        <v>377</v>
      </c>
      <c r="W53" s="15">
        <v>0.5</v>
      </c>
      <c r="X53" s="17">
        <f t="shared" si="0"/>
        <v>0.25</v>
      </c>
      <c r="Y53" s="17">
        <f t="shared" si="1"/>
        <v>0.25</v>
      </c>
      <c r="Z53" s="17" t="str">
        <f t="shared" si="2"/>
        <v>EN PROCESO</v>
      </c>
      <c r="AA53" s="17" t="b">
        <f t="shared" si="3"/>
        <v>0</v>
      </c>
      <c r="AB53" s="26" t="str">
        <f t="shared" si="4"/>
        <v>EN PROCESO</v>
      </c>
      <c r="AC53" s="88" t="s">
        <v>421</v>
      </c>
      <c r="AD53" s="79" t="s">
        <v>376</v>
      </c>
    </row>
    <row r="54" spans="1:32" ht="48.75" customHeight="1" x14ac:dyDescent="0.25">
      <c r="A54" s="56">
        <v>2019</v>
      </c>
      <c r="B54" s="16">
        <v>43496</v>
      </c>
      <c r="C54" s="15" t="s">
        <v>43</v>
      </c>
      <c r="D54" s="15" t="s">
        <v>316</v>
      </c>
      <c r="E54" s="16">
        <v>43466</v>
      </c>
      <c r="F54" s="15">
        <v>6</v>
      </c>
      <c r="G54" s="15" t="s">
        <v>322</v>
      </c>
      <c r="H54" s="57" t="s">
        <v>98</v>
      </c>
      <c r="I54" s="63" t="s">
        <v>34</v>
      </c>
      <c r="J54" s="51" t="s">
        <v>337</v>
      </c>
      <c r="K54" s="32">
        <v>2</v>
      </c>
      <c r="L54" s="32" t="s">
        <v>45</v>
      </c>
      <c r="M54" s="15" t="s">
        <v>321</v>
      </c>
      <c r="N54" s="32" t="s">
        <v>323</v>
      </c>
      <c r="O54" s="34">
        <v>1</v>
      </c>
      <c r="P54" s="16">
        <v>43467</v>
      </c>
      <c r="Q54" s="16">
        <v>43830</v>
      </c>
      <c r="R54" s="23" t="s">
        <v>98</v>
      </c>
      <c r="S54" s="23" t="s">
        <v>335</v>
      </c>
      <c r="T54" s="62" t="s">
        <v>336</v>
      </c>
      <c r="U54" s="78">
        <v>43585</v>
      </c>
      <c r="V54" s="81" t="s">
        <v>375</v>
      </c>
      <c r="W54" s="15">
        <v>0</v>
      </c>
      <c r="X54" s="17">
        <f t="shared" si="0"/>
        <v>0</v>
      </c>
      <c r="Y54" s="17">
        <f t="shared" si="1"/>
        <v>0</v>
      </c>
      <c r="Z54" s="17" t="str">
        <f t="shared" si="2"/>
        <v>SIN INICIAR</v>
      </c>
      <c r="AA54" s="17" t="b">
        <f t="shared" si="3"/>
        <v>0</v>
      </c>
      <c r="AB54" s="26" t="str">
        <f t="shared" si="4"/>
        <v>SIN INICIAR</v>
      </c>
      <c r="AC54" s="88" t="s">
        <v>429</v>
      </c>
      <c r="AD54" s="79" t="s">
        <v>376</v>
      </c>
    </row>
    <row r="55" spans="1:32" ht="135" x14ac:dyDescent="0.25">
      <c r="A55" s="56">
        <v>2019</v>
      </c>
      <c r="B55" s="16">
        <v>43496</v>
      </c>
      <c r="C55" s="15" t="s">
        <v>43</v>
      </c>
      <c r="D55" s="15" t="s">
        <v>316</v>
      </c>
      <c r="E55" s="16">
        <v>43466</v>
      </c>
      <c r="F55" s="15">
        <v>7</v>
      </c>
      <c r="G55" s="15" t="s">
        <v>338</v>
      </c>
      <c r="H55" s="57" t="s">
        <v>55</v>
      </c>
      <c r="I55" s="61" t="s">
        <v>339</v>
      </c>
      <c r="J55" s="51" t="s">
        <v>340</v>
      </c>
      <c r="K55" s="32">
        <v>2</v>
      </c>
      <c r="L55" s="32" t="s">
        <v>45</v>
      </c>
      <c r="M55" s="15" t="s">
        <v>321</v>
      </c>
      <c r="N55" s="23" t="s">
        <v>341</v>
      </c>
      <c r="O55" s="34">
        <v>1</v>
      </c>
      <c r="P55" s="16">
        <v>43497</v>
      </c>
      <c r="Q55" s="16">
        <v>43830</v>
      </c>
      <c r="R55" s="32" t="s">
        <v>206</v>
      </c>
      <c r="S55" s="23" t="s">
        <v>207</v>
      </c>
      <c r="T55" s="62" t="s">
        <v>56</v>
      </c>
      <c r="U55" s="78">
        <v>43585</v>
      </c>
      <c r="V55" s="84" t="s">
        <v>381</v>
      </c>
      <c r="W55" s="15">
        <v>0</v>
      </c>
      <c r="X55" s="17">
        <f t="shared" si="0"/>
        <v>0</v>
      </c>
      <c r="Y55" s="17">
        <f t="shared" si="1"/>
        <v>0</v>
      </c>
      <c r="Z55" s="17" t="str">
        <f t="shared" si="2"/>
        <v>SIN INICIAR</v>
      </c>
      <c r="AA55" s="17" t="b">
        <f t="shared" si="3"/>
        <v>0</v>
      </c>
      <c r="AB55" s="26" t="str">
        <f t="shared" si="4"/>
        <v>SIN INICIAR</v>
      </c>
      <c r="AC55" s="89" t="s">
        <v>427</v>
      </c>
      <c r="AD55" s="79" t="s">
        <v>422</v>
      </c>
    </row>
    <row r="56" spans="1:32" ht="45" hidden="1" x14ac:dyDescent="0.25">
      <c r="A56" s="56">
        <v>2019</v>
      </c>
      <c r="B56" s="16">
        <v>43496</v>
      </c>
      <c r="C56" s="15" t="s">
        <v>43</v>
      </c>
      <c r="D56" s="15" t="s">
        <v>316</v>
      </c>
      <c r="E56" s="16">
        <v>43466</v>
      </c>
      <c r="F56" s="15">
        <v>8</v>
      </c>
      <c r="G56" s="15" t="s">
        <v>322</v>
      </c>
      <c r="H56" s="57" t="s">
        <v>293</v>
      </c>
      <c r="I56" s="63" t="s">
        <v>34</v>
      </c>
      <c r="J56" s="51" t="s">
        <v>337</v>
      </c>
      <c r="K56" s="32">
        <v>2</v>
      </c>
      <c r="L56" s="32" t="s">
        <v>45</v>
      </c>
      <c r="M56" s="15" t="s">
        <v>321</v>
      </c>
      <c r="N56" s="32" t="s">
        <v>323</v>
      </c>
      <c r="O56" s="34">
        <v>1</v>
      </c>
      <c r="P56" s="16">
        <v>43647</v>
      </c>
      <c r="Q56" s="16">
        <v>43830</v>
      </c>
      <c r="R56" s="32" t="s">
        <v>206</v>
      </c>
      <c r="S56" s="23" t="s">
        <v>207</v>
      </c>
      <c r="T56" s="62" t="s">
        <v>56</v>
      </c>
      <c r="U56" s="63"/>
      <c r="V56" s="84"/>
      <c r="W56" s="15"/>
      <c r="X56" s="17" t="str">
        <f t="shared" si="0"/>
        <v/>
      </c>
      <c r="Y56" s="17" t="str">
        <f t="shared" si="1"/>
        <v/>
      </c>
      <c r="Z56" s="17" t="str">
        <f t="shared" si="2"/>
        <v/>
      </c>
      <c r="AA56" s="17" t="str">
        <f t="shared" si="3"/>
        <v/>
      </c>
      <c r="AB56" s="26" t="str">
        <f t="shared" si="4"/>
        <v/>
      </c>
      <c r="AC56" s="33"/>
      <c r="AD56" s="79"/>
    </row>
    <row r="57" spans="1:32" ht="123.75" x14ac:dyDescent="0.25">
      <c r="A57" s="56">
        <v>2019</v>
      </c>
      <c r="B57" s="16">
        <v>43496</v>
      </c>
      <c r="C57" s="15" t="s">
        <v>43</v>
      </c>
      <c r="D57" s="15" t="s">
        <v>316</v>
      </c>
      <c r="E57" s="16">
        <v>43466</v>
      </c>
      <c r="F57" s="15">
        <v>9</v>
      </c>
      <c r="G57" s="23" t="s">
        <v>342</v>
      </c>
      <c r="H57" s="62" t="s">
        <v>343</v>
      </c>
      <c r="I57" s="61" t="s">
        <v>344</v>
      </c>
      <c r="J57" s="51" t="s">
        <v>345</v>
      </c>
      <c r="K57" s="32">
        <v>1</v>
      </c>
      <c r="L57" s="32" t="s">
        <v>45</v>
      </c>
      <c r="M57" s="15" t="s">
        <v>321</v>
      </c>
      <c r="N57" s="23" t="s">
        <v>346</v>
      </c>
      <c r="O57" s="34">
        <v>1</v>
      </c>
      <c r="P57" s="16">
        <v>43497</v>
      </c>
      <c r="Q57" s="16">
        <v>43830</v>
      </c>
      <c r="R57" s="23" t="s">
        <v>52</v>
      </c>
      <c r="S57" s="23" t="s">
        <v>207</v>
      </c>
      <c r="T57" s="62" t="s">
        <v>125</v>
      </c>
      <c r="U57" s="78">
        <v>43585</v>
      </c>
      <c r="V57" s="84" t="s">
        <v>381</v>
      </c>
      <c r="W57" s="15">
        <v>0</v>
      </c>
      <c r="X57" s="17">
        <f t="shared" si="0"/>
        <v>0</v>
      </c>
      <c r="Y57" s="17">
        <f t="shared" si="1"/>
        <v>0</v>
      </c>
      <c r="Z57" s="17" t="str">
        <f t="shared" si="2"/>
        <v>SIN INICIAR</v>
      </c>
      <c r="AA57" s="17" t="b">
        <f t="shared" si="3"/>
        <v>0</v>
      </c>
      <c r="AB57" s="26" t="str">
        <f>IF(W57="","",IF(U57&lt;=Q57,Z57,IF(U57&gt;=Q57,AA57)))</f>
        <v>SIN INICIAR</v>
      </c>
      <c r="AC57" s="18" t="s">
        <v>454</v>
      </c>
      <c r="AD57" s="79" t="s">
        <v>422</v>
      </c>
    </row>
    <row r="58" spans="1:32" ht="94.5" customHeight="1" x14ac:dyDescent="0.25">
      <c r="A58" s="56">
        <v>2019</v>
      </c>
      <c r="B58" s="16">
        <v>43496</v>
      </c>
      <c r="C58" s="15" t="s">
        <v>43</v>
      </c>
      <c r="D58" s="15" t="s">
        <v>316</v>
      </c>
      <c r="E58" s="16">
        <v>43466</v>
      </c>
      <c r="F58" s="15">
        <v>10</v>
      </c>
      <c r="G58" s="23" t="s">
        <v>342</v>
      </c>
      <c r="H58" s="62" t="s">
        <v>343</v>
      </c>
      <c r="I58" s="61" t="s">
        <v>347</v>
      </c>
      <c r="J58" s="51" t="s">
        <v>348</v>
      </c>
      <c r="K58" s="32">
        <v>1</v>
      </c>
      <c r="L58" s="32" t="s">
        <v>45</v>
      </c>
      <c r="M58" s="15" t="s">
        <v>321</v>
      </c>
      <c r="N58" s="23" t="s">
        <v>346</v>
      </c>
      <c r="O58" s="34">
        <v>1</v>
      </c>
      <c r="P58" s="16">
        <v>43497</v>
      </c>
      <c r="Q58" s="16">
        <v>43830</v>
      </c>
      <c r="R58" s="23" t="s">
        <v>52</v>
      </c>
      <c r="S58" s="23" t="s">
        <v>207</v>
      </c>
      <c r="T58" s="62" t="s">
        <v>125</v>
      </c>
      <c r="U58" s="78">
        <v>43585</v>
      </c>
      <c r="V58" s="84" t="s">
        <v>381</v>
      </c>
      <c r="W58" s="15">
        <v>0</v>
      </c>
      <c r="X58" s="17">
        <f t="shared" si="0"/>
        <v>0</v>
      </c>
      <c r="Y58" s="17">
        <f t="shared" si="1"/>
        <v>0</v>
      </c>
      <c r="Z58" s="17" t="str">
        <f t="shared" si="2"/>
        <v>SIN INICIAR</v>
      </c>
      <c r="AA58" s="17" t="b">
        <f t="shared" si="3"/>
        <v>0</v>
      </c>
      <c r="AB58" s="26" t="str">
        <f t="shared" si="4"/>
        <v>SIN INICIAR</v>
      </c>
      <c r="AC58" s="89" t="s">
        <v>455</v>
      </c>
      <c r="AD58" s="79" t="s">
        <v>422</v>
      </c>
    </row>
    <row r="59" spans="1:32" ht="90" x14ac:dyDescent="0.25">
      <c r="A59" s="56">
        <v>2019</v>
      </c>
      <c r="B59" s="16">
        <v>43496</v>
      </c>
      <c r="C59" s="15" t="s">
        <v>43</v>
      </c>
      <c r="D59" s="15" t="s">
        <v>316</v>
      </c>
      <c r="E59" s="16">
        <v>43466</v>
      </c>
      <c r="F59" s="15">
        <v>11</v>
      </c>
      <c r="G59" s="23" t="s">
        <v>342</v>
      </c>
      <c r="H59" s="62" t="s">
        <v>343</v>
      </c>
      <c r="I59" s="61" t="s">
        <v>349</v>
      </c>
      <c r="J59" s="51" t="s">
        <v>350</v>
      </c>
      <c r="K59" s="32">
        <v>1</v>
      </c>
      <c r="L59" s="32" t="s">
        <v>45</v>
      </c>
      <c r="M59" s="15" t="s">
        <v>321</v>
      </c>
      <c r="N59" s="23" t="s">
        <v>346</v>
      </c>
      <c r="O59" s="34">
        <v>1</v>
      </c>
      <c r="P59" s="16">
        <v>43497</v>
      </c>
      <c r="Q59" s="16">
        <v>43830</v>
      </c>
      <c r="R59" s="23" t="s">
        <v>52</v>
      </c>
      <c r="S59" s="23" t="s">
        <v>207</v>
      </c>
      <c r="T59" s="62" t="s">
        <v>125</v>
      </c>
      <c r="U59" s="78">
        <v>43585</v>
      </c>
      <c r="V59" s="81" t="s">
        <v>456</v>
      </c>
      <c r="W59" s="15">
        <v>0.5</v>
      </c>
      <c r="X59" s="17">
        <f t="shared" si="0"/>
        <v>0.5</v>
      </c>
      <c r="Y59" s="17">
        <f t="shared" si="1"/>
        <v>0.5</v>
      </c>
      <c r="Z59" s="17" t="str">
        <f t="shared" si="2"/>
        <v>EN PROCESO</v>
      </c>
      <c r="AA59" s="17" t="b">
        <f t="shared" si="3"/>
        <v>0</v>
      </c>
      <c r="AB59" s="26" t="str">
        <f t="shared" si="4"/>
        <v>EN PROCESO</v>
      </c>
      <c r="AC59" s="30" t="s">
        <v>457</v>
      </c>
      <c r="AD59" s="79" t="s">
        <v>422</v>
      </c>
    </row>
    <row r="60" spans="1:32" ht="45" hidden="1" x14ac:dyDescent="0.25">
      <c r="A60" s="56">
        <v>2019</v>
      </c>
      <c r="B60" s="16">
        <v>43496</v>
      </c>
      <c r="C60" s="15" t="s">
        <v>43</v>
      </c>
      <c r="D60" s="15" t="s">
        <v>316</v>
      </c>
      <c r="E60" s="16">
        <v>43466</v>
      </c>
      <c r="F60" s="15">
        <v>12</v>
      </c>
      <c r="G60" s="15" t="s">
        <v>322</v>
      </c>
      <c r="H60" s="62" t="s">
        <v>343</v>
      </c>
      <c r="I60" s="63" t="s">
        <v>34</v>
      </c>
      <c r="J60" s="51" t="s">
        <v>337</v>
      </c>
      <c r="K60" s="32">
        <v>2</v>
      </c>
      <c r="L60" s="32" t="s">
        <v>45</v>
      </c>
      <c r="M60" s="15" t="s">
        <v>321</v>
      </c>
      <c r="N60" s="32" t="s">
        <v>323</v>
      </c>
      <c r="O60" s="34">
        <v>1</v>
      </c>
      <c r="P60" s="16">
        <v>43647</v>
      </c>
      <c r="Q60" s="16">
        <v>43677</v>
      </c>
      <c r="R60" s="23" t="s">
        <v>52</v>
      </c>
      <c r="S60" s="23" t="s">
        <v>207</v>
      </c>
      <c r="T60" s="62" t="s">
        <v>125</v>
      </c>
      <c r="U60" s="78">
        <v>43585</v>
      </c>
      <c r="V60" s="84"/>
      <c r="W60" s="15"/>
      <c r="X60" s="17" t="str">
        <f t="shared" si="0"/>
        <v/>
      </c>
      <c r="Y60" s="17" t="str">
        <f t="shared" si="1"/>
        <v/>
      </c>
      <c r="Z60" s="17" t="str">
        <f t="shared" si="2"/>
        <v/>
      </c>
      <c r="AA60" s="17" t="str">
        <f t="shared" si="3"/>
        <v/>
      </c>
      <c r="AB60" s="26" t="str">
        <f t="shared" si="4"/>
        <v/>
      </c>
      <c r="AC60" s="33"/>
      <c r="AD60" s="79"/>
    </row>
    <row r="61" spans="1:32" ht="180" hidden="1" x14ac:dyDescent="0.25">
      <c r="A61" s="56">
        <v>2019</v>
      </c>
      <c r="B61" s="16">
        <v>43496</v>
      </c>
      <c r="C61" s="15" t="s">
        <v>43</v>
      </c>
      <c r="D61" s="15" t="s">
        <v>316</v>
      </c>
      <c r="E61" s="16">
        <v>43466</v>
      </c>
      <c r="F61" s="15">
        <v>13</v>
      </c>
      <c r="G61" s="23" t="s">
        <v>351</v>
      </c>
      <c r="H61" s="62" t="s">
        <v>57</v>
      </c>
      <c r="I61" s="61" t="s">
        <v>352</v>
      </c>
      <c r="J61" s="51" t="s">
        <v>353</v>
      </c>
      <c r="K61" s="32">
        <v>2</v>
      </c>
      <c r="L61" s="32" t="s">
        <v>45</v>
      </c>
      <c r="M61" s="15" t="s">
        <v>321</v>
      </c>
      <c r="N61" s="23" t="s">
        <v>354</v>
      </c>
      <c r="O61" s="34">
        <v>1</v>
      </c>
      <c r="P61" s="16">
        <v>43647</v>
      </c>
      <c r="Q61" s="16">
        <v>43830</v>
      </c>
      <c r="R61" s="23" t="s">
        <v>58</v>
      </c>
      <c r="S61" s="23" t="s">
        <v>63</v>
      </c>
      <c r="T61" s="62" t="s">
        <v>355</v>
      </c>
      <c r="U61" s="78">
        <v>43585</v>
      </c>
      <c r="V61" s="84"/>
      <c r="W61" s="15"/>
      <c r="X61" s="17" t="str">
        <f t="shared" si="0"/>
        <v/>
      </c>
      <c r="Y61" s="17" t="str">
        <f t="shared" si="1"/>
        <v/>
      </c>
      <c r="Z61" s="17" t="str">
        <f t="shared" si="2"/>
        <v/>
      </c>
      <c r="AA61" s="17" t="str">
        <f t="shared" si="3"/>
        <v/>
      </c>
      <c r="AB61" s="26" t="str">
        <f t="shared" si="4"/>
        <v/>
      </c>
      <c r="AC61" s="33"/>
      <c r="AD61" s="79"/>
    </row>
    <row r="62" spans="1:32" ht="101.25" hidden="1" x14ac:dyDescent="0.25">
      <c r="A62" s="56">
        <v>2019</v>
      </c>
      <c r="B62" s="16">
        <v>43496</v>
      </c>
      <c r="C62" s="15" t="s">
        <v>43</v>
      </c>
      <c r="D62" s="15" t="s">
        <v>316</v>
      </c>
      <c r="E62" s="16">
        <v>43466</v>
      </c>
      <c r="F62" s="15">
        <v>14</v>
      </c>
      <c r="G62" s="23" t="s">
        <v>357</v>
      </c>
      <c r="H62" s="62" t="s">
        <v>57</v>
      </c>
      <c r="I62" s="64" t="s">
        <v>358</v>
      </c>
      <c r="J62" s="51" t="s">
        <v>353</v>
      </c>
      <c r="K62" s="32">
        <v>2</v>
      </c>
      <c r="L62" s="32" t="s">
        <v>45</v>
      </c>
      <c r="M62" s="15" t="s">
        <v>321</v>
      </c>
      <c r="N62" s="23" t="s">
        <v>354</v>
      </c>
      <c r="O62" s="34">
        <v>1</v>
      </c>
      <c r="P62" s="16">
        <v>43647</v>
      </c>
      <c r="Q62" s="16">
        <v>43830</v>
      </c>
      <c r="R62" s="23" t="s">
        <v>58</v>
      </c>
      <c r="S62" s="23" t="s">
        <v>63</v>
      </c>
      <c r="T62" s="62" t="s">
        <v>355</v>
      </c>
      <c r="U62" s="78">
        <v>43585</v>
      </c>
      <c r="V62" s="84"/>
      <c r="W62" s="15"/>
      <c r="X62" s="17" t="str">
        <f t="shared" si="0"/>
        <v/>
      </c>
      <c r="Y62" s="17" t="str">
        <f t="shared" si="1"/>
        <v/>
      </c>
      <c r="Z62" s="17" t="str">
        <f t="shared" si="2"/>
        <v/>
      </c>
      <c r="AA62" s="17" t="str">
        <f t="shared" si="3"/>
        <v/>
      </c>
      <c r="AB62" s="26" t="str">
        <f t="shared" si="4"/>
        <v/>
      </c>
      <c r="AC62" s="33"/>
      <c r="AD62" s="79"/>
    </row>
    <row r="63" spans="1:32" ht="45" hidden="1" x14ac:dyDescent="0.25">
      <c r="A63" s="56">
        <v>2019</v>
      </c>
      <c r="B63" s="16">
        <v>43496</v>
      </c>
      <c r="C63" s="15" t="s">
        <v>43</v>
      </c>
      <c r="D63" s="15" t="s">
        <v>316</v>
      </c>
      <c r="E63" s="16">
        <v>43466</v>
      </c>
      <c r="F63" s="15">
        <v>15</v>
      </c>
      <c r="G63" s="15" t="s">
        <v>322</v>
      </c>
      <c r="H63" s="62" t="s">
        <v>57</v>
      </c>
      <c r="I63" s="63" t="s">
        <v>34</v>
      </c>
      <c r="J63" s="51" t="s">
        <v>337</v>
      </c>
      <c r="K63" s="32">
        <v>2</v>
      </c>
      <c r="L63" s="32" t="s">
        <v>45</v>
      </c>
      <c r="M63" s="15" t="s">
        <v>321</v>
      </c>
      <c r="N63" s="32" t="s">
        <v>323</v>
      </c>
      <c r="O63" s="34">
        <v>1</v>
      </c>
      <c r="P63" s="16">
        <v>43647</v>
      </c>
      <c r="Q63" s="16">
        <v>43677</v>
      </c>
      <c r="R63" s="23" t="s">
        <v>58</v>
      </c>
      <c r="S63" s="23" t="s">
        <v>63</v>
      </c>
      <c r="T63" s="62" t="s">
        <v>355</v>
      </c>
      <c r="U63" s="78">
        <v>43585</v>
      </c>
      <c r="V63" s="84"/>
      <c r="W63" s="15"/>
      <c r="X63" s="17" t="str">
        <f t="shared" si="0"/>
        <v/>
      </c>
      <c r="Y63" s="17" t="str">
        <f t="shared" si="1"/>
        <v/>
      </c>
      <c r="Z63" s="17" t="str">
        <f t="shared" si="2"/>
        <v/>
      </c>
      <c r="AA63" s="17" t="str">
        <f t="shared" si="3"/>
        <v/>
      </c>
      <c r="AB63" s="26" t="str">
        <f t="shared" si="4"/>
        <v/>
      </c>
      <c r="AC63" s="33"/>
      <c r="AD63" s="79"/>
    </row>
    <row r="64" spans="1:32" ht="90" x14ac:dyDescent="0.25">
      <c r="A64" s="56">
        <v>2019</v>
      </c>
      <c r="B64" s="16">
        <v>43496</v>
      </c>
      <c r="C64" s="15" t="s">
        <v>43</v>
      </c>
      <c r="D64" s="15" t="s">
        <v>316</v>
      </c>
      <c r="E64" s="16">
        <v>43466</v>
      </c>
      <c r="F64" s="15">
        <v>16</v>
      </c>
      <c r="G64" s="15" t="s">
        <v>364</v>
      </c>
      <c r="H64" s="62" t="s">
        <v>67</v>
      </c>
      <c r="I64" s="61" t="s">
        <v>356</v>
      </c>
      <c r="J64" s="51" t="s">
        <v>359</v>
      </c>
      <c r="K64" s="32">
        <v>1</v>
      </c>
      <c r="L64" s="32" t="s">
        <v>45</v>
      </c>
      <c r="M64" s="15" t="s">
        <v>321</v>
      </c>
      <c r="N64" s="23" t="s">
        <v>360</v>
      </c>
      <c r="O64" s="34">
        <v>1</v>
      </c>
      <c r="P64" s="16">
        <v>43497</v>
      </c>
      <c r="Q64" s="16">
        <v>43830</v>
      </c>
      <c r="R64" s="23" t="s">
        <v>361</v>
      </c>
      <c r="S64" s="23" t="s">
        <v>362</v>
      </c>
      <c r="T64" s="62" t="s">
        <v>362</v>
      </c>
      <c r="U64" s="78">
        <v>43585</v>
      </c>
      <c r="V64" s="80" t="s">
        <v>412</v>
      </c>
      <c r="W64" s="15">
        <v>0.5</v>
      </c>
      <c r="X64" s="17">
        <f t="shared" si="0"/>
        <v>0.5</v>
      </c>
      <c r="Y64" s="17">
        <f t="shared" si="1"/>
        <v>0.5</v>
      </c>
      <c r="Z64" s="17" t="str">
        <f t="shared" si="2"/>
        <v>EN PROCESO</v>
      </c>
      <c r="AA64" s="17" t="b">
        <f t="shared" si="3"/>
        <v>0</v>
      </c>
      <c r="AB64" s="26" t="str">
        <f t="shared" si="4"/>
        <v>EN PROCESO</v>
      </c>
      <c r="AC64" s="30" t="s">
        <v>453</v>
      </c>
      <c r="AD64" s="57" t="s">
        <v>374</v>
      </c>
    </row>
    <row r="65" spans="1:30" ht="67.5" x14ac:dyDescent="0.25">
      <c r="A65" s="56">
        <v>2019</v>
      </c>
      <c r="B65" s="16">
        <v>43496</v>
      </c>
      <c r="C65" s="15" t="s">
        <v>43</v>
      </c>
      <c r="D65" s="15" t="s">
        <v>316</v>
      </c>
      <c r="E65" s="16">
        <v>43466</v>
      </c>
      <c r="F65" s="15">
        <v>17</v>
      </c>
      <c r="G65" s="15" t="s">
        <v>365</v>
      </c>
      <c r="H65" s="62" t="s">
        <v>67</v>
      </c>
      <c r="I65" s="63" t="s">
        <v>363</v>
      </c>
      <c r="J65" s="51" t="s">
        <v>359</v>
      </c>
      <c r="K65" s="32">
        <v>1</v>
      </c>
      <c r="L65" s="32" t="s">
        <v>45</v>
      </c>
      <c r="M65" s="15" t="s">
        <v>321</v>
      </c>
      <c r="N65" s="23" t="s">
        <v>360</v>
      </c>
      <c r="O65" s="34">
        <v>1</v>
      </c>
      <c r="P65" s="16">
        <v>43497</v>
      </c>
      <c r="Q65" s="16">
        <v>43830</v>
      </c>
      <c r="R65" s="23" t="s">
        <v>361</v>
      </c>
      <c r="S65" s="23" t="s">
        <v>362</v>
      </c>
      <c r="T65" s="62" t="s">
        <v>362</v>
      </c>
      <c r="U65" s="78">
        <v>43585</v>
      </c>
      <c r="V65" s="80" t="s">
        <v>412</v>
      </c>
      <c r="W65" s="15">
        <v>0.5</v>
      </c>
      <c r="X65" s="17">
        <f t="shared" si="0"/>
        <v>0.5</v>
      </c>
      <c r="Y65" s="17">
        <f t="shared" si="1"/>
        <v>0.5</v>
      </c>
      <c r="Z65" s="17" t="str">
        <f t="shared" si="2"/>
        <v>EN PROCESO</v>
      </c>
      <c r="AA65" s="17" t="b">
        <f t="shared" si="3"/>
        <v>0</v>
      </c>
      <c r="AB65" s="26" t="str">
        <f t="shared" si="4"/>
        <v>EN PROCESO</v>
      </c>
      <c r="AC65" s="30" t="s">
        <v>453</v>
      </c>
      <c r="AD65" s="57" t="s">
        <v>374</v>
      </c>
    </row>
    <row r="66" spans="1:30" ht="67.5" hidden="1" x14ac:dyDescent="0.25">
      <c r="A66" s="56">
        <v>2019</v>
      </c>
      <c r="B66" s="16">
        <v>43496</v>
      </c>
      <c r="C66" s="15" t="s">
        <v>43</v>
      </c>
      <c r="D66" s="15" t="s">
        <v>316</v>
      </c>
      <c r="E66" s="16">
        <v>43466</v>
      </c>
      <c r="F66" s="15">
        <v>18</v>
      </c>
      <c r="G66" s="15" t="s">
        <v>322</v>
      </c>
      <c r="H66" s="62" t="s">
        <v>67</v>
      </c>
      <c r="I66" s="63" t="s">
        <v>34</v>
      </c>
      <c r="J66" s="51" t="s">
        <v>366</v>
      </c>
      <c r="K66" s="32">
        <v>2</v>
      </c>
      <c r="L66" s="32" t="s">
        <v>45</v>
      </c>
      <c r="M66" s="15" t="s">
        <v>321</v>
      </c>
      <c r="N66" s="32" t="s">
        <v>323</v>
      </c>
      <c r="O66" s="34">
        <v>1</v>
      </c>
      <c r="P66" s="16">
        <v>43647</v>
      </c>
      <c r="Q66" s="16">
        <v>43677</v>
      </c>
      <c r="R66" s="23" t="s">
        <v>361</v>
      </c>
      <c r="S66" s="23" t="s">
        <v>362</v>
      </c>
      <c r="T66" s="62" t="s">
        <v>362</v>
      </c>
      <c r="U66" s="78">
        <v>43585</v>
      </c>
      <c r="V66" s="84"/>
      <c r="W66" s="15"/>
      <c r="X66" s="17" t="str">
        <f t="shared" si="0"/>
        <v/>
      </c>
      <c r="Y66" s="17" t="str">
        <f t="shared" si="1"/>
        <v/>
      </c>
      <c r="Z66" s="17" t="str">
        <f t="shared" si="2"/>
        <v/>
      </c>
      <c r="AA66" s="17" t="str">
        <f t="shared" si="3"/>
        <v/>
      </c>
      <c r="AB66" s="26" t="str">
        <f t="shared" si="4"/>
        <v/>
      </c>
      <c r="AC66" s="33"/>
      <c r="AD66" s="79"/>
    </row>
    <row r="67" spans="1:30" ht="90" x14ac:dyDescent="0.25">
      <c r="A67" s="56">
        <v>2019</v>
      </c>
      <c r="B67" s="16">
        <v>43496</v>
      </c>
      <c r="C67" s="15" t="s">
        <v>43</v>
      </c>
      <c r="D67" s="15" t="s">
        <v>316</v>
      </c>
      <c r="E67" s="16">
        <v>43466</v>
      </c>
      <c r="F67" s="15">
        <v>19</v>
      </c>
      <c r="G67" s="15" t="s">
        <v>367</v>
      </c>
      <c r="H67" s="62" t="s">
        <v>48</v>
      </c>
      <c r="I67" s="61" t="s">
        <v>368</v>
      </c>
      <c r="J67" s="51" t="s">
        <v>369</v>
      </c>
      <c r="K67" s="32">
        <v>3</v>
      </c>
      <c r="L67" s="32" t="s">
        <v>45</v>
      </c>
      <c r="M67" s="15" t="s">
        <v>321</v>
      </c>
      <c r="N67" s="23" t="s">
        <v>370</v>
      </c>
      <c r="O67" s="34">
        <v>1</v>
      </c>
      <c r="P67" s="16">
        <v>43497</v>
      </c>
      <c r="Q67" s="16">
        <v>43830</v>
      </c>
      <c r="R67" s="23" t="s">
        <v>181</v>
      </c>
      <c r="S67" s="23" t="s">
        <v>182</v>
      </c>
      <c r="T67" s="62" t="s">
        <v>147</v>
      </c>
      <c r="U67" s="78">
        <v>43585</v>
      </c>
      <c r="V67" s="86" t="s">
        <v>410</v>
      </c>
      <c r="W67" s="15">
        <v>0.5</v>
      </c>
      <c r="X67" s="17">
        <f t="shared" si="0"/>
        <v>0.16666666666666666</v>
      </c>
      <c r="Y67" s="17">
        <f t="shared" si="1"/>
        <v>0.16666666666666666</v>
      </c>
      <c r="Z67" s="17" t="str">
        <f t="shared" si="2"/>
        <v>EN PROCESO</v>
      </c>
      <c r="AA67" s="17" t="b">
        <f t="shared" si="3"/>
        <v>0</v>
      </c>
      <c r="AB67" s="26" t="str">
        <f t="shared" si="4"/>
        <v>EN PROCESO</v>
      </c>
      <c r="AC67" s="30" t="s">
        <v>458</v>
      </c>
      <c r="AD67" s="57" t="s">
        <v>374</v>
      </c>
    </row>
    <row r="68" spans="1:30" ht="90.75" thickBot="1" x14ac:dyDescent="0.3">
      <c r="A68" s="74">
        <v>2019</v>
      </c>
      <c r="B68" s="70">
        <v>43496</v>
      </c>
      <c r="C68" s="75" t="s">
        <v>43</v>
      </c>
      <c r="D68" s="75" t="s">
        <v>316</v>
      </c>
      <c r="E68" s="70">
        <v>43466</v>
      </c>
      <c r="F68" s="75">
        <v>20</v>
      </c>
      <c r="G68" s="75" t="s">
        <v>322</v>
      </c>
      <c r="H68" s="71" t="s">
        <v>48</v>
      </c>
      <c r="I68" s="65" t="s">
        <v>34</v>
      </c>
      <c r="J68" s="66" t="s">
        <v>371</v>
      </c>
      <c r="K68" s="67">
        <v>2</v>
      </c>
      <c r="L68" s="67" t="s">
        <v>45</v>
      </c>
      <c r="M68" s="68" t="s">
        <v>321</v>
      </c>
      <c r="N68" s="67" t="s">
        <v>372</v>
      </c>
      <c r="O68" s="69">
        <v>1</v>
      </c>
      <c r="P68" s="70">
        <v>43497</v>
      </c>
      <c r="Q68" s="70">
        <v>43830</v>
      </c>
      <c r="R68" s="68" t="s">
        <v>181</v>
      </c>
      <c r="S68" s="68" t="s">
        <v>182</v>
      </c>
      <c r="T68" s="71" t="s">
        <v>147</v>
      </c>
      <c r="U68" s="78">
        <v>43585</v>
      </c>
      <c r="V68" s="86" t="s">
        <v>411</v>
      </c>
      <c r="W68" s="15">
        <v>0.5</v>
      </c>
      <c r="X68" s="17">
        <f t="shared" si="0"/>
        <v>0.25</v>
      </c>
      <c r="Y68" s="17">
        <f t="shared" si="1"/>
        <v>0.25</v>
      </c>
      <c r="Z68" s="17" t="str">
        <f t="shared" si="2"/>
        <v>EN PROCESO</v>
      </c>
      <c r="AA68" s="17" t="b">
        <f t="shared" si="3"/>
        <v>0</v>
      </c>
      <c r="AB68" s="26" t="str">
        <f t="shared" si="4"/>
        <v>EN PROCESO</v>
      </c>
      <c r="AC68" s="30" t="s">
        <v>459</v>
      </c>
      <c r="AD68" s="57" t="s">
        <v>374</v>
      </c>
    </row>
  </sheetData>
  <sheetProtection algorithmName="SHA-512" hashValue="vvCXRgPkdzmoIE4oiO7iPM/YK+O8A34KqcYOGMyAkbsKbU43EP4Tlnwov5KXx677Pc3WclAeQM6KUU5QVOurEQ==" saltValue="M1mL6V7gO14D69B0XcIyWQ==" spinCount="100000" sheet="1" objects="1" scenarios="1" formatCells="0" formatColumns="0"/>
  <autoFilter ref="A8:AF68">
    <filterColumn colId="15">
      <filters>
        <dateGroupItem year="2019" month="1" dateTimeGrouping="month"/>
        <dateGroupItem year="2019" month="2" dateTimeGrouping="month"/>
      </filters>
    </filterColumn>
  </autoFilter>
  <mergeCells count="32">
    <mergeCell ref="U5:AD5"/>
    <mergeCell ref="X6:X7"/>
    <mergeCell ref="N6:N7"/>
    <mergeCell ref="U6:U7"/>
    <mergeCell ref="V6:V7"/>
    <mergeCell ref="T6:T7"/>
    <mergeCell ref="AC6:AC7"/>
    <mergeCell ref="AD6:AD7"/>
    <mergeCell ref="AB6:AB7"/>
    <mergeCell ref="A6:A7"/>
    <mergeCell ref="B6:B7"/>
    <mergeCell ref="C6:C7"/>
    <mergeCell ref="F6:F7"/>
    <mergeCell ref="G6:G7"/>
    <mergeCell ref="D6:D7"/>
    <mergeCell ref="E6:E7"/>
    <mergeCell ref="A1:B4"/>
    <mergeCell ref="R6:R7"/>
    <mergeCell ref="O6:O7"/>
    <mergeCell ref="A5:H5"/>
    <mergeCell ref="I5:T5"/>
    <mergeCell ref="H6:H7"/>
    <mergeCell ref="I6:I7"/>
    <mergeCell ref="J6:K6"/>
    <mergeCell ref="L6:L7"/>
    <mergeCell ref="M6:M7"/>
    <mergeCell ref="P6:P7"/>
    <mergeCell ref="Q6:Q7"/>
    <mergeCell ref="S6:S7"/>
    <mergeCell ref="C1:AB4"/>
    <mergeCell ref="Y6:Y7"/>
    <mergeCell ref="W6:W7"/>
  </mergeCells>
  <conditionalFormatting sqref="V17 AC17 AC22 V11:V14 AC31 V26:V29 V42:V46 AC24:AC29 AC42:AC46">
    <cfRule type="containsText" dxfId="27" priority="583" stopIfTrue="1" operator="containsText" text="Fecha debe ser posterior a la">
      <formula>NOT(ISERROR(SEARCH("Fecha debe ser posterior a la",V11)))</formula>
    </cfRule>
  </conditionalFormatting>
  <conditionalFormatting sqref="V16">
    <cfRule type="containsText" dxfId="26" priority="362" stopIfTrue="1" operator="containsText" text="Fecha debe ser posterior a la">
      <formula>NOT(ISERROR(SEARCH("Fecha debe ser posterior a la",V16)))</formula>
    </cfRule>
  </conditionalFormatting>
  <conditionalFormatting sqref="V18">
    <cfRule type="containsText" dxfId="25" priority="260" stopIfTrue="1" operator="containsText" text="Fecha debe ser posterior a la">
      <formula>NOT(ISERROR(SEARCH("Fecha debe ser posterior a la",V18)))</formula>
    </cfRule>
  </conditionalFormatting>
  <conditionalFormatting sqref="V15">
    <cfRule type="containsText" dxfId="24" priority="245" stopIfTrue="1" operator="containsText" text="Fecha debe ser posterior a la">
      <formula>NOT(ISERROR(SEARCH("Fecha debe ser posterior a la",V15)))</formula>
    </cfRule>
  </conditionalFormatting>
  <conditionalFormatting sqref="V21:V24">
    <cfRule type="containsText" dxfId="23" priority="221" stopIfTrue="1" operator="containsText" text="Fecha debe ser posterior a la">
      <formula>NOT(ISERROR(SEARCH("Fecha debe ser posterior a la",V21)))</formula>
    </cfRule>
  </conditionalFormatting>
  <conditionalFormatting sqref="V40">
    <cfRule type="containsText" dxfId="22" priority="219" stopIfTrue="1" operator="containsText" text="Fecha debe ser posterior a la">
      <formula>NOT(ISERROR(SEARCH("Fecha debe ser posterior a la",V40)))</formula>
    </cfRule>
  </conditionalFormatting>
  <conditionalFormatting sqref="AC20">
    <cfRule type="containsText" dxfId="21" priority="195" stopIfTrue="1" operator="containsText" text="Fecha debe ser posterior a la">
      <formula>NOT(ISERROR(SEARCH("Fecha debe ser posterior a la",AC20)))</formula>
    </cfRule>
  </conditionalFormatting>
  <conditionalFormatting sqref="AC21">
    <cfRule type="containsText" dxfId="20" priority="191" stopIfTrue="1" operator="containsText" text="Fecha debe ser posterior a la">
      <formula>NOT(ISERROR(SEARCH("Fecha debe ser posterior a la",AC21)))</formula>
    </cfRule>
  </conditionalFormatting>
  <conditionalFormatting sqref="AB9:AB68">
    <cfRule type="containsText" dxfId="19" priority="88" operator="containsText" text="EN PROCESO">
      <formula>NOT(ISERROR(SEARCH("EN PROCESO",AB9)))</formula>
    </cfRule>
    <cfRule type="containsText" dxfId="18" priority="89" operator="containsText" text="TERMINADA EXTEMPORÁNEA">
      <formula>NOT(ISERROR(SEARCH("TERMINADA EXTEMPORÁNEA",AB9)))</formula>
    </cfRule>
    <cfRule type="containsText" dxfId="17" priority="90" operator="containsText" text="TERMINADA">
      <formula>NOT(ISERROR(SEARCH("TERMINADA",AB9)))</formula>
    </cfRule>
    <cfRule type="containsText" dxfId="16" priority="91" operator="containsText" text="SIN INICIAR">
      <formula>NOT(ISERROR(SEARCH("SIN INICIAR",AB9)))</formula>
    </cfRule>
    <cfRule type="containsText" dxfId="15" priority="92" operator="containsText" text="INCUMPLIDA">
      <formula>NOT(ISERROR(SEARCH("INCUMPLIDA",AB9)))</formula>
    </cfRule>
  </conditionalFormatting>
  <conditionalFormatting sqref="AC38:AC39">
    <cfRule type="containsText" dxfId="14" priority="59" stopIfTrue="1" operator="containsText" text="Fecha debe ser posterior a la">
      <formula>NOT(ISERROR(SEARCH("Fecha debe ser posterior a la",AC38)))</formula>
    </cfRule>
  </conditionalFormatting>
  <conditionalFormatting sqref="AC40">
    <cfRule type="containsText" dxfId="13" priority="57" stopIfTrue="1" operator="containsText" text="Fecha debe ser posterior a la">
      <formula>NOT(ISERROR(SEARCH("Fecha debe ser posterior a la",AC40)))</formula>
    </cfRule>
  </conditionalFormatting>
  <conditionalFormatting sqref="V47:V48">
    <cfRule type="containsText" dxfId="12" priority="28" stopIfTrue="1" operator="containsText" text="Fecha debe ser posterior a la">
      <formula>NOT(ISERROR(SEARCH("Fecha debe ser posterior a la",V47)))</formula>
    </cfRule>
  </conditionalFormatting>
  <conditionalFormatting sqref="V50">
    <cfRule type="containsText" dxfId="11" priority="27" stopIfTrue="1" operator="containsText" text="Fecha debe ser posterior a la">
      <formula>NOT(ISERROR(SEARCH("Fecha debe ser posterior a la",V50)))</formula>
    </cfRule>
  </conditionalFormatting>
  <conditionalFormatting sqref="AC47:AC48 AC50:AC52">
    <cfRule type="containsText" dxfId="10" priority="26" stopIfTrue="1" operator="containsText" text="Fecha debe ser posterior a la">
      <formula>NOT(ISERROR(SEARCH("Fecha debe ser posterior a la",AC47)))</formula>
    </cfRule>
  </conditionalFormatting>
  <conditionalFormatting sqref="V25">
    <cfRule type="containsText" dxfId="9" priority="10" stopIfTrue="1" operator="containsText" text="Fecha debe ser posterior a la">
      <formula>NOT(ISERROR(SEARCH("Fecha debe ser posterior a la",V25)))</formula>
    </cfRule>
  </conditionalFormatting>
  <conditionalFormatting sqref="AC9">
    <cfRule type="containsText" dxfId="8" priority="9" stopIfTrue="1" operator="containsText" text="Fecha debe ser posterior a la">
      <formula>NOT(ISERROR(SEARCH("Fecha debe ser posterior a la",AC9)))</formula>
    </cfRule>
  </conditionalFormatting>
  <conditionalFormatting sqref="AC18:AC19 AC10:AC16">
    <cfRule type="containsText" dxfId="7" priority="8" stopIfTrue="1" operator="containsText" text="Fecha debe ser posterior a la">
      <formula>NOT(ISERROR(SEARCH("Fecha debe ser posterior a la",AC10)))</formula>
    </cfRule>
  </conditionalFormatting>
  <conditionalFormatting sqref="AC23">
    <cfRule type="containsText" dxfId="6" priority="7" stopIfTrue="1" operator="containsText" text="Fecha debe ser posterior a la">
      <formula>NOT(ISERROR(SEARCH("Fecha debe ser posterior a la",AC23)))</formula>
    </cfRule>
  </conditionalFormatting>
  <conditionalFormatting sqref="AC33:AC35">
    <cfRule type="containsText" dxfId="5" priority="6" stopIfTrue="1" operator="containsText" text="Fecha debe ser posterior a la">
      <formula>NOT(ISERROR(SEARCH("Fecha debe ser posterior a la",AC33)))</formula>
    </cfRule>
  </conditionalFormatting>
  <conditionalFormatting sqref="AC49">
    <cfRule type="containsText" dxfId="4" priority="5" stopIfTrue="1" operator="containsText" text="Fecha debe ser posterior a la">
      <formula>NOT(ISERROR(SEARCH("Fecha debe ser posterior a la",AC49)))</formula>
    </cfRule>
  </conditionalFormatting>
  <conditionalFormatting sqref="V19">
    <cfRule type="containsText" dxfId="3" priority="4" stopIfTrue="1" operator="containsText" text="Fecha debe ser posterior a la">
      <formula>NOT(ISERROR(SEARCH("Fecha debe ser posterior a la",V19)))</formula>
    </cfRule>
  </conditionalFormatting>
  <conditionalFormatting sqref="V49">
    <cfRule type="containsText" dxfId="2" priority="3" stopIfTrue="1" operator="containsText" text="Fecha debe ser posterior a la">
      <formula>NOT(ISERROR(SEARCH("Fecha debe ser posterior a la",V49)))</formula>
    </cfRule>
  </conditionalFormatting>
  <conditionalFormatting sqref="V64">
    <cfRule type="containsText" dxfId="1" priority="2" stopIfTrue="1" operator="containsText" text="Fecha debe ser posterior a la">
      <formula>NOT(ISERROR(SEARCH("Fecha debe ser posterior a la",V64)))</formula>
    </cfRule>
  </conditionalFormatting>
  <conditionalFormatting sqref="V65">
    <cfRule type="containsText" dxfId="0" priority="1" stopIfTrue="1" operator="containsText" text="Fecha debe ser posterior a la">
      <formula>NOT(ISERROR(SEARCH("Fecha debe ser posterior a la",V65)))</formula>
    </cfRule>
  </conditionalFormatting>
  <dataValidations count="3">
    <dataValidation showDropDown="1" showInputMessage="1" showErrorMessage="1" sqref="H18:H19 H25:H33 H40 H55"/>
    <dataValidation type="date" operator="greaterThan" allowBlank="1" showInputMessage="1" showErrorMessage="1" sqref="B9:B68 E9:E68">
      <formula1>36892</formula1>
    </dataValidation>
    <dataValidation type="date" operator="greaterThan" allowBlank="1" showInputMessage="1" showErrorMessage="1" error="Fecha debe ser posterior a la de inicio (Columna U)" sqref="U9:U55 U57:U68">
      <formula1>P9</formula1>
    </dataValidation>
  </dataValidations>
  <pageMargins left="0.70866141732283461" right="0.70866141732283461" top="0.74803149606299213" bottom="0.74803149606299213" header="0" footer="0"/>
  <pageSetup paperSize="5" scale="19"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'V:\2015\PM\[CECS-FT-019 Plan de Mejoramiento Final Vigencia 2014 v.2.xlsx]Datos'!#REF!</xm:f>
          </x14:formula1>
          <xm:sqref>C9:C68</xm:sqref>
        </x14:dataValidation>
        <x14:dataValidation type="list" allowBlank="1" showInputMessage="1" showErrorMessage="1">
          <x14:formula1>
            <xm:f>Datos!$D$3:$D$16</xm:f>
          </x14:formula1>
          <xm:sqref>H9:H17 H34:H35 H22:H23</xm:sqref>
        </x14:dataValidation>
        <x14:dataValidation type="list" allowBlank="1" showInputMessage="1" showErrorMessage="1">
          <x14:formula1>
            <xm:f>Datos!$E$3:$E$6</xm:f>
          </x14:formula1>
          <xm:sqref>L9:L52</xm:sqref>
        </x14:dataValidation>
        <x14:dataValidation type="list" allowBlank="1" showInputMessage="1" showErrorMessage="1">
          <x14:formula1>
            <xm:f>Datos!$K$3:$K$24</xm:f>
          </x14:formula1>
          <xm:sqref>K27:K53 W9:W68</xm:sqref>
        </x14:dataValidation>
        <x14:dataValidation type="list" allowBlank="1" showInputMessage="1" showErrorMessage="1">
          <x14:formula1>
            <xm:f>Datos!$J$3:$J$13</xm:f>
          </x14:formula1>
          <xm:sqref>K9:K10 K12:K26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1"/>
  <sheetViews>
    <sheetView topLeftCell="C1" workbookViewId="0">
      <selection activeCell="D14" sqref="D14"/>
    </sheetView>
  </sheetViews>
  <sheetFormatPr baseColWidth="10" defaultColWidth="11.42578125" defaultRowHeight="12.75" x14ac:dyDescent="0.2"/>
  <cols>
    <col min="1" max="1" width="1.42578125" style="2" customWidth="1"/>
    <col min="2" max="2" width="13.140625" style="1" customWidth="1"/>
    <col min="3" max="3" width="19.140625" style="2" customWidth="1"/>
    <col min="4" max="4" width="47.5703125" style="3" customWidth="1"/>
    <col min="5" max="5" width="18.85546875" style="2" customWidth="1"/>
    <col min="6" max="6" width="27.140625" style="2" customWidth="1"/>
    <col min="7" max="7" width="42.140625" style="4" customWidth="1"/>
    <col min="8" max="8" width="42.140625" style="5" customWidth="1"/>
    <col min="9" max="10" width="9.85546875" style="1" customWidth="1"/>
    <col min="11" max="11" width="16" style="1" customWidth="1"/>
    <col min="12" max="12" width="17.5703125" style="2" customWidth="1"/>
    <col min="13" max="13" width="27.28515625" style="2" customWidth="1"/>
    <col min="14" max="14" width="17.85546875" style="2" customWidth="1"/>
    <col min="15" max="16384" width="11.42578125" style="2"/>
  </cols>
  <sheetData>
    <row r="1" spans="2:14" x14ac:dyDescent="0.2">
      <c r="I1" s="6"/>
      <c r="J1" s="6"/>
      <c r="K1" s="6"/>
      <c r="L1" s="1"/>
    </row>
    <row r="2" spans="2:14" s="7" customFormat="1" x14ac:dyDescent="0.25">
      <c r="B2" s="7" t="s">
        <v>72</v>
      </c>
      <c r="C2" s="7" t="s">
        <v>73</v>
      </c>
      <c r="D2" s="7" t="s">
        <v>9</v>
      </c>
      <c r="E2" s="7" t="s">
        <v>74</v>
      </c>
      <c r="F2" s="7" t="s">
        <v>75</v>
      </c>
      <c r="G2" s="7" t="s">
        <v>76</v>
      </c>
      <c r="H2" s="7" t="s">
        <v>77</v>
      </c>
      <c r="I2" s="8" t="s">
        <v>78</v>
      </c>
      <c r="J2" s="8" t="s">
        <v>27</v>
      </c>
      <c r="K2" s="8" t="s">
        <v>79</v>
      </c>
      <c r="L2" s="7" t="s">
        <v>80</v>
      </c>
      <c r="M2" s="7" t="s">
        <v>81</v>
      </c>
      <c r="N2" s="7" t="s">
        <v>82</v>
      </c>
    </row>
    <row r="3" spans="2:14" x14ac:dyDescent="0.2">
      <c r="B3" s="1">
        <v>1</v>
      </c>
      <c r="C3" s="2" t="s">
        <v>83</v>
      </c>
      <c r="D3" s="9" t="s">
        <v>44</v>
      </c>
      <c r="E3" s="10" t="s">
        <v>84</v>
      </c>
      <c r="F3" s="10" t="s">
        <v>71</v>
      </c>
      <c r="G3" s="11" t="s">
        <v>85</v>
      </c>
      <c r="H3" s="10" t="s">
        <v>86</v>
      </c>
      <c r="I3" s="6">
        <v>0.5</v>
      </c>
      <c r="J3" s="1">
        <v>0</v>
      </c>
      <c r="K3" s="1">
        <v>0</v>
      </c>
      <c r="L3" s="1" t="s">
        <v>87</v>
      </c>
      <c r="M3" s="2" t="s">
        <v>88</v>
      </c>
      <c r="N3" s="2" t="s">
        <v>89</v>
      </c>
    </row>
    <row r="4" spans="2:14" x14ac:dyDescent="0.2">
      <c r="B4" s="1">
        <v>2</v>
      </c>
      <c r="C4" s="2" t="s">
        <v>90</v>
      </c>
      <c r="D4" s="9" t="s">
        <v>91</v>
      </c>
      <c r="E4" s="10" t="s">
        <v>92</v>
      </c>
      <c r="F4" s="10" t="s">
        <v>71</v>
      </c>
      <c r="G4" s="11" t="s">
        <v>49</v>
      </c>
      <c r="H4" s="10" t="s">
        <v>50</v>
      </c>
      <c r="I4" s="6">
        <v>0.55000000000000004</v>
      </c>
      <c r="J4" s="12">
        <v>1</v>
      </c>
      <c r="K4" s="1">
        <v>0.5</v>
      </c>
      <c r="L4" s="1" t="s">
        <v>93</v>
      </c>
      <c r="M4" s="2" t="s">
        <v>94</v>
      </c>
      <c r="N4" s="2" t="s">
        <v>95</v>
      </c>
    </row>
    <row r="5" spans="2:14" x14ac:dyDescent="0.2">
      <c r="B5" s="1">
        <v>3</v>
      </c>
      <c r="D5" s="13" t="s">
        <v>96</v>
      </c>
      <c r="E5" s="10" t="s">
        <v>45</v>
      </c>
      <c r="F5" s="10" t="s">
        <v>61</v>
      </c>
      <c r="G5" s="11" t="s">
        <v>46</v>
      </c>
      <c r="H5" s="10" t="s">
        <v>47</v>
      </c>
      <c r="I5" s="6">
        <v>0.6</v>
      </c>
      <c r="J5" s="12">
        <v>2</v>
      </c>
      <c r="K5" s="12">
        <v>1</v>
      </c>
      <c r="L5" s="1"/>
      <c r="M5" s="2" t="s">
        <v>97</v>
      </c>
    </row>
    <row r="6" spans="2:14" x14ac:dyDescent="0.2">
      <c r="B6" s="1">
        <v>4</v>
      </c>
      <c r="D6" s="9" t="s">
        <v>98</v>
      </c>
      <c r="E6" s="14" t="s">
        <v>99</v>
      </c>
      <c r="F6" s="10" t="s">
        <v>61</v>
      </c>
      <c r="G6" s="11" t="s">
        <v>53</v>
      </c>
      <c r="H6" s="10" t="s">
        <v>54</v>
      </c>
      <c r="I6" s="6">
        <v>0.65</v>
      </c>
      <c r="J6" s="12">
        <v>3</v>
      </c>
      <c r="K6" s="12">
        <v>2</v>
      </c>
      <c r="L6" s="1"/>
      <c r="M6" s="2" t="s">
        <v>100</v>
      </c>
    </row>
    <row r="7" spans="2:14" x14ac:dyDescent="0.2">
      <c r="B7" s="1">
        <v>5</v>
      </c>
      <c r="D7" s="9" t="s">
        <v>101</v>
      </c>
      <c r="F7" s="10" t="s">
        <v>61</v>
      </c>
      <c r="G7" s="11" t="s">
        <v>60</v>
      </c>
      <c r="H7" s="10" t="s">
        <v>61</v>
      </c>
      <c r="I7" s="6">
        <v>0.7</v>
      </c>
      <c r="J7" s="12">
        <v>4</v>
      </c>
      <c r="K7" s="12">
        <v>3</v>
      </c>
      <c r="L7" s="1"/>
      <c r="M7" s="2" t="s">
        <v>102</v>
      </c>
    </row>
    <row r="8" spans="2:14" x14ac:dyDescent="0.2">
      <c r="B8" s="1">
        <v>6</v>
      </c>
      <c r="D8" s="9" t="s">
        <v>103</v>
      </c>
      <c r="F8" s="10" t="s">
        <v>61</v>
      </c>
      <c r="G8" s="11" t="s">
        <v>62</v>
      </c>
      <c r="H8" s="11" t="s">
        <v>63</v>
      </c>
      <c r="I8" s="6">
        <v>0.75</v>
      </c>
      <c r="J8" s="12">
        <v>5</v>
      </c>
      <c r="K8" s="12">
        <v>4</v>
      </c>
      <c r="L8" s="1"/>
      <c r="M8" s="2" t="s">
        <v>104</v>
      </c>
    </row>
    <row r="9" spans="2:14" x14ac:dyDescent="0.2">
      <c r="B9" s="1">
        <v>7</v>
      </c>
      <c r="D9" s="9" t="s">
        <v>67</v>
      </c>
      <c r="F9" s="10" t="s">
        <v>69</v>
      </c>
      <c r="G9" s="11" t="s">
        <v>105</v>
      </c>
      <c r="H9" s="11" t="s">
        <v>106</v>
      </c>
      <c r="I9" s="6">
        <v>0.8</v>
      </c>
      <c r="J9" s="12">
        <v>6</v>
      </c>
      <c r="K9" s="12">
        <v>5</v>
      </c>
      <c r="L9" s="1"/>
    </row>
    <row r="10" spans="2:14" x14ac:dyDescent="0.2">
      <c r="B10" s="1">
        <v>8</v>
      </c>
      <c r="D10" s="9" t="s">
        <v>57</v>
      </c>
      <c r="F10" s="11" t="s">
        <v>63</v>
      </c>
      <c r="G10" s="11" t="s">
        <v>107</v>
      </c>
      <c r="H10" s="10" t="s">
        <v>108</v>
      </c>
      <c r="I10" s="6">
        <v>0.85</v>
      </c>
      <c r="J10" s="12">
        <v>7</v>
      </c>
      <c r="K10" s="12">
        <v>6</v>
      </c>
      <c r="L10" s="1"/>
    </row>
    <row r="11" spans="2:14" ht="12.75" customHeight="1" x14ac:dyDescent="0.2">
      <c r="B11" s="1">
        <v>9</v>
      </c>
      <c r="D11" s="13" t="s">
        <v>52</v>
      </c>
      <c r="F11" s="11" t="s">
        <v>70</v>
      </c>
      <c r="G11" s="11" t="s">
        <v>109</v>
      </c>
      <c r="H11" s="10" t="s">
        <v>110</v>
      </c>
      <c r="I11" s="6">
        <v>0.9</v>
      </c>
      <c r="J11" s="12">
        <v>8</v>
      </c>
      <c r="K11" s="12">
        <v>7</v>
      </c>
      <c r="L11" s="1"/>
    </row>
    <row r="12" spans="2:14" x14ac:dyDescent="0.2">
      <c r="B12" s="1">
        <v>10</v>
      </c>
      <c r="D12" s="9" t="s">
        <v>55</v>
      </c>
      <c r="F12" s="11" t="s">
        <v>70</v>
      </c>
      <c r="G12" s="11" t="s">
        <v>111</v>
      </c>
      <c r="H12" s="11" t="s">
        <v>112</v>
      </c>
      <c r="I12" s="6">
        <v>0.95</v>
      </c>
      <c r="J12" s="12">
        <v>9</v>
      </c>
      <c r="K12" s="12">
        <v>8</v>
      </c>
      <c r="L12" s="1"/>
    </row>
    <row r="13" spans="2:14" x14ac:dyDescent="0.2">
      <c r="B13" s="1">
        <v>11</v>
      </c>
      <c r="D13" s="9" t="s">
        <v>113</v>
      </c>
      <c r="F13" s="11" t="s">
        <v>63</v>
      </c>
      <c r="G13" s="11" t="s">
        <v>58</v>
      </c>
      <c r="H13" s="11" t="s">
        <v>59</v>
      </c>
      <c r="I13" s="6">
        <v>1</v>
      </c>
      <c r="J13" s="12">
        <v>10</v>
      </c>
      <c r="K13" s="12">
        <v>9</v>
      </c>
      <c r="L13" s="1"/>
    </row>
    <row r="14" spans="2:14" x14ac:dyDescent="0.2">
      <c r="B14" s="1">
        <v>12</v>
      </c>
      <c r="D14" s="13" t="s">
        <v>48</v>
      </c>
      <c r="F14" s="10" t="s">
        <v>50</v>
      </c>
      <c r="G14" s="11" t="s">
        <v>68</v>
      </c>
      <c r="H14" s="11" t="s">
        <v>69</v>
      </c>
      <c r="I14" s="6"/>
      <c r="J14" s="12"/>
      <c r="K14" s="12">
        <v>10</v>
      </c>
      <c r="L14" s="1"/>
    </row>
    <row r="15" spans="2:14" ht="15" customHeight="1" x14ac:dyDescent="0.2">
      <c r="B15" s="1">
        <v>13</v>
      </c>
      <c r="D15" s="13" t="s">
        <v>114</v>
      </c>
      <c r="F15" s="10" t="s">
        <v>71</v>
      </c>
      <c r="G15" s="11" t="s">
        <v>115</v>
      </c>
      <c r="H15" s="11" t="s">
        <v>70</v>
      </c>
      <c r="I15" s="6"/>
      <c r="J15" s="12"/>
      <c r="K15" s="12">
        <v>11</v>
      </c>
      <c r="L15" s="1"/>
    </row>
    <row r="16" spans="2:14" ht="14.25" customHeight="1" x14ac:dyDescent="0.2">
      <c r="B16" s="1">
        <v>14</v>
      </c>
      <c r="D16" s="13" t="s">
        <v>116</v>
      </c>
      <c r="F16" s="10" t="s">
        <v>61</v>
      </c>
      <c r="G16" s="11" t="s">
        <v>117</v>
      </c>
      <c r="H16" s="10" t="s">
        <v>118</v>
      </c>
      <c r="I16" s="6"/>
      <c r="J16" s="12"/>
      <c r="K16" s="12">
        <v>12</v>
      </c>
      <c r="L16" s="1"/>
    </row>
    <row r="17" spans="2:12" x14ac:dyDescent="0.2">
      <c r="B17" s="1">
        <v>15</v>
      </c>
      <c r="G17" s="11" t="s">
        <v>119</v>
      </c>
      <c r="H17" s="11" t="s">
        <v>120</v>
      </c>
      <c r="I17" s="6"/>
      <c r="J17" s="12"/>
      <c r="K17" s="12">
        <v>13</v>
      </c>
      <c r="L17" s="1"/>
    </row>
    <row r="18" spans="2:12" x14ac:dyDescent="0.2">
      <c r="B18" s="1">
        <v>16</v>
      </c>
      <c r="G18" s="11" t="s">
        <v>121</v>
      </c>
      <c r="H18" s="11" t="s">
        <v>122</v>
      </c>
      <c r="I18" s="6"/>
      <c r="J18" s="12"/>
      <c r="K18" s="12">
        <v>14</v>
      </c>
      <c r="L18" s="1"/>
    </row>
    <row r="19" spans="2:12" x14ac:dyDescent="0.2">
      <c r="B19" s="1">
        <v>17</v>
      </c>
      <c r="G19" s="11" t="s">
        <v>123</v>
      </c>
      <c r="H19" s="11" t="s">
        <v>124</v>
      </c>
      <c r="I19" s="6"/>
      <c r="J19" s="12"/>
      <c r="K19" s="12">
        <v>15</v>
      </c>
      <c r="L19" s="1"/>
    </row>
    <row r="20" spans="2:12" x14ac:dyDescent="0.2">
      <c r="B20" s="1">
        <v>18</v>
      </c>
      <c r="G20" s="11" t="s">
        <v>130</v>
      </c>
      <c r="H20" s="11" t="s">
        <v>56</v>
      </c>
      <c r="I20" s="6"/>
      <c r="J20" s="12"/>
      <c r="K20" s="12">
        <v>16</v>
      </c>
      <c r="L20" s="1"/>
    </row>
    <row r="21" spans="2:12" x14ac:dyDescent="0.2">
      <c r="B21" s="1">
        <v>19</v>
      </c>
      <c r="G21" s="11" t="s">
        <v>64</v>
      </c>
      <c r="H21" s="11" t="s">
        <v>65</v>
      </c>
      <c r="I21" s="6"/>
      <c r="J21" s="12"/>
      <c r="K21" s="12">
        <v>17</v>
      </c>
      <c r="L21" s="1"/>
    </row>
    <row r="22" spans="2:12" x14ac:dyDescent="0.2">
      <c r="B22" s="1">
        <v>20</v>
      </c>
      <c r="G22" s="11" t="s">
        <v>66</v>
      </c>
      <c r="H22" s="11" t="s">
        <v>125</v>
      </c>
      <c r="I22" s="6"/>
      <c r="J22" s="12"/>
      <c r="K22" s="12">
        <v>18</v>
      </c>
      <c r="L22" s="1"/>
    </row>
    <row r="23" spans="2:12" x14ac:dyDescent="0.2">
      <c r="B23" s="1">
        <v>21</v>
      </c>
      <c r="G23" s="11" t="s">
        <v>51</v>
      </c>
      <c r="H23" s="11" t="s">
        <v>126</v>
      </c>
      <c r="J23" s="12"/>
      <c r="K23" s="12">
        <v>19</v>
      </c>
    </row>
    <row r="24" spans="2:12" x14ac:dyDescent="0.2">
      <c r="B24" s="1">
        <v>22</v>
      </c>
      <c r="G24" s="11" t="s">
        <v>127</v>
      </c>
      <c r="H24" s="10" t="s">
        <v>128</v>
      </c>
      <c r="J24" s="12"/>
      <c r="K24" s="12">
        <v>20</v>
      </c>
    </row>
    <row r="25" spans="2:12" x14ac:dyDescent="0.2">
      <c r="B25" s="1">
        <v>23</v>
      </c>
      <c r="J25" s="12"/>
      <c r="K25" s="12"/>
    </row>
    <row r="26" spans="2:12" x14ac:dyDescent="0.2">
      <c r="B26" s="1">
        <v>24</v>
      </c>
      <c r="J26" s="12"/>
      <c r="K26" s="12"/>
    </row>
    <row r="27" spans="2:12" x14ac:dyDescent="0.2">
      <c r="B27" s="1">
        <v>25</v>
      </c>
      <c r="D27" s="7" t="s">
        <v>9</v>
      </c>
      <c r="E27" s="7" t="s">
        <v>75</v>
      </c>
      <c r="J27" s="12"/>
      <c r="K27" s="12"/>
    </row>
    <row r="28" spans="2:12" x14ac:dyDescent="0.2">
      <c r="B28" s="1">
        <v>26</v>
      </c>
      <c r="D28" s="9" t="s">
        <v>44</v>
      </c>
      <c r="E28" s="10" t="s">
        <v>71</v>
      </c>
      <c r="J28" s="12"/>
      <c r="K28" s="12"/>
    </row>
    <row r="29" spans="2:12" x14ac:dyDescent="0.2">
      <c r="B29" s="1">
        <v>27</v>
      </c>
      <c r="D29" s="9" t="s">
        <v>91</v>
      </c>
      <c r="E29" s="10" t="s">
        <v>71</v>
      </c>
      <c r="J29" s="12"/>
      <c r="K29" s="12"/>
    </row>
    <row r="30" spans="2:12" x14ac:dyDescent="0.2">
      <c r="B30" s="1">
        <v>28</v>
      </c>
      <c r="D30" s="13" t="s">
        <v>96</v>
      </c>
      <c r="E30" s="10" t="s">
        <v>61</v>
      </c>
      <c r="J30" s="12"/>
      <c r="K30" s="12"/>
    </row>
    <row r="31" spans="2:12" x14ac:dyDescent="0.2">
      <c r="B31" s="1">
        <v>29</v>
      </c>
      <c r="D31" s="9" t="s">
        <v>98</v>
      </c>
      <c r="E31" s="10" t="s">
        <v>61</v>
      </c>
      <c r="J31" s="12"/>
      <c r="K31" s="12"/>
    </row>
    <row r="32" spans="2:12" x14ac:dyDescent="0.2">
      <c r="B32" s="1">
        <v>30</v>
      </c>
      <c r="D32" s="9" t="s">
        <v>101</v>
      </c>
      <c r="E32" s="10" t="s">
        <v>61</v>
      </c>
      <c r="J32" s="12"/>
      <c r="K32" s="12"/>
    </row>
    <row r="33" spans="4:5" x14ac:dyDescent="0.2">
      <c r="D33" s="9" t="s">
        <v>103</v>
      </c>
      <c r="E33" s="10" t="s">
        <v>61</v>
      </c>
    </row>
    <row r="34" spans="4:5" x14ac:dyDescent="0.2">
      <c r="D34" s="9" t="s">
        <v>67</v>
      </c>
      <c r="E34" s="10" t="s">
        <v>69</v>
      </c>
    </row>
    <row r="35" spans="4:5" x14ac:dyDescent="0.2">
      <c r="D35" s="9" t="s">
        <v>57</v>
      </c>
      <c r="E35" s="11" t="s">
        <v>63</v>
      </c>
    </row>
    <row r="36" spans="4:5" x14ac:dyDescent="0.2">
      <c r="D36" s="13" t="s">
        <v>52</v>
      </c>
      <c r="E36" s="11" t="s">
        <v>70</v>
      </c>
    </row>
    <row r="37" spans="4:5" x14ac:dyDescent="0.2">
      <c r="D37" s="9" t="s">
        <v>55</v>
      </c>
      <c r="E37" s="11" t="s">
        <v>70</v>
      </c>
    </row>
    <row r="38" spans="4:5" x14ac:dyDescent="0.2">
      <c r="D38" s="9" t="s">
        <v>113</v>
      </c>
      <c r="E38" s="11" t="s">
        <v>63</v>
      </c>
    </row>
    <row r="39" spans="4:5" x14ac:dyDescent="0.2">
      <c r="D39" s="13" t="s">
        <v>48</v>
      </c>
      <c r="E39" s="10" t="s">
        <v>50</v>
      </c>
    </row>
    <row r="40" spans="4:5" x14ac:dyDescent="0.2">
      <c r="D40" s="13" t="s">
        <v>114</v>
      </c>
      <c r="E40" s="10" t="s">
        <v>71</v>
      </c>
    </row>
    <row r="41" spans="4:5" x14ac:dyDescent="0.2">
      <c r="D41" s="13" t="s">
        <v>116</v>
      </c>
      <c r="E41" s="10"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PAAC_2018</vt:lpstr>
      <vt:lpstr>Datos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 González</dc:creator>
  <cp:lastModifiedBy>Jizeth Hael Gonzalez Ramirez</cp:lastModifiedBy>
  <cp:lastPrinted>2019-01-16T19:16:03Z</cp:lastPrinted>
  <dcterms:created xsi:type="dcterms:W3CDTF">2017-09-18T14:38:34Z</dcterms:created>
  <dcterms:modified xsi:type="dcterms:W3CDTF">2019-05-16T23:42:46Z</dcterms:modified>
</cp:coreProperties>
</file>