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2018\PAAC\SEGUIMIENTO_DICIEMBRE_2018\Herramientas\Seguimiento\"/>
    </mc:Choice>
  </mc:AlternateContent>
  <bookViews>
    <workbookView xWindow="0" yWindow="0" windowWidth="20490" windowHeight="7650"/>
  </bookViews>
  <sheets>
    <sheet name="PAAC_2018" sheetId="1" r:id="rId1"/>
    <sheet name="Datos" sheetId="4" state="hidden"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PAAC_2018!$A$8:$AO$76</definedName>
  </definedNames>
  <calcPr calcId="162913"/>
</workbook>
</file>

<file path=xl/calcChain.xml><?xml version="1.0" encoding="utf-8"?>
<calcChain xmlns="http://schemas.openxmlformats.org/spreadsheetml/2006/main">
  <c r="AG16" i="1" l="1"/>
  <c r="AJ27" i="1" l="1"/>
  <c r="AJ37" i="1" l="1"/>
  <c r="AI60" i="1" l="1"/>
  <c r="AI59" i="1"/>
  <c r="AI54" i="1"/>
  <c r="AI53" i="1"/>
  <c r="AI40" i="1"/>
  <c r="AI32" i="1"/>
  <c r="AG76" i="1" l="1"/>
  <c r="AH76" i="1" s="1"/>
  <c r="AJ76" i="1" s="1"/>
  <c r="AK76" i="1" s="1"/>
  <c r="AI76" i="1"/>
  <c r="AJ61" i="1" l="1"/>
  <c r="AG10" i="1" l="1"/>
  <c r="AH10" i="1" s="1"/>
  <c r="AI10" i="1" s="1"/>
  <c r="AK10" i="1" s="1"/>
  <c r="AG14" i="1"/>
  <c r="AH14" i="1" s="1"/>
  <c r="AI14" i="1" s="1"/>
  <c r="AK14" i="1" s="1"/>
  <c r="AH16" i="1"/>
  <c r="AG17" i="1"/>
  <c r="AH17" i="1" s="1"/>
  <c r="AJ17" i="1" s="1"/>
  <c r="AK17" i="1" s="1"/>
  <c r="AI17" i="1"/>
  <c r="AG19" i="1"/>
  <c r="AH19" i="1" s="1"/>
  <c r="AG20" i="1"/>
  <c r="AH20" i="1" s="1"/>
  <c r="AJ20" i="1" s="1"/>
  <c r="AK20" i="1" s="1"/>
  <c r="AI20" i="1"/>
  <c r="AG22" i="1"/>
  <c r="AH22" i="1" s="1"/>
  <c r="AG23" i="1"/>
  <c r="AH23" i="1" s="1"/>
  <c r="AG25" i="1"/>
  <c r="AH25" i="1" s="1"/>
  <c r="AG26" i="1"/>
  <c r="AH26" i="1" s="1"/>
  <c r="AJ26" i="1" s="1"/>
  <c r="AK26" i="1" s="1"/>
  <c r="AI26" i="1"/>
  <c r="AG27" i="1"/>
  <c r="AH27" i="1" s="1"/>
  <c r="AI27" i="1" s="1"/>
  <c r="AK27" i="1" s="1"/>
  <c r="AG31" i="1"/>
  <c r="AH31" i="1" s="1"/>
  <c r="AJ31" i="1" s="1"/>
  <c r="AK31" i="1" s="1"/>
  <c r="AI31" i="1"/>
  <c r="AG32" i="1"/>
  <c r="AH32" i="1" s="1"/>
  <c r="AJ32" i="1" s="1"/>
  <c r="AK32" i="1" s="1"/>
  <c r="AG33" i="1"/>
  <c r="AH33" i="1" s="1"/>
  <c r="AG34" i="1"/>
  <c r="AH34" i="1" s="1"/>
  <c r="AI34" i="1" s="1"/>
  <c r="AK34" i="1" s="1"/>
  <c r="AG35" i="1"/>
  <c r="AH35" i="1" s="1"/>
  <c r="AJ35" i="1" s="1"/>
  <c r="AK35" i="1" s="1"/>
  <c r="AI35" i="1"/>
  <c r="AG37" i="1"/>
  <c r="AH37" i="1" s="1"/>
  <c r="AI37" i="1" s="1"/>
  <c r="AK37" i="1" s="1"/>
  <c r="AG39" i="1"/>
  <c r="AH39" i="1" s="1"/>
  <c r="AI39" i="1" s="1"/>
  <c r="AG40" i="1"/>
  <c r="AH40" i="1" s="1"/>
  <c r="AJ40" i="1" s="1"/>
  <c r="AK40" i="1" s="1"/>
  <c r="AG41" i="1"/>
  <c r="AH41" i="1" s="1"/>
  <c r="AI41" i="1" s="1"/>
  <c r="AK41" i="1" s="1"/>
  <c r="AG42" i="1"/>
  <c r="AH42" i="1" s="1"/>
  <c r="AI42" i="1" s="1"/>
  <c r="AK42" i="1" s="1"/>
  <c r="AG45" i="1"/>
  <c r="AH45" i="1" s="1"/>
  <c r="AI45" i="1" s="1"/>
  <c r="AK45" i="1" s="1"/>
  <c r="AG47" i="1"/>
  <c r="AH47" i="1" s="1"/>
  <c r="AI47" i="1" s="1"/>
  <c r="AK47" i="1" s="1"/>
  <c r="AG49" i="1"/>
  <c r="AH49" i="1" s="1"/>
  <c r="AI49" i="1" s="1"/>
  <c r="AK49" i="1" s="1"/>
  <c r="AG53" i="1"/>
  <c r="AH53" i="1" s="1"/>
  <c r="AJ53" i="1" s="1"/>
  <c r="AK53" i="1" s="1"/>
  <c r="AG54" i="1"/>
  <c r="AH54" i="1" s="1"/>
  <c r="AJ54" i="1" s="1"/>
  <c r="AK54" i="1" s="1"/>
  <c r="AG56" i="1"/>
  <c r="AH56" i="1" s="1"/>
  <c r="AI56" i="1" s="1"/>
  <c r="AK56" i="1" s="1"/>
  <c r="AG57" i="1"/>
  <c r="AH57" i="1" s="1"/>
  <c r="AI57" i="1" s="1"/>
  <c r="AK57" i="1" s="1"/>
  <c r="AG59" i="1"/>
  <c r="AH59" i="1" s="1"/>
  <c r="AJ59" i="1" s="1"/>
  <c r="AK59" i="1" s="1"/>
  <c r="AG60" i="1"/>
  <c r="AH60" i="1" s="1"/>
  <c r="AJ60" i="1" s="1"/>
  <c r="AK60" i="1" s="1"/>
  <c r="AG61" i="1"/>
  <c r="AH61" i="1" s="1"/>
  <c r="AI61" i="1" s="1"/>
  <c r="AK61" i="1" s="1"/>
  <c r="AG62" i="1"/>
  <c r="AH62" i="1" s="1"/>
  <c r="AI62" i="1" s="1"/>
  <c r="AK62" i="1" s="1"/>
  <c r="AG63" i="1"/>
  <c r="AH63" i="1" s="1"/>
  <c r="AI63" i="1" s="1"/>
  <c r="AK63" i="1" s="1"/>
  <c r="AG67" i="1"/>
  <c r="AH67" i="1" s="1"/>
  <c r="AI67" i="1" s="1"/>
  <c r="AG68" i="1"/>
  <c r="AH68" i="1" s="1"/>
  <c r="AJ68" i="1" s="1"/>
  <c r="AK68" i="1" s="1"/>
  <c r="AI68" i="1"/>
  <c r="AG69" i="1"/>
  <c r="AH69" i="1" s="1"/>
  <c r="AI69" i="1" s="1"/>
  <c r="AG70" i="1"/>
  <c r="AH70" i="1" s="1"/>
  <c r="AJ70" i="1" s="1"/>
  <c r="AK70" i="1" s="1"/>
  <c r="AI70" i="1"/>
  <c r="AG71" i="1"/>
  <c r="AH71" i="1" s="1"/>
  <c r="AJ71" i="1" s="1"/>
  <c r="AK71" i="1" s="1"/>
  <c r="AI71" i="1"/>
  <c r="AG72" i="1"/>
  <c r="AH72" i="1" s="1"/>
  <c r="AJ72" i="1" s="1"/>
  <c r="AK72" i="1" s="1"/>
  <c r="AI72" i="1"/>
  <c r="AG73" i="1"/>
  <c r="AH73" i="1" s="1"/>
  <c r="AJ73" i="1" s="1"/>
  <c r="AK73" i="1" s="1"/>
  <c r="AI73" i="1"/>
  <c r="AG74" i="1"/>
  <c r="AH74" i="1" s="1"/>
  <c r="AI74" i="1" s="1"/>
  <c r="AG75" i="1"/>
  <c r="AH75" i="1" s="1"/>
  <c r="AI75" i="1" s="1"/>
  <c r="AG9" i="1"/>
  <c r="AH9" i="1" s="1"/>
  <c r="AI9" i="1" s="1"/>
  <c r="AK9" i="1" s="1"/>
  <c r="AJ22" i="1" l="1"/>
  <c r="AI22" i="1"/>
  <c r="AK22" i="1" s="1"/>
  <c r="AJ25" i="1"/>
  <c r="AI25" i="1"/>
  <c r="AK25" i="1" s="1"/>
  <c r="AJ33" i="1"/>
  <c r="AK33" i="1" s="1"/>
  <c r="AI33" i="1"/>
  <c r="AI19" i="1"/>
  <c r="AJ19" i="1"/>
  <c r="AK19" i="1" s="1"/>
  <c r="AJ16" i="1"/>
  <c r="AI16" i="1"/>
  <c r="AK16" i="1" s="1"/>
  <c r="AI23" i="1"/>
  <c r="AJ23" i="1"/>
  <c r="AK23" i="1" s="1"/>
  <c r="AJ74" i="1"/>
  <c r="AK74" i="1" s="1"/>
  <c r="AJ67" i="1"/>
  <c r="AK67" i="1" s="1"/>
  <c r="AJ75" i="1"/>
  <c r="AK75" i="1" s="1"/>
  <c r="AJ69" i="1"/>
  <c r="AK69" i="1" s="1"/>
  <c r="AJ49" i="1"/>
  <c r="AJ41" i="1"/>
  <c r="AJ47" i="1"/>
  <c r="AJ10" i="1"/>
  <c r="AJ57" i="1"/>
  <c r="AJ56" i="1"/>
  <c r="AJ42" i="1"/>
  <c r="AJ14" i="1"/>
  <c r="AJ9" i="1"/>
  <c r="AJ62" i="1"/>
  <c r="AJ63" i="1"/>
  <c r="AJ34" i="1"/>
  <c r="AJ39" i="1"/>
  <c r="AK39" i="1" s="1"/>
  <c r="AJ45" i="1"/>
</calcChain>
</file>

<file path=xl/sharedStrings.xml><?xml version="1.0" encoding="utf-8"?>
<sst xmlns="http://schemas.openxmlformats.org/spreadsheetml/2006/main" count="1464" uniqueCount="555">
  <si>
    <t>IDENTIFICACIÓN DE ACCIONES POR COMPONENTES DEL PAAC</t>
  </si>
  <si>
    <t>ESTABLECIMIENTO ACCIONES</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</si>
  <si>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</si>
  <si>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</si>
  <si>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</si>
  <si>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</si>
  <si>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</si>
  <si>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</si>
  <si>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</si>
  <si>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</si>
  <si>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</si>
  <si>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</si>
  <si>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</si>
  <si>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</si>
  <si>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</si>
  <si>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</si>
  <si>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</si>
  <si>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</si>
  <si>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Área responsable de ejecución</t>
  </si>
  <si>
    <t>¿Hay acción formulada?</t>
  </si>
  <si>
    <t>2.Fecha seguimiento</t>
  </si>
  <si>
    <t>2.Evidencias o soportes ejecución acción de mejora</t>
  </si>
  <si>
    <t>2.Actividades realizadas  a la fecha</t>
  </si>
  <si>
    <t>2.Resultado del indicador</t>
  </si>
  <si>
    <t>2.Alerta</t>
  </si>
  <si>
    <t>2.Analisis - Seguimiento OCI</t>
  </si>
  <si>
    <t>2.Auditor que realizó el seguimiento</t>
  </si>
  <si>
    <t>Detalle de Actividades para ejecutar la acción</t>
  </si>
  <si>
    <t>Universo</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</si>
  <si>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</si>
  <si>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</si>
  <si>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</si>
  <si>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</si>
  <si>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</si>
  <si>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</si>
  <si>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</si>
  <si>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</si>
  <si>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</si>
  <si>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</si>
  <si>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</si>
  <si>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</si>
  <si>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</si>
  <si>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</si>
  <si>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</si>
  <si>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</si>
  <si>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Origen Interno</t>
  </si>
  <si>
    <t>Componente 1. Gestión del Riesgo de Corrupción - Mapa de Riesgos de Corrupción</t>
  </si>
  <si>
    <t>Planeación Estratégica</t>
  </si>
  <si>
    <t>Preventiva</t>
  </si>
  <si>
    <t>Planeación</t>
  </si>
  <si>
    <t>NO</t>
  </si>
  <si>
    <t>Profesional Universitario de Planeación</t>
  </si>
  <si>
    <t>Control, Seguimiento y Evaluación</t>
  </si>
  <si>
    <t>Oficina de Control Interno</t>
  </si>
  <si>
    <t>Jefe Oficina de Control Interno</t>
  </si>
  <si>
    <t>Componente 3. Rendición de Cuentas</t>
  </si>
  <si>
    <t>Atención al Ciudadano</t>
  </si>
  <si>
    <t>Gestión de Recursos y Administración de la Información</t>
  </si>
  <si>
    <t>Coordinación de Prensa y Comunicaciones</t>
  </si>
  <si>
    <t>Coordinador de Prensa y Comunicaciones</t>
  </si>
  <si>
    <t>Gestión de Talento Humano</t>
  </si>
  <si>
    <t>Talento Humano</t>
  </si>
  <si>
    <t>Profesional Universitario de Recursos Humanos</t>
  </si>
  <si>
    <t>Gestión Jurídica y Contractual</t>
  </si>
  <si>
    <t>Coordinación Jurídica</t>
  </si>
  <si>
    <t>Coordinador Jurídico</t>
  </si>
  <si>
    <t>Dirección Operativa</t>
  </si>
  <si>
    <t>Director Operativo</t>
  </si>
  <si>
    <t>Secretaría General</t>
  </si>
  <si>
    <t>Secretario General</t>
  </si>
  <si>
    <t>Sistemas</t>
  </si>
  <si>
    <t>Profesional Universitario de Sistemas</t>
  </si>
  <si>
    <t>Mapa de Riesgos de Corrupción</t>
  </si>
  <si>
    <t>(Acciones ejecutadas/acciones programadas)*100</t>
  </si>
  <si>
    <t>Servicios Administrativos</t>
  </si>
  <si>
    <t>Ejecutar AGJC-CN-MN-001 MANUAL DE CONTRATACIÓN, SUPERVISIÓN E INTERVENTORÍA</t>
  </si>
  <si>
    <t>Gestión Financiera y Facturación</t>
  </si>
  <si>
    <t>Subdirección Financiera</t>
  </si>
  <si>
    <t>Subdirector Financiero</t>
  </si>
  <si>
    <t xml:space="preserve">Subdirector Administrativo </t>
  </si>
  <si>
    <t>Gerente General</t>
  </si>
  <si>
    <t xml:space="preserve">No. Solicitud </t>
  </si>
  <si>
    <t>Fuente de Hallazgo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</si>
  <si>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</si>
  <si>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</si>
  <si>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</si>
  <si>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</si>
  <si>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</si>
  <si>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</si>
  <si>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</si>
  <si>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</si>
  <si>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</si>
  <si>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</si>
  <si>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Corrección</t>
  </si>
  <si>
    <t>Gerencia General</t>
  </si>
  <si>
    <t>Gerente</t>
  </si>
  <si>
    <t>Si</t>
  </si>
  <si>
    <t>Ente externo</t>
  </si>
  <si>
    <t>Abierto</t>
  </si>
  <si>
    <t>Origen Externo</t>
  </si>
  <si>
    <t>Gestión de Comunicaciones</t>
  </si>
  <si>
    <t>Correctiva</t>
  </si>
  <si>
    <t>No</t>
  </si>
  <si>
    <t>Néstor Fernando Avella Avella</t>
  </si>
  <si>
    <t xml:space="preserve">Cerrado </t>
  </si>
  <si>
    <t>Diseño y Creación de Contenidos</t>
  </si>
  <si>
    <t xml:space="preserve">José Leonardo Ibarra Quiroga </t>
  </si>
  <si>
    <t>Comercialización</t>
  </si>
  <si>
    <t>De mejora</t>
  </si>
  <si>
    <t>Gloria Marcela Morales Páez</t>
  </si>
  <si>
    <t>Producción de Televisión</t>
  </si>
  <si>
    <t xml:space="preserve">Jizeth Hael González Ramírez </t>
  </si>
  <si>
    <t>Emisión de Contenidos</t>
  </si>
  <si>
    <t>Nelson Jairo Rincón Martínez</t>
  </si>
  <si>
    <t>Coordinación de Producción</t>
  </si>
  <si>
    <t>Coordinador de Producción</t>
  </si>
  <si>
    <t>Coordinación de Programación</t>
  </si>
  <si>
    <t>Coordinador de Programación</t>
  </si>
  <si>
    <t>Coordinación Técnica</t>
  </si>
  <si>
    <t>Coordinador Técnico</t>
  </si>
  <si>
    <t>Ventas y Mercadeo</t>
  </si>
  <si>
    <t>Profesional Universitario de Ventas y Mercadeo</t>
  </si>
  <si>
    <t>Atención al Usuario y Defensor del Televidente</t>
  </si>
  <si>
    <t>Proceso de Participación Ciudadana y Control Social</t>
  </si>
  <si>
    <t>Subdirección Administrativa</t>
  </si>
  <si>
    <t>Prestación/Emisión Servicio de Televisión</t>
  </si>
  <si>
    <t>Contabilidad</t>
  </si>
  <si>
    <t>Profesional Universitario de Contabilidad</t>
  </si>
  <si>
    <t>Tesorería</t>
  </si>
  <si>
    <t>Profesional Universitario de Tesoreria</t>
  </si>
  <si>
    <t>Presupuesto</t>
  </si>
  <si>
    <t>Profesional Universitario de Presupuesto</t>
  </si>
  <si>
    <t>Facturación</t>
  </si>
  <si>
    <t>Profesional Universitario de Facturación</t>
  </si>
  <si>
    <t>Técnico de Servicios Administrativos</t>
  </si>
  <si>
    <t>Delegado para la Atención al Ciudadano</t>
  </si>
  <si>
    <t>Archivo</t>
  </si>
  <si>
    <t>Responsable de Archivo</t>
  </si>
  <si>
    <t>Responsable de ejecución</t>
  </si>
  <si>
    <t>Ingresos por monetización digital para el Canal.</t>
  </si>
  <si>
    <t>Técnico de Servicios Administrativos  Profesional Apoyo Administrativo</t>
  </si>
  <si>
    <t xml:space="preserve">Talento Humano </t>
  </si>
  <si>
    <t>Mantener actualizados los procedimientos de la Subdirección Financiera, principalmente Estados Financieros, Elaboración de facturas y liquidación de ordenes de pago.</t>
  </si>
  <si>
    <t>Subdirectora Financiera</t>
  </si>
  <si>
    <t xml:space="preserve">Secretario General </t>
  </si>
  <si>
    <t>Secretario(a) General
Coordinador (a) Jurídico (a)</t>
  </si>
  <si>
    <t>Revisión de los procedimientos de formulación de auditorias y seguimiento</t>
  </si>
  <si>
    <t xml:space="preserve">Oficina Control Interno </t>
  </si>
  <si>
    <t>Subcomponente Proceso / 1. Política de administración de riesgos</t>
  </si>
  <si>
    <t>1.1</t>
  </si>
  <si>
    <t>Socializar la política de administración del riesgo del canal en los canales de comunicación dispuestos.</t>
  </si>
  <si>
    <t>1.2</t>
  </si>
  <si>
    <t>Realizar capacitaciones sobre la política de riesgos y la metodología institucional para la gestión de riesgos.</t>
  </si>
  <si>
    <t>∑( (xi*wi) /∑ wi)*100
xi = Subactividad
wi= Peso  asignado.</t>
  </si>
  <si>
    <t>2.1</t>
  </si>
  <si>
    <t>Subcomponente Proceso / 3. Consulta y divulgación</t>
  </si>
  <si>
    <t>3.1</t>
  </si>
  <si>
    <t>(Productos que se esperan lograr)</t>
  </si>
  <si>
    <t>Dos (2) mensajes en el año.</t>
  </si>
  <si>
    <t>Capacitación realizada.
Listados de asistencia.</t>
  </si>
  <si>
    <t>3.2</t>
  </si>
  <si>
    <t>3.3</t>
  </si>
  <si>
    <t>Publicar en la página web las versiones y actualizaciones que se realicen sobre el Plan Anticorrupción y de Atención Al ciudadano - PAAC, conservando la trazabilidad sobre los ajustes realizados.</t>
  </si>
  <si>
    <t>Documento PAAC de la vigencia y sus modificaciones.</t>
  </si>
  <si>
    <t>4.1</t>
  </si>
  <si>
    <t>5.1</t>
  </si>
  <si>
    <t>Realizar el seguimiento al Mapa de riesgos de corrupción y la implementación del Plan Anticorrupción y de Atención al Ciudadano, vigencia 2018.</t>
  </si>
  <si>
    <t>Subcomponente Proceso / 5. Seguimiento</t>
  </si>
  <si>
    <t>Tres (3) informes de seguimiento al Mapa de riesgos de corrupción.</t>
  </si>
  <si>
    <t>Número de seguimientos realizados / Total seguimientos programados</t>
  </si>
  <si>
    <t>Subcomponente Proceso / 1. Información de calidad y en lenguaje comprensible</t>
  </si>
  <si>
    <t>Actualizar la estrategia de rendición de cuentas, teniendo en cuenta los canales y metodologías a emplear, así como las características de los usuarios a los cuales va dirigida.</t>
  </si>
  <si>
    <t>Estrategia de rendición de cuentas para la vigencia.</t>
  </si>
  <si>
    <t>1.3</t>
  </si>
  <si>
    <t>Subcomponente Proceso / 2. Diálogo de doble vía con la ciudadanía y sus organizaciones</t>
  </si>
  <si>
    <t>Participar en la jornada de rendición de cuentas del sector</t>
  </si>
  <si>
    <t>Una (1) jornada de rendición de cuentas</t>
  </si>
  <si>
    <t>2.2</t>
  </si>
  <si>
    <t>Revisar y actualizar en lo pertinente el procedimiento EPLE-PD-012 PARTICIPACIÓN CIUDADANA</t>
  </si>
  <si>
    <t>Un (1) procedimiento actualizado, publicado y comunicado.</t>
  </si>
  <si>
    <t xml:space="preserve">Profesional Universitario de Recursos Humanos </t>
  </si>
  <si>
    <t>Subcomponente Proceso / 4. Evaluación y retroalimentación a  la gestión institucional</t>
  </si>
  <si>
    <t>Consolidar y publicar dos informes de seguimiento a la gestión a partir de los indicadores del plan de acción.</t>
  </si>
  <si>
    <t>Dos (2) informes de seguimiento al plan de acción</t>
  </si>
  <si>
    <t>Componente 4: Mecanismos para mejorar la atención al ciudadano. Lineamientos generales para la atención de peticiones, quejas, reclamos, sugerencias y denuncias.</t>
  </si>
  <si>
    <t>Subcomponente Proceso / 1. Estructura administrativa y direccionamiento estratégico.</t>
  </si>
  <si>
    <t>Realizar la revisión de los informes de servicio al ciudadano semestralmente.</t>
  </si>
  <si>
    <t>Dos (2) reuniones de comité con la temática de servicio al ciudadano.</t>
  </si>
  <si>
    <t>Secretario General
Auxiliar de Atención al Ciudadano.</t>
  </si>
  <si>
    <t>Auxiliar de Atención al Ciudadano.</t>
  </si>
  <si>
    <t>Subcomponente Proceso / 2. Fortalecimiento de los canales de atención.</t>
  </si>
  <si>
    <t>Realizar revisiones periódicas a los contenidos de la página web con relación a los documentos del botón de transparencia y derecho de acceso a la información pública.</t>
  </si>
  <si>
    <t>Planeación Estratégica
Gestión de Comunicaciones.</t>
  </si>
  <si>
    <t>Realizar dos (2) revisiones en el año</t>
  </si>
  <si>
    <t>Profesional Universitario de Planeación
Coordinadora de Prensa y Comunicaciones</t>
  </si>
  <si>
    <t>Planeación
Gestión de Comunicaciones</t>
  </si>
  <si>
    <t>Subcomponente Proceso / 3. Talento Humano.</t>
  </si>
  <si>
    <t>Publicar y comunicar mensajes sobre servicio a la ciudadanía y/o cultura del servicio.</t>
  </si>
  <si>
    <t>(Mensajes publicados / Mensajes programados)*100.</t>
  </si>
  <si>
    <t>Cuatro (4) mensajes en el año.</t>
  </si>
  <si>
    <t>Coordinar acciones de formación y cualificación a los servidores en temáticas relacionadas con el mejoramiento del servicio a la ciudadanía</t>
  </si>
  <si>
    <t>2 actividades realizadas en el año</t>
  </si>
  <si>
    <t>Actividades realizadas / actividades programadas * 100%</t>
  </si>
  <si>
    <t>4.2</t>
  </si>
  <si>
    <t>Subcomponente Proceso / 5. Relacionamiento con el ciudadano.</t>
  </si>
  <si>
    <t>Realizar un (1) informe semestral de satisfacción de los usuarios a partir de los resultados de la encuesta de satisfacción disponible en la página web.</t>
  </si>
  <si>
    <t>Un (1) "Informe semestral  de satisfacción de usuarios".</t>
  </si>
  <si>
    <t>5.2</t>
  </si>
  <si>
    <t>Construir la caracterización de usuarios y partes interesadas, para el desarrollo de la política de planeación institucional del Modelo Integrado de Planeación y Gestión - MIPG</t>
  </si>
  <si>
    <t>Un (1) documento de caracterización de usuarios y partes interesadas, publicado y divulgado</t>
  </si>
  <si>
    <t>Componente 5:  Mecanismos para la transparencia y acceso a la información</t>
  </si>
  <si>
    <t>Subcomponente Proceso / 1. Lineamientos de transparencia activa.</t>
  </si>
  <si>
    <t>Realizar la actualización al manual de contratación de la entidad y su publicación en la página web.</t>
  </si>
  <si>
    <t>Coordinador(a) Jurídica</t>
  </si>
  <si>
    <t>Un (1) Manual de contratación actualizado y publicado.
Un (1) acto administrativo de adopción publicado.</t>
  </si>
  <si>
    <t>Verificar en la página web de la entidad, en el botón de transparencia, la publicación de la información contractual de la entidad, principalmente en lo relacionado con los procesos de convocatorias públicas</t>
  </si>
  <si>
    <t>Información publicada y actualizada en el botón de transparencia.</t>
  </si>
  <si>
    <t>(Información publicada sobre procesos de contratación / información requerida a publicar de los procesos de contratación) * 100%</t>
  </si>
  <si>
    <t xml:space="preserve">Revisar el inventario de trámites y otros procedimientos administrativos (OPA's) de Canal Capital y realizar las actualizaciones en el SUIT a que haya lugar. </t>
  </si>
  <si>
    <t>SUIT Actualizado</t>
  </si>
  <si>
    <t>Planeación Estratégica
Atención al Usuario y Defensor del Televidente</t>
  </si>
  <si>
    <t>Planeación
Atención al Ciudadano</t>
  </si>
  <si>
    <t xml:space="preserve">Gerente General
Secretario General </t>
  </si>
  <si>
    <t>Profesional Universitario Planeación
Auxiliar de Atención al Ciudadano.</t>
  </si>
  <si>
    <t>Subcomponente Proceso / 3. Elaboración los instrumentos de gestión de la información.</t>
  </si>
  <si>
    <t xml:space="preserve">Elaborar acto administrativo para adoptar: 1) Registro de Activos de Información, 2) Índice de Información Clasificada y Reservada, 3) Esquema de Publicación de Información y 4) Programa de Gestión Documental. </t>
  </si>
  <si>
    <t>100% de las actividades programadas</t>
  </si>
  <si>
    <t xml:space="preserve">Subdirector Administrativo 
Gestión Documental </t>
  </si>
  <si>
    <t>Subcomponente Proceso / 5. Monitoreo del acceso a la información pública.</t>
  </si>
  <si>
    <t>Elaborar informes de solicitudes de acceso a información que  contengan el número de solicitudes recibidas, el número de solicitudes que fueron trasladadas a otra institución, el tiempo de respuesta a cada solicitud y el número de solicitudes en las que se negó el acceso a la información.</t>
  </si>
  <si>
    <t>Once (11) informes de solicitudes de acceso a información.</t>
  </si>
  <si>
    <t>(Número de documentos elaborados / Número de documentos programados)*100%</t>
  </si>
  <si>
    <t>Componente 6:  Iniciativas Adicionales</t>
  </si>
  <si>
    <t>Subcomponente Proceso / 1. Iniciativas adicionales</t>
  </si>
  <si>
    <t>Publicar y socializar el manual de convivencia laboral a todos los colaboradores del Canal.</t>
  </si>
  <si>
    <t>Un (1) Manual de convivencia laboral publicado en la intranet.
Cuatro (4) socializaciones en el año.</t>
  </si>
  <si>
    <t>(Número de actividades ejecutadas en el año / Total de actividades programadas en el año) * 100%</t>
  </si>
  <si>
    <t>Profesional Universitario de Recursos Humanos 
Gestores éticos.</t>
  </si>
  <si>
    <t>Formular, ejecutar y hacer seguimiento al plan de Gestión de la Integridad, de conformidad con lo requerido para la implementación de la política de integridad de la dimensión del talento humano del Modelo Integrado de Planeación y Gestión - MIPG</t>
  </si>
  <si>
    <t>Un (1) documento de "Plan de Gestión de la Integridad"</t>
  </si>
  <si>
    <t>(Número de acciones realizadas / número de acciones programadas) * 100%</t>
  </si>
  <si>
    <t>Profesional Universitario de Recursos Humanos.</t>
  </si>
  <si>
    <t>(Nombre del Auditor)</t>
  </si>
  <si>
    <t>* Documentación de política de monetización digital.
* Informes mensuales.</t>
  </si>
  <si>
    <t>* Manual de Funciones actualizado 
* Acta de asistencia a jornada de capacitación.</t>
  </si>
  <si>
    <t>Procedimientos actualizados y publicados</t>
  </si>
  <si>
    <t xml:space="preserve">Procedimientos actualizados y publicados. </t>
  </si>
  <si>
    <t>Plan de Integridad</t>
  </si>
  <si>
    <t>Un Acto Administrativo</t>
  </si>
  <si>
    <t>1.4</t>
  </si>
  <si>
    <t>Capacitar a los gestores de integridad en normativas de interés</t>
  </si>
  <si>
    <t>Una capacitación</t>
  </si>
  <si>
    <t>Revisar las herramientas, instrumentos y/o actividades para realizar el diagnóstico</t>
  </si>
  <si>
    <t>Socializar y divulgar del Código de Integridad</t>
  </si>
  <si>
    <t>Código socializado mediante intranet y boletín institucional</t>
  </si>
  <si>
    <t>Subcomponente / 1. Alistamiento</t>
  </si>
  <si>
    <t>Subcomponente / 2. Armonización</t>
  </si>
  <si>
    <t>Subcomponente / 3. Diagnóstico</t>
  </si>
  <si>
    <t>3.4</t>
  </si>
  <si>
    <t>Aplicar herramienta o actividad</t>
  </si>
  <si>
    <t>Resultados de aplicación de la herramienta.</t>
  </si>
  <si>
    <t xml:space="preserve">Analizar los  datos obtenidos </t>
  </si>
  <si>
    <t>Un documento con el análisis de los resultados</t>
  </si>
  <si>
    <t>Definición de prioridades de acuerdo a los resultados</t>
  </si>
  <si>
    <t>Un documento de plan con los resultados y actividades priorizadas.</t>
  </si>
  <si>
    <t>Subcomponente / 4. Implementación</t>
  </si>
  <si>
    <t>Implementar y apropiar la política y Código de integridad a los servidores y contratistas</t>
  </si>
  <si>
    <t>Actividad para divulgar el Plan de Gestión de la Integridad</t>
  </si>
  <si>
    <t>Mecanismos de divulgación del plan.</t>
  </si>
  <si>
    <t>Informar los resultados obtenidos en el año sobre el Plan.</t>
  </si>
  <si>
    <t>Subcomponente / 5. Seguimiento y evaluación</t>
  </si>
  <si>
    <t>Un documento de Informe de resultados de la vigencia</t>
  </si>
  <si>
    <t>Herramienta de diagnóstico suministrada por la Función Pública</t>
  </si>
  <si>
    <t>MATRIZ SEGUIMIENTO DE PLAN ANTICORRUPCIÓN Y DE ATENCIÓN AL CIUDADANO - PAAC
Y MAPA DE RIEGOS DE CORRUPCIÓN</t>
  </si>
  <si>
    <t xml:space="preserve">Profesional Universitario de Planeación. </t>
  </si>
  <si>
    <t>Jefe Oficina de Control Interno 
Planeación</t>
  </si>
  <si>
    <t xml:space="preserve">Jefe Oficina de Control Interno </t>
  </si>
  <si>
    <t xml:space="preserve">Equipo Oficina de Control Interno. </t>
  </si>
  <si>
    <t>Jefe Oficina de Control Interno
Gerente General</t>
  </si>
  <si>
    <t>Equipo Oficina de Control Interno. 
Profesional Universitario de Planeación</t>
  </si>
  <si>
    <t>Revisar los riesgos asociados al proceso 
1. Reunión de revisión 
2. Realizar acta</t>
  </si>
  <si>
    <t xml:space="preserve">Riesgos Actualizados </t>
  </si>
  <si>
    <t>Manipulación de  los documentos de vinculación y/o requisitos de ingreso de personal de planta para favorecer su contratación.</t>
  </si>
  <si>
    <t>Establecer disposiciones en los estudios de conveniencia y oportunidad y/o en los en los pliegos de condiciones direccionados hacia un grupo y/o firma en particular.</t>
  </si>
  <si>
    <t>Registrar operaciones contables no ciertas con el fin de beneficiar a un tercero.</t>
  </si>
  <si>
    <t>Procedimientos financieros</t>
  </si>
  <si>
    <t>Monitoreo y Seguimiento.</t>
  </si>
  <si>
    <t xml:space="preserve">Reportes de avances manipulados e inconsistentes respecto a la ejecución real de presupuesto y de metas de la Entidad. </t>
  </si>
  <si>
    <t>Revisión periódica (trimestralmente) de las metas de la entidad EPLE-PD-006 FORMULACIÓN, REGISTRO Y ACTUALIZACIÓN DE
PROYECTOS DE INVERSIÓN: Registro en el Sistema SEGPLAN Puntos de control 18, 25, 26.</t>
  </si>
  <si>
    <t xml:space="preserve">Realizar y enviar informes trimestrales de ejecución de proyectos. </t>
  </si>
  <si>
    <t>Informes de seguimiento de proyectos de inversión de la entidad</t>
  </si>
  <si>
    <t>Obtención de comisiones u otro tipo de ventajas con los anunciantes favoreciendo intereses personales.</t>
  </si>
  <si>
    <t xml:space="preserve">Resolución 005 de 2017 "Por medio de la cual se fijan las tarifas de Canal Capital" 
Resolución 106 de 2017 "Por medio de la cual se modifica la Resolución 005-2017 y se hace una delegación" </t>
  </si>
  <si>
    <t>Dar cumplimiento con lo definido en el artículo 2 de la resolución 106 de 2017, con relación a la delegación para la aplicación de descuentos.</t>
  </si>
  <si>
    <t>* Formatos de cotizaciones
* Ofertas Comerciales</t>
  </si>
  <si>
    <t>Favorecimiento en la presentación de resultados de auditorías, omitiendo en los informes observaciones detectadas en el marco de una Auditoría o seguimiento.</t>
  </si>
  <si>
    <t xml:space="preserve">AUDITORIAS DE GESTIÓN (CCSE-PD-002, versión 8) Actividades No.3,8,10,12.
Código de Ética del Auditor.
Reuniones mensuales del Equipo de Control Interno
Capacitaciones Internas </t>
  </si>
  <si>
    <t>Transferir fondos de la monetización automática a cuentas personales o que no son propiedad del Canal.</t>
  </si>
  <si>
    <t>Cuenta bancaria del canal asociada a dos cuentas de correo electrónico para acceder a la monetización de contenidos digitales.</t>
  </si>
  <si>
    <t xml:space="preserve">
* Generar informes de seguimiento y control sobre la monetización digital.</t>
  </si>
  <si>
    <t>Interés de vincular a una persona por influencia externa o por presión de un tercero.</t>
  </si>
  <si>
    <t>Ejecutar procedimiento AGTH-PD-005 INGRESO DE SERVIDORES PUBLICOS : Puntos de control: 5 Actividades: 3 (Formato AGTH-FT-036 VERIFICACIÓN DEL CUMPLIMIENTO DE PERFIL DEL CARGO)
(Revisión del proceso de ingreso de servidores público es responsabilidad del técnico y profesional del área de recursos humanos, con la aprobación del subdirector administrativo).</t>
  </si>
  <si>
    <t xml:space="preserve">1. Revisar y actualizar (si es necesario) los perfiles y requisitos de los cargos en el Manual de Funciones
2. Realizar una capacitación al equipo de recursos humanos,  en la "temática de selección de personal". </t>
  </si>
  <si>
    <t>Profesional Universitario de Recursos Humano</t>
  </si>
  <si>
    <t xml:space="preserve">Apropiarse de manera particular de los elementos y/o activos para las actividades institucionales </t>
  </si>
  <si>
    <r>
      <t xml:space="preserve">Ejecutar procedimiento: AGRI-SA-PD-008 SALIDA DE ELEMENTOS. 
</t>
    </r>
    <r>
      <rPr>
        <b/>
        <sz val="10"/>
        <rFont val="Tahoma"/>
        <family val="2"/>
      </rPr>
      <t>Puntos de Control</t>
    </r>
    <r>
      <rPr>
        <sz val="10"/>
        <rFont val="Tahoma"/>
        <family val="2"/>
      </rPr>
      <t>:</t>
    </r>
    <r>
      <rPr>
        <b/>
        <sz val="10"/>
        <rFont val="Tahoma"/>
        <family val="2"/>
      </rPr>
      <t xml:space="preserve"> 2,3,6,7 y 8</t>
    </r>
  </si>
  <si>
    <t xml:space="preserve">Revisión  de  procedimientos  AGRI-SA-PD-008 SALIDA DE ELEMENTOS
</t>
  </si>
  <si>
    <t>Procedimientos actualizados</t>
  </si>
  <si>
    <t xml:space="preserve"> Posibilidad de recibir o solicitar cualquier dádiva o beneficio a nombre propio o de terceros, por destinar recursos de la entidad; impactando de forma negativa los intereses del Canal.</t>
  </si>
  <si>
    <r>
      <t xml:space="preserve">Aplicar procedimiento: AGFF-PD-010 LIQUIDACIÓN ÓRDENES DE PAGO 
</t>
    </r>
    <r>
      <rPr>
        <b/>
        <sz val="10"/>
        <rFont val="Tahoma"/>
        <family val="2"/>
      </rPr>
      <t>Puntos de control: 1, 2, 4,5 8,9, 11, 12.</t>
    </r>
  </si>
  <si>
    <t>Adjudicación de contratos a personas naturales y jurídicas que no cumplen con los requisitos establecidos por el Canal</t>
  </si>
  <si>
    <t>Ejecutar AGJC-CN-MN-001 MANUAL DE CONTRATACIÓN, SUPERVISIÓN E INTERVENTORÍA
Para procesos de selección se tendrá en cuenta los siguientes factores: 
Título IV etapas de la contratación en Canal Capital principalmente: 
4.1 ETAPA DE PLANEACIÓN
4.1.2.1.1 ESTUDIOS DE MERCADO 
Para personas naturales realizar la verificación de idoneidad y experiencia de conformidad con la necesidad a contratar</t>
  </si>
  <si>
    <t xml:space="preserve">Realizar una jornada de  socialización sobre el Manual de contratación, supervisión e interventoría y los procedimientos asociados.
Realizar la actualización del manual de contratación </t>
  </si>
  <si>
    <t xml:space="preserve">Acta de asistencia a jornada de socialización
Manual de contratación actualizado </t>
  </si>
  <si>
    <t>Coordinador (a) Jurídico (a)</t>
  </si>
  <si>
    <t>Fechas 2018</t>
  </si>
  <si>
    <t>Fechas previas a 2018</t>
  </si>
  <si>
    <t>1. % avance en ejecución de la meta</t>
  </si>
  <si>
    <t>1.Analisis - Seguimiento OCI</t>
  </si>
  <si>
    <t>Jizeth González</t>
  </si>
  <si>
    <t>José Leonardo Ibarra Quiroga</t>
  </si>
  <si>
    <t xml:space="preserve">Revisar los riesgos asociados al proceso:
1. Reunión de revisión y seguimiento de los resultados de las auditorias en la oficina de control interno.
2. Reuniones bimestrales de seguimiento a las actividades de la OCI </t>
  </si>
  <si>
    <t xml:space="preserve">Adoptar el código de integridad mediante Acto Administrativo. </t>
  </si>
  <si>
    <r>
      <rPr>
        <b/>
        <sz val="10"/>
        <color theme="1"/>
        <rFont val="Tahoma"/>
        <family val="2"/>
      </rPr>
      <t>Análisis Planeación:</t>
    </r>
    <r>
      <rPr>
        <sz val="10"/>
        <color theme="1"/>
        <rFont val="Tahoma"/>
        <family val="2"/>
      </rPr>
      <t xml:space="preserve"> El Plan Anticorrupción fue actualizado a su versión dos (2) el 30 de abril; el documento se cargó en la página web en dicha fecha y la divulgación de su actualización se hizo el 2 de mayo de 2018 mediante correo electrónico.
</t>
    </r>
    <r>
      <rPr>
        <b/>
        <sz val="10"/>
        <color theme="1"/>
        <rFont val="Tahoma"/>
        <family val="2"/>
      </rPr>
      <t>Análisis OCI:</t>
    </r>
    <r>
      <rPr>
        <sz val="10"/>
        <color theme="1"/>
        <rFont val="Tahoma"/>
        <family val="2"/>
      </rPr>
      <t xml:space="preserve"> se verifico la página web del Canal evidenciando que el Plan Anticorrupción y de Atención Al ciudadano - PAAC se encuentra publicado en su versión 1 y 2. de igual manera la socialización a los funcionarios del canal el 21 de junio de 2018 se adjunta lista asistencia. Sin embargo, la acción queda en proceso con la finalidad de verificar las actualizaciones que se realicen durante de la vigencia.</t>
    </r>
  </si>
  <si>
    <t>Carolina Gómez</t>
  </si>
  <si>
    <r>
      <rPr>
        <b/>
        <sz val="10"/>
        <color theme="1"/>
        <rFont val="Tahoma"/>
        <family val="2"/>
      </rPr>
      <t xml:space="preserve">Análisis OCI: </t>
    </r>
    <r>
      <rPr>
        <sz val="10"/>
        <color theme="1"/>
        <rFont val="Tahoma"/>
        <family val="2"/>
      </rPr>
      <t>A la fecha del seguimiento la acción propuesta no se encuentra realizada debido a que las fechas establecidas para realizar la rendición de cuentas de la entidad se espera sea realizada para el mes de diciembre del presente año.</t>
    </r>
  </si>
  <si>
    <r>
      <rPr>
        <b/>
        <sz val="10"/>
        <color theme="1"/>
        <rFont val="Tahoma"/>
        <family val="2"/>
      </rPr>
      <t>Análisis Planeación:</t>
    </r>
    <r>
      <rPr>
        <sz val="10"/>
        <color theme="1"/>
        <rFont val="Tahoma"/>
        <family val="2"/>
      </rPr>
      <t xml:space="preserve">   se realizo actualización al Plan Anticorrupción y de Atención al Ciudadano – PAAC 2018, en el boletín 22 del 2 de mayo de 2018, de igual manera se realizó socialización del mismo el día 21 de junio de 2018 en la sala de juntas del Canal, citación realzada por comunicaciones internas el 20 de junio de 2018.
</t>
    </r>
    <r>
      <rPr>
        <b/>
        <sz val="10"/>
        <color theme="1"/>
        <rFont val="Tahoma"/>
        <family val="2"/>
      </rPr>
      <t>Avance OCI:</t>
    </r>
    <r>
      <rPr>
        <sz val="10"/>
        <color theme="1"/>
        <rFont val="Tahoma"/>
        <family val="2"/>
      </rPr>
      <t xml:space="preserve">  Se realizaron reuniones los días 25, 29 y 30 de mayo, así como el 4 de julio con las áreas del Canal para verificar los avances en los mapas de riesgos.
</t>
    </r>
    <r>
      <rPr>
        <b/>
        <sz val="10"/>
        <color theme="1"/>
        <rFont val="Tahoma"/>
        <family val="2"/>
      </rPr>
      <t>Análisis OCI:</t>
    </r>
    <r>
      <rPr>
        <sz val="10"/>
        <color theme="1"/>
        <rFont val="Tahoma"/>
        <family val="2"/>
      </rPr>
      <t xml:space="preserve"> Se evidencio mediante las actas Nos. 43, 45, 46, 48 y 49 del 29 de mayo de 2018, No. 51 del 30 de mayo y Nos. 59 y 60 del 4 de julio de 2018 la realización de reuniones para verificarlos avances en los mapas de riesgos de las diferentes áreas del Canal. sin embargo, se encuentra pendiente realizar para el mes de octubre la segunda parte de la capacitación llevada a cabo el 25 de abril. Por lo anterior esta actividad continua en proceso</t>
    </r>
    <r>
      <rPr>
        <b/>
        <sz val="10"/>
        <color theme="1"/>
        <rFont val="Tahoma"/>
        <family val="2"/>
      </rPr>
      <t xml:space="preserve">.  </t>
    </r>
  </si>
  <si>
    <r>
      <rPr>
        <b/>
        <sz val="10"/>
        <color theme="1"/>
        <rFont val="Tahoma"/>
        <family val="2"/>
      </rPr>
      <t>Avance OCI:</t>
    </r>
    <r>
      <rPr>
        <sz val="10"/>
        <color theme="1"/>
        <rFont val="Tahoma"/>
        <family val="2"/>
      </rPr>
      <t xml:space="preserve"> Durante los días 4 a 11 de mayo de 2018, se realizó el primer seguimiento al Plan Anticorrupción y de Atención al Ciudadano – PAAC 2018 versión 2, formulado por Canal Capital. Dicho seguimiento se realizó teniendo en cuenta lo estipulado en la Ley 1474 de 2011 en sus artículos 73, 76 y 78, Decreto 124 de 2016 y la cartilla sobre “Estrategias para la Construcción del Plan Anticorrupción y de Atención al Ciudadano Versión 2”, expedida por la Presidencia de la República. Evaluación realizada con corte al 30 de abril.
</t>
    </r>
    <r>
      <rPr>
        <b/>
        <sz val="10"/>
        <color theme="1"/>
        <rFont val="Tahoma"/>
        <family val="2"/>
      </rPr>
      <t xml:space="preserve">Análisis OCI:  </t>
    </r>
    <r>
      <rPr>
        <sz val="10"/>
        <color theme="1"/>
        <rFont val="Tahoma"/>
        <family val="2"/>
      </rPr>
      <t>Se evidenció mediante publicación del 16 de mayo de 2018 en la pagina web,  el informe con el resultado del primer seguimiento al Plan Anticorrupción y de Atención al Ciudadano – PAAC 2018 versión 2,  con corte al 30 de abril de 2018, realizado por Control interno. por lo anterior la acción se califica en proceso.</t>
    </r>
  </si>
  <si>
    <r>
      <rPr>
        <b/>
        <sz val="10"/>
        <color theme="1"/>
        <rFont val="Tahoma"/>
        <family val="2"/>
      </rPr>
      <t>Análisis GTH:</t>
    </r>
    <r>
      <rPr>
        <sz val="10"/>
        <color theme="1"/>
        <rFont val="Tahoma"/>
        <family val="2"/>
      </rPr>
      <t xml:space="preserve"> El manual se publicó el 16 de marzo de 2018. Durante la vigencia de 2018 se realizarán las respectivas divulgaciones a todos los colaboradores del Canal.                
</t>
    </r>
    <r>
      <rPr>
        <b/>
        <sz val="10"/>
        <color theme="1"/>
        <rFont val="Tahoma"/>
        <family val="2"/>
      </rPr>
      <t>Análisis OCI:</t>
    </r>
    <r>
      <rPr>
        <sz val="10"/>
        <color theme="1"/>
        <rFont val="Tahoma"/>
        <family val="2"/>
      </rPr>
      <t xml:space="preserve"> Dentro de las evidencias entregadas por el  
área se evidenció lo siguiente:                                                        
</t>
    </r>
    <r>
      <rPr>
        <b/>
        <sz val="10"/>
        <color theme="1"/>
        <rFont val="Tahoma"/>
        <family val="2"/>
      </rPr>
      <t>*</t>
    </r>
    <r>
      <rPr>
        <sz val="10"/>
        <color theme="1"/>
        <rFont val="Tahoma"/>
        <family val="2"/>
      </rPr>
      <t xml:space="preserve"> Correo enviado por el área de comunicaciones al personal de la entidad con la pieza emitida por el  comité de convivencia laboral el cual contiene información sobre la   conformación del comité, y la prevención del acoso laboral             
</t>
    </r>
    <r>
      <rPr>
        <b/>
        <sz val="10"/>
        <color theme="1"/>
        <rFont val="Tahoma"/>
        <family val="2"/>
      </rPr>
      <t>*</t>
    </r>
    <r>
      <rPr>
        <sz val="10"/>
        <color theme="1"/>
        <rFont val="Tahoma"/>
        <family val="2"/>
      </rPr>
      <t xml:space="preserve"> Correo informativo enviado por el área de comunicaciones informando la publicación de la política de convivencia laboral enviado el 21 de mayo al personal de la entidad   
* Política de convivencia laboral aprobada el 16 de mayo y publicada en la intranet el 21 de mayo de 2018.   </t>
    </r>
  </si>
  <si>
    <r>
      <rPr>
        <b/>
        <sz val="10"/>
        <color theme="1"/>
        <rFont val="Tahoma"/>
        <family val="2"/>
      </rPr>
      <t>Análisis Planeación:</t>
    </r>
    <r>
      <rPr>
        <sz val="10"/>
        <color theme="1"/>
        <rFont val="Tahoma"/>
        <family val="2"/>
      </rPr>
      <t xml:space="preserve"> En el mes de agosto se realizó revisión del "Otro Procedimiento Administrativo - OPA" registrado en el SUIT, dicha reunión fue entre planeación y atención al ciudadano, en la cual se determinó que el OPA está en estado de revisión por parte del Departamento Administrativo de la Función Pública, teniendo en cuenta los ajustes solicitados sobre el valor de la tarifa asociada al mencionado OPA.
</t>
    </r>
    <r>
      <rPr>
        <b/>
        <sz val="10"/>
        <color theme="1"/>
        <rFont val="Tahoma"/>
        <family val="2"/>
      </rPr>
      <t>Análisis OCI:</t>
    </r>
    <r>
      <rPr>
        <sz val="10"/>
        <color theme="1"/>
        <rFont val="Tahoma"/>
        <family val="2"/>
      </rPr>
      <t xml:space="preserve"> Se evidencia que mediante acta de reunión del 30 de agosto de 2018 se realizó reunión entre las áreas de  planeación y atención al ciudadano para revisar el componente 5, actividad 1,3 de la OPAS, así como la plataforma SUIT referente a la información de creación de otra OPA, la cual a la fecha se encuentra en proceso de revisión por parte del DAFP. 
Conforme a lo anterior y teniendo en cuenta que el plazo para realizar esta acción venció el 30 de abril, esta se califica como incumplida.</t>
    </r>
  </si>
  <si>
    <r>
      <rPr>
        <b/>
        <sz val="10"/>
        <color theme="1"/>
        <rFont val="Tahoma"/>
        <family val="2"/>
      </rPr>
      <t xml:space="preserve">Reporte AC: </t>
    </r>
    <r>
      <rPr>
        <sz val="10"/>
        <color theme="1"/>
        <rFont val="Tahoma"/>
        <family val="2"/>
      </rPr>
      <t xml:space="preserve">Se realiza mensualmente el informe de PQRS - (Mes vencido).
</t>
    </r>
    <r>
      <rPr>
        <b/>
        <sz val="10"/>
        <color theme="1"/>
        <rFont val="Tahoma"/>
        <family val="2"/>
      </rPr>
      <t xml:space="preserve">Análisis OCI: </t>
    </r>
    <r>
      <rPr>
        <sz val="10"/>
        <color theme="1"/>
        <rFont val="Tahoma"/>
        <family val="2"/>
      </rPr>
      <t xml:space="preserve">Se validan los soportes remitidos encontrando que los informes correspondientes a los meses de febrero (mes de inicio de la acción), marzo, abril, mayo, junio y julio se encuentran estructurados y publicados en la página web del canal en el botón de transparencia, dado del universo de la acción y la fecha de finalización para su ejecución se califica como "En Proceso". </t>
    </r>
  </si>
  <si>
    <r>
      <rPr>
        <b/>
        <sz val="10"/>
        <color theme="1"/>
        <rFont val="Tahoma"/>
        <family val="2"/>
      </rPr>
      <t xml:space="preserve">Análisis G.R.A.I.: </t>
    </r>
    <r>
      <rPr>
        <sz val="10"/>
        <color theme="1"/>
        <rFont val="Tahoma"/>
        <family val="2"/>
      </rPr>
      <t>Dando cumplimento a las recomendaciones emitidas por el área competente , se inició a actualizar el procedimiento AGRI-SA-PD-008 SALIDA DE ELEMENTOS el cual a la fecha se encuentra en proceso de ajustes.</t>
    </r>
    <r>
      <rPr>
        <b/>
        <sz val="10"/>
        <color theme="1"/>
        <rFont val="Tahoma"/>
        <family val="2"/>
      </rPr>
      <t xml:space="preserve">   
Análisis OCI:</t>
    </r>
    <r>
      <rPr>
        <sz val="10"/>
        <color theme="1"/>
        <rFont val="Tahoma"/>
        <family val="2"/>
      </rPr>
      <t xml:space="preserve"> No se observó documento alguno referente a la acción, por consiguiente la alerta de cumplimiento de la acción se califica</t>
    </r>
    <r>
      <rPr>
        <b/>
        <sz val="10"/>
        <color theme="1"/>
        <rFont val="Tahoma"/>
        <family val="2"/>
      </rPr>
      <t xml:space="preserve"> "Sin Iniciar"</t>
    </r>
  </si>
  <si>
    <r>
      <rPr>
        <b/>
        <sz val="10"/>
        <color theme="1"/>
        <rFont val="Tahoma"/>
        <family val="2"/>
      </rPr>
      <t>Análisis GTH:</t>
    </r>
    <r>
      <rPr>
        <sz val="10"/>
        <color theme="1"/>
        <rFont val="Tahoma"/>
        <family val="2"/>
      </rPr>
      <t xml:space="preserve"> El área de Recursos Humanos actualizó  los perfiles en el Manual de Funciones  para los trabajadores oficiales del Canal mediante la Resolución 110 del 2018.                                                                                                                                
</t>
    </r>
    <r>
      <rPr>
        <b/>
        <sz val="10"/>
        <color theme="1"/>
        <rFont val="Tahoma"/>
        <family val="2"/>
      </rPr>
      <t xml:space="preserve">* </t>
    </r>
    <r>
      <rPr>
        <sz val="10"/>
        <color theme="1"/>
        <rFont val="Tahoma"/>
        <family val="2"/>
      </rPr>
      <t xml:space="preserve">Se solicitó eliminar la acción 2 - 2.1 y 2.2 " Tema selección de personal" debido a que esta es una acción única que debe realizar el área de recursos humanos.
</t>
    </r>
    <r>
      <rPr>
        <b/>
        <sz val="10"/>
        <color theme="1"/>
        <rFont val="Tahoma"/>
        <family val="2"/>
      </rPr>
      <t>Análisis OCI:</t>
    </r>
    <r>
      <rPr>
        <sz val="10"/>
        <color theme="1"/>
        <rFont val="Tahoma"/>
        <family val="2"/>
      </rPr>
      <t xml:space="preserve"> Se Verificó Resolución No. 110-2018 "Por la cual se modifica el manual especifico de funciones, requisitos y competencias de canal capital" la cual a la fecha de evaluación no se encontraba publicada en la intranet.
</t>
    </r>
    <r>
      <rPr>
        <b/>
        <sz val="10"/>
        <color theme="1"/>
        <rFont val="Tahoma"/>
        <family val="2"/>
      </rPr>
      <t xml:space="preserve">* </t>
    </r>
    <r>
      <rPr>
        <sz val="10"/>
        <color theme="1"/>
        <rFont val="Tahoma"/>
        <family val="2"/>
      </rPr>
      <t xml:space="preserve">Se evidencia mail de solicitud del área de recursos humanos a planeación solicitando eliminación  acción 2 - 2.1 y 2.2 " Tema selección de personal" del PAAC, de la cual el área de planeación toma las respectivas acciones y realiza la actualización del PAAC versión 2 la cual ya se encuentra publicada en la intranet, por lo tanto la alerta de cumplimiento de la acción se califica </t>
    </r>
    <r>
      <rPr>
        <b/>
        <sz val="10"/>
        <color theme="1"/>
        <rFont val="Tahoma"/>
        <family val="2"/>
      </rPr>
      <t>"En proceso".</t>
    </r>
  </si>
  <si>
    <r>
      <rPr>
        <b/>
        <sz val="10"/>
        <color theme="1"/>
        <rFont val="Tahoma"/>
        <family val="2"/>
      </rPr>
      <t>Análisis S.F.:</t>
    </r>
    <r>
      <rPr>
        <sz val="10"/>
        <color theme="1"/>
        <rFont val="Tahoma"/>
        <family val="2"/>
      </rPr>
      <t xml:space="preserve"> De acuerdo al segundo seguimiento y verificación del avance de las acciones establecidas, se realizaron reuniones con las áreas de Tesorería, Presupuesto y Contabilidad, determinando la necesidad de realizar algunas actualizaciones en los procedimientos.
</t>
    </r>
    <r>
      <rPr>
        <b/>
        <sz val="10"/>
        <color theme="1"/>
        <rFont val="Tahoma"/>
        <family val="2"/>
      </rPr>
      <t xml:space="preserve">Análisis OCI: </t>
    </r>
    <r>
      <rPr>
        <sz val="10"/>
        <color theme="1"/>
        <rFont val="Tahoma"/>
        <family val="2"/>
      </rPr>
      <t>Se evidencia la realización de varias reuniones por parte de la Subdirección Financiera con cada una de las áreas para revisar y proponer los ajustes del caso en los procedimientos de Estados Financieros, facturación y tesorería, Según actas del 21, 24 y 28 de agosto. Teniendo en cuenta que se pueden presentar actualizaciones en los procedimientos la acción se mantiene en proceso.</t>
    </r>
  </si>
  <si>
    <r>
      <rPr>
        <b/>
        <sz val="10"/>
        <color theme="1"/>
        <rFont val="Tahoma"/>
        <family val="2"/>
      </rPr>
      <t>Análisis S.F.:</t>
    </r>
    <r>
      <rPr>
        <sz val="10"/>
        <color theme="1"/>
        <rFont val="Tahoma"/>
        <family val="2"/>
      </rPr>
      <t xml:space="preserve"> De acuerdo al segundo seguimiento y verificación del avance de las acciones establecidas, se realizaron reuniones con las áreas de Tesorería, Presupuesto y Contabilidad, determinando la necesidad de realizar algunas actualizaciones en los procedimientos.
</t>
    </r>
    <r>
      <rPr>
        <b/>
        <sz val="10"/>
        <color theme="1"/>
        <rFont val="Tahoma"/>
        <family val="2"/>
      </rPr>
      <t>Análisis OCI:</t>
    </r>
    <r>
      <rPr>
        <sz val="10"/>
        <color theme="1"/>
        <rFont val="Tahoma"/>
        <family val="2"/>
      </rPr>
      <t xml:space="preserve"> Se evidencia la realización de varias reuniones por parte de la Subdirección Financiera con cada una de las áreas para revisar y proponer los ajustes del caso en los procedimientos de Estados Financieros, facturación, presupuesto y tesorería, Según actas del 21, 24 y 28 de agosto. Teniendo en cuenta que se pueden presentar actualizaciones en los procedimientos la acción se mantiene en proceso.</t>
    </r>
  </si>
  <si>
    <r>
      <rPr>
        <b/>
        <sz val="10"/>
        <color theme="1"/>
        <rFont val="Tahoma"/>
        <family val="2"/>
      </rPr>
      <t>Análisis GTH:</t>
    </r>
    <r>
      <rPr>
        <sz val="10"/>
        <color theme="1"/>
        <rFont val="Tahoma"/>
        <family val="2"/>
      </rPr>
      <t xml:space="preserve"> Se invita al curso de gestores de integridad "Lideres de la cultura de integridad
</t>
    </r>
    <r>
      <rPr>
        <b/>
        <sz val="10"/>
        <color theme="1"/>
        <rFont val="Tahoma"/>
        <family val="2"/>
      </rPr>
      <t xml:space="preserve">Análisis OCI: </t>
    </r>
    <r>
      <rPr>
        <sz val="10"/>
        <color theme="1"/>
        <rFont val="Tahoma"/>
        <family val="2"/>
      </rPr>
      <t xml:space="preserve"> Se evidencia pieza informativa de la alcaldía mayor de Bogotá correspondiente al curso virtual "Lideres de la cultura de integridad en el distrito", sin embargo no se evidencia inscripción y/o listado de asistencia por parte del personal del canal, por lo tanto la alerta de cumplimiento de la acción se califica</t>
    </r>
    <r>
      <rPr>
        <b/>
        <sz val="10"/>
        <color theme="1"/>
        <rFont val="Tahoma"/>
        <family val="2"/>
      </rPr>
      <t xml:space="preserve"> "En proceso". </t>
    </r>
    <r>
      <rPr>
        <sz val="10"/>
        <color theme="1"/>
        <rFont val="Tahoma"/>
        <family val="2"/>
      </rPr>
      <t xml:space="preserve"> </t>
    </r>
  </si>
  <si>
    <r>
      <rPr>
        <b/>
        <sz val="10"/>
        <color theme="1"/>
        <rFont val="Tahoma"/>
        <family val="2"/>
      </rPr>
      <t>Análisis GTH:</t>
    </r>
    <r>
      <rPr>
        <sz val="10"/>
        <color theme="1"/>
        <rFont val="Tahoma"/>
        <family val="2"/>
      </rPr>
      <t xml:space="preserve"> La resolución esta en tramite de firma.
</t>
    </r>
    <r>
      <rPr>
        <b/>
        <sz val="10"/>
        <color theme="1"/>
        <rFont val="Tahoma"/>
        <family val="2"/>
      </rPr>
      <t>Análisis OCI:</t>
    </r>
    <r>
      <rPr>
        <sz val="10"/>
        <color theme="1"/>
        <rFont val="Tahoma"/>
        <family val="2"/>
      </rPr>
      <t xml:space="preserve">  Se observó proyecto resolución "Por el cual se adopta el código de integridad de canal capital sin  firma del gerente" por lo tanto la alerta de cumplimiento de la acción se califica </t>
    </r>
    <r>
      <rPr>
        <b/>
        <sz val="10"/>
        <color theme="1"/>
        <rFont val="Tahoma"/>
        <family val="2"/>
      </rPr>
      <t>"Incumplida".</t>
    </r>
  </si>
  <si>
    <r>
      <t xml:space="preserve">Reporte AC: </t>
    </r>
    <r>
      <rPr>
        <sz val="10"/>
        <color theme="1"/>
        <rFont val="Tahoma"/>
        <family val="2"/>
      </rPr>
      <t xml:space="preserve">Se realizó la publicación de los mensajes faltantes sobre Servicio a la Ciudadanía. </t>
    </r>
    <r>
      <rPr>
        <b/>
        <sz val="10"/>
        <color theme="1"/>
        <rFont val="Tahoma"/>
        <family val="2"/>
      </rPr>
      <t xml:space="preserve">
Análisis OCI: </t>
    </r>
    <r>
      <rPr>
        <sz val="10"/>
        <color theme="1"/>
        <rFont val="Tahoma"/>
        <family val="2"/>
      </rPr>
      <t xml:space="preserve">Se verificó la publicación ¿Sabía usted qué es un reclamo y una queja? Con fecha del 13 de junio de 2018 adicional a las remitidas en el mes de abril de la presente vigencia, en la que se presenta la definición de un reclamo y una queja, esta se efectuó fuera de las fechas establecidas y se presentan dentro de la misma publicación, por lo tanto, hace falta una pieza comunicativa con lo que se dé cumplimiento a la acción establecida en el Plan. </t>
    </r>
  </si>
  <si>
    <r>
      <t xml:space="preserve">Análisis Coordinación Jurídica: </t>
    </r>
    <r>
      <rPr>
        <sz val="10"/>
        <color theme="1"/>
        <rFont val="Tahoma"/>
        <family val="2"/>
      </rPr>
      <t xml:space="preserve">Durante el segundo cuatrimestre de la vigencia 2018, en los meses de Mayo y Julio se iniciaron las Convocatorias Públicas Nos. 10, 11, 12, 13, 14, 15, de las cuales finalizaron las correspondientes a la Nos. 10, 11 y 12 y aún están en trámite las identificadas con los Nos. 13, 14 y 15. En todo caso, en la página web de Canal Capital en el botón de transparencia se encuentran todos los documentos emitidos durante la realización de cada una de las convocatorias antes mencionadas.   </t>
    </r>
    <r>
      <rPr>
        <b/>
        <sz val="10"/>
        <color theme="1"/>
        <rFont val="Tahoma"/>
        <family val="2"/>
      </rPr>
      <t xml:space="preserve"> 
Análisis OCI: </t>
    </r>
    <r>
      <rPr>
        <sz val="10"/>
        <color theme="1"/>
        <rFont val="Tahoma"/>
        <family val="2"/>
      </rPr>
      <t>De conformidad con los soportes suministrados para el periodo de seguimiento, la información en el botón de transparencia se ha venido actualizando en la página web del Canal. Debido a que, la acción se debe realizar durante la vigencia,  se debe verificar en los próximos  seguimientos quedando en proceso.</t>
    </r>
  </si>
  <si>
    <r>
      <t xml:space="preserve">Análisis Coordinación Jurídica: </t>
    </r>
    <r>
      <rPr>
        <sz val="10"/>
        <color theme="1"/>
        <rFont val="Tahoma"/>
        <family val="2"/>
      </rPr>
      <t xml:space="preserve">El 25 de julio de 2018, la Coordinación Jurídica adelantó capacitación sobre el Manual de Contratación, Supervisión e Interventoría a personal de las áreas de Dirección Operativa. </t>
    </r>
    <r>
      <rPr>
        <b/>
        <sz val="10"/>
        <color theme="1"/>
        <rFont val="Tahoma"/>
        <family val="2"/>
      </rPr>
      <t xml:space="preserve">
Análisis OCI:  </t>
    </r>
    <r>
      <rPr>
        <sz val="10"/>
        <color theme="1"/>
        <rFont val="Tahoma"/>
        <family val="2"/>
      </rPr>
      <t xml:space="preserve">Se evidenció acta de reunión con el tema "Manual de supervisión contratación e interventoría" correspondiente a la capacitación realizada el 25 de julio de 2018  por parte de la Coordinación jurídica. Se encuentra pendiente el producto correspondiente a la actualización del manual de contratación. </t>
    </r>
  </si>
  <si>
    <r>
      <t xml:space="preserve">Análisis Coordinación Jurídica: </t>
    </r>
    <r>
      <rPr>
        <sz val="10"/>
        <color theme="1"/>
        <rFont val="Tahoma"/>
        <family val="2"/>
      </rPr>
      <t>Se efectuó reunión con el objeto de determinar al interior de la dependencia el avance en la revisión del Manual de Contratación y los posibles cambios que se efectuarían al mismo; así mismo, se determinó que se adelantaría otra reunión para revisar este tema e igualmente, que la revisión de todos los procedimientos, formatos y riesgos asociados al proceso de Gestión de Contratación se adelantaría una vez se contará con la versión definitiva de la actualización del Manual de Contratación.</t>
    </r>
    <r>
      <rPr>
        <b/>
        <sz val="10"/>
        <color theme="1"/>
        <rFont val="Tahoma"/>
        <family val="2"/>
      </rPr>
      <t xml:space="preserve">
Análisis OCI: </t>
    </r>
    <r>
      <rPr>
        <sz val="10"/>
        <color theme="1"/>
        <rFont val="Tahoma"/>
        <family val="2"/>
      </rPr>
      <t>Teniendo en cuenta lo indicado por la Coordinación Jurídica, la revisión de los riesgos asociados al proceso de Gestión de Contratación se adelantará una vez se cuente con la versión definitiva de la actualización del Manual de Contratación, por lo tanto, la acción queda incumplida teniendo en cuenta que la fecha establecida para su cumplimiento era el  31 de julio de 2018.</t>
    </r>
  </si>
  <si>
    <r>
      <rPr>
        <b/>
        <sz val="10"/>
        <color theme="1"/>
        <rFont val="Tahoma"/>
        <family val="2"/>
      </rPr>
      <t xml:space="preserve">Reporte AC: </t>
    </r>
    <r>
      <rPr>
        <sz val="10"/>
        <color theme="1"/>
        <rFont val="Tahoma"/>
        <family val="2"/>
      </rPr>
      <t xml:space="preserve">Se presento en el comité SIG presentación acerca de las peticiones presentadas por los ciudadano con comparativo del año anterior.
</t>
    </r>
    <r>
      <rPr>
        <b/>
        <sz val="10"/>
        <color theme="1"/>
        <rFont val="Tahoma"/>
        <family val="2"/>
      </rPr>
      <t xml:space="preserve">Análisis OCI: </t>
    </r>
    <r>
      <rPr>
        <sz val="10"/>
        <color theme="1"/>
        <rFont val="Tahoma"/>
        <family val="2"/>
      </rPr>
      <t xml:space="preserve">Se verifica el Acta 001 de 2018 con fecha del 21 de junio de 2018, en la cual se evidencia la presentación del informe de PQRS consolidado con corte a mayo de la presente vigencia, sin embargo, frente a la acción planteada no se presenta el reporte del semestre programado. 
Se recomienda que se de cabal cumplimiento; dado el corte de la acción y las evidencias remitidas por el área, la acción se califica </t>
    </r>
    <r>
      <rPr>
        <b/>
        <sz val="10"/>
        <color theme="1"/>
        <rFont val="Tahoma"/>
        <family val="2"/>
      </rPr>
      <t>"Incumplida"</t>
    </r>
    <r>
      <rPr>
        <sz val="10"/>
        <color theme="1"/>
        <rFont val="Tahoma"/>
        <family val="2"/>
      </rPr>
      <t>.</t>
    </r>
  </si>
  <si>
    <r>
      <t>Análisis Planeación:</t>
    </r>
    <r>
      <rPr>
        <sz val="10"/>
        <color theme="1"/>
        <rFont val="Tahoma"/>
        <family val="2"/>
      </rPr>
      <t xml:space="preserve"> La estrategia de rendición de cuentas fue actualizada en el mes de junio y publicada en la página web de la entidad, en el botón de transparencia y derecho de acceso a la información pública, numeral 6.1 Políticas, Lineamientos y Manuales.</t>
    </r>
    <r>
      <rPr>
        <b/>
        <sz val="10"/>
        <color theme="1"/>
        <rFont val="Tahoma"/>
        <family val="2"/>
      </rPr>
      <t xml:space="preserve">
Análisis OCI:  </t>
    </r>
    <r>
      <rPr>
        <sz val="10"/>
        <color theme="1"/>
        <rFont val="Tahoma"/>
        <family val="2"/>
      </rPr>
      <t>Se verificó en la pagina web de la entidad el documento de  estrategia de rendición de cuentas. Sin embargo, dicho documento no cuenta con un control de cambios, con una codificación y no se evidencia que realiza la correspondiente actualización, por lo cual la acción queda en proceso. Por lo anterior la acción continua incumplida.
Se recomienda tener presente que los documentos expedido por el Canal y que son para conocimiento general deben contener los criterios mínimos para so elaboración como son la codificación, control de cambios y los nombres de quienes participaron en su elaboración, revisión y aprobación.</t>
    </r>
  </si>
  <si>
    <r>
      <rPr>
        <b/>
        <sz val="10"/>
        <color theme="1"/>
        <rFont val="Tahoma"/>
        <family val="2"/>
      </rPr>
      <t xml:space="preserve">Análisis Planeación: </t>
    </r>
    <r>
      <rPr>
        <sz val="10"/>
        <color theme="1"/>
        <rFont val="Tahoma"/>
        <family val="2"/>
      </rPr>
      <t xml:space="preserve">A la fecha en el marco de la implementación del Modelo Integrado de Planeación y Gestión no se ha realizado la caracterización de usuarios, esto toda vez que no se han definido los lineamientos a tener en cuenta para esta acción comprendiendo la operación del canal y su impacto a nivel Distrital. 
</t>
    </r>
    <r>
      <rPr>
        <b/>
        <sz val="10"/>
        <color theme="1"/>
        <rFont val="Tahoma"/>
        <family val="2"/>
      </rPr>
      <t>Análisis OCI:</t>
    </r>
    <r>
      <rPr>
        <sz val="10"/>
        <color theme="1"/>
        <rFont val="Tahoma"/>
        <family val="2"/>
      </rPr>
      <t xml:space="preserve"> De acuerdo a lo evidenciado por el proceso y verificado por control interno, al corte de este seguimiento no se cuenta con evidencia sobre el avance de la acción formulada. </t>
    </r>
  </si>
  <si>
    <r>
      <rPr>
        <b/>
        <sz val="10"/>
        <color theme="1"/>
        <rFont val="Tahoma"/>
        <family val="2"/>
      </rPr>
      <t>Avance OCI</t>
    </r>
    <r>
      <rPr>
        <sz val="10"/>
        <color theme="1"/>
        <rFont val="Tahoma"/>
        <family val="2"/>
      </rPr>
      <t xml:space="preserve">: Con el fin de cumplir los compromisos establecidos el día 24 de mayo se realizó la implementación de la carta de representación documento definido en el Estatuto de Auditoría del Canal; de igual manera el 29 de mayo se llevo a cabo la  actualización de los procedimientos AUDITORIA INTERNA SISTEMA INTEGRADO DE GESTIÓN Y CONTROL INTERNO (CCSE-PD-002), FORMULACIÓN, SEGUIMIENTO Y EVALUACIÓN DEL PROGRAMA ANUAL DE AUDITORÍAS  (CCSE-PD-004). Así mismo, se implementaron los Formatos:  CCSE-FT-018 EVALUACIÓN AUDITORÍA; CCSE-FT-016 INFORME DE AUDITORÍA.
</t>
    </r>
    <r>
      <rPr>
        <b/>
        <sz val="10"/>
        <color theme="1"/>
        <rFont val="Tahoma"/>
        <family val="2"/>
      </rPr>
      <t xml:space="preserve">
Análisis OCI: </t>
    </r>
    <r>
      <rPr>
        <sz val="10"/>
        <color theme="1"/>
        <rFont val="Tahoma"/>
        <family val="2"/>
      </rPr>
      <t xml:space="preserve">Se evidencia con fecha 24 de mayo de 2018 la implementación del formato CCSE-FT-021 carta de representación, igualmente con fecha 29 de mayo la actualización de los procedimientos AUDITORIA INTERNA SISTEMA INTEGRADO DE GESTIÓN Y CONTROL INTERNO (CCSE-PD-002), FORMULACIÓN, SEGUIMIENTO Y EVALUACIÓN DEL PROGRAMA ANUAL DE AUDITORÍAS  (CCSE-PD-004) y de los formatos CCSE-FT-018 EVALUACIÓN AUDITORÍA; CCSE-FT-016 INFORME DE AUDITORÍA. documentos socializados en la intranet, tal y como lo evidencia el correo del 31 de mayo de 2018 enviado por planeación.
Con respecto a las actualizaciones que se deben realizar al código de ética y las capacitaciones internas no se cuenta con evidencia que demuestre su avance. Por lo anterior el grado de avance es en proceso.  </t>
    </r>
  </si>
  <si>
    <r>
      <t xml:space="preserve">Avance OCI: </t>
    </r>
    <r>
      <rPr>
        <sz val="10"/>
        <color theme="1"/>
        <rFont val="Tahoma"/>
        <family val="2"/>
      </rPr>
      <t xml:space="preserve">Con respecto a la actividad N. 1 no se cuenta con avance. Para la actividad No. 2 se han venido realizado mensualmente reuniones de equipo en las cuales se realiza seguimiento a las actividades de cada uno de los integrantes del equipo, tal y como lo evidencian las Actas Nos. 35 del 02/05/2018; acta No. 37 del 03/05/2018; acta No. 52 del 06/06/2018; acta No. 53 del 18/05/2018 y acta No. 62 del 01/08/2018.
</t>
    </r>
    <r>
      <rPr>
        <b/>
        <sz val="10"/>
        <color theme="1"/>
        <rFont val="Tahoma"/>
        <family val="2"/>
      </rPr>
      <t xml:space="preserve">
Análisis OCI: </t>
    </r>
    <r>
      <rPr>
        <sz val="10"/>
        <color theme="1"/>
        <rFont val="Tahoma"/>
        <family val="2"/>
      </rPr>
      <t>Se evidenció que mediante actas Nos.35 del 02/05/2018; acta No. 37 del 03/05/2018; acta No. 52 del 06/06/2018; acta No. 53 del 18/05/2018 y acta No. 62 del 01/08/2018, periódicamente la ofician de control interno para hacer seguimiento de las actividades de los integrantes del equipo. Para la actividad No. 1 no se evidencia avance, por lo anterior el grado de avance es en proceso.</t>
    </r>
  </si>
  <si>
    <r>
      <rPr>
        <b/>
        <sz val="10"/>
        <color theme="1"/>
        <rFont val="Tahoma"/>
        <family val="2"/>
      </rPr>
      <t xml:space="preserve">Análisis GCom: </t>
    </r>
    <r>
      <rPr>
        <sz val="10"/>
        <color theme="1"/>
        <rFont val="Tahoma"/>
        <family val="2"/>
      </rPr>
      <t xml:space="preserve">Desde el área de prensa y comunicaciones la obligación es publicar todos los documentos que desde las diferentes áreas nos envíen para mantener actualizado el botón de transparencia y derecho a la información esta tarea se ha cumplido a cabalidad ya que se han publicado todos los documentos que han sido enviados.        </t>
    </r>
    <r>
      <rPr>
        <b/>
        <sz val="10"/>
        <color theme="1"/>
        <rFont val="Tahoma"/>
        <family val="2"/>
      </rPr>
      <t xml:space="preserve">                                                                                                                                                                                                                                                                                                                                                                                   
Análisis OCI: </t>
    </r>
    <r>
      <rPr>
        <sz val="10"/>
        <color theme="1"/>
        <rFont val="Tahoma"/>
        <family val="2"/>
      </rPr>
      <t xml:space="preserve">Se verificó una muestra de los soportes enviados por el área de comunicaciones correspondientes a la solicitud para las publicaciones en  pagina web sección transparencia de acuerdo con el archivo "publicaciones transparencia junio 27 agosto" en las que se evidenciaron publicaciones acordes con corte  junio a agosto de 2018. </t>
    </r>
    <r>
      <rPr>
        <b/>
        <sz val="10"/>
        <color theme="1"/>
        <rFont val="Tahoma"/>
        <family val="2"/>
      </rPr>
      <t xml:space="preserve">
*</t>
    </r>
    <r>
      <rPr>
        <sz val="10"/>
        <color theme="1"/>
        <rFont val="Tahoma"/>
        <family val="2"/>
      </rPr>
      <t>No se observó dentro del archivo "publicaciones transparencia junio 27 agosto" solicitudes de publicaciones para el mes de mayo, sin embargo en el sitio web se observaron  publicaciones realizadas en el mes de mayo del presente año.</t>
    </r>
    <r>
      <rPr>
        <b/>
        <sz val="10"/>
        <color theme="1"/>
        <rFont val="Tahoma"/>
        <family val="2"/>
      </rPr>
      <t xml:space="preserve">
*</t>
    </r>
    <r>
      <rPr>
        <sz val="10"/>
        <color theme="1"/>
        <rFont val="Tahoma"/>
        <family val="2"/>
      </rPr>
      <t>Así mismo se evidenció el documento "encuestas autodiagnóstico ley de transparencia 27082018", observando el seguimiento de cada una de las secciones contenidas en el sitio web correspondientes al  botón transparencia de la entidad. por lo tanto el estado de la acción a la fecha de evaluación queda en proceso.</t>
    </r>
  </si>
  <si>
    <r>
      <rPr>
        <b/>
        <sz val="10"/>
        <color theme="1"/>
        <rFont val="Tahoma"/>
        <family val="2"/>
      </rPr>
      <t xml:space="preserve">Reporte AC: </t>
    </r>
    <r>
      <rPr>
        <sz val="10"/>
        <color theme="1"/>
        <rFont val="Tahoma"/>
        <family val="2"/>
      </rPr>
      <t xml:space="preserve">Se presento en el comité SIG presentación acerca de las peticiones presentadas por los ciudadano con comparativo del año anterior. </t>
    </r>
    <r>
      <rPr>
        <b/>
        <sz val="10"/>
        <color theme="1"/>
        <rFont val="Tahoma"/>
        <family val="2"/>
      </rPr>
      <t xml:space="preserve"> 
Análisis OCI: </t>
    </r>
    <r>
      <rPr>
        <sz val="10"/>
        <color theme="1"/>
        <rFont val="Tahoma"/>
        <family val="2"/>
      </rPr>
      <t xml:space="preserve">Se verificaron los soportes remitidos por el área de atención al ciudadano evidenciando que en efecto se llevó a cabo la reunión de revisión del informe de las PQRS, sin embargo, el informe se presenta sobre los primeros cinco meses de la presente vigencia en el comité SIG, así mismo, se valida su publicación en el botón de transparencia, dado que el informe debe revisarse de manera semestral y teniendo en cuenta la fecha de terminación se califica en proceso. </t>
    </r>
  </si>
  <si>
    <r>
      <rPr>
        <b/>
        <sz val="10"/>
        <color theme="1"/>
        <rFont val="Tahoma"/>
        <family val="2"/>
      </rPr>
      <t xml:space="preserve">Reporte Ventas: </t>
    </r>
    <r>
      <rPr>
        <sz val="10"/>
        <color theme="1"/>
        <rFont val="Tahoma"/>
        <family val="2"/>
      </rPr>
      <t xml:space="preserve">Para dar cumplimiento con lo definido en el artículo 2 de la resolución 106 de 2017, se sigue con el conducto regular dispuesto para la aprobación de los descuentos así:
1. Si la oferta comercial y/o cotización tiene hasta el 50% de descuento será autorizada por el Director Operativo.
2. Si la oferta comercial y/o cotización tiene más del 50% de descuento será autorizada por el Gerente General.
</t>
    </r>
    <r>
      <rPr>
        <b/>
        <sz val="10"/>
        <color theme="1"/>
        <rFont val="Tahoma"/>
        <family val="2"/>
      </rPr>
      <t xml:space="preserve">Análisis OCI: </t>
    </r>
    <r>
      <rPr>
        <sz val="10"/>
        <color theme="1"/>
        <rFont val="Tahoma"/>
        <family val="2"/>
      </rPr>
      <t>Se verifica la evidencia remitida por el área de comercialización dentro de las cuales se valida que se venga cumpliendo a cabalidad el artículo 2 de la Resolución 106 de 2017 sobre aprobación de descuentos para ventas públicas, frente a lo cual se validan:
* Cotización No.032 Concejo de Bogotá - Descuento del 60% firmada por el Gerente General.
* Cotización No.044 Cuerpo Oficial de Bomberos de Bogotá - Descuento del 30% firmada por el Director Operativo
Con ello, se valida que en efecto se está dando cumplimiento a la acción planteada, teniendo en cuenta la fecha de finalización la acción se deja en Proceso.</t>
    </r>
  </si>
  <si>
    <r>
      <rPr>
        <b/>
        <sz val="10"/>
        <color theme="1"/>
        <rFont val="Tahoma"/>
        <family val="2"/>
      </rPr>
      <t xml:space="preserve">Análisis GTH: </t>
    </r>
    <r>
      <rPr>
        <sz val="10"/>
        <color theme="1"/>
        <rFont val="Tahoma"/>
        <family val="2"/>
      </rPr>
      <t xml:space="preserve">El área de Recursos Humanos actualizó  los perfiles en el Manual de Funciones  para los trabajadores oficiales del Canal mediante la Resolución 110 del 2018.                                                                                                                                
</t>
    </r>
    <r>
      <rPr>
        <b/>
        <sz val="10"/>
        <color theme="1"/>
        <rFont val="Tahoma"/>
        <family val="2"/>
      </rPr>
      <t xml:space="preserve">* </t>
    </r>
    <r>
      <rPr>
        <sz val="10"/>
        <color theme="1"/>
        <rFont val="Tahoma"/>
        <family val="2"/>
      </rPr>
      <t xml:space="preserve">Se solicitó eliminar la acción 2 - 2.1 y 2.2 " Tema selección de personal" debido a que esta es una acción única que debe realizar el área de recursos humanos.
</t>
    </r>
    <r>
      <rPr>
        <b/>
        <sz val="10"/>
        <color theme="1"/>
        <rFont val="Tahoma"/>
        <family val="2"/>
      </rPr>
      <t>Análisis OCI:</t>
    </r>
    <r>
      <rPr>
        <sz val="10"/>
        <color theme="1"/>
        <rFont val="Tahoma"/>
        <family val="2"/>
      </rPr>
      <t xml:space="preserve"> Se Verificó Resolución No. 110-2018 "Por la cual se modifica el manual especifico de funciones, requisitos y competencias de canal capital" la cual a la fecha de evaluación no se encontraba publicada en la intranet.
</t>
    </r>
    <r>
      <rPr>
        <b/>
        <sz val="10"/>
        <color theme="1"/>
        <rFont val="Tahoma"/>
        <family val="2"/>
      </rPr>
      <t>*</t>
    </r>
    <r>
      <rPr>
        <sz val="10"/>
        <color theme="1"/>
        <rFont val="Tahoma"/>
        <family val="2"/>
      </rPr>
      <t xml:space="preserve">Se evidencia mail de solicitud del área de recursos humanos a planeación solicitando eliminación  acción 2 - 2.1 y 2.2 " Tema selección de personal" del PAAC, de la cual el área de planeación toma las respectivas acciones y realiza la actualización del PAAC versión 2 la cual ya se encuentra publicada en la intranet, por lo tanto la alerta de cumplimiento de la acción se califica </t>
    </r>
    <r>
      <rPr>
        <b/>
        <sz val="10"/>
        <color theme="1"/>
        <rFont val="Tahoma"/>
        <family val="2"/>
      </rPr>
      <t>"En proceso"</t>
    </r>
    <r>
      <rPr>
        <sz val="10"/>
        <color theme="1"/>
        <rFont val="Tahoma"/>
        <family val="2"/>
      </rPr>
      <t xml:space="preserve">  </t>
    </r>
  </si>
  <si>
    <r>
      <t xml:space="preserve">Análisis GTH: </t>
    </r>
    <r>
      <rPr>
        <sz val="10"/>
        <color theme="1"/>
        <rFont val="Tahoma"/>
        <family val="2"/>
      </rPr>
      <t xml:space="preserve">Se valida con planeación, y se define que  en los meses de Septiembre y Octubre se divulgara al canal  
</t>
    </r>
    <r>
      <rPr>
        <b/>
        <sz val="10"/>
        <color theme="1"/>
        <rFont val="Tahoma"/>
        <family val="2"/>
      </rPr>
      <t xml:space="preserve">Análisis OCI: </t>
    </r>
    <r>
      <rPr>
        <sz val="10"/>
        <color theme="1"/>
        <rFont val="Tahoma"/>
        <family val="2"/>
      </rPr>
      <t xml:space="preserve"> No se evidenció acción alguna para esta acción, por lo tanto la alerta de cumplimiento de la acción se califica</t>
    </r>
    <r>
      <rPr>
        <b/>
        <sz val="10"/>
        <color theme="1"/>
        <rFont val="Tahoma"/>
        <family val="2"/>
      </rPr>
      <t xml:space="preserve"> "Incumplida"</t>
    </r>
  </si>
  <si>
    <r>
      <rPr>
        <b/>
        <sz val="10"/>
        <rFont val="Tahoma"/>
        <family val="2"/>
      </rPr>
      <t>Análisis Planeación:</t>
    </r>
    <r>
      <rPr>
        <sz val="10"/>
        <rFont val="Tahoma"/>
        <family val="2"/>
      </rPr>
      <t xml:space="preserve"> La política de administración de riesgos fue divulgada en el mes de junio del presente año a través de correo institucional con el apoyo de la coordinación de prensa y comunicaciones, así mismo en la comunicación realizada se relacionaron los documentos asociados a la gestión de los Riesgos de la entidad.
</t>
    </r>
    <r>
      <rPr>
        <b/>
        <sz val="10"/>
        <rFont val="Tahoma"/>
        <family val="2"/>
      </rPr>
      <t xml:space="preserve">Análisis OCI: </t>
    </r>
    <r>
      <rPr>
        <sz val="10"/>
        <rFont val="Tahoma"/>
        <family val="2"/>
      </rPr>
      <t>Se evidenció mediante correo del 20 de junio de2018 que la oficina de comunicaciones del Canal realizó la socialización de la política de administración de riesgos.  Se cumple con lo formulado a la fecha de corte por lo cual la acción se mantiene en proceso.</t>
    </r>
  </si>
  <si>
    <r>
      <rPr>
        <b/>
        <sz val="10"/>
        <color theme="1"/>
        <rFont val="Tahoma"/>
        <family val="2"/>
      </rPr>
      <t>Análisis Planeación:</t>
    </r>
    <r>
      <rPr>
        <sz val="10"/>
        <color theme="1"/>
        <rFont val="Tahoma"/>
        <family val="2"/>
      </rPr>
      <t xml:space="preserve"> En el mes de junio se adelantó la reunión con la coordinadora de prensa y comunicaciones, la auxiliar de atención al ciudadano el jefe de la Oficina de Control Interno, el director operativo y el equipo de planeación con el fin de hacer la presentación del estado del procedimiento de participación ciudadana y se dejaron establecidos compromisos para el mismo.
</t>
    </r>
    <r>
      <rPr>
        <b/>
        <sz val="10"/>
        <color theme="1"/>
        <rFont val="Tahoma"/>
        <family val="2"/>
      </rPr>
      <t xml:space="preserve">Análisis OCI: </t>
    </r>
    <r>
      <rPr>
        <sz val="10"/>
        <color theme="1"/>
        <rFont val="Tahoma"/>
        <family val="2"/>
      </rPr>
      <t xml:space="preserve"> Se evidencia que mediante acta del 20 de junio de 2018 se realiza reunión entre planeación, Dirección Operativa, Comunicaciones y atención al ciudadano en la cual se generan unos compromisos para cumplir con la revisión y actualización del procedimiento  EPLE-PD-012 PARTICIPACIÓN CIUDADANA. Teniendo en cuenta que la acción tenia plazo hasta el 29/06/2018  se califica como incumplida. </t>
    </r>
  </si>
  <si>
    <r>
      <rPr>
        <b/>
        <sz val="10"/>
        <color theme="1"/>
        <rFont val="Tahoma"/>
        <family val="2"/>
      </rPr>
      <t>Análisis Planeación:</t>
    </r>
    <r>
      <rPr>
        <sz val="10"/>
        <color theme="1"/>
        <rFont val="Tahoma"/>
        <family val="2"/>
      </rPr>
      <t xml:space="preserve"> Se realizó la consolidación y publicación del informe de seguimiento a los indicadores del Plan de Acción con corte a junio 30 de 2018, dicho informe fue cargado en la página web del Canal, en el botón de transparencia y derecho de acceso a la información pública.
</t>
    </r>
    <r>
      <rPr>
        <b/>
        <sz val="10"/>
        <color theme="1"/>
        <rFont val="Tahoma"/>
        <family val="2"/>
      </rPr>
      <t xml:space="preserve">
Análisis OCI: </t>
    </r>
    <r>
      <rPr>
        <sz val="10"/>
        <color theme="1"/>
        <rFont val="Tahoma"/>
        <family val="2"/>
      </rPr>
      <t>Se evidencia en la pagina web la publicación del informe de seguimiento a los indicadores del Plan de Acción del 1er. semestre de 2018, así como el reporte de indicadores del 1er. semestre, de igual manera se observo el correo de planeación solicitando su publicación, la cual se hizo efectiva el 31 de agosto de 2018.  De acuerdo a lo observado la acción queda en proceso.</t>
    </r>
  </si>
  <si>
    <r>
      <t xml:space="preserve">Análisis Coordinación Jurídica: </t>
    </r>
    <r>
      <rPr>
        <sz val="10"/>
        <color theme="1"/>
        <rFont val="Tahoma"/>
        <family val="2"/>
      </rPr>
      <t>Se está efectuando la revisión del Manual de Contratación, Supervisión e Interventoría vigente para efectos de determinar los aspectos de actualización del mismo.</t>
    </r>
    <r>
      <rPr>
        <b/>
        <sz val="10"/>
        <color theme="1"/>
        <rFont val="Tahoma"/>
        <family val="2"/>
      </rPr>
      <t xml:space="preserve">
Análisis OCI: </t>
    </r>
    <r>
      <rPr>
        <sz val="10"/>
        <color theme="1"/>
        <rFont val="Tahoma"/>
        <family val="2"/>
      </rPr>
      <t>Se evidenció que a la fecha no se ha dado cumplimiento a los productos establecidos en la meta. Se realizó una reunión en el mes de agosto en la cual se efectuó "una presentación respecto del avance en la revisión del manual de contratación, así como, la propuesta de modificación al mismo".</t>
    </r>
  </si>
  <si>
    <r>
      <rPr>
        <b/>
        <sz val="10"/>
        <color theme="1"/>
        <rFont val="Tahoma"/>
        <family val="2"/>
      </rPr>
      <t xml:space="preserve">Análisis GTH: </t>
    </r>
    <r>
      <rPr>
        <sz val="10"/>
        <color theme="1"/>
        <rFont val="Tahoma"/>
        <family val="2"/>
      </rPr>
      <t>Se esta realizando desde el mes de Junio 2018 mesas de trabajo con el Archivo distrital para actualizar el PGD bajo el marco de la estrategia IGA+10</t>
    </r>
    <r>
      <rPr>
        <b/>
        <sz val="10"/>
        <color theme="1"/>
        <rFont val="Tahoma"/>
        <family val="2"/>
      </rPr>
      <t xml:space="preserve">
Análisis OCI: </t>
    </r>
    <r>
      <rPr>
        <sz val="10"/>
        <color theme="1"/>
        <rFont val="Tahoma"/>
        <family val="2"/>
      </rPr>
      <t xml:space="preserve">Se verificó memorando interno No. 1632 correspondiente a la citación de la capacitación de conocimiento de metodología actualización del programa de gestión documental.                                                            
* Se verificaron  actas de reunión y listados de asistencia a  capacitación PGD+10 con el archivo distrital realizados durante los meses de julio y agosto de 2018.                             
*Se verificó documento borrador del programa de gestión  documental PGD.                                                                       
*Se verificó Borrador del  normograma  del programa de gestión  documental PGD, por el cual se informan todas las leyes, decretos, directivas, acuerdos, circulares, resoluciones, NTC relacionadas con el PGD.                         
* Se evidenciar avances relacionados con el PGD, sin embargo No se observan actividades relacionadas con las acciones contenidas dentro del proceso, de acuerdo con las evidencias enviadas por la subdirección administrativa. </t>
    </r>
  </si>
  <si>
    <r>
      <t xml:space="preserve">Análisis GTH: </t>
    </r>
    <r>
      <rPr>
        <sz val="10"/>
        <color theme="1"/>
        <rFont val="Tahoma"/>
        <family val="2"/>
      </rPr>
      <t xml:space="preserve">Se aplicará en el  mes de septiembre 2018.
</t>
    </r>
    <r>
      <rPr>
        <b/>
        <sz val="10"/>
        <color theme="1"/>
        <rFont val="Tahoma"/>
        <family val="2"/>
      </rPr>
      <t xml:space="preserve">Análisis OCI: </t>
    </r>
    <r>
      <rPr>
        <sz val="10"/>
        <color theme="1"/>
        <rFont val="Tahoma"/>
        <family val="2"/>
      </rPr>
      <t xml:space="preserve"> No se evidenció trámite alguna para esta acción, por lo tanto la alerta de cumplimiento de la acción se califica</t>
    </r>
    <r>
      <rPr>
        <b/>
        <sz val="10"/>
        <color theme="1"/>
        <rFont val="Tahoma"/>
        <family val="2"/>
      </rPr>
      <t xml:space="preserve"> "Incumplida", </t>
    </r>
    <r>
      <rPr>
        <sz val="10"/>
        <color theme="1"/>
        <rFont val="Tahoma"/>
        <family val="2"/>
      </rPr>
      <t>teniendo en cuenta la fecha máxima propuesta en el plan.</t>
    </r>
  </si>
  <si>
    <r>
      <t xml:space="preserve">Análisis GTH: </t>
    </r>
    <r>
      <rPr>
        <sz val="10"/>
        <color theme="1"/>
        <rFont val="Tahoma"/>
        <family val="2"/>
      </rPr>
      <t xml:space="preserve">Ya se implemento la política y el código de Integridad
</t>
    </r>
    <r>
      <rPr>
        <b/>
        <sz val="10"/>
        <color theme="1"/>
        <rFont val="Tahoma"/>
        <family val="2"/>
      </rPr>
      <t xml:space="preserve">Análisis OCI: </t>
    </r>
    <r>
      <rPr>
        <sz val="10"/>
        <color theme="1"/>
        <rFont val="Tahoma"/>
        <family val="2"/>
      </rPr>
      <t xml:space="preserve"> No se evidenció actividad alguna para esta acción, por lo tanto la alerta de cumplimiento de la acción se califica </t>
    </r>
    <r>
      <rPr>
        <b/>
        <sz val="10"/>
        <color theme="1"/>
        <rFont val="Tahoma"/>
        <family val="2"/>
      </rPr>
      <t xml:space="preserve">"En proceso"   </t>
    </r>
  </si>
  <si>
    <r>
      <rPr>
        <b/>
        <sz val="10"/>
        <color theme="1"/>
        <rFont val="Tahoma"/>
        <family val="2"/>
      </rPr>
      <t xml:space="preserve">Análisis GC: </t>
    </r>
    <r>
      <rPr>
        <sz val="10"/>
        <color theme="1"/>
        <rFont val="Tahoma"/>
        <family val="2"/>
      </rPr>
      <t xml:space="preserve">El documento para formalizar el proceso de monetización está en elaboración.  </t>
    </r>
    <r>
      <rPr>
        <b/>
        <sz val="10"/>
        <color theme="1"/>
        <rFont val="Tahoma"/>
        <family val="2"/>
      </rPr>
      <t xml:space="preserve">
Análisis OCI: </t>
    </r>
    <r>
      <rPr>
        <sz val="10"/>
        <color theme="1"/>
        <rFont val="Tahoma"/>
        <family val="2"/>
      </rPr>
      <t xml:space="preserve">Se realizó verificación de los informes mensuales de monetización generados por el área de comunicaciones correspondientes al periodo de evaluación. Sin embargo el documento para formalizar el proceso de monetización se encuentra en elaboración. </t>
    </r>
  </si>
  <si>
    <t>RESUMEN SEGUNDO SEGUIMIENTO DE 2018</t>
  </si>
  <si>
    <t>2. Alerta</t>
  </si>
  <si>
    <t>(Información Automática)</t>
  </si>
  <si>
    <t>EN PROCESO</t>
  </si>
  <si>
    <t>INCUMPLIDA</t>
  </si>
  <si>
    <t>SIN INICIAR</t>
  </si>
  <si>
    <t>TERCER SEGUIMIENTO DE 2018</t>
  </si>
  <si>
    <t xml:space="preserve">1. Cotización No. 044 - 01/2018 del 24 de agosto de 2018 Cuerpo Oficial de Bomberos. 
2. Oferta Comercial 016/2018 del 20 de diciembre de 2018 Century Media. </t>
  </si>
  <si>
    <r>
      <rPr>
        <b/>
        <sz val="10"/>
        <color theme="1"/>
        <rFont val="Tahoma"/>
        <family val="2"/>
      </rPr>
      <t>Reporte Ventas:</t>
    </r>
    <r>
      <rPr>
        <sz val="10"/>
        <color theme="1"/>
        <rFont val="Tahoma"/>
        <family val="2"/>
      </rPr>
      <t xml:space="preserve"> Para dar cumplimiento con lo definido en el artículo 2 de la resolución 106 de 2017, se sigue con el conducto regular dispuesto para la aprobación de los descuentos así:
1. Si la oferta comercial y/o cotización tiene hasta el 50% de descuento será autorizada por el Director Operativo.
2. Si la oferta comercial y/o cotización tiene más del 50% de descuento será autorizada por el Gerente General.
A continuación relaciono los documentos que soportan los avances de ejecución con respecto a los descuentos otorgados en el tercer trimestre, así:
1. Cotización 044 - 01Alcance Bomberos
2. Oferta Comercial 016 - Century Media
</t>
    </r>
    <r>
      <rPr>
        <b/>
        <sz val="10"/>
        <color theme="1"/>
        <rFont val="Tahoma"/>
        <family val="2"/>
      </rPr>
      <t xml:space="preserve">Análisis OCI: </t>
    </r>
    <r>
      <rPr>
        <sz val="10"/>
        <color theme="1"/>
        <rFont val="Tahoma"/>
        <family val="2"/>
      </rPr>
      <t xml:space="preserve">Se verifican las evidencias remitidas con el fin de corroborar el cumplimiento a cabalidad de la acción formulada referente a la aprobación de descuentos para ventas públicas, frente a lo cual se validan:
</t>
    </r>
    <r>
      <rPr>
        <b/>
        <sz val="10"/>
        <color theme="1"/>
        <rFont val="Tahoma"/>
        <family val="2"/>
      </rPr>
      <t>1. Cotización No. 044/2018</t>
    </r>
    <r>
      <rPr>
        <sz val="10"/>
        <color theme="1"/>
        <rFont val="Tahoma"/>
        <family val="2"/>
      </rPr>
      <t xml:space="preserve"> - Cuerpo Oficial de Bomberos, en la cual se otorga un descuento del 30% haciendo mención a la Resolución 106-2017, firmada por la Dirección Operativa.
</t>
    </r>
    <r>
      <rPr>
        <b/>
        <sz val="10"/>
        <color theme="1"/>
        <rFont val="Tahoma"/>
        <family val="2"/>
      </rPr>
      <t>2. Oferta Comercial No. 016/2018</t>
    </r>
    <r>
      <rPr>
        <sz val="10"/>
        <color theme="1"/>
        <rFont val="Tahoma"/>
        <family val="2"/>
      </rPr>
      <t xml:space="preserve"> - Century Media, en la cual se otorga un descuento del 15% y se encuentra firmada por el Secretario General con Aprobación de la Dirección Operativa de conformidad con la Resolución 174-2018 del 31 de octubre de 2018. 
Dado que se viene cumpliendo la actividad se califica como </t>
    </r>
    <r>
      <rPr>
        <b/>
        <sz val="10"/>
        <color theme="1"/>
        <rFont val="Tahoma"/>
        <family val="2"/>
      </rPr>
      <t>"Terminada"</t>
    </r>
    <r>
      <rPr>
        <sz val="10"/>
        <color theme="1"/>
        <rFont val="Tahoma"/>
        <family val="2"/>
      </rPr>
      <t>.</t>
    </r>
  </si>
  <si>
    <t>No aplica</t>
  </si>
  <si>
    <t xml:space="preserve">1. Informe de satisfacción semestral, publicado en pagina Web.
2. Correos electrónicos con solicitud de publicación. </t>
  </si>
  <si>
    <r>
      <t xml:space="preserve">Reporte AC: </t>
    </r>
    <r>
      <rPr>
        <sz val="10"/>
        <color theme="1"/>
        <rFont val="Tahoma"/>
        <family val="2"/>
      </rPr>
      <t xml:space="preserve">Dado que el informe se presenta semestralmente, se esta realizando el informe del segundo semestre de 2018.
</t>
    </r>
    <r>
      <rPr>
        <b/>
        <sz val="10"/>
        <color theme="1"/>
        <rFont val="Tahoma"/>
        <family val="2"/>
      </rPr>
      <t xml:space="preserve">
Análisis OCI: </t>
    </r>
    <r>
      <rPr>
        <sz val="10"/>
        <color theme="1"/>
        <rFont val="Tahoma"/>
        <family val="2"/>
      </rPr>
      <t xml:space="preserve">Teniendo en cuenta la acción planteada, de efectuar un (1) "Informe semestral  de satisfacción de usuarios" con fecha de terminación el 31 de julio de 2018, se verifican los soportes remitidos evidenciando que el informe fue publicado en la página web del Canal el 31 de agosto de 2018 en el numeral 1.1. Mecanismos para la atención al ciudadano. Teniendo en cuenta lo anterior, se califica con un estado de </t>
    </r>
    <r>
      <rPr>
        <b/>
        <sz val="10"/>
        <color theme="1"/>
        <rFont val="Tahoma"/>
        <family val="2"/>
      </rPr>
      <t>"Terminada Extemporánea"</t>
    </r>
  </si>
  <si>
    <t>1. Informes publicado en la pagina web: https://www.canalcapital.gov.co/content/mecanismos-la-atencion-al-ciudadano</t>
  </si>
  <si>
    <t xml:space="preserve">1. Acta de reunión mes de agosto. </t>
  </si>
  <si>
    <t>Henry Beltrán</t>
  </si>
  <si>
    <t xml:space="preserve">
1. Memorando con radicado 3577 del 31 de diciembre de 2018 con sus respectivos anexos </t>
  </si>
  <si>
    <t>1. Acta de reunión 31 de julio de 2018</t>
  </si>
  <si>
    <r>
      <rPr>
        <b/>
        <sz val="10"/>
        <color theme="1"/>
        <rFont val="Tahoma"/>
        <family val="2"/>
      </rPr>
      <t xml:space="preserve">Reporte CJ:  </t>
    </r>
    <r>
      <rPr>
        <sz val="10"/>
        <color theme="1"/>
        <rFont val="Tahoma"/>
        <family val="2"/>
      </rPr>
      <t xml:space="preserve">El 31 de julio de 2018, la coordinación jurídica junto con planeación se verificaron la matriz de riesgos de corrupción y la gestión jurídica y contractual.
</t>
    </r>
    <r>
      <rPr>
        <b/>
        <sz val="10"/>
        <color theme="1"/>
        <rFont val="Tahoma"/>
        <family val="2"/>
      </rPr>
      <t xml:space="preserve">Análisis OCI: </t>
    </r>
    <r>
      <rPr>
        <sz val="10"/>
        <color theme="1"/>
        <rFont val="Tahoma"/>
        <family val="2"/>
      </rPr>
      <t xml:space="preserve">Se cumplieron las actividades propuestas conforme a la evidencia aportada. En el acta, quedo registro de la reunión sostenida entre Coordinación Jurídica y la Oficina de Planeación para la revisión y ajuste de los riesgos identificados en el PAAC asociados al proceso de Gestión Jurídica.
Por lo anterior, la acción se califica con un estado de </t>
    </r>
    <r>
      <rPr>
        <b/>
        <sz val="10"/>
        <color theme="1"/>
        <rFont val="Tahoma"/>
        <family val="2"/>
      </rPr>
      <t>"Terminada"</t>
    </r>
    <r>
      <rPr>
        <sz val="10"/>
        <color theme="1"/>
        <rFont val="Tahoma"/>
        <family val="2"/>
      </rPr>
      <t>.</t>
    </r>
  </si>
  <si>
    <r>
      <rPr>
        <b/>
        <sz val="10"/>
        <color theme="1"/>
        <rFont val="Tahoma"/>
        <family val="2"/>
      </rPr>
      <t xml:space="preserve">Análisis GTH: </t>
    </r>
    <r>
      <rPr>
        <sz val="10"/>
        <color theme="1"/>
        <rFont val="Tahoma"/>
        <family val="2"/>
      </rPr>
      <t xml:space="preserve">Se realizaron diferentes divulgaciones.
</t>
    </r>
    <r>
      <rPr>
        <b/>
        <sz val="10"/>
        <color theme="1"/>
        <rFont val="Tahoma"/>
        <family val="2"/>
      </rPr>
      <t xml:space="preserve">
Análisis OCI:  </t>
    </r>
    <r>
      <rPr>
        <sz val="10"/>
        <color theme="1"/>
        <rFont val="Tahoma"/>
        <family val="2"/>
      </rPr>
      <t xml:space="preserve">Se observaron mails en el mes de mayo de 2018 con la divulgación de los valores éticos relacionados en el código de integridad, sin embargo es importante adelantar la adopción del Código a través de acto administrativo correspondiente, por lo tanto la alerta de cumplimiento de la acción se califica </t>
    </r>
    <r>
      <rPr>
        <b/>
        <sz val="10"/>
        <color theme="1"/>
        <rFont val="Tahoma"/>
        <family val="2"/>
      </rPr>
      <t>"En proceso".</t>
    </r>
    <r>
      <rPr>
        <sz val="10"/>
        <color theme="1"/>
        <rFont val="Tahoma"/>
        <family val="2"/>
      </rPr>
      <t xml:space="preserve"> </t>
    </r>
    <r>
      <rPr>
        <b/>
        <sz val="10"/>
        <color theme="1"/>
        <rFont val="Tahoma"/>
        <family val="2"/>
      </rPr>
      <t xml:space="preserve"> </t>
    </r>
  </si>
  <si>
    <r>
      <rPr>
        <b/>
        <sz val="10"/>
        <color theme="1"/>
        <rFont val="Tahoma"/>
        <family val="2"/>
      </rPr>
      <t xml:space="preserve">Análisis GTH: </t>
    </r>
    <r>
      <rPr>
        <sz val="10"/>
        <color theme="1"/>
        <rFont val="Tahoma"/>
        <family val="2"/>
      </rPr>
      <t xml:space="preserve">Ya se revisaron las herramientas y actividades a realizar.
</t>
    </r>
    <r>
      <rPr>
        <b/>
        <sz val="10"/>
        <color theme="1"/>
        <rFont val="Tahoma"/>
        <family val="2"/>
      </rPr>
      <t xml:space="preserve">Análisis OCI: </t>
    </r>
    <r>
      <rPr>
        <sz val="10"/>
        <color theme="1"/>
        <rFont val="Tahoma"/>
        <family val="2"/>
      </rPr>
      <t xml:space="preserve"> Se evidencia acta del 22 de agosto de 2018 de reunión de gestores de integridad; en los que se desarrollaron varios temas como (Presentación documento armonización de valores, plan de trabajo, creación de proyecto dejando huellas para aprobación, evaluación del  concurso de valores, y divulgación de valores), sin embrago no se observa la revisión de las herramientas suministradas por la función publica para la realización del diagnóstico, por lo tanto la alerta de cumplimiento de la acción se califica </t>
    </r>
    <r>
      <rPr>
        <b/>
        <sz val="10"/>
        <color theme="1"/>
        <rFont val="Tahoma"/>
        <family val="2"/>
      </rPr>
      <t>"Incumplida"</t>
    </r>
    <r>
      <rPr>
        <sz val="10"/>
        <color theme="1"/>
        <rFont val="Tahoma"/>
        <family val="2"/>
      </rPr>
      <t xml:space="preserve">. </t>
    </r>
  </si>
  <si>
    <t>1. Memorando 2330.  _Segundo Seguimiento al Mapa de Riesgos de Corrupción y Plan de Anticorrupción y de Atención al Ciudadano con Corte al 31 de Agosto de 2018.
2. Memorando 3424_Solicitud de información PM - PAAC</t>
  </si>
  <si>
    <t>1. Acta No. 082 - Capacitación "Tipos de Auditores" equipo OCI
2. Acta No. 083 - Marco Internacional para la Práctica Profesional - MIPP
3. Acta No. 086 - MIPP 2da parte - Gestión de Riesgos
4. Acta No. 088 - Capacitación MIPP 3ra parte
5. Acta No. 090 - Capacitación MIPP 4ta parte y revisión de avances pendientes Oficina Control Interno
6. Acta No. 092 - Capacitación MIPP 5ta parte y Fraude
7. Acta No. 068 - Reunión de avances Oficina de Control Interno correspondiente al mes de septiembre 
8. Acta No. 080 - Reunión de avances Oficina de Control Interno correspondiente al mes de octubre. 
9. Acta No 087 - Reunión de avances oficina de Control Interno correspondiente a noviembre
10. Acta No. 101 - Revisión Pendientes Oficina de Control interno Diciembre 2018 - enero 2019.</t>
  </si>
  <si>
    <t>1. Acta No. 068 - Reunión de avances Oficina de Control Interno correspondiente al mes de septiembre 
2. Acta No. 080 - Reunión de avances Oficina de Control Interno correspondiente al mes de octubre. 
3. Acta No 087 - Reunión de avances oficina de Control Interno correspondiente a noviembre
4. Acta No. 093 - Reunión objetivos estratégicos - Control Interno 
5. Acta No. 101 - Revisión Pendientes Oficina de Control interno Diciembre 2018 - enero 2019.</t>
  </si>
  <si>
    <t>1. socialización en intranet del 20/06/2018.
2. Socialización en intranet del 28/12/2018.</t>
  </si>
  <si>
    <t>1. Citación Capacitación riesgos de corrupción.
2. Listado asistencia 24/07/2018 capacitación riesgos de corrupción.
3. Actas del mes de diciembre revisión riesgos de corrupción.</t>
  </si>
  <si>
    <t>1. Consultar el PAAC en el botón de transparencia a través del enlace: https://www.canalcapital.gov.co/content/politicas-lineamientos-y-manuales</t>
  </si>
  <si>
    <t>1. Documento de estrategia de Rendición de cuentas actualizada al mes de junio de 2018.
2.  Consultar la estrategia de rendición de cuentas en el enlace: https://www.canalcapital.gov.co/sites/default/files/politicas-lineamientos-manuales/Estrategia-Rendicion-de-Cuentas-2018-V1.pdf</t>
  </si>
  <si>
    <t>1. Borrador del procedimiento participación ciudadana</t>
  </si>
  <si>
    <t>No se adjuntan evidencias</t>
  </si>
  <si>
    <t>1. Actas de reunión del ejercicio de caracterización de usuarios realizadas en los meses de septiembre y octubre</t>
  </si>
  <si>
    <t>1. Correos electrónicos de solicitud de información asociada a la ejecución de los proyectos de la entidad del tercer y cuarto trimestre (Digital).
2. Reporte SEGPLAN - Tercer trimestre.
3. Acta de reunión con el equipo de trabajo de Planeación para revisar la información de SEGPLAN realizada en el mes de octubre.</t>
  </si>
  <si>
    <t xml:space="preserve">1. Documento "lineamientos para la publicación de información en el botón de transparencia" </t>
  </si>
  <si>
    <t>No se presentaron evidencias para esta acción</t>
  </si>
  <si>
    <t>1. Pantallazo de publicación del PAAC en la intranet y en la página web del canal</t>
  </si>
  <si>
    <t xml:space="preserve">1. Procedimiento actualizado  AGRI-SA-PD-008 SALIDA DE ELEMENTOS
2. Pantallazo de publicación en la intranet del procedimiento AGRI-SA-PD-008 SALIDA DE ELEMENTOS </t>
  </si>
  <si>
    <r>
      <rPr>
        <b/>
        <sz val="10"/>
        <color theme="1"/>
        <rFont val="Tahoma"/>
        <family val="2"/>
      </rPr>
      <t xml:space="preserve">Reporte GTH: </t>
    </r>
    <r>
      <rPr>
        <sz val="10"/>
        <color theme="1"/>
        <rFont val="Tahoma"/>
        <family val="2"/>
      </rPr>
      <t xml:space="preserve">Procedimiento actualizado debidamente publicado en la intranet del Canal.
</t>
    </r>
    <r>
      <rPr>
        <b/>
        <sz val="10"/>
        <color theme="1"/>
        <rFont val="Tahoma"/>
        <family val="2"/>
      </rPr>
      <t xml:space="preserve">Análisis OCI: </t>
    </r>
    <r>
      <rPr>
        <sz val="10"/>
        <color theme="1"/>
        <rFont val="Tahoma"/>
        <family val="2"/>
      </rPr>
      <t xml:space="preserve">Se evidenció Procedimiento actualizado  AGRI-SA-PD-008 SALIDA DE ELEMENTO el 05 de septiembre de 2018, así como el pantallazo de la publicación en la intranet, por lo anterior la acción queda en estado </t>
    </r>
    <r>
      <rPr>
        <b/>
        <sz val="10"/>
        <color theme="1"/>
        <rFont val="Tahoma"/>
        <family val="2"/>
      </rPr>
      <t>"Terminada"</t>
    </r>
    <r>
      <rPr>
        <sz val="10"/>
        <color theme="1"/>
        <rFont val="Tahoma"/>
        <family val="2"/>
      </rPr>
      <t>.</t>
    </r>
  </si>
  <si>
    <t>1. Código de integridad del Canal Firmado</t>
  </si>
  <si>
    <r>
      <rPr>
        <b/>
        <sz val="10"/>
        <color theme="1"/>
        <rFont val="Tahoma"/>
        <family val="2"/>
      </rPr>
      <t>Reporte GTH:</t>
    </r>
    <r>
      <rPr>
        <sz val="10"/>
        <color theme="1"/>
        <rFont val="Tahoma"/>
        <family val="2"/>
      </rPr>
      <t xml:space="preserve"> 0/12/2018 el acto se firmo el 24/10/2018. 
</t>
    </r>
    <r>
      <rPr>
        <b/>
        <sz val="10"/>
        <color theme="1"/>
        <rFont val="Tahoma"/>
        <family val="2"/>
      </rPr>
      <t xml:space="preserve">Análisis OCI: </t>
    </r>
    <r>
      <rPr>
        <sz val="10"/>
        <color theme="1"/>
        <rFont val="Tahoma"/>
        <family val="2"/>
      </rPr>
      <t xml:space="preserve"> Se evidenció resolución 167 del 24 de octubre de 2018 con la firma de aprobación del código de integridad del Canal Capital, por lo anterior la calificación de la acción queda </t>
    </r>
    <r>
      <rPr>
        <b/>
        <sz val="10"/>
        <color theme="1"/>
        <rFont val="Tahoma"/>
        <family val="2"/>
      </rPr>
      <t>"Terminada Extemporánea"</t>
    </r>
    <r>
      <rPr>
        <sz val="10"/>
        <color theme="1"/>
        <rFont val="Tahoma"/>
        <family val="2"/>
      </rPr>
      <t>.</t>
    </r>
  </si>
  <si>
    <t>1. Acta de agosto 22 de 2018 reunión de gestores de integridad</t>
  </si>
  <si>
    <r>
      <rPr>
        <b/>
        <sz val="10"/>
        <color theme="1"/>
        <rFont val="Tahoma"/>
        <family val="2"/>
      </rPr>
      <t>Reporte GTH:</t>
    </r>
    <r>
      <rPr>
        <sz val="10"/>
        <color theme="1"/>
        <rFont val="Tahoma"/>
        <family val="2"/>
      </rPr>
      <t xml:space="preserve"> Ya se revisaron las herramientas y actividades a realizar.                                                                  05/10/2018 esta actividad ya se realizó y se cumplió. 
</t>
    </r>
    <r>
      <rPr>
        <b/>
        <sz val="10"/>
        <color theme="1"/>
        <rFont val="Tahoma"/>
        <family val="2"/>
      </rPr>
      <t>Análisis OCI:</t>
    </r>
    <r>
      <rPr>
        <sz val="10"/>
        <color theme="1"/>
        <rFont val="Tahoma"/>
        <family val="2"/>
      </rPr>
      <t xml:space="preserve"> Se evidenció  acta del seguimiento anterior con fecha 22 de agosto de 2018, sin embargo no se evidencian avances frente a la revisión de las herramientas y realización del diagnostico, por lo tanto la acción queda </t>
    </r>
    <r>
      <rPr>
        <b/>
        <sz val="10"/>
        <color theme="1"/>
        <rFont val="Tahoma"/>
        <family val="2"/>
      </rPr>
      <t>"Incumplida"</t>
    </r>
  </si>
  <si>
    <t xml:space="preserve">Herramienta Juego de Valores </t>
  </si>
  <si>
    <r>
      <rPr>
        <b/>
        <sz val="10"/>
        <color theme="1"/>
        <rFont val="Tahoma"/>
        <family val="2"/>
      </rPr>
      <t>Reporte GTH:</t>
    </r>
    <r>
      <rPr>
        <sz val="10"/>
        <color theme="1"/>
        <rFont val="Tahoma"/>
        <family val="2"/>
      </rPr>
      <t xml:space="preserve"> Cuadro de resultados
</t>
    </r>
    <r>
      <rPr>
        <b/>
        <sz val="10"/>
        <color theme="1"/>
        <rFont val="Tahoma"/>
        <family val="2"/>
      </rPr>
      <t xml:space="preserve">Análisis OCI: </t>
    </r>
    <r>
      <rPr>
        <sz val="10"/>
        <color theme="1"/>
        <rFont val="Tahoma"/>
        <family val="2"/>
      </rPr>
      <t xml:space="preserve">No se evidenció un avance sobre la ejecución de la acción por lo tanto la calificación de la acción queda como </t>
    </r>
    <r>
      <rPr>
        <b/>
        <sz val="10"/>
        <color theme="1"/>
        <rFont val="Tahoma"/>
        <family val="2"/>
      </rPr>
      <t>"Incumplida"</t>
    </r>
  </si>
  <si>
    <t>1. Política de convivencia laboral de 16/05/2018 
2. Mail publicación de política de convivencia laboral del 12/05/2018</t>
  </si>
  <si>
    <r>
      <rPr>
        <b/>
        <sz val="10"/>
        <color theme="1"/>
        <rFont val="Tahoma"/>
        <family val="2"/>
      </rPr>
      <t>Reporte GCom:</t>
    </r>
    <r>
      <rPr>
        <sz val="10"/>
        <color theme="1"/>
        <rFont val="Tahoma"/>
        <family val="2"/>
      </rPr>
      <t xml:space="preserve"> La rendición de cuentas se realizará en el primer trimestre del año 2019 según las instrucciones que está entregando   la Secretaría de Cultura  cabeza del sector al que pertenece Canal Capital.
</t>
    </r>
    <r>
      <rPr>
        <b/>
        <sz val="10"/>
        <color theme="1"/>
        <rFont val="Tahoma"/>
        <family val="2"/>
      </rPr>
      <t>Análisis OCI:</t>
    </r>
    <r>
      <rPr>
        <sz val="10"/>
        <color theme="1"/>
        <rFont val="Tahoma"/>
        <family val="2"/>
      </rPr>
      <t xml:space="preserve"> No se evidencia avance para esta acción, por lo anterior la acción queda </t>
    </r>
    <r>
      <rPr>
        <b/>
        <sz val="10"/>
        <color theme="1"/>
        <rFont val="Tahoma"/>
        <family val="2"/>
      </rPr>
      <t>"Incumplida"</t>
    </r>
    <r>
      <rPr>
        <sz val="10"/>
        <color theme="1"/>
        <rFont val="Tahoma"/>
        <family val="2"/>
      </rPr>
      <t>.</t>
    </r>
  </si>
  <si>
    <r>
      <t xml:space="preserve">Reporte AC: </t>
    </r>
    <r>
      <rPr>
        <sz val="10"/>
        <color theme="1"/>
        <rFont val="Tahoma"/>
        <family val="2"/>
      </rPr>
      <t>Se realizaron las debidas publicación según la acción descrita.</t>
    </r>
    <r>
      <rPr>
        <b/>
        <sz val="10"/>
        <color theme="1"/>
        <rFont val="Tahoma"/>
        <family val="2"/>
      </rPr>
      <t xml:space="preserve">
Análisis OCI: </t>
    </r>
    <r>
      <rPr>
        <sz val="10"/>
        <color theme="1"/>
        <rFont val="Tahoma"/>
        <family val="2"/>
      </rPr>
      <t xml:space="preserve">Se remite por parte del área la evidencia de publicación de piezas comunicativas referente al proceso de servicio a la ciudadanía en los meses de abril y junio, sin embargo, no se realizó la publicación de la pieza faltante de acuerdo con lo evidenciado en el seguimiento anterior. Teniendo en cuenta lo mencionado, se mantiene la calificación en 75% con una alerta de </t>
    </r>
    <r>
      <rPr>
        <b/>
        <sz val="10"/>
        <color theme="1"/>
        <rFont val="Tahoma"/>
        <family val="2"/>
      </rPr>
      <t>"Incumplida"</t>
    </r>
    <r>
      <rPr>
        <sz val="10"/>
        <color theme="1"/>
        <rFont val="Tahoma"/>
        <family val="2"/>
      </rPr>
      <t>.</t>
    </r>
  </si>
  <si>
    <r>
      <rPr>
        <b/>
        <sz val="10"/>
        <color theme="1"/>
        <rFont val="Tahoma"/>
        <family val="2"/>
      </rPr>
      <t xml:space="preserve">Análisis GTH: </t>
    </r>
    <r>
      <rPr>
        <sz val="10"/>
        <color theme="1"/>
        <rFont val="Tahoma"/>
        <family val="2"/>
      </rPr>
      <t xml:space="preserve">Se inscribió  a Lida Paola Ramírez responsable del servicio al ciudadano al curso de atención y servicio al cliente realizado por el DASCD, el cual iniciaba el 07 de mayo de 2018. </t>
    </r>
    <r>
      <rPr>
        <b/>
        <sz val="10"/>
        <color theme="1"/>
        <rFont val="Tahoma"/>
        <family val="2"/>
      </rPr>
      <t xml:space="preserve">                                                  
Análisis OCI:  </t>
    </r>
    <r>
      <rPr>
        <sz val="10"/>
        <color theme="1"/>
        <rFont val="Tahoma"/>
        <family val="2"/>
      </rPr>
      <t xml:space="preserve">No se evidenció trámite alguna para esta acción, por lo tanto se alerta de su posible incumplimiento ya que a la fecha se encuentra "sin iniciar". Así mismo, es importante que sea tenido en cuenta que el servicio a la ciudadanía tiene un alcance a todos los servidores del Canal y no solo a las personas del área de atención a la ciudadanía. </t>
    </r>
  </si>
  <si>
    <t>1. Mail de solicitud de terminación diplomado MIPG
2. Pantallazo de inscripción taller cultura del servicio</t>
  </si>
  <si>
    <t xml:space="preserve">1. Acta y pantallazos de la publicación de las convocatorias publicas. </t>
  </si>
  <si>
    <r>
      <t xml:space="preserve">Reporte AC: </t>
    </r>
    <r>
      <rPr>
        <sz val="10"/>
        <color theme="1"/>
        <rFont val="Tahoma"/>
        <family val="2"/>
      </rPr>
      <t xml:space="preserve">La última reunión fue realizada en el mes de agosto de 2018 en la cual se hizo la  revisión del "Otro Procedimiento Administrativo - OPA" registrado en el SUIT, dicha reunión fue entre planeación y atención al ciudadano, en la cual se determinó que el OPA está en estado de revisión por parte del Departamento Administrativo de la Función Pública, teniendo en cuenta los ajustes solicitados sobre el valor de la tarifa asociada al mencionado OPA. Por otro lado y como insumo para el ejercicio de revisión y actualización de la información en el SUIT, es necesario hacer los ajustes correspondientes en materia de caracterización de usuarios y partes interesadas, trabajo que en la actualidad está en construcción, por ende no se ha considerado pertinente hacer nuevas revisiones al OPA actual. 
</t>
    </r>
    <r>
      <rPr>
        <b/>
        <sz val="10"/>
        <color theme="1"/>
        <rFont val="Tahoma"/>
        <family val="2"/>
      </rPr>
      <t>Reporte Planeación</t>
    </r>
    <r>
      <rPr>
        <sz val="10"/>
        <color theme="1"/>
        <rFont val="Tahoma"/>
        <family val="2"/>
      </rPr>
      <t xml:space="preserve">: La última reunión fue realizada en el mes de agosto de 2018 en la cual se hizo la  revisión del "Otro Procedimiento Administrativo - OPA" registrado en el SUIT, dicha reunión fue entre planeación y atención al ciudadano, en la cual se determinó que el OPA está en estado de revisión por parte del Departamento Administrativo de la Función Pública, teniendo en cuenta los ajustes solicitados sobre el valor de la tarifa asociada al mencionado OPA.
Por otro lado y como insumo para el ejercicio de revisión y actualización de la información en el SUIT, es necesario hacer los ajustes correspondientes en materia de caracterización de usuarios y partes interesadas, trabajo que en la actualidad está en construcción, por ende no se ha considerado pertinente hacer nuevas revisiones al OPA actual.     
</t>
    </r>
    <r>
      <rPr>
        <b/>
        <sz val="10"/>
        <color theme="1"/>
        <rFont val="Tahoma"/>
        <family val="2"/>
      </rPr>
      <t xml:space="preserve">Análisis OCI: </t>
    </r>
    <r>
      <rPr>
        <sz val="10"/>
        <color theme="1"/>
        <rFont val="Tahoma"/>
        <family val="2"/>
      </rPr>
      <t xml:space="preserve">Considerando el reporte del área de Atención al Ciudadano y verificando los soportes remitidos, se evidenció que no se ha avanzado en el estado de cumplimiento de la acción cuya meta es "SUIT Actualizado" desde el seguimiento anterior del plan efectuado el 31 de agosto de 2018, por lo tanto, esta mantiene la calificación del 50% con una alerta de </t>
    </r>
    <r>
      <rPr>
        <b/>
        <sz val="10"/>
        <color theme="1"/>
        <rFont val="Tahoma"/>
        <family val="2"/>
      </rPr>
      <t>"Incumplida"</t>
    </r>
    <r>
      <rPr>
        <sz val="10"/>
        <color theme="1"/>
        <rFont val="Tahoma"/>
        <family val="2"/>
      </rPr>
      <t>.</t>
    </r>
  </si>
  <si>
    <r>
      <rPr>
        <b/>
        <sz val="10"/>
        <color theme="1"/>
        <rFont val="Tahoma"/>
        <family val="2"/>
      </rPr>
      <t xml:space="preserve">Análisis GTH: </t>
    </r>
    <r>
      <rPr>
        <sz val="10"/>
        <color theme="1"/>
        <rFont val="Tahoma"/>
        <family val="2"/>
      </rPr>
      <t xml:space="preserve">La formulación del Plan de Gestión de la Integridad se realizó por parte del área de Recursos Humanos en Abril 2018 y se envío vía correo electrónico al área de Planeación, quien es responsable de la publicación. Dentro del plan esta la actividad de realizar la convocatoria de gestores de integridad, realizar acto administrativo de los gestores (ya quedo realizadas las actividades).                    
</t>
    </r>
    <r>
      <rPr>
        <b/>
        <sz val="10"/>
        <color theme="1"/>
        <rFont val="Tahoma"/>
        <family val="2"/>
      </rPr>
      <t xml:space="preserve">
Análisis OCI:  </t>
    </r>
    <r>
      <rPr>
        <sz val="10"/>
        <color theme="1"/>
        <rFont val="Tahoma"/>
        <family val="2"/>
      </rPr>
      <t>No se observaron evidencias correspondientes a las actividades establecidas dentro del periodo mayo-agosto de 2018 en cumplimiento del punto 7 del PAAC versión 2 "Plan de Integridad", dado que a la fecha de corte no se han efectuado los seguimientos propuestos, la acción se califica</t>
    </r>
    <r>
      <rPr>
        <b/>
        <sz val="10"/>
        <color theme="1"/>
        <rFont val="Tahoma"/>
        <family val="2"/>
      </rPr>
      <t xml:space="preserve"> "En Proceso"</t>
    </r>
    <r>
      <rPr>
        <sz val="10"/>
        <color theme="1"/>
        <rFont val="Tahoma"/>
        <family val="2"/>
      </rPr>
      <t>.</t>
    </r>
    <r>
      <rPr>
        <b/>
        <sz val="10"/>
        <color theme="1"/>
        <rFont val="Tahoma"/>
        <family val="2"/>
      </rPr>
      <t xml:space="preserve"> </t>
    </r>
  </si>
  <si>
    <t xml:space="preserve">1. Comprobantes de pago monetización ( google, Facebook)
2. Recibos de caja ingresos monetización
3. Formato monetización </t>
  </si>
  <si>
    <t>1. Modificación al manual de funciones por parte del Departamento Administrativo del Servicio Civil Distrital</t>
  </si>
  <si>
    <t>1. Actualización de los procedimientos: 
AGFF-PP-PD-025 ELABORACIÓN, MODIFICACIÓN Y CIERRE PRESUPUESTAL. 
AGFF-PP-PD-026 EJECUCIÓN PRESUPUESTAL. 
AGFF-TE-PD-026  ARQUEO DE CAJA MENOR. 
AGFF-TE-PD-031 OPERACIONES DE TESORERIA. 
AGFF-TE-PD-032 INVERSIONES DE TESORERÍA. 
AGFF-FA-PD-013 MANEJO DE CARTERA. 
AGFF-FA-PD-014 ELABORACIÓN DE FACTURAS. 
AGFF-PO-001 POLITICA FINANCIERA. 
AGFF-CO-PD-001  ESTADOS FINANCIEROS</t>
  </si>
  <si>
    <t xml:space="preserve">1. Listado en Excel de la inscripción de los gestores de integridad a la capacitación  </t>
  </si>
  <si>
    <r>
      <rPr>
        <b/>
        <sz val="10"/>
        <color theme="1"/>
        <rFont val="Tahoma"/>
        <family val="2"/>
      </rPr>
      <t>Reporte GTH:</t>
    </r>
    <r>
      <rPr>
        <sz val="10"/>
        <color theme="1"/>
        <rFont val="Tahoma"/>
        <family val="2"/>
      </rPr>
      <t xml:space="preserve"> 05/10/2018 se inscribieron en un curso para Gestores de la Integridad Realizado por la Alcaldía Mayor de Bogotá, el cual inicia en el mes de octubre.                                                                                                                                                                                               10/12/2018. El curso finaliza la semana del 10 al 14 de diciembre de 2018.   18/12/2018  Actividad Finalizada.
</t>
    </r>
    <r>
      <rPr>
        <b/>
        <sz val="10"/>
        <color theme="1"/>
        <rFont val="Tahoma"/>
        <family val="2"/>
      </rPr>
      <t xml:space="preserve">Análisis OCI: </t>
    </r>
    <r>
      <rPr>
        <sz val="10"/>
        <color theme="1"/>
        <rFont val="Tahoma"/>
        <family val="2"/>
      </rPr>
      <t xml:space="preserve"> Se evidenció listado en Excel de la información relacionada con los gestores de integridad ( Nombre, dependencia, cargo etc.), sin embargo no se evidencian certificados de asistencia y participación a la capacitación, por lo anterior la calificación de la acción queda </t>
    </r>
    <r>
      <rPr>
        <b/>
        <sz val="10"/>
        <color theme="1"/>
        <rFont val="Tahoma"/>
        <family val="2"/>
      </rPr>
      <t>"Incumplida"</t>
    </r>
    <r>
      <rPr>
        <sz val="10"/>
        <color theme="1"/>
        <rFont val="Tahoma"/>
        <family val="2"/>
      </rPr>
      <t>.</t>
    </r>
  </si>
  <si>
    <r>
      <rPr>
        <b/>
        <sz val="10"/>
        <color theme="1"/>
        <rFont val="Tahoma"/>
        <family val="2"/>
      </rPr>
      <t>Reporte GTH:</t>
    </r>
    <r>
      <rPr>
        <sz val="10"/>
        <color theme="1"/>
        <rFont val="Tahoma"/>
        <family val="2"/>
      </rPr>
      <t xml:space="preserve"> Correo de comunicaciones internas 
</t>
    </r>
    <r>
      <rPr>
        <b/>
        <sz val="10"/>
        <color theme="1"/>
        <rFont val="Tahoma"/>
        <family val="2"/>
      </rPr>
      <t xml:space="preserve">Análisis OCI:  </t>
    </r>
    <r>
      <rPr>
        <sz val="10"/>
        <color theme="1"/>
        <rFont val="Tahoma"/>
        <family val="2"/>
      </rPr>
      <t xml:space="preserve">No se evidenció un avance sobre la ejecución de la acción por lo tanto la calificación de la acción queda como </t>
    </r>
    <r>
      <rPr>
        <b/>
        <sz val="10"/>
        <color theme="1"/>
        <rFont val="Tahoma"/>
        <family val="2"/>
      </rPr>
      <t>"Incumplida"</t>
    </r>
  </si>
  <si>
    <r>
      <rPr>
        <b/>
        <sz val="10"/>
        <rFont val="Tahoma"/>
        <family val="2"/>
      </rPr>
      <t>Reporte Planeación:</t>
    </r>
    <r>
      <rPr>
        <sz val="10"/>
        <rFont val="Tahoma"/>
        <family val="2"/>
      </rPr>
      <t xml:space="preserve"> Se realizaron dos publicaciones en el año presentando la política de administración del riesgo a través del correo de comunicaciones internas, la primera en el mes de junio y la segunda en el mes de diciembre.
</t>
    </r>
    <r>
      <rPr>
        <b/>
        <sz val="10"/>
        <rFont val="Tahoma"/>
        <family val="2"/>
      </rPr>
      <t xml:space="preserve">Análisis OCI: </t>
    </r>
    <r>
      <rPr>
        <sz val="10"/>
        <rFont val="Tahoma"/>
        <family val="2"/>
      </rPr>
      <t xml:space="preserve">Se observó en las publicaciones de la intranet de los días 20 de junio y 28 de diciembre de 2018, la socialización  de las políticas de administración de riesgo. por lo anterior la acción se da por </t>
    </r>
    <r>
      <rPr>
        <b/>
        <sz val="10"/>
        <rFont val="Tahoma"/>
        <family val="2"/>
      </rPr>
      <t>"Terminada"</t>
    </r>
  </si>
  <si>
    <r>
      <t xml:space="preserve">Reporte S.F.: </t>
    </r>
    <r>
      <rPr>
        <sz val="10"/>
        <color theme="1"/>
        <rFont val="Tahoma"/>
        <family val="2"/>
      </rPr>
      <t xml:space="preserve">En referencia a la  necesidad de actualizar la política financiera, procedimientos de Estados Financieros, de tesorería y cartera en su parte normativa, tales como la Resolución 414 de 2014 y la Resolución 193 de 2016 entre otras normas expedidas por la Contaduría General de la Nación, se procedía a realizar dicha labor en cada uno de los procedimientos de la Subdirección Financiera, tales como: 1. AGFF-PP-PD-025 ELABORACIÓN, MODIFICACIÓN Y CIERRE PRESUPUESTAL. 2. AGFF-PP-PD-026 EJECUCIÓN PRESUPUESTAL. 3. AGFF-TE-PD-026  ARQUEO DE CAJA MENOR. 4. AGFF-TE-PD-031 OPERACIONES DE TESORERIA. 5. AGFF-TE-PD-032 INVERSIONES DE TESORERÍA. 6. AGFF-FA-PD-013 MANEJO DE CARTERA. 7. AGFF-FA-PD-014 ELABORACIÓN DE FACTURAS. 8. AGFF-PO-001 POLITICA FINANCIERA. 9. AGFF-CO-PD-001  ESTADOS FINANCIEROS.
</t>
    </r>
    <r>
      <rPr>
        <b/>
        <sz val="10"/>
        <color theme="1"/>
        <rFont val="Tahoma"/>
        <family val="2"/>
      </rPr>
      <t xml:space="preserve">Análisis OCI: </t>
    </r>
    <r>
      <rPr>
        <sz val="10"/>
        <color theme="1"/>
        <rFont val="Tahoma"/>
        <family val="2"/>
      </rPr>
      <t>Se evidenció la actualización de los procedimientos  1. AGFF-PP-PD-025 ELABORACIÓN, MODIFICACIÓN Y CIERRE PRESUPUESTAL. 2. AGFF-PP-PD-026 EJECUCIÓN PRESUPUESTAL. 3. AGFF-TE-PD-026  ARQUEO DE CAJA MENOR. 4. AGFF-TE-PD-031 OPERACIONES DE TESORERIA. 5. AGFF-TE-PD-032 INVERSIONES DE TESORERÍA. 6. AGFF-FA-PD-013 MANEJO DE CARTERA. 7. AGFF-FA-PD-014 ELABORACIÓN DE FACTURAS. 8. AGFF-PO-001 POLITICA FINANCIERA. 9. AGFF-CO-PD-001  ESTADOS FINANCIEROS.</t>
    </r>
    <r>
      <rPr>
        <b/>
        <sz val="10"/>
        <color theme="1"/>
        <rFont val="Tahoma"/>
        <family val="2"/>
      </rPr>
      <t xml:space="preserve">  </t>
    </r>
    <r>
      <rPr>
        <sz val="10"/>
        <color theme="1"/>
        <rFont val="Tahoma"/>
        <family val="2"/>
      </rPr>
      <t xml:space="preserve">Por lo anterior, la acción se califica con un estado de </t>
    </r>
    <r>
      <rPr>
        <b/>
        <sz val="10"/>
        <color theme="1"/>
        <rFont val="Tahoma"/>
        <family val="2"/>
      </rPr>
      <t>"Terminada"</t>
    </r>
  </si>
  <si>
    <r>
      <t xml:space="preserve">Reporte S.F.: </t>
    </r>
    <r>
      <rPr>
        <sz val="10"/>
        <color theme="1"/>
        <rFont val="Tahoma"/>
        <family val="2"/>
      </rPr>
      <t xml:space="preserve">En referencia a la  necesidad de actualizar la política financiera, procedimientos de Estados Financieros, de tesorería y cartera en su parte normativa, tales como la Resolución 414 de 2014 y la Resolución 193 de 2016 entre otras normas expedidas por la Contaduría General de la Nación, se procedió a realizar dicha labor en cada uno de los procedimientos de la Subdirección Financiera, tales como: 1. AGFF-PP-PD-025 ELABORACIÓN, MODIFICACIÓN Y CIERRE PRESUPUESTAL. 2. AGFF-PP-PD-026 EJECUCIÓN PRESUPUESTAL. 3. AGFF-TE-PD-026  ARQUEO DE CAJA MENOR. 4. AGFF-TE-PD-031 OPERACIONES DE TESORERIA. 5. AGFF-TE-PD-032 INVERSIONES DE TESORERÍA. 6. AGFF-FA-PD-013 MANEJO DE CARTERA. 7. AGFF-FA-PD-014 ELABORACIÓN DE FACTURAS. 8. AGFF-PO-001 POLITICA FINANCIERA. 9. AGFF-CO-PD-001  ESTADOS FINANCIEROS.
</t>
    </r>
    <r>
      <rPr>
        <b/>
        <sz val="10"/>
        <color theme="1"/>
        <rFont val="Tahoma"/>
        <family val="2"/>
      </rPr>
      <t xml:space="preserve">Análisis OCI: </t>
    </r>
    <r>
      <rPr>
        <sz val="10"/>
        <color theme="1"/>
        <rFont val="Tahoma"/>
        <family val="2"/>
      </rPr>
      <t>Se evidenció la actualización de los procedimientos  1. AGFF-PP-PD-025 ELABORACIÓN, MODIFICACIÓN Y CIERRE PRESUPUESTAL. 2. AGFF-PP-PD-026 EJECUCIÓN PRESUPUESTAL. 3. AGFF-TE-PD-026  ARQUEO DE CAJA MENOR. 4. AGFF-TE-PD-031 OPERACIONES DE TESORERIA. 5. AGFF-TE-PD-032 INVERSIONES DE TESORERÍA. 6. AGFF-FA-PD-013 MANEJO DE CARTERA. 7. AGFF-FA-PD-014 ELABORACIÓN DE FACTURAS. 8. AGFF-PO-001 POLITICA FINANCIERA. 9. AGFF-CO-PD-001  ESTADOS FINANCIEROS.</t>
    </r>
    <r>
      <rPr>
        <b/>
        <sz val="10"/>
        <color theme="1"/>
        <rFont val="Tahoma"/>
        <family val="2"/>
      </rPr>
      <t xml:space="preserve">  </t>
    </r>
    <r>
      <rPr>
        <sz val="10"/>
        <color theme="1"/>
        <rFont val="Tahoma"/>
        <family val="2"/>
      </rPr>
      <t xml:space="preserve"> Por lo anterior, la acción se califica con un estado de </t>
    </r>
    <r>
      <rPr>
        <b/>
        <sz val="10"/>
        <color theme="1"/>
        <rFont val="Tahoma"/>
        <family val="2"/>
      </rPr>
      <t>"Terminada"</t>
    </r>
  </si>
  <si>
    <r>
      <t xml:space="preserve">Reporte OCI: </t>
    </r>
    <r>
      <rPr>
        <sz val="10"/>
        <color theme="1"/>
        <rFont val="Tahoma"/>
        <family val="2"/>
      </rPr>
      <t xml:space="preserve">Para dar cumplimiento a las acciones planteadas se vienen efectuando reuniones de carácter mensual dentro de las cuales se revisan los resultados de las auditorias, así como el seguimiento a las actividades pendientes de la oficina como producto de la ejecución del Plan Anual de Auditorías. 
</t>
    </r>
    <r>
      <rPr>
        <b/>
        <sz val="10"/>
        <color theme="1"/>
        <rFont val="Tahoma"/>
        <family val="2"/>
      </rPr>
      <t xml:space="preserve">Análisis OCI: </t>
    </r>
    <r>
      <rPr>
        <sz val="10"/>
        <color theme="1"/>
        <rFont val="Tahoma"/>
        <family val="2"/>
      </rPr>
      <t xml:space="preserve"> Al verificar las actas Nos. 068, 080, 087, 093 y 101 de los meses de septiembre, octubre, noviembre y diciembre respectivamente se observa cumplimiento a lo definido como riesgos asociados al proceso. por lo anterior la Acción se da por </t>
    </r>
    <r>
      <rPr>
        <b/>
        <sz val="10"/>
        <color theme="1"/>
        <rFont val="Tahoma"/>
        <family val="2"/>
      </rPr>
      <t>"Terminada"</t>
    </r>
  </si>
  <si>
    <r>
      <t xml:space="preserve">Reporte Planeación: </t>
    </r>
    <r>
      <rPr>
        <sz val="10"/>
        <color theme="1"/>
        <rFont val="Tahoma"/>
        <family val="2"/>
      </rPr>
      <t xml:space="preserve">La estrategia de Rendición de cuentas fue actualizada en el mes de junio presentando los requerimientos que debe cumplir el Canal en dicho ejercicio se abordaron los diferentes canales de comunicación definidos así como la periodicidad y los insumos necesarios que hacen parte fundamental del ejercicio. 
</t>
    </r>
    <r>
      <rPr>
        <b/>
        <sz val="10"/>
        <color theme="1"/>
        <rFont val="Tahoma"/>
        <family val="2"/>
      </rPr>
      <t>Análisis OCI:</t>
    </r>
    <r>
      <rPr>
        <sz val="10"/>
        <color theme="1"/>
        <rFont val="Tahoma"/>
        <family val="2"/>
      </rPr>
      <t xml:space="preserve">  Se evidencia publicación en el botón de transparencia del Canal, del documento “Estrategia de Rendición de cuentas” con fecha junio de 2018. Sin embargo, en dicho documento no se evidencia espacios relacionados con el control de cambios, codificación y no se evidencia las personas que participaron en la correspondiente actualización. Así mismo se observó en el documento las siguientes debilidades: 
- No se relacionan todas las redes sociales en las cuales Canal Capital interactúa con sus usuarios. 
- No se relaciona la página web de https://conexioncapital.co/, en la cual se publican las principales noticias de los programas que genera el Canal.
- Es importante realizar una revisión del numeral 3.3 – Incentivos, verificando las acciones definidas en el “Manual Único de Rendición de Cuentas”. Así mismo, verificar como la figura del defensor del televidente puede ser un referente de incentivo, teniendo en cuenta la normatividad que rige esta figura. 
- Algunos de los informes reportados en el cronograma no corresponden a su periodicidad o no se encuentran vigentes. Ejemplo:
  o Estados Financieros.
  o Informe Ejecutivo Anual de Control Interno.
  o Informe Vocera del Televidente.
  o Reporte SISIG.
- Por último, no se hace referencia a los usuarios destinatarios de la estrategia de rendición de cuentas. 
Se recomienda tener presente que los documentos expedido por el Canal y que son para conocimiento general deben contener los criterios mínimos para su elaboración como son la codificación, control de cambios y los nombres de quienes participaron en su elaboración, revisión y aprobación. Por lo tanto la Acción queda </t>
    </r>
    <r>
      <rPr>
        <b/>
        <sz val="10"/>
        <color theme="1"/>
        <rFont val="Tahoma"/>
        <family val="2"/>
      </rPr>
      <t>"Incumplida"</t>
    </r>
    <r>
      <rPr>
        <sz val="10"/>
        <color theme="1"/>
        <rFont val="Tahoma"/>
        <family val="2"/>
      </rPr>
      <t>.</t>
    </r>
  </si>
  <si>
    <r>
      <rPr>
        <b/>
        <sz val="10"/>
        <color theme="1"/>
        <rFont val="Tahoma"/>
        <family val="2"/>
      </rPr>
      <t>Reporte Planeación:</t>
    </r>
    <r>
      <rPr>
        <sz val="10"/>
        <color theme="1"/>
        <rFont val="Tahoma"/>
        <family val="2"/>
      </rPr>
      <t xml:space="preserve"> Planeación realizó el seguimiento a la ejecución de los proyectos del Canal en el mes de octubre, realizando la solicitud de información por medio de correos electrónicos, en los mismos se hace el reporte de la información al corte inmediatamente anterior lo cual permite poner al tanto a los responsables de la información del estado de avance reportado.
Así mismo, se consolidó la información remitida por las áreas y se hizo el cargue de la misma en el aplicativo SEGPLAN, para el seguimiento de los avances de la entidad en la ejecución de sus proyectos de inversión.
</t>
    </r>
    <r>
      <rPr>
        <b/>
        <sz val="10"/>
        <color theme="1"/>
        <rFont val="Tahoma"/>
        <family val="2"/>
      </rPr>
      <t xml:space="preserve">Análisis OCI: </t>
    </r>
    <r>
      <rPr>
        <sz val="10"/>
        <color theme="1"/>
        <rFont val="Tahoma"/>
        <family val="2"/>
      </rPr>
      <t xml:space="preserve">Teniendo en cuenta que la acción inicio el 1 de agosto de 2018 y la primera evidencia es entregada con corte a 30 de junio, no se logro hacer seguimiento, por lo cual se verifico la información para el corte del 30 de septiembre la cual se encuentra dentro del periodo formulado. la acción se cumple,  pues el numero de actividades es uno (1) y el corte de la misma es a 31/12/2018 y el último trimestre se evalúa en enero de 2019. Por lo tanto se califica con un estado de </t>
    </r>
    <r>
      <rPr>
        <b/>
        <sz val="10"/>
        <color theme="1"/>
        <rFont val="Tahoma"/>
        <family val="2"/>
      </rPr>
      <t xml:space="preserve">"Terminada". </t>
    </r>
    <r>
      <rPr>
        <sz val="10"/>
        <color theme="1"/>
        <rFont val="Tahoma"/>
        <family val="2"/>
      </rPr>
      <t xml:space="preserve">Por último es recomendable, que los reportes finales del SEGPLAN sean socializados con los responsables de la información para que se tomen las acciones pertinentes en caso de baja ejecución. </t>
    </r>
  </si>
  <si>
    <r>
      <rPr>
        <b/>
        <sz val="10"/>
        <rFont val="Tahoma"/>
        <family val="2"/>
      </rPr>
      <t>Reporte GTH:</t>
    </r>
    <r>
      <rPr>
        <sz val="10"/>
        <rFont val="Tahoma"/>
        <family val="2"/>
      </rPr>
      <t xml:space="preserve"> Se han informado a través de los seguimientos solicitados
</t>
    </r>
    <r>
      <rPr>
        <b/>
        <sz val="10"/>
        <rFont val="Tahoma"/>
        <family val="2"/>
      </rPr>
      <t xml:space="preserve">Análisis OCI:  </t>
    </r>
    <r>
      <rPr>
        <sz val="10"/>
        <rFont val="Tahoma"/>
        <family val="2"/>
      </rPr>
      <t xml:space="preserve">No se evidenció documento de Informe de resultados de la vigencia de 2018, por lo anterior la calificación de la acción queda como </t>
    </r>
    <r>
      <rPr>
        <b/>
        <sz val="10"/>
        <rFont val="Tahoma"/>
        <family val="2"/>
      </rPr>
      <t>"Incumplida"</t>
    </r>
  </si>
  <si>
    <r>
      <rPr>
        <b/>
        <sz val="10"/>
        <color theme="1"/>
        <rFont val="Tahoma"/>
        <family val="2"/>
      </rPr>
      <t>Reporte AC:</t>
    </r>
    <r>
      <rPr>
        <sz val="10"/>
        <color theme="1"/>
        <rFont val="Tahoma"/>
        <family val="2"/>
      </rPr>
      <t xml:space="preserve"> Se han realizado los respectivos  informes y publicaciones de los informes mes a mes.
</t>
    </r>
    <r>
      <rPr>
        <b/>
        <sz val="10"/>
        <color theme="1"/>
        <rFont val="Tahoma"/>
        <family val="2"/>
      </rPr>
      <t xml:space="preserve">Análisis OCI: </t>
    </r>
    <r>
      <rPr>
        <sz val="10"/>
        <color theme="1"/>
        <rFont val="Tahoma"/>
        <family val="2"/>
      </rPr>
      <t xml:space="preserve">Una vez verificada la publicación de los informes (mes vencido) que realiza el área de Atención al Ciudadano en el botón de transparencia de la página web de Canal Capital, se evidenció que a la fecha de seguimiento no se encuentran publicados en su totalidad, toda vez que se registra la publicación hasta septiembre de 2018, en el numeral 1.1. Mecanismos para la atención al ciudadano; esta se califica con una alerta de </t>
    </r>
    <r>
      <rPr>
        <b/>
        <sz val="10"/>
        <color theme="1"/>
        <rFont val="Tahoma"/>
        <family val="2"/>
      </rPr>
      <t>"Incumplida"</t>
    </r>
    <r>
      <rPr>
        <sz val="10"/>
        <color theme="1"/>
        <rFont val="Tahoma"/>
        <family val="2"/>
      </rPr>
      <t>. Se recomienda al área realizar la publicación dentro de los tiempos establecidos por el "Esquema de publicación de información" y demás normatividad aplicable vigente.</t>
    </r>
  </si>
  <si>
    <r>
      <rPr>
        <b/>
        <sz val="10"/>
        <color theme="1"/>
        <rFont val="Tahoma"/>
        <family val="2"/>
      </rPr>
      <t>Reporte Planeación:</t>
    </r>
    <r>
      <rPr>
        <sz val="10"/>
        <color theme="1"/>
        <rFont val="Tahoma"/>
        <family val="2"/>
      </rPr>
      <t xml:space="preserve"> En el mes de agosto de realizó el informe de seguimiento al Plan de Acción Institucional de Canal Capital del primer semestre del año 2018 donde se realizó el análisis de avance del cumplimiento de los Objetivos Estratégicos definidos para la Operación de la entidad.
Respecto al seguimiento del segundo semestre, el mismo se encuentra en construcción teniendo en cuenta que el mismo se está consolidando con la información suministrada por las áreas con corte a 31-12-2018. 
</t>
    </r>
    <r>
      <rPr>
        <b/>
        <sz val="10"/>
        <color theme="1"/>
        <rFont val="Tahoma"/>
        <family val="2"/>
      </rPr>
      <t xml:space="preserve">Análisis OCI:  </t>
    </r>
    <r>
      <rPr>
        <sz val="10"/>
        <color theme="1"/>
        <rFont val="Tahoma"/>
        <family val="2"/>
      </rPr>
      <t>Se evidenció en la pagina web la publicación del  primer informe de seguimiento a los indicadores del Plan de Acción del 1er. semestre de 2018, así como el reporte de indicadores del 1er. semestre, del borrador del segundo informe no se adjunta evidencia.</t>
    </r>
    <r>
      <rPr>
        <sz val="10"/>
        <rFont val="Tahoma"/>
        <family val="2"/>
      </rPr>
      <t xml:space="preserve"> De acuerdo a lo observado la acción queda </t>
    </r>
    <r>
      <rPr>
        <b/>
        <sz val="10"/>
        <rFont val="Tahoma"/>
        <family val="2"/>
      </rPr>
      <t>"Incumplida"</t>
    </r>
  </si>
  <si>
    <r>
      <rPr>
        <b/>
        <sz val="10"/>
        <color theme="1"/>
        <rFont val="Tahoma"/>
        <family val="2"/>
      </rPr>
      <t xml:space="preserve">Reporte GTH: </t>
    </r>
    <r>
      <rPr>
        <sz val="10"/>
        <color theme="1"/>
        <rFont val="Tahoma"/>
        <family val="2"/>
      </rPr>
      <t xml:space="preserve">La formulación del Plan de Gestión de la Integridad se realizó por parte del área de Recursos Humanos en Abril 2018 y se envío vía correo electrónico al área de Planeación, quien es responsable de la publicación. 05/10/2018 La ejecución actualmente se esta realizando.  
31/10/2018 : Se esta realizando
18/12/2018. Actividad Cumplida 
</t>
    </r>
    <r>
      <rPr>
        <b/>
        <sz val="10"/>
        <color theme="1"/>
        <rFont val="Tahoma"/>
        <family val="2"/>
      </rPr>
      <t>Análisis OCI:</t>
    </r>
    <r>
      <rPr>
        <sz val="10"/>
        <color theme="1"/>
        <rFont val="Tahoma"/>
        <family val="2"/>
      </rPr>
      <t xml:space="preserve"> Se evidenció pantallazo de publicación del PAAC versión 2 de 2018 en la intranet y en la página web, adicionalmente se verifica el botón de transparencia de la página web del Canal en su numeral 6.1 "Políticas lineamientos y manuales" en el cual se observó que fue adicionado el capitulo 7 el cual corresponde al plan de gestión de la integridad, por lo anterior la acción queda en estado de </t>
    </r>
    <r>
      <rPr>
        <b/>
        <sz val="10"/>
        <color theme="1"/>
        <rFont val="Tahoma"/>
        <family val="2"/>
      </rPr>
      <t>"Terminada"</t>
    </r>
    <r>
      <rPr>
        <sz val="10"/>
        <color theme="1"/>
        <rFont val="Tahoma"/>
        <family val="2"/>
      </rPr>
      <t>.</t>
    </r>
  </si>
  <si>
    <r>
      <rPr>
        <b/>
        <sz val="10"/>
        <color theme="1"/>
        <rFont val="Tahoma"/>
        <family val="2"/>
      </rPr>
      <t>Reporte Planeación:</t>
    </r>
    <r>
      <rPr>
        <sz val="10"/>
        <color theme="1"/>
        <rFont val="Tahoma"/>
        <family val="2"/>
      </rPr>
      <t xml:space="preserve"> Se adelantó el trabajo de caracterización de usuarios entre planeación y atención al ciudadano haciendo la identificación de los componentes mínimos requeridos para desarrollar la herramienta en el Canal, si bien la misma no fue elaborada en la vigencia 2018 se lograron identificar puntos claves para adelantar dicho ejercicio en la vigencia 2019. 
</t>
    </r>
    <r>
      <rPr>
        <b/>
        <sz val="10"/>
        <color theme="1"/>
        <rFont val="Tahoma"/>
        <family val="2"/>
      </rPr>
      <t>Análisis OCI:</t>
    </r>
    <r>
      <rPr>
        <sz val="10"/>
        <color theme="1"/>
        <rFont val="Tahoma"/>
        <family val="2"/>
      </rPr>
      <t xml:space="preserve"> Se evidenció la realización de 3 reuniones los días 21 y 29 de septiembre de 2018 y 31 de octubre de 2018 para identificar los componentes que harán parte de la caracterización de usuarios y partes interesadas del MIPG. </t>
    </r>
    <r>
      <rPr>
        <sz val="10"/>
        <rFont val="Tahoma"/>
        <family val="2"/>
      </rPr>
      <t>Dado que la acción tiene como fecha de terminación el 31/12/2018, con la evidencia presentada la acción queda</t>
    </r>
    <r>
      <rPr>
        <b/>
        <sz val="10"/>
        <rFont val="Tahoma"/>
        <family val="2"/>
      </rPr>
      <t xml:space="preserve"> "Incumplida"</t>
    </r>
  </si>
  <si>
    <r>
      <rPr>
        <b/>
        <sz val="10"/>
        <color theme="1"/>
        <rFont val="Tahoma"/>
        <family val="2"/>
      </rPr>
      <t>Reporte Planeación:</t>
    </r>
    <r>
      <rPr>
        <sz val="10"/>
        <color theme="1"/>
        <rFont val="Tahoma"/>
        <family val="2"/>
      </rPr>
      <t xml:space="preserve"> Se realizó una capacitación en le mes de Julio sobre Riesgos de Corrupción.  Se realizaron reuniones en diciembre con las líderes de los riesgos misionales con el fin de explicar la metodología de administración de los riesgos del canal, se entregaron las matrices de riesgos actualizadas con los riesgos identificados en 2013 y se entregó el manual metodológico de administración del Riesgo. 
</t>
    </r>
    <r>
      <rPr>
        <b/>
        <sz val="10"/>
        <color theme="1"/>
        <rFont val="Tahoma"/>
        <family val="2"/>
      </rPr>
      <t>Análisis Control Interno:</t>
    </r>
    <r>
      <rPr>
        <sz val="10"/>
        <color theme="1"/>
        <rFont val="Tahoma"/>
        <family val="2"/>
      </rPr>
      <t xml:space="preserve"> Con el área de planeación se llevó a cabo la capacitación sobre riesgos de corrupción el día 24 de julio de 2018.
</t>
    </r>
    <r>
      <rPr>
        <b/>
        <sz val="10"/>
        <color theme="1"/>
        <rFont val="Tahoma"/>
        <family val="2"/>
      </rPr>
      <t xml:space="preserve">Análisis OCI: </t>
    </r>
    <r>
      <rPr>
        <sz val="10"/>
        <color theme="1"/>
        <rFont val="Tahoma"/>
        <family val="2"/>
      </rPr>
      <t xml:space="preserve"> Se evidenció la realización de la capacitación sobre riesgos de corrupción el día 24 de julio de 2018 por parte de un funcionario de la  Secretaría de Transparencia de la Presidencia de la Republica, la cual se llevo a cabo en la sala de juntas del Canal, con la asistencia de 17 personas de diferentes áreas de la Entidad. De igual manera 4 actas donde se evidenció la revisión de riesgo de gestión realizadas durante el mes de diciembre de 2018. Por lo anterior la acción se da por </t>
    </r>
    <r>
      <rPr>
        <b/>
        <sz val="10"/>
        <color theme="1"/>
        <rFont val="Tahoma"/>
        <family val="2"/>
      </rPr>
      <t>"Terminada"</t>
    </r>
  </si>
  <si>
    <r>
      <rPr>
        <b/>
        <sz val="10"/>
        <color theme="1"/>
        <rFont val="Tahoma"/>
        <family val="2"/>
      </rPr>
      <t xml:space="preserve">Reporte Planeación: </t>
    </r>
    <r>
      <rPr>
        <sz val="10"/>
        <color theme="1"/>
        <rFont val="Tahoma"/>
        <family val="2"/>
      </rPr>
      <t xml:space="preserve">El PAAC se encuentra actualizado en el botón de transparencia de la página del Canal en su versión 2, en el documento se aprecia el control de cambios realizado. Así mismo en el botón de transparencia se encuentran las versiones anteriores de dicho documento. 
</t>
    </r>
    <r>
      <rPr>
        <b/>
        <sz val="10"/>
        <color theme="1"/>
        <rFont val="Tahoma"/>
        <family val="2"/>
      </rPr>
      <t xml:space="preserve">Análisis OCI:  </t>
    </r>
    <r>
      <rPr>
        <sz val="10"/>
        <color theme="1"/>
        <rFont val="Tahoma"/>
        <family val="2"/>
      </rPr>
      <t xml:space="preserve">Se procedió a verificar en la página web del Canal el Plan Anticorrupción y de Atención Al ciudadano - PAAC, el cual se encuentra publicado en su versión 1 y 2, no se presentaron nuevas actualizaciones en el último cuatrimestre del 2018. Por lo anterior la acción se da por </t>
    </r>
    <r>
      <rPr>
        <b/>
        <sz val="10"/>
        <color theme="1"/>
        <rFont val="Tahoma"/>
        <family val="2"/>
      </rPr>
      <t>"Terminada"</t>
    </r>
  </si>
  <si>
    <r>
      <t xml:space="preserve">Reporte AC: </t>
    </r>
    <r>
      <rPr>
        <sz val="10"/>
        <color theme="1"/>
        <rFont val="Tahoma"/>
        <family val="2"/>
      </rPr>
      <t xml:space="preserve">A la fecha la Oficina de Atención al Ciudadano se encuentra a la espera de la próxima reunión del comité SIG y de esta manera presentar el informe del segundo semestre del 2018. 
</t>
    </r>
    <r>
      <rPr>
        <b/>
        <sz val="10"/>
        <color theme="1"/>
        <rFont val="Tahoma"/>
        <family val="2"/>
      </rPr>
      <t xml:space="preserve">Análisis OCI: </t>
    </r>
    <r>
      <rPr>
        <sz val="10"/>
        <color theme="1"/>
        <rFont val="Tahoma"/>
        <family val="2"/>
      </rPr>
      <t xml:space="preserve">Dado que no se remiten evidencias de cumplimiento de la acción y teniendo en cuenta el reporte entregado por el área, se mantiene la calificación del seguimiento anterior del 50%, sin embargo, teniendo en cuenta la fecha de corte del presente seguimiento, la acción queda con alerta de </t>
    </r>
    <r>
      <rPr>
        <b/>
        <sz val="10"/>
        <color theme="1"/>
        <rFont val="Tahoma"/>
        <family val="2"/>
      </rPr>
      <t>"Incumplida"</t>
    </r>
    <r>
      <rPr>
        <sz val="10"/>
        <color theme="1"/>
        <rFont val="Tahoma"/>
        <family val="2"/>
      </rPr>
      <t>.</t>
    </r>
  </si>
  <si>
    <t>Resolución 171/2018</t>
  </si>
  <si>
    <r>
      <rPr>
        <b/>
        <sz val="10"/>
        <color theme="1"/>
        <rFont val="Tahoma"/>
        <family val="2"/>
      </rPr>
      <t xml:space="preserve">Reporte GTH: </t>
    </r>
    <r>
      <rPr>
        <sz val="10"/>
        <color theme="1"/>
        <rFont val="Tahoma"/>
        <family val="2"/>
      </rPr>
      <t>31/10/2018.Se está adelantando el acto administrativo con el cual se da la aprobación de los instrumentos que se encuentran publicados en la página Web, de acuerdo a lo establecido en la normatividad.  
*Por otra parte se aprobó el Programa de Gestión Documental por parte del Comité SIG, así mismo, se publicó en la Intranet el PGD en su segunda versión, el grupo de Gestión Documental se encuentra a la espera de la publicación en la página Web. (Evidencia correo de publicación)
* Se adoptaron los instrumentos de información con la Resolución 171 de 2018, divulgada en el mes de Noviembre.</t>
    </r>
    <r>
      <rPr>
        <b/>
        <sz val="10"/>
        <color theme="1"/>
        <rFont val="Tahoma"/>
        <family val="2"/>
      </rPr>
      <t xml:space="preserve">
Análisis OCI: </t>
    </r>
    <r>
      <rPr>
        <sz val="10"/>
        <color theme="1"/>
        <rFont val="Tahoma"/>
        <family val="2"/>
      </rPr>
      <t>Se evidenció resolución 171  del 30 de octubre de 2018 aprobada por la gerencia del Canal en la que se contempla el registro de información, el índice de información clasificada y reservada, el esquema de publicación,  aunque en esta resolución no se contemple el programa de gestión documental  dicho documento ya se encuentra publicado en la intranet debido a que fue aprobado en el comité institucional de gestión y desempeño, por lo anterior la acción queda como</t>
    </r>
    <r>
      <rPr>
        <b/>
        <sz val="10"/>
        <color theme="1"/>
        <rFont val="Tahoma"/>
        <family val="2"/>
      </rPr>
      <t xml:space="preserve"> "Terminada"</t>
    </r>
  </si>
  <si>
    <r>
      <rPr>
        <b/>
        <sz val="10"/>
        <color theme="1"/>
        <rFont val="Tahoma"/>
        <family val="2"/>
      </rPr>
      <t>Reporte GTH:</t>
    </r>
    <r>
      <rPr>
        <sz val="10"/>
        <color theme="1"/>
        <rFont val="Tahoma"/>
        <family val="2"/>
      </rPr>
      <t xml:space="preserve">  El manual se publicó el 16 de marzo de 2018. Durante la vigencia de 2018 se realizarán las respectivas divulgaciones a todos los colaboradores del Canal.  5/10/2018 Esta Actividad esta Cumplida                                    
</t>
    </r>
    <r>
      <rPr>
        <b/>
        <sz val="10"/>
        <color theme="1"/>
        <rFont val="Tahoma"/>
        <family val="2"/>
      </rPr>
      <t xml:space="preserve">
Análisis OCI:</t>
    </r>
    <r>
      <rPr>
        <sz val="10"/>
        <color theme="1"/>
        <rFont val="Tahoma"/>
        <family val="2"/>
      </rPr>
      <t xml:space="preserve"> Para el periodo evaluado no se presentan evidencias adicionales relacionadas con las socializaciones del manual, teniendo en cuenta que el mismo fue divulgado pero no ha sido socializado de conformidad con lo establecido en la acción propuesta, Por lo anterior la acción se califica </t>
    </r>
    <r>
      <rPr>
        <b/>
        <sz val="10"/>
        <color theme="1"/>
        <rFont val="Tahoma"/>
        <family val="2"/>
      </rPr>
      <t xml:space="preserve">"Incumplida" </t>
    </r>
  </si>
  <si>
    <r>
      <rPr>
        <b/>
        <sz val="10"/>
        <color theme="1"/>
        <rFont val="Tahoma"/>
        <family val="2"/>
      </rPr>
      <t>Reporte GTH:</t>
    </r>
    <r>
      <rPr>
        <sz val="10"/>
        <color theme="1"/>
        <rFont val="Tahoma"/>
        <family val="2"/>
      </rPr>
      <t xml:space="preserve">  esta actividad se realizo el 26 de septiembre 
</t>
    </r>
    <r>
      <rPr>
        <b/>
        <sz val="10"/>
        <color theme="1"/>
        <rFont val="Tahoma"/>
        <family val="2"/>
      </rPr>
      <t xml:space="preserve">Análisis OCI: </t>
    </r>
    <r>
      <rPr>
        <sz val="10"/>
        <color theme="1"/>
        <rFont val="Tahoma"/>
        <family val="2"/>
      </rPr>
      <t xml:space="preserve">Se evidenció documento en power point con la metodología de un juego de valores para ser aplicado a los funcionarios y contratistas del canal, sin embargo no se evidencia su respectiva aplicación a las funcionarios de las distintas áreas del Canal. Por lo tanto la acción queda </t>
    </r>
    <r>
      <rPr>
        <b/>
        <sz val="10"/>
        <color theme="1"/>
        <rFont val="Tahoma"/>
        <family val="2"/>
      </rPr>
      <t>"Incumplida"</t>
    </r>
  </si>
  <si>
    <r>
      <rPr>
        <b/>
        <sz val="10"/>
        <color theme="1"/>
        <rFont val="Tahoma"/>
        <family val="2"/>
      </rPr>
      <t>Reporte GTH:</t>
    </r>
    <r>
      <rPr>
        <sz val="10"/>
        <color theme="1"/>
        <rFont val="Tahoma"/>
        <family val="2"/>
      </rPr>
      <t xml:space="preserve"> Ya se implemento la política y el código de Integridad
</t>
    </r>
    <r>
      <rPr>
        <b/>
        <sz val="10"/>
        <color theme="1"/>
        <rFont val="Tahoma"/>
        <family val="2"/>
      </rPr>
      <t xml:space="preserve">Análisis OCI:  </t>
    </r>
    <r>
      <rPr>
        <sz val="10"/>
        <color theme="1"/>
        <rFont val="Tahoma"/>
        <family val="2"/>
      </rPr>
      <t xml:space="preserve">No se evidenció un avance sobre la ejecución de la acción por lo tanto la calificación de la acción queda como </t>
    </r>
    <r>
      <rPr>
        <b/>
        <sz val="10"/>
        <color theme="1"/>
        <rFont val="Tahoma"/>
        <family val="2"/>
      </rPr>
      <t xml:space="preserve">"Incumplida" </t>
    </r>
    <r>
      <rPr>
        <sz val="10"/>
        <color theme="1"/>
        <rFont val="Tahoma"/>
        <family val="2"/>
      </rPr>
      <t xml:space="preserve">Es importante anotar que el resultado de la implementación va de la mano con las actividades anteriores desde la aplicación de juego de valores. </t>
    </r>
  </si>
  <si>
    <r>
      <rPr>
        <b/>
        <sz val="10"/>
        <color theme="1"/>
        <rFont val="Tahoma"/>
        <family val="2"/>
      </rPr>
      <t>Reporte GTH:</t>
    </r>
    <r>
      <rPr>
        <sz val="10"/>
        <color theme="1"/>
        <rFont val="Tahoma"/>
        <family val="2"/>
      </rPr>
      <t xml:space="preserve"> Se valida con planeación, y se define que  en los meses de Septiembre y Octubre se divulgara al canal
</t>
    </r>
    <r>
      <rPr>
        <b/>
        <sz val="10"/>
        <color theme="1"/>
        <rFont val="Tahoma"/>
        <family val="2"/>
      </rPr>
      <t xml:space="preserve">Análisis OCI: </t>
    </r>
    <r>
      <rPr>
        <sz val="10"/>
        <color theme="1"/>
        <rFont val="Tahoma"/>
        <family val="2"/>
      </rPr>
      <t xml:space="preserve">Se evidenció mail de publicación de política de convivencia laboral enviado el 12 de mayo de 2018 comunicaciones internas, por solicitud de recursos humanos, debido a que no se evidencia la respectiva divulgación dicha política durante el periodo de evaluación, la calificación de la acción queda como </t>
    </r>
    <r>
      <rPr>
        <b/>
        <sz val="10"/>
        <color theme="1"/>
        <rFont val="Tahoma"/>
        <family val="2"/>
      </rPr>
      <t>"Incumplida"</t>
    </r>
  </si>
  <si>
    <r>
      <rPr>
        <b/>
        <sz val="10"/>
        <color theme="1"/>
        <rFont val="Tahoma"/>
        <family val="2"/>
      </rPr>
      <t>Reporte OCI:</t>
    </r>
    <r>
      <rPr>
        <sz val="10"/>
        <color theme="1"/>
        <rFont val="Tahoma"/>
        <family val="2"/>
      </rPr>
      <t xml:space="preserve"> Durante los días 5 a 12 de septiembre de 2018, se realizó el segundo seguimiento al Plan Anticorrupción y de Atención al Ciudadano – PAAC 2018 versión 2, formulado por Canal Capital. Dicho seguimiento se realizó teniendo en cuenta lo estipulado en la Ley 1474 de 2011 en sus artículos 73, 76 y 78, Decreto 124 de 2016 y la cartilla sobre “Estrategias para la Construcción del Plan Anticorrupción y de Atención al Ciudadano Versión 2”, expedida por la Presidencia de la República. Evaluación realizada con corte al 31 de agosto. 
Adicionalmente para el tercer seguimiento con corte al 31 de diciembre de 2018 se remitió la solicitud de avances y soportes de cumplimiento mediante memorando No. 3424 del 21 de diciembre de 2018.
</t>
    </r>
    <r>
      <rPr>
        <b/>
        <sz val="10"/>
        <color theme="1"/>
        <rFont val="Tahoma"/>
        <family val="2"/>
      </rPr>
      <t xml:space="preserve">Análisis OCI: </t>
    </r>
    <r>
      <rPr>
        <sz val="10"/>
        <color theme="1"/>
        <rFont val="Tahoma"/>
        <family val="2"/>
      </rPr>
      <t xml:space="preserve">Se realizó verificación de la publicación en la pagina web del Canal del segundo seguimiento al Plan Anticorrupción y de Atención al Ciudadano – PAAC 2018 versión 2,  con corte al 31 de agosto de 2018, realizado por Control interno. de igual manera se evidenció el envío del memorando 3424 del 21/12/2018 en el cual se solicita la información para la realización del tercer seguimiento con corte al 31/12/2018. Como la fecha del seguimiento vence el 31/12/2018 y este se encuentra en  </t>
    </r>
    <r>
      <rPr>
        <sz val="10"/>
        <rFont val="Tahoma"/>
        <family val="2"/>
      </rPr>
      <t>ejecución, la acción se califica como</t>
    </r>
    <r>
      <rPr>
        <b/>
        <sz val="10"/>
        <rFont val="Tahoma"/>
        <family val="2"/>
      </rPr>
      <t xml:space="preserve"> "Incumplida". </t>
    </r>
  </si>
  <si>
    <r>
      <rPr>
        <b/>
        <sz val="10"/>
        <color theme="1"/>
        <rFont val="Tahoma"/>
        <family val="2"/>
      </rPr>
      <t xml:space="preserve">Reporte Planeación: </t>
    </r>
    <r>
      <rPr>
        <sz val="10"/>
        <color theme="1"/>
        <rFont val="Tahoma"/>
        <family val="2"/>
      </rPr>
      <t xml:space="preserve">El procedimiento fue revisado y está en proceso de actualización teniendo en cuenta las políticas de operación del canal en materia de participación ciudadana. 
</t>
    </r>
    <r>
      <rPr>
        <b/>
        <sz val="10"/>
        <color theme="1"/>
        <rFont val="Tahoma"/>
        <family val="2"/>
      </rPr>
      <t xml:space="preserve">Análisis OCI: </t>
    </r>
    <r>
      <rPr>
        <sz val="10"/>
        <rFont val="Tahoma"/>
        <family val="2"/>
      </rPr>
      <t xml:space="preserve">Se evidenció borrador del procedimiento participación ciudadana  de fecha 28/12/2018 presentado por el área, sin embargo la acción consistía en revisar y actualizar el procedimiento. Por lo anterior la acción queda </t>
    </r>
    <r>
      <rPr>
        <b/>
        <sz val="10"/>
        <rFont val="Tahoma"/>
        <family val="2"/>
      </rPr>
      <t>"Incumplida"</t>
    </r>
    <r>
      <rPr>
        <sz val="10"/>
        <rFont val="Tahoma"/>
        <family val="2"/>
      </rPr>
      <t>.</t>
    </r>
  </si>
  <si>
    <r>
      <rPr>
        <b/>
        <sz val="10"/>
        <color theme="1"/>
        <rFont val="Tahoma"/>
        <family val="2"/>
      </rPr>
      <t xml:space="preserve">Reporte CJ: </t>
    </r>
    <r>
      <rPr>
        <sz val="10"/>
        <color theme="1"/>
        <rFont val="Tahoma"/>
        <family val="2"/>
      </rPr>
      <t>Se procedió a verificar la información actualizada en el botón de transparencia- Sección 8 (Contratación), logrando evidenciar la publicación de las convocatorias publicas adelantadas por Canal Capital.</t>
    </r>
    <r>
      <rPr>
        <b/>
        <sz val="10"/>
        <color theme="1"/>
        <rFont val="Tahoma"/>
        <family val="2"/>
      </rPr>
      <t xml:space="preserve">
Análisis OCI:</t>
    </r>
    <r>
      <rPr>
        <sz val="10"/>
        <color theme="1"/>
        <rFont val="Tahoma"/>
        <family val="2"/>
      </rPr>
      <t xml:space="preserve"> Se cumplió con la actividad propuesta. Posterior a verificación de la información contenida en el acta presentada, se encontró que se encuentra publicada en el botón de transparencia lo relacionado con las convocatorias publicas. De esta manera la acción se califica con un estado de </t>
    </r>
    <r>
      <rPr>
        <b/>
        <sz val="10"/>
        <color theme="1"/>
        <rFont val="Tahoma"/>
        <family val="2"/>
      </rPr>
      <t>"Terminada"</t>
    </r>
    <r>
      <rPr>
        <sz val="10"/>
        <color theme="1"/>
        <rFont val="Tahoma"/>
        <family val="2"/>
      </rPr>
      <t>. Es importante tener en cuenta que la información contractual debe ser complementada con la información relacionada con la ejecución contractual, por lo cual se deben realizar ajustes generando un hipervínculo con le pagina de Colombia Compra Eficiente.</t>
    </r>
  </si>
  <si>
    <r>
      <rPr>
        <b/>
        <sz val="10"/>
        <rFont val="Tahoma"/>
        <family val="2"/>
      </rPr>
      <t xml:space="preserve">Reporte GTH: </t>
    </r>
    <r>
      <rPr>
        <sz val="10"/>
        <rFont val="Tahoma"/>
        <family val="2"/>
      </rPr>
      <t>Curso del servicio al ciudadano, Diplomado MIPG  -  octubre - diciembre de 2018, Taller de Cultura del Servicio - 26 de septiembre de 2018</t>
    </r>
    <r>
      <rPr>
        <b/>
        <sz val="10"/>
        <rFont val="Tahoma"/>
        <family val="2"/>
      </rPr>
      <t xml:space="preserve">
Análisis OCI: </t>
    </r>
    <r>
      <rPr>
        <sz val="10"/>
        <rFont val="Tahoma"/>
        <family val="2"/>
      </rPr>
      <t xml:space="preserve">se evidenció mail de solicitud de terminación del diplomado MIPG por parte de la profesional de recursos humanos, al área de atención al ciudadano y a la Oficina de Control Interno el 11 de diciembre de 2018 en la cual indica el plazo máximo para terminar tal diplomado.
</t>
    </r>
    <r>
      <rPr>
        <b/>
        <sz val="10"/>
        <rFont val="Tahoma"/>
        <family val="2"/>
      </rPr>
      <t xml:space="preserve">
</t>
    </r>
    <r>
      <rPr>
        <sz val="10"/>
        <rFont val="Tahoma"/>
        <family val="2"/>
      </rPr>
      <t>* Se evidenció pantallazo de inscripción al personal encargado de atención al ciudadano por parte de la profesional de recursos humanos al taller cultura del servicio realizado el 26 de septiembre de 2018., por lo anterior la acción queda como</t>
    </r>
    <r>
      <rPr>
        <b/>
        <sz val="10"/>
        <rFont val="Tahoma"/>
        <family val="2"/>
      </rPr>
      <t xml:space="preserve"> "Terminada"</t>
    </r>
    <r>
      <rPr>
        <sz val="10"/>
        <rFont val="Tahoma"/>
        <family val="2"/>
      </rPr>
      <t>.</t>
    </r>
  </si>
  <si>
    <r>
      <rPr>
        <b/>
        <sz val="10"/>
        <color theme="1"/>
        <rFont val="Tahoma"/>
        <family val="2"/>
      </rPr>
      <t>Reporte GCom:</t>
    </r>
    <r>
      <rPr>
        <sz val="10"/>
        <color theme="1"/>
        <rFont val="Tahoma"/>
        <family val="2"/>
      </rPr>
      <t xml:space="preserve"> Se realiza un informe para analizar y compilar la información proveniente de las plataformas de monetización de adSense y Facebook Instant Articles. Cada vez que llega un recibo de deposito a la cuenta del Canal se remite a la subdirección financiera y a Control interno.
</t>
    </r>
    <r>
      <rPr>
        <b/>
        <sz val="10"/>
        <color theme="1"/>
        <rFont val="Tahoma"/>
        <family val="2"/>
      </rPr>
      <t xml:space="preserve">
Análisis OCI:</t>
    </r>
    <r>
      <rPr>
        <sz val="10"/>
        <color theme="1"/>
        <rFont val="Tahoma"/>
        <family val="2"/>
      </rPr>
      <t xml:space="preserve"> Se evidenciaron los comprobantes de ingresos de los meses de septiembre, octubre, noviembre de los ingresos generados por google y Facebook remitidos por el área de comunicaciones, así como los recibos de caja del área financiera, por lo anterior la acción queda </t>
    </r>
    <r>
      <rPr>
        <b/>
        <sz val="10"/>
        <color theme="1"/>
        <rFont val="Tahoma"/>
        <family val="2"/>
      </rPr>
      <t>"Terminada"</t>
    </r>
    <r>
      <rPr>
        <sz val="10"/>
        <color theme="1"/>
        <rFont val="Tahoma"/>
        <family val="2"/>
      </rPr>
      <t>. Sin embargo es importante adelantar acciones tendientes a documentar el proceso de monetización de parte del área de comunicaciones con el fin de generar controles (segregación de funciones) en busca de automatizar en la medida de lo posible y evitar la materialización del riesgo identificado o riesgos relacionados. 
Así mismo es importante que a los recibos de caja generados por el área financiera se les adjunte los comprobantes de ingresos generados por estas herramientas digitales como soporte al respectivo registro.</t>
    </r>
  </si>
  <si>
    <r>
      <rPr>
        <b/>
        <sz val="10"/>
        <color theme="1"/>
        <rFont val="Tahoma"/>
        <family val="2"/>
      </rPr>
      <t>Reporte GTH:</t>
    </r>
    <r>
      <rPr>
        <sz val="10"/>
        <color theme="1"/>
        <rFont val="Tahoma"/>
        <family val="2"/>
      </rPr>
      <t xml:space="preserve"> Se actualizaron los perfiles del los cargos de trabajadores oficiales mediante la Resolución 110 de 2018.  Los perfiles de los Directores se actualizarán en enero de 2019. El 05 de octubre de 2018 se envío para concepto de modificación del Manual de Funciones al Departamento Administrativo del Servicio Civil Distrital, concepto que recibimos en el Canal hasta el 21 de diciembre de 2018.                                                               
 2. Mediante correo electrónico se solicitó eliminar la acción 2 - 2.1 y 2.2 " Tema selección de personal" debido a que esta es una acción única que debe realizar el área de recursos humanos.  Sin embargo hemos realizado constante revisión de los procesos y actualización de diferentes normas.  
</t>
    </r>
    <r>
      <rPr>
        <b/>
        <sz val="10"/>
        <color theme="1"/>
        <rFont val="Tahoma"/>
        <family val="2"/>
      </rPr>
      <t xml:space="preserve">Análisis OCI: </t>
    </r>
    <r>
      <rPr>
        <sz val="10"/>
        <color theme="1"/>
        <rFont val="Tahoma"/>
        <family val="2"/>
      </rPr>
      <t xml:space="preserve">Se evidenció respuesta del Departamento Administrativo del Servicio Civil Distrital, remitida el 21 de diciembre de 2018 mediante radicado interno No. 3374, el cual indica la modificación del manual de funciones de los cargos directivos de la entidad, los cuales al corte del 31 de diciembre de 2018 el área de recursos humanos no presentó dicha actualización, de la misma forma en el análisis realizado por el área de recursos humanos indica que la respectiva actualización será realizada en enero de 2019, por lo anterior, la calificación de la acción queda con una alerta de </t>
    </r>
    <r>
      <rPr>
        <b/>
        <sz val="10"/>
        <color theme="1"/>
        <rFont val="Tahoma"/>
        <family val="2"/>
      </rPr>
      <t xml:space="preserve"> "Incumplida". </t>
    </r>
    <r>
      <rPr>
        <sz val="10"/>
        <color theme="1"/>
        <rFont val="Tahoma"/>
        <family val="2"/>
      </rPr>
      <t>Es importante tener en cuentan que a pesar de la solicitud de modificación presentada por el área de Talento Humano el PAAC no fue ajustado.</t>
    </r>
  </si>
  <si>
    <r>
      <rPr>
        <b/>
        <sz val="10"/>
        <color theme="1"/>
        <rFont val="Tahoma"/>
        <family val="2"/>
      </rPr>
      <t>Reporte GTH:</t>
    </r>
    <r>
      <rPr>
        <sz val="10"/>
        <color theme="1"/>
        <rFont val="Tahoma"/>
        <family val="2"/>
      </rPr>
      <t xml:space="preserve"> Se actualizaron los perfiles del los cargos de trabajadores oficiales mediante la Resolución 110 de 2018.  Los perfiles de los Directores se actualizarán en enero de 2019. El 05 de octubre de 2018 se envío para concepto de modificación del Manual de Funciones al Departamento Administrativo del Servicio Civil Distrital, concepto que recibimos en el Canal hasta el 21 de diciembre de 2018.                                                                 
 2. Mediante correo electrónico se solicitó eliminar la acción 2 - 2.1 y 2.2 " Tema selección de personal" debido a que esta es una acción única que debe realizar el área de recursos humanos.  Sin embargo hemos realizado constante revisión de los procesos y actualización de diferentes normas.  
</t>
    </r>
    <r>
      <rPr>
        <b/>
        <sz val="10"/>
        <color theme="1"/>
        <rFont val="Tahoma"/>
        <family val="2"/>
      </rPr>
      <t xml:space="preserve">
Análisis OCI:</t>
    </r>
    <r>
      <rPr>
        <sz val="10"/>
        <color theme="1"/>
        <rFont val="Tahoma"/>
        <family val="2"/>
      </rPr>
      <t xml:space="preserve"> Se evidenció respuesta del Departamento Administrativo del Servicio Civil Distrital, remitida el 21 de diciembre de 2018 mediante radicado interno No. 3374, el cual indica la modificación del manual de funciones de los cargos directivos de la entidad, los cuales al corte del 31 de diciembre de 2018 el área de recursos humanos no presentó dicha actualización, de la misma forma en el análisis realizado por el área de recursos humanos indica que la respectiva actualización será realizada en enero de 2019, por lo anterior, la calificación de la acción queda con una alerta de  </t>
    </r>
    <r>
      <rPr>
        <b/>
        <sz val="10"/>
        <color theme="1"/>
        <rFont val="Tahoma"/>
        <family val="2"/>
      </rPr>
      <t xml:space="preserve">"Incumplida".  </t>
    </r>
    <r>
      <rPr>
        <sz val="10"/>
        <color theme="1"/>
        <rFont val="Tahoma"/>
        <family val="2"/>
      </rPr>
      <t>Es importante tener en cuentan que a pesar de la solicitud de modificación presentada por el área de Talento Humano el PAAC no fue ajustado.</t>
    </r>
  </si>
  <si>
    <r>
      <t xml:space="preserve">Reporte CJ: </t>
    </r>
    <r>
      <rPr>
        <sz val="10"/>
        <rFont val="Tahoma"/>
        <family val="2"/>
      </rPr>
      <t>Mediante memorando radicado 3577 del 31 de diciembre de 2018, se solicitó a Control Interno la ampliación de los plazos, teniendo en cuenta los ajustes que se han venido realizando al documento.</t>
    </r>
    <r>
      <rPr>
        <b/>
        <sz val="10"/>
        <rFont val="Tahoma"/>
        <family val="2"/>
      </rPr>
      <t xml:space="preserve">
Análisis OCI:</t>
    </r>
    <r>
      <rPr>
        <sz val="10"/>
        <rFont val="Tahoma"/>
        <family val="2"/>
      </rPr>
      <t xml:space="preserve"> En el anterior seguimiento se registro una de las dos actividades contempladas. El 25 de julio de 2018, la Coordinación Jurídica adelantó capacitación sobre el Manual de Contratación, Supervisión e Interventoría a personal de las áreas de Dirección Operativa.
La segunda actividad esta circunscrita a la actualización del manual de contratación. La cual cuenta con un desarrollo importante que ha consistido en la elaboración de documento técnicamente complejo, sobre el cual se han adelantado las consultas pertinentes con ajustes presentados por diferentes instancias (Por parte de Canal Capital: Grupo coordinación jurídica, Oficina Control Interno y Gerencia. Por parte externa: Veeduría Distrital)
 Por lo tanto, la acción se califica con alerta de </t>
    </r>
    <r>
      <rPr>
        <b/>
        <sz val="10"/>
        <rFont val="Tahoma"/>
        <family val="2"/>
      </rPr>
      <t>"Incumplida".</t>
    </r>
    <r>
      <rPr>
        <sz val="10"/>
        <rFont val="Tahoma"/>
        <family val="2"/>
      </rPr>
      <t xml:space="preserve"> Es importante tener en cuenta que las actualización es del PAAC no están a cargo de la Oficina de Control Interno. </t>
    </r>
  </si>
  <si>
    <r>
      <t xml:space="preserve">Reporte CJ: </t>
    </r>
    <r>
      <rPr>
        <sz val="10"/>
        <rFont val="Tahoma"/>
        <family val="2"/>
      </rPr>
      <t>Mediante memorando radicado 3577 del 31 de diciembre de 2018, se solicitó a Control Interno la ampliación de los plazos, teniendo en cuenta los ajustes que se han venido realizando al documento.</t>
    </r>
    <r>
      <rPr>
        <b/>
        <sz val="10"/>
        <rFont val="Tahoma"/>
        <family val="2"/>
      </rPr>
      <t xml:space="preserve">
Análisis OCI:</t>
    </r>
    <r>
      <rPr>
        <sz val="10"/>
        <rFont val="Tahoma"/>
        <family val="2"/>
      </rPr>
      <t xml:space="preserve"> En el anterior seguimiento se registro una de las dos actividades contempladas. El 25 de julio de 2018, la Coordinación Jurídica adelantó capacitación sobre el Manual de Contratación, Supervisión e Interventoría a personal de las áreas de Dirección Operativa.
La segunda actividad esta circunscrita a la actualización del manual de contratación. La cual cuenta con un desarrollo importante que ha consistido en la elaboración de documento técnicamente complejo, sobre el cual se han adelantado las consultas pertinentes con ajustes presentados por diferentes instancias (Por parte de Canal Capital: Grupo coordinación jurídica, Oficina Control Interno y Gerencia. Por parte externa: Veeduría Distrital)
Por lo tanto, la acción se califica con alerta de </t>
    </r>
    <r>
      <rPr>
        <b/>
        <sz val="10"/>
        <rFont val="Tahoma"/>
        <family val="2"/>
      </rPr>
      <t>"Incumplida".</t>
    </r>
    <r>
      <rPr>
        <sz val="10"/>
        <rFont val="Tahoma"/>
        <family val="2"/>
      </rPr>
      <t xml:space="preserve"> Es importante tener en cuenta que las actualizaciones del PAAC no están a cargo de la Oficina de Control Interno. </t>
    </r>
  </si>
  <si>
    <r>
      <t xml:space="preserve">Reporte OCI: </t>
    </r>
    <r>
      <rPr>
        <sz val="10"/>
        <color theme="1"/>
        <rFont val="Tahoma"/>
        <family val="2"/>
      </rPr>
      <t xml:space="preserve">Con el fin de dar cumplimiento a la totalidad de las acciones planteadas en el PAAC, se han venido efectuando reuniones de equipo de carácter mensual en las que se tratan los avances y pendientes de la ejecución de las actividades planteadas en el Plan Anual de Auditorías, así como diferentes jornadas de capacitación referentes al Marco Internacional para la Práctica Profesional - MIPP a cargo del Jefe de la Oficina de Control Interno. 
</t>
    </r>
    <r>
      <rPr>
        <b/>
        <sz val="10"/>
        <color theme="1"/>
        <rFont val="Tahoma"/>
        <family val="2"/>
      </rPr>
      <t xml:space="preserve">Análisis OCI: </t>
    </r>
    <r>
      <rPr>
        <sz val="10"/>
        <color theme="1"/>
        <rFont val="Tahoma"/>
        <family val="2"/>
      </rPr>
      <t xml:space="preserve">Se realizó verificación de las actas 082, 083, 086, 088, , 090 y  092 en las cuales se efectuaron capacitaciones internas y de las actas Nos.  068, 080, 087 y 101 en las cuales se efectuaron reuniones de equipo para ver los avances obtenidos en cada uno de los meses. . Por lo anterior la actividad se deja </t>
    </r>
    <r>
      <rPr>
        <b/>
        <sz val="10"/>
        <color theme="1"/>
        <rFont val="Tahoma"/>
        <family val="2"/>
      </rPr>
      <t xml:space="preserve">"Terminada". </t>
    </r>
    <r>
      <rPr>
        <sz val="10"/>
        <color theme="1"/>
        <rFont val="Tahoma"/>
        <family val="2"/>
      </rPr>
      <t xml:space="preserve"> Es importante que desde la Oficina de Control Interno se adelante la revisión del Código de Ética y se de continuidad al fortalecimiento de las capacitaciones internas. </t>
    </r>
  </si>
  <si>
    <t>Jizeth González
José Leonardo Ibarra Quiroga</t>
  </si>
  <si>
    <t>Carolina Gómez
José Leonardo Ibarra Quiroga</t>
  </si>
  <si>
    <r>
      <rPr>
        <b/>
        <sz val="10"/>
        <color theme="1"/>
        <rFont val="Tahoma"/>
        <family val="2"/>
      </rPr>
      <t>Reporte Planeación</t>
    </r>
    <r>
      <rPr>
        <sz val="10"/>
        <color theme="1"/>
        <rFont val="Tahoma"/>
        <family val="2"/>
      </rPr>
      <t xml:space="preserve">: Se realizó junto a la Oficina de Control Interno la revisión del informe del botón de trasparencia en el mes de noviembre generando el análisis correspondiente del nivel de cumplimiento respecto a la publicación de información, así mismo se realizó el documento  "lineamientos para la publicación de información en el botón de transparencia" con el fin de definir de forma clara la responsabilidad de la publicación en el botón de transparencia así como periodicidad de la publicación.  
</t>
    </r>
    <r>
      <rPr>
        <b/>
        <sz val="10"/>
        <color theme="1"/>
        <rFont val="Tahoma"/>
        <family val="2"/>
      </rPr>
      <t>Reporte GCom:</t>
    </r>
    <r>
      <rPr>
        <sz val="10"/>
        <color theme="1"/>
        <rFont val="Tahoma"/>
        <family val="2"/>
      </rPr>
      <t xml:space="preserve"> Desde el área de prensa y comunicaciones la obligación es publicar todos los documentos que desde las diferentes áreas nos envíen para mantener actualizado el botón de transparencia y derecho a la información esta tarea se ha cumplido a cabalidad ya que se han publicado todos los documentos que han sido enviados. 
</t>
    </r>
    <r>
      <rPr>
        <b/>
        <sz val="10"/>
        <color theme="1"/>
        <rFont val="Tahoma"/>
        <family val="2"/>
      </rPr>
      <t>Análisis OCI:</t>
    </r>
    <r>
      <rPr>
        <sz val="10"/>
        <color theme="1"/>
        <rFont val="Tahoma"/>
        <family val="2"/>
      </rPr>
      <t xml:space="preserve">  En el mes de noviembre en el marco de la Directiva 015 de 2018 expedida por la Procuraduría General de la Nación se realizado el diligenciamiento de la encuesta requerida por el ente de Control, para lo cual fue necesaria la verificación de los contenidos del Botón de Transparencia, en coordinación entre la Coordinación de Comunicaciones (Webmaster), Área de Planeación y la Oficina de Control Interno. Por lo anterior la acción se califica como </t>
    </r>
    <r>
      <rPr>
        <b/>
        <sz val="10"/>
        <color theme="1"/>
        <rFont val="Tahoma"/>
        <family val="2"/>
      </rPr>
      <t>"Terminada"</t>
    </r>
    <r>
      <rPr>
        <b/>
        <sz val="10"/>
        <rFont val="Tahoma"/>
        <family val="2"/>
      </rPr>
      <t/>
    </r>
  </si>
  <si>
    <r>
      <rPr>
        <b/>
        <sz val="10"/>
        <rFont val="Tahoma"/>
        <family val="2"/>
      </rPr>
      <t>Reporte CJ:</t>
    </r>
    <r>
      <rPr>
        <sz val="10"/>
        <rFont val="Tahoma"/>
        <family val="2"/>
      </rPr>
      <t xml:space="preserve"> Mediante memorando radicado 3577 del 31 de diciembre de 2018, se solicitó a Control Interno la ampliación de los plazos, teniendo en cuenta los ajustes que se han venido realizando al documento.
</t>
    </r>
    <r>
      <rPr>
        <b/>
        <sz val="10"/>
        <rFont val="Tahoma"/>
        <family val="2"/>
      </rPr>
      <t xml:space="preserve">Análisis OCI: </t>
    </r>
    <r>
      <rPr>
        <sz val="10"/>
        <rFont val="Tahoma"/>
        <family val="2"/>
      </rPr>
      <t xml:space="preserve">No se han dado las actividades contempladas en la acción conforme a los argumentos planteados en el memorando 3577. Sin embargo, si existe avance para llevar a cabo el cumplimiento de las actividades entre las que se encuentran las consultas a diferentes entes (Veeduría Distrital).
Respecto al contenido del memorando precitado es pertinente señalar que la modificación de los tiempos establecidos para el seguimiento del PAAC debe ser en coordinación con el área de planeación. 
Por lo tanto, se mantiene la calificación del seguimiento anterior de la acción, con alerta </t>
    </r>
    <r>
      <rPr>
        <b/>
        <sz val="10"/>
        <rFont val="Tahoma"/>
        <family val="2"/>
      </rPr>
      <t>"Incumplida"</t>
    </r>
    <r>
      <rPr>
        <sz val="10"/>
        <rFont val="Tahoma"/>
        <family val="2"/>
      </rPr>
      <t>.</t>
    </r>
  </si>
  <si>
    <t>RESUMEN PRIMER SEGUIMIENTO DE 2018</t>
  </si>
  <si>
    <t>1.Fecha seguimiento</t>
  </si>
  <si>
    <r>
      <rPr>
        <b/>
        <sz val="9"/>
        <color theme="1"/>
        <rFont val="Tahoma"/>
        <family val="2"/>
      </rPr>
      <t xml:space="preserve">Análisis Planeación: </t>
    </r>
    <r>
      <rPr>
        <sz val="9"/>
        <color theme="1"/>
        <rFont val="Tahoma"/>
        <family val="2"/>
      </rPr>
      <t xml:space="preserve">Se envió a la coordinación de prensa y comunicaciones una propuesta de comunicación de la política de administración del riesgo para su divulgación en el boletín interno el día 27 de abril.
La divulgación de esta propuesta salió publicada el día 02 de mayo en el boletín interno de la entidad.
</t>
    </r>
    <r>
      <rPr>
        <b/>
        <sz val="9"/>
        <color theme="1"/>
        <rFont val="Tahoma"/>
        <family val="2"/>
      </rPr>
      <t xml:space="preserve">Análisis OCI: </t>
    </r>
    <r>
      <rPr>
        <sz val="9"/>
        <color theme="1"/>
        <rFont val="Tahoma"/>
        <family val="2"/>
      </rPr>
      <t>Teniendo en cuenta los soportes remitidos por el área se evidencia que durante el periodo evaluado se realizó la elaboración de la pieza y se remitió al área de comunicaciones para su divulgación. Su estado es en proceso debido a que durante el periodo evaluado aún no se había divulgado la pieza.</t>
    </r>
  </si>
  <si>
    <r>
      <rPr>
        <b/>
        <sz val="9"/>
        <color theme="1"/>
        <rFont val="Tahoma"/>
        <family val="2"/>
      </rPr>
      <t>Análisis Planeación:</t>
    </r>
    <r>
      <rPr>
        <sz val="9"/>
        <color theme="1"/>
        <rFont val="Tahoma"/>
        <family val="2"/>
      </rPr>
      <t xml:space="preserve"> Se hizo en conjunto con la oficina de control interno la preparación de una capacitación a las áreas misionales sobre gestión de sus riesgos. (ver acta 06 y 18 de abril).
La misma se efectuó el día 25 de abril, con participación de las áreas misionales de la entidad. (ver listado de asistencia y presentación).
</t>
    </r>
    <r>
      <rPr>
        <b/>
        <sz val="9"/>
        <color theme="1"/>
        <rFont val="Tahoma"/>
        <family val="2"/>
      </rPr>
      <t xml:space="preserve">Análisis OCI: </t>
    </r>
    <r>
      <rPr>
        <sz val="9"/>
        <color theme="1"/>
        <rFont val="Tahoma"/>
        <family val="2"/>
      </rPr>
      <t>De conformidad con los soportes remitidos por el área se evidenció que para el mes de abril se realizó una capacitación, sin embargo, se realizarán más capacitaciones durante el año.</t>
    </r>
  </si>
  <si>
    <t xml:space="preserve">EN PROCESO </t>
  </si>
  <si>
    <t>Subcomponente Proceso / 2. Construcción del mapa de riesgos de corrupción</t>
  </si>
  <si>
    <t>Actualizar los riesgos de corrupción de la vigencia 2018.</t>
  </si>
  <si>
    <t>Proyecto de matriz de riesgos de corrupción publicada en la página web.</t>
  </si>
  <si>
    <r>
      <rPr>
        <b/>
        <sz val="9"/>
        <color theme="1"/>
        <rFont val="Tahoma"/>
        <family val="2"/>
      </rPr>
      <t xml:space="preserve">Análisis Planeación: </t>
    </r>
    <r>
      <rPr>
        <sz val="9"/>
        <color theme="1"/>
        <rFont val="Tahoma"/>
        <family val="2"/>
      </rPr>
      <t xml:space="preserve">Durante el mes de enero se realizaron mesas con los diferentes procesos para hacer la formulación del Plan Anticorrupción y de Atención al Ciudadano PAAC y la Matriz de Riesgos de Corrupción.
</t>
    </r>
    <r>
      <rPr>
        <b/>
        <sz val="9"/>
        <color theme="1"/>
        <rFont val="Tahoma"/>
        <family val="2"/>
      </rPr>
      <t xml:space="preserve">Análisis OCI: </t>
    </r>
    <r>
      <rPr>
        <sz val="9"/>
        <color theme="1"/>
        <rFont val="Tahoma"/>
        <family val="2"/>
      </rPr>
      <t xml:space="preserve">Se observaron las actas de reunión con las áreas del Canal, con la finalidad de revisar los riesgos de corrupción y la publicación de la matriz de riesgos de corrupción. </t>
    </r>
  </si>
  <si>
    <t>Publicar en la página web el proyecto de matriz de riesgos de corrupción de la vigencia 2018.</t>
  </si>
  <si>
    <t>Publicar en la página web la versión final de la matriz de riesgos de corrupción de la vigencia 2018.</t>
  </si>
  <si>
    <t>Mapa de riesgos de corrupción actualizado y publicado en la página web.</t>
  </si>
  <si>
    <t>Matriz de riesgos de corrupción actualizada y publicada en la página web.</t>
  </si>
  <si>
    <r>
      <rPr>
        <b/>
        <sz val="9"/>
        <color theme="1"/>
        <rFont val="Tahoma"/>
        <family val="2"/>
      </rPr>
      <t xml:space="preserve">Análisis Planeación: </t>
    </r>
    <r>
      <rPr>
        <sz val="9"/>
        <color theme="1"/>
        <rFont val="Tahoma"/>
        <family val="2"/>
      </rPr>
      <t xml:space="preserve">El día 23 de enero se solicitó la publicación de la versión preliminar Plan Anticorrupción y de Atención al Ciudadano PAAC y la Matriz de Riesgos de Corrupción.  El mismo día se hizo la publicación en la página web de dichos documentos y su socialización por el boletín interno.
</t>
    </r>
    <r>
      <rPr>
        <b/>
        <sz val="9"/>
        <color theme="1"/>
        <rFont val="Tahoma"/>
        <family val="2"/>
      </rPr>
      <t xml:space="preserve">Análisis OCI: </t>
    </r>
    <r>
      <rPr>
        <sz val="9"/>
        <color theme="1"/>
        <rFont val="Tahoma"/>
        <family val="2"/>
      </rPr>
      <t>Se evidenció el correo de solicitud de pulbicación de los documentos en versión preliminar, así mismo se evidenció la divulgación de la matriz de riesgos de corrupción preliminar remitida a través de correo interno.</t>
    </r>
  </si>
  <si>
    <r>
      <rPr>
        <b/>
        <sz val="9"/>
        <color theme="1"/>
        <rFont val="Tahoma"/>
        <family val="2"/>
      </rPr>
      <t xml:space="preserve">Análisis Planeación: </t>
    </r>
    <r>
      <rPr>
        <sz val="9"/>
        <color theme="1"/>
        <rFont val="Tahoma"/>
        <family val="2"/>
      </rPr>
      <t xml:space="preserve">El día 31 de enero se publicó la versión 1 del PAAC y la Matriz de Riesgos de Corrupción.
 Posteriormente, en boletín número 4 del 06 de febrero se hizo la divulgación de la publicación del mismo en la página web e intranet.
El día lunes 30 de abril se hizo la actualización a la versión 2 del Plan Anticorrupción y de atención al ciudadano PAAC, con la inclusión del componente 7 – Plan de Gestión de la Integridad, en cumplimiento del Decreto Distrital 118 de 2018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El día miercoles 02 de mayo se hizo la publicación y socialización en boletín interno de la versión 02 del PAA.
</t>
    </r>
    <r>
      <rPr>
        <b/>
        <sz val="9"/>
        <color theme="1"/>
        <rFont val="Tahoma"/>
        <family val="2"/>
      </rPr>
      <t xml:space="preserve">Análisis OCI: </t>
    </r>
    <r>
      <rPr>
        <sz val="9"/>
        <color theme="1"/>
        <rFont val="Tahoma"/>
        <family val="2"/>
      </rPr>
      <t>Se evidenció la publicación en la página web del Canal de la Matriz de Riesgos de Corrupción y su socialización interna, por medio del boletín número 4 del 06 de febrero de 2018.</t>
    </r>
  </si>
  <si>
    <t>Subcomponente Proceso / 4. Monitoreo o revisión</t>
  </si>
  <si>
    <t>Revisar los riesgos de corrupción de la vigencia 2018.</t>
  </si>
  <si>
    <t>Una (1) revisión realizada</t>
  </si>
  <si>
    <t>Una (1) revisión de la matriz de riesgos de corrupción en la vigencia.</t>
  </si>
  <si>
    <r>
      <rPr>
        <b/>
        <sz val="10"/>
        <color theme="1"/>
        <rFont val="Tahoma"/>
        <family val="2"/>
      </rPr>
      <t>Análisis Planeación</t>
    </r>
    <r>
      <rPr>
        <sz val="10"/>
        <color theme="1"/>
        <rFont val="Tahoma"/>
        <family val="2"/>
      </rPr>
      <t xml:space="preserve">: Los Riesgos de Corrupción fueron actualizados tomando como base la capacitación recibida por la Secretaría de Transparencia de la Presidencia de la República y las observaciones que dicha entidad realizó sobre la matriz de riesgos de corrupción en su versión 1, se adelantaron reuniones con los responsables de la gestión de los respectivos riesgos con el fin de hacer las actualizaciones correspondientes.
</t>
    </r>
    <r>
      <rPr>
        <b/>
        <sz val="10"/>
        <color theme="1"/>
        <rFont val="Tahoma"/>
        <family val="2"/>
      </rPr>
      <t>Análisis OCI:</t>
    </r>
    <r>
      <rPr>
        <sz val="10"/>
        <color theme="1"/>
        <rFont val="Tahoma"/>
        <family val="2"/>
      </rPr>
      <t xml:space="preserve"> Se verificó la realización de la capacitación llevada a cabo por la Secretaría de Transparencia de la Presidencia de la República y las observaciones que dicha entidad realizó sobre la matriz de riesgos de corrupción del canal. Así mismo, se evidenciaron las actas de reunión de los días 25, 26, 27, 30 y 31  de julio de 2018 realizadas entre las diferentes áreas de la entidad y la oficina de planeación en donde se revisaron los riesgos de corrupción. cumpliendo así la acción formulada.</t>
    </r>
  </si>
  <si>
    <t>TERMINADA</t>
  </si>
  <si>
    <t>Divulgar y socializar a nivel interno el PAAC y la matriz de riesgos de corrupción</t>
  </si>
  <si>
    <t>(Jornadas de socialización realizadas / Jornadas de socialización programadas) * 100%</t>
  </si>
  <si>
    <t>Jornadas de Socialización del PAAC y Riesgos.</t>
  </si>
  <si>
    <r>
      <rPr>
        <b/>
        <sz val="9"/>
        <color theme="1"/>
        <rFont val="Tahoma"/>
        <family val="2"/>
      </rPr>
      <t xml:space="preserve">Análisis Planeación: </t>
    </r>
    <r>
      <rPr>
        <sz val="9"/>
        <color theme="1"/>
        <rFont val="Tahoma"/>
        <family val="2"/>
      </rPr>
      <t xml:space="preserve">En el periodo no se han realizado las jornadas de socialización y divulgación del PAAC y la matriz de riesgos de corrupción.
</t>
    </r>
    <r>
      <rPr>
        <b/>
        <sz val="9"/>
        <color theme="1"/>
        <rFont val="Tahoma"/>
        <family val="2"/>
      </rPr>
      <t xml:space="preserve">
Análisis OCI: </t>
    </r>
    <r>
      <rPr>
        <sz val="9"/>
        <color theme="1"/>
        <rFont val="Tahoma"/>
        <family val="2"/>
      </rPr>
      <t>De conformidad con lo reportado por el área de Planeación no se han realizado las jornadas de socialización del PAAC y la matriz de riesgos de corrupción.</t>
    </r>
  </si>
  <si>
    <r>
      <rPr>
        <b/>
        <sz val="9"/>
        <color theme="1"/>
        <rFont val="Tahoma"/>
        <family val="2"/>
      </rPr>
      <t xml:space="preserve">Análisis Planeación: </t>
    </r>
    <r>
      <rPr>
        <sz val="9"/>
        <color theme="1"/>
        <rFont val="Tahoma"/>
        <family val="2"/>
      </rPr>
      <t xml:space="preserve">El documento se encuentra en revisión para su actualización y publicación respectiva en la página web.
</t>
    </r>
    <r>
      <rPr>
        <b/>
        <sz val="9"/>
        <color theme="1"/>
        <rFont val="Tahoma"/>
        <family val="2"/>
      </rPr>
      <t xml:space="preserve">Análisis OCI: </t>
    </r>
    <r>
      <rPr>
        <sz val="9"/>
        <color theme="1"/>
        <rFont val="Tahoma"/>
        <family val="2"/>
      </rPr>
      <t xml:space="preserve">No se presentan soportes de la revisión del documento. </t>
    </r>
  </si>
  <si>
    <r>
      <rPr>
        <b/>
        <sz val="10"/>
        <color theme="1"/>
        <rFont val="Tahoma"/>
        <family val="2"/>
      </rPr>
      <t>Análisis Planeación:</t>
    </r>
    <r>
      <rPr>
        <sz val="10"/>
        <color theme="1"/>
        <rFont val="Tahoma"/>
        <family val="2"/>
      </rPr>
      <t xml:space="preserve"> En el mes de junio se realizó una jornada de socialización del PAAC liderada por el equipo de planeación.
</t>
    </r>
    <r>
      <rPr>
        <b/>
        <sz val="10"/>
        <color theme="1"/>
        <rFont val="Tahoma"/>
        <family val="2"/>
      </rPr>
      <t xml:space="preserve">
Análisis OCI: </t>
    </r>
    <r>
      <rPr>
        <sz val="10"/>
        <color theme="1"/>
        <rFont val="Tahoma"/>
        <family val="2"/>
      </rPr>
      <t>Se evidencio mediante correo institucional del 20 de junio de 2018 la invitación para la socialización del PAAC de la entidad, Así como del listado de asistencia a dicha socialización. por lo anterior la acción queda cumplida.</t>
    </r>
  </si>
  <si>
    <t>TERMINADA EXTEMPORÁNEA</t>
  </si>
  <si>
    <r>
      <t xml:space="preserve">Avance Comunicaciones: </t>
    </r>
    <r>
      <rPr>
        <sz val="9"/>
        <color theme="1"/>
        <rFont val="Tahoma"/>
        <family val="2"/>
      </rPr>
      <t xml:space="preserve">La rendición de cuentas del sector se realiza en diciembre todos los años por esto sólo se pueden realizar las transmisiones en esta fecha. </t>
    </r>
    <r>
      <rPr>
        <b/>
        <sz val="9"/>
        <color theme="1"/>
        <rFont val="Tahoma"/>
        <family val="2"/>
      </rPr>
      <t xml:space="preserve">
Análisis OCI: </t>
    </r>
    <r>
      <rPr>
        <sz val="9"/>
        <color theme="1"/>
        <rFont val="Tahoma"/>
        <family val="2"/>
      </rPr>
      <t xml:space="preserve">Dadas las fechas establecidas para llevar a cabo la rendición de cuentas de la entidad, se espera que en el mes de Diciembre del presente año se ejecute la acción propuesta. </t>
    </r>
  </si>
  <si>
    <r>
      <rPr>
        <b/>
        <sz val="9"/>
        <color theme="1"/>
        <rFont val="Tahoma"/>
        <family val="2"/>
      </rPr>
      <t>Análisis Planeación:</t>
    </r>
    <r>
      <rPr>
        <sz val="9"/>
        <color theme="1"/>
        <rFont val="Tahoma"/>
        <family val="2"/>
      </rPr>
      <t xml:space="preserve"> El procedimiento EPLE-PD-012 PARTICIPACIÓN CIUDADANA se encuentra en revisión, para su posterior actualización.
</t>
    </r>
    <r>
      <rPr>
        <b/>
        <sz val="9"/>
        <color theme="1"/>
        <rFont val="Tahoma"/>
        <family val="2"/>
      </rPr>
      <t xml:space="preserve">Análisis OCI: </t>
    </r>
    <r>
      <rPr>
        <sz val="9"/>
        <color theme="1"/>
        <rFont val="Tahoma"/>
        <family val="2"/>
      </rPr>
      <t>El procedimiento EPLE-PD-012 PARTICIPACIÓN CIUDADANA se encuentra en revisión, no se suministran soportes.</t>
    </r>
  </si>
  <si>
    <t>Subcomponente Proceso / 3. Incentivos para motivar la cultura de la rendición y petición de cuentas</t>
  </si>
  <si>
    <t>Coordinar con los entes pertinentes, la capacitación a los funcionarios públicos y trabajadores oficiales en la Ley 1712 de 2014 y en lo relacionado con la rendición y petición de cuentas</t>
  </si>
  <si>
    <t>(Jornadas ejecutadas/ Jornadas programadas)*100</t>
  </si>
  <si>
    <t>Una (1) jornada de capacitación los funcionarios públicos y trabajadores oficiales.</t>
  </si>
  <si>
    <r>
      <rPr>
        <b/>
        <sz val="9"/>
        <color theme="1"/>
        <rFont val="Tahoma"/>
        <family val="2"/>
      </rPr>
      <t xml:space="preserve">Avances GTH: </t>
    </r>
    <r>
      <rPr>
        <sz val="9"/>
        <color theme="1"/>
        <rFont val="Tahoma"/>
        <family val="2"/>
      </rPr>
      <t xml:space="preserve">La capacitación está programada en Ley de Transparencia para el 03 de mayo de 2018 de 10:00 a.m. a 12 M, será dictada por la Coordinadora de Transparencia de la Veeduría Distrital.  
</t>
    </r>
    <r>
      <rPr>
        <b/>
        <sz val="9"/>
        <color theme="1"/>
        <rFont val="Tahoma"/>
        <family val="2"/>
      </rPr>
      <t xml:space="preserve">Análisis OCI: </t>
    </r>
    <r>
      <rPr>
        <sz val="9"/>
        <color theme="1"/>
        <rFont val="Tahoma"/>
        <family val="2"/>
      </rPr>
      <t>Se cuenta con el correo de confirmación de la jornada de capacitación en Ley de Transparencia a dictar el día 3 de mayo de 2018 y la confirmación de la misma del día 06 de abril de 2018, por lo que al corte del presente seguimiento se califica la acción con el 50% de avance y se registra con alerta</t>
    </r>
    <r>
      <rPr>
        <b/>
        <sz val="9"/>
        <color theme="1"/>
        <rFont val="Tahoma"/>
        <family val="2"/>
      </rPr>
      <t xml:space="preserve"> "En Proceso". 
</t>
    </r>
    <r>
      <rPr>
        <sz val="9"/>
        <color theme="1"/>
        <rFont val="Tahoma"/>
        <family val="2"/>
      </rPr>
      <t>Se almacenan las evidencias en la ruta: "\2018\PAAC\ABRIL2018\PAAC\I_SEGUIMIENTO_2018\Evidencia\3.2. Talento Humano".</t>
    </r>
  </si>
  <si>
    <r>
      <rPr>
        <b/>
        <sz val="10"/>
        <color theme="1"/>
        <rFont val="Tahoma"/>
        <family val="2"/>
      </rPr>
      <t xml:space="preserve">Análisis GTH: </t>
    </r>
    <r>
      <rPr>
        <sz val="10"/>
        <color theme="1"/>
        <rFont val="Tahoma"/>
        <family val="2"/>
      </rPr>
      <t xml:space="preserve">La capacitación en Ley de Transparencia se realizó el 03 de mayo de 2018 de 10:00 A.M. A 12 M.
</t>
    </r>
    <r>
      <rPr>
        <b/>
        <sz val="10"/>
        <color theme="1"/>
        <rFont val="Tahoma"/>
        <family val="2"/>
      </rPr>
      <t>Análisis OCI:</t>
    </r>
    <r>
      <rPr>
        <sz val="10"/>
        <color theme="1"/>
        <rFont val="Tahoma"/>
        <family val="2"/>
      </rPr>
      <t xml:space="preserve"> Se verificó listado de asistencia a capacitación Ley de transparencia realizada por el área de recursos humanos el día 03 de mayo de 2018.  </t>
    </r>
  </si>
  <si>
    <t>Revisar e identificar buenas prácticas en materia de servicio a la Ciudadanía, para su implementación en el canal.</t>
  </si>
  <si>
    <t>Documento de buenas prácticas realizado.</t>
  </si>
  <si>
    <t>Un (1) documento de buenas prácticas en materia de servicio a la ciudadanía.</t>
  </si>
  <si>
    <t>Para este corte el proceso no presento avances sobre la acción formulada.</t>
  </si>
  <si>
    <r>
      <t xml:space="preserve">Reporte AC: </t>
    </r>
    <r>
      <rPr>
        <sz val="10"/>
        <color theme="1"/>
        <rFont val="Tahoma"/>
        <family val="2"/>
      </rPr>
      <t xml:space="preserve">Se realizó el documento de buenas prácticas en materia de Servicio al Ciudadano por Canal Capital. </t>
    </r>
    <r>
      <rPr>
        <b/>
        <sz val="10"/>
        <color theme="1"/>
        <rFont val="Tahoma"/>
        <family val="2"/>
      </rPr>
      <t xml:space="preserve">
Análisis OCI: </t>
    </r>
    <r>
      <rPr>
        <sz val="10"/>
        <color theme="1"/>
        <rFont val="Tahoma"/>
        <family val="2"/>
      </rPr>
      <t>Se revisaron los soportes remitidos encontrando que en efecto el documento se encuentra estructurado y publicado en el botón de transparencia con fecha del 31 de agosto de 2018 y dado que la fecha máxima de ejecución era el 31 de mayo de 2018, la acción se califica como terminada extemporánea. Se recomienda desarrollar las actividades planteadas dentro de los plazos establecidos en la formulación del Plan.</t>
    </r>
  </si>
  <si>
    <r>
      <rPr>
        <b/>
        <sz val="9"/>
        <color theme="1"/>
        <rFont val="Tahoma"/>
        <family val="2"/>
      </rPr>
      <t>Análisis Planeación:</t>
    </r>
    <r>
      <rPr>
        <sz val="9"/>
        <color theme="1"/>
        <rFont val="Tahoma"/>
        <family val="2"/>
      </rPr>
      <t xml:space="preserve"> En el área de planeación se avanzó en la revisión de un instrumento de encuesta de autodiagnóstico sobre el estado de la información publicada en la página web de la entidad.
Una vez se tenga la totalidad de los resultados, los mismos serán difundidos para su revisión y complemento en lo pertinente por parte de las áreas que lo requieran.
</t>
    </r>
    <r>
      <rPr>
        <b/>
        <sz val="9"/>
        <color theme="1"/>
        <rFont val="Tahoma"/>
        <family val="2"/>
      </rPr>
      <t xml:space="preserve">Análisis GCom: </t>
    </r>
    <r>
      <rPr>
        <sz val="9"/>
        <color theme="1"/>
        <rFont val="Tahoma"/>
        <family val="2"/>
      </rPr>
      <t xml:space="preserve">Desde el área de prensa y comunicaciones la obligación es publicar todos los documentos que desde las diferentes áreas nos envíen para mantener actualizado el botón de transparencia y derecho a la información esta tarea se ha cumplido a cabalidad ya que se han publicado todos los documentos que han sido enviados.
</t>
    </r>
    <r>
      <rPr>
        <b/>
        <sz val="9"/>
        <color theme="1"/>
        <rFont val="Tahoma"/>
        <family val="2"/>
      </rPr>
      <t xml:space="preserve">Análisis OCI: </t>
    </r>
    <r>
      <rPr>
        <sz val="9"/>
        <color theme="1"/>
        <rFont val="Tahoma"/>
        <family val="2"/>
      </rPr>
      <t xml:space="preserve">Se evidenció el documento "Encuesta autodiagnóstico Ley de transparencia", sin embargo, aún no se tienen la totalidad de resultados de su aplicación.
Sobre el avance relacionado por el área de comunicacionesse efectúa una verificación de publicación y solicitud de la actualización de los documentos contenidos en las secciones:
* Estados Financieros 
* Estructura orgánica y talento humano
* Normatividad del orden nacional
* Normatividad del Orden Territorial
* Publicación de la ejecución de contratos
* Informes de empalme
Obteniendo como resultado que la información se encuentra:
* Existen enlaces con diferente nombre y con duplicidad de información 
* Existe información desactualizada publicada en el botón de transparencia
* Existen retrasos de publicación de la información por las diversas áreas encargadas de efectuar los requerimientos al área de Comunicaciones. </t>
    </r>
  </si>
  <si>
    <r>
      <rPr>
        <b/>
        <sz val="9"/>
        <color theme="1"/>
        <rFont val="Tahoma"/>
        <family val="2"/>
      </rPr>
      <t>Análisis A.C.:</t>
    </r>
    <r>
      <rPr>
        <sz val="9"/>
        <color theme="1"/>
        <rFont val="Tahoma"/>
        <family val="2"/>
      </rPr>
      <t xml:space="preserve"> Se han realizado dos (2) publicación de mensajes sobre servicio a la ciudadanía y cultura del servicio.
</t>
    </r>
    <r>
      <rPr>
        <b/>
        <sz val="9"/>
        <color theme="1"/>
        <rFont val="Tahoma"/>
        <family val="2"/>
      </rPr>
      <t>Análisis OCI:</t>
    </r>
    <r>
      <rPr>
        <sz val="9"/>
        <color theme="1"/>
        <rFont val="Tahoma"/>
        <family val="2"/>
      </rPr>
      <t xml:space="preserve"> Se observo que mediante correos de fecha 18 de abril y 25 de abril de 2018 respectivamente,  la oficina de comunicaciones del Canal Capital publica dos mensajes de servicio a la ciudadanía  y/o cultura del servicio.  RUTA: "Y:\2018\PAAC\ABRIL 2018\PAAC\I_SEGUIMIENTO_2018\Evidencia\Atención al Ciudadano\3.1"</t>
    </r>
  </si>
  <si>
    <r>
      <rPr>
        <b/>
        <sz val="9"/>
        <color theme="1"/>
        <rFont val="Tahoma"/>
        <family val="2"/>
      </rPr>
      <t xml:space="preserve">Avances GTH: </t>
    </r>
    <r>
      <rPr>
        <sz val="9"/>
        <color theme="1"/>
        <rFont val="Tahoma"/>
        <family val="2"/>
      </rPr>
      <t xml:space="preserve">Se inscribió inicialmente a Lida Paola Ramírez responsable del Servicio al Ciudadano al curso de atención y servicio al Cliente realizado por el DASCD, el cual inicia el 07 de mayo de 2018. 
</t>
    </r>
    <r>
      <rPr>
        <b/>
        <sz val="9"/>
        <color theme="1"/>
        <rFont val="Tahoma"/>
        <family val="2"/>
      </rPr>
      <t xml:space="preserve">
Análisis OCI:</t>
    </r>
    <r>
      <rPr>
        <sz val="9"/>
        <color theme="1"/>
        <rFont val="Tahoma"/>
        <family val="2"/>
      </rPr>
      <t xml:space="preserve"> Se cuenta con el correo electrónico con fecha del 24 de abril de 2018 como evidencia de la inscripción al curso MOOC - Atención y Servicio al Cliente (Segunda Cohorte) del  Departamento Administrativo Servicio Civil Distrital (DASCD) con una duración de 40 horas para la funcionaria de Atención al Ciudadano, por lo que se puede considerar que la primer gestión mencionada en las fases de cumplimiento de la actividad se encuentran dentro de los tiempos plasmados en PAAC, para el corte del presente seguimiento se califica la acción con el 50% de avance y se registra con alerta </t>
    </r>
    <r>
      <rPr>
        <b/>
        <sz val="9"/>
        <color theme="1"/>
        <rFont val="Tahoma"/>
        <family val="2"/>
      </rPr>
      <t>"En Proceso"</t>
    </r>
    <r>
      <rPr>
        <sz val="9"/>
        <color theme="1"/>
        <rFont val="Tahoma"/>
        <family val="2"/>
      </rPr>
      <t>. 
La evidencia remitida se almacena en la ruta: "\2018\PAAC\ABRIL2018\PAAC\I_SEGUIMIENTO_2018\Evidencia\3.2. Talento Humano"</t>
    </r>
  </si>
  <si>
    <t>Subcomponente Proceso / 4. Normativo y procedimental.</t>
  </si>
  <si>
    <t>4.3</t>
  </si>
  <si>
    <t>Actualizar el Procedimiento ATENCIÓN Y RESPUESTA A REQUERIMIENTOS DE LA
CIUDADANIA AAUT-PD-001</t>
  </si>
  <si>
    <t>Actualizar el documento AAUT-MN-001 Manual de Servicio a la Ciudadanía y los protocolos de servicio a la Ciudadanía</t>
  </si>
  <si>
    <t>Revisar y actualizar en lo pertinente la carta de trato digno al usuario, en cumplimiento del numeral 5 del artículo 7 de la ley 1437 de 2011.</t>
  </si>
  <si>
    <t>Un (1) manual actualizado, publicado y comunicado.</t>
  </si>
  <si>
    <t>Un (1) documento "carta de trato digno" actualizado, publicado y comunicado.</t>
  </si>
  <si>
    <r>
      <t xml:space="preserve">Análisis A.C.: </t>
    </r>
    <r>
      <rPr>
        <sz val="9"/>
        <color theme="1"/>
        <rFont val="Tahoma"/>
        <family val="2"/>
      </rPr>
      <t>Se realizo la actualización del procedimiento.</t>
    </r>
    <r>
      <rPr>
        <b/>
        <sz val="9"/>
        <color theme="1"/>
        <rFont val="Tahoma"/>
        <family val="2"/>
      </rPr>
      <t xml:space="preserve">
Análisis OCI:  </t>
    </r>
    <r>
      <rPr>
        <sz val="9"/>
        <color theme="1"/>
        <rFont val="Tahoma"/>
        <family val="2"/>
      </rPr>
      <t>Se observa mediante correo del 23 de abril de 2018 dirigido a planeación que la funcionaria de atención al ciudadano solicita "De manera atenta adjunto y de acuerdo a la reunión del día de hoy, envío el procedimiento Atención y respuesta a requerimientos de la ciudadanía, código: AAUT-PD-001 actualizado. para publicación, y esta se lleva a cabo el 30 de abril como lo evidencia correo de planeación a atención al ciudadano.  RUTA: "Y:\2018\PAAC\ABRIL 2018\PAAC\I_SEGUIMIENTO_2018\Evidencia\Atención al Ciudadano\4.1"</t>
    </r>
    <r>
      <rPr>
        <b/>
        <sz val="9"/>
        <color theme="1"/>
        <rFont val="Tahoma"/>
        <family val="2"/>
      </rPr>
      <t xml:space="preserve">
</t>
    </r>
  </si>
  <si>
    <r>
      <rPr>
        <b/>
        <sz val="9"/>
        <color theme="1"/>
        <rFont val="Tahoma"/>
        <family val="2"/>
      </rPr>
      <t>Análisis A.C.:</t>
    </r>
    <r>
      <rPr>
        <sz val="9"/>
        <color theme="1"/>
        <rFont val="Tahoma"/>
        <family val="2"/>
      </rPr>
      <t xml:space="preserve"> Se realizo la actualización del procedimiento.
</t>
    </r>
    <r>
      <rPr>
        <b/>
        <sz val="9"/>
        <color theme="1"/>
        <rFont val="Tahoma"/>
        <family val="2"/>
      </rPr>
      <t xml:space="preserve">Análisis OCI: </t>
    </r>
    <r>
      <rPr>
        <sz val="9"/>
        <color theme="1"/>
        <rFont val="Tahoma"/>
        <family val="2"/>
      </rPr>
      <t>Se observa mediante correo del 9 de marzo de 2018 dirigido a planeación que la funcionaria de atención al ciudadano solicita "De manera atenta pido su colaboración con la revisión y ajustes necesarios del Manual de Servicio a la Ciudadanía y posteriormente realizar la actualización en intranet". el cual incluye la verificación y actualización del protocolo de servicio a la ciudadanía. Publicación llevada a cabo el 14 de marzo como lo evidencia correo de planeación a atención al ciudadano. RUTA: "Y:\2018\PAAC\ABRIL 2018\PAAC\I_SEGUIMIENTO_2018\Evidencia\Atención al Ciudadano\4.2"</t>
    </r>
  </si>
  <si>
    <r>
      <t xml:space="preserve">Análisis A.C.: </t>
    </r>
    <r>
      <rPr>
        <sz val="9"/>
        <color theme="1"/>
        <rFont val="Tahoma"/>
        <family val="2"/>
      </rPr>
      <t xml:space="preserve">Se realizo la actualización de la carta de trato digno, además se publico en comunicaciones internas y se socializo en la pagina web.
</t>
    </r>
    <r>
      <rPr>
        <b/>
        <sz val="9"/>
        <color theme="1"/>
        <rFont val="Tahoma"/>
        <family val="2"/>
      </rPr>
      <t xml:space="preserve">Análisis OCI: </t>
    </r>
    <r>
      <rPr>
        <sz val="9"/>
        <color theme="1"/>
        <rFont val="Tahoma"/>
        <family val="2"/>
      </rPr>
      <t>se evidenció que mediante correo del 25 de abril de 2018 la funcionaria de atención al ciudadano solicita la publicación de la carta de trato digno la cual fue revisada y actualizada. RUTA: "Y:\2018\PAAC\ABRIL 2018\PAAC\I_SEGUIMIENTO_2018\Evidencia\Atención al Ciudadano\4.3"</t>
    </r>
  </si>
  <si>
    <r>
      <t xml:space="preserve">Análisis Coordinación Jurídica: </t>
    </r>
    <r>
      <rPr>
        <sz val="9"/>
        <color theme="1"/>
        <rFont val="Tahoma"/>
        <family val="2"/>
      </rPr>
      <t xml:space="preserve">Se realizó reunión para identificar los ajustes que se deben efectuar al manual de contratación.
</t>
    </r>
    <r>
      <rPr>
        <b/>
        <sz val="9"/>
        <color theme="1"/>
        <rFont val="Tahoma"/>
        <family val="2"/>
      </rPr>
      <t xml:space="preserve">
Análisis OCI: </t>
    </r>
    <r>
      <rPr>
        <sz val="9"/>
        <color theme="1"/>
        <rFont val="Tahoma"/>
        <family val="2"/>
      </rPr>
      <t>De conformidad con los soportes suministrados por el área se evidencia: La invitación "Revisión Manual de Contratación" para el lunes 11 de diciembre de 2017, sin embargo, no se observa acta de la reunión, así mismo únicamente se encuentra un correo que sugiere un cambio al Manual. A pesar de lo anterior, para el periodo evaluado de enero a abril  no se observan actividades respecto a la actualización del Manual de Contratación del Canal.</t>
    </r>
  </si>
  <si>
    <r>
      <t xml:space="preserve">Análisis Coordinación Jurídica: </t>
    </r>
    <r>
      <rPr>
        <sz val="9"/>
        <color theme="1"/>
        <rFont val="Tahoma"/>
        <family val="2"/>
      </rPr>
      <t xml:space="preserve">Se procedió a verificar la información actualizada en el boton de transparencia- Sección 8 (Contratación), logrando evidenciar que la información suministrada en dicho acápite se encuentra actualizada. Adicionalmente se observa la publicación de los procesos de selección adelantados por Canal Capital.
</t>
    </r>
    <r>
      <rPr>
        <b/>
        <sz val="9"/>
        <color theme="1"/>
        <rFont val="Tahoma"/>
        <family val="2"/>
      </rPr>
      <t xml:space="preserve">
Análisis OCI: </t>
    </r>
    <r>
      <rPr>
        <sz val="9"/>
        <color theme="1"/>
        <rFont val="Tahoma"/>
        <family val="2"/>
      </rPr>
      <t>Teniendo en cuenta los soportes suministrados para el periodo de seguimiento la información en el botón de transparencia se ha venido actualizando. Debido a que, la acción se debe realizar durante la vigencia,  se debe realizar la verificación en los próximos  seguimientos quedando en proceso.</t>
    </r>
  </si>
  <si>
    <r>
      <rPr>
        <b/>
        <sz val="9"/>
        <color theme="1"/>
        <rFont val="Tahoma"/>
        <family val="2"/>
      </rPr>
      <t xml:space="preserve">Análisis Planeación: </t>
    </r>
    <r>
      <rPr>
        <sz val="9"/>
        <color theme="1"/>
        <rFont val="Tahoma"/>
        <family val="2"/>
      </rPr>
      <t xml:space="preserve">En acta de reunión del día 24 de abril, con la auxiliar de atención al ciudadano se hizo la revisión de la plataforma SUIT y del OPA (otro procedimiento administrativo) que se encuentra publicado.
</t>
    </r>
    <r>
      <rPr>
        <b/>
        <sz val="9"/>
        <color theme="1"/>
        <rFont val="Tahoma"/>
        <family val="2"/>
      </rPr>
      <t xml:space="preserve">Análisis OCI: </t>
    </r>
    <r>
      <rPr>
        <sz val="9"/>
        <color theme="1"/>
        <rFont val="Tahoma"/>
        <family val="2"/>
      </rPr>
      <t>Se observó el acta de reunión del 24 de abril de 2018 con el tema "Revisión SUIT", en la cual se estableció "el estado de la información publicada por parte de la entidad en la plataforma SUIT se mantiene en el 100%", sin embargo, en las conclusiones se registró que es necesario identificar aspectos que se puedan mejorar en el OPA y revisar frente a los servicios publicados en la Guía de Trámites y Servicios (GTS) si se deben crear nuevos OPA´s en el sistema SUIT como parte de los compromisos que al corte del este seguimiento se encuentran pendientes de realizar, la evidencia remitida se consolida en la ruta: "\2018\PAAC\ABRIL2018\PAAC\I_SEGUIMIENTO_2018\Evidencia\Atención al Ciudadano\1.3"</t>
    </r>
  </si>
  <si>
    <t>Subcomponente Proceso / 2. Lineamientos de transparencia pasiva.</t>
  </si>
  <si>
    <t>Verificar que se dé cumplimiento a lo definido en los procedimientos AGJC-JU-PD-010 PETICIONES y AGJC-JU-PD-011 CONCEPTOS JURÍDICOS O NORMATIVOS, con relación a la atención oportuna de requerimientos de información</t>
  </si>
  <si>
    <t>Dos (2) procedimientos revisados
Acta de reunión sobre los resultados de la revisión realizada.</t>
  </si>
  <si>
    <r>
      <t>Análisis Coordinación Jurídica</t>
    </r>
    <r>
      <rPr>
        <sz val="9"/>
        <color theme="1"/>
        <rFont val="Tahoma"/>
        <family val="2"/>
      </rPr>
      <t xml:space="preserve">: Se realizó reunión con la Coordinadora Juridica, la profesional del Área Jurídica y la asesora de la Secretaría General, en la cual se determinó que los procesos se estan cumpliendo de acuerdo con lo establecido en el documento, por este motivo no se considera pertinente realizar ningún cambio en los documentos que se publicaron en el segundo semestre de 2017. 
</t>
    </r>
    <r>
      <rPr>
        <b/>
        <sz val="9"/>
        <color theme="1"/>
        <rFont val="Tahoma"/>
        <family val="2"/>
      </rPr>
      <t xml:space="preserve">
Análisis OCI: </t>
    </r>
    <r>
      <rPr>
        <sz val="9"/>
        <color theme="1"/>
        <rFont val="Tahoma"/>
        <family val="2"/>
      </rPr>
      <t>De conformidad con el acta del 17 de abril de 2018 con el tema "Plan Anticorrupción y Atención al Ciudadano - Lineamientos transparencia"  suministrada por el área se evidencia que después del análisis de los procedimientos AGJC-JU-PD-010 PETICIONES y AGJC-JU-PD-011 CONCEPTOS JURÍDICOS O NORMATIVOS se concluye que no es pertinente realizar ningún cambio.</t>
    </r>
  </si>
  <si>
    <t>Subcomponente Proceso / 4. Criterio diferencial de accesibilidad.</t>
  </si>
  <si>
    <t>Realizar una capacitación al personal del canal, para atención adecuada de personas con discapacidad motora.</t>
  </si>
  <si>
    <t>100 % de las actividades programadas</t>
  </si>
  <si>
    <t>Una (1) capacitación realizada</t>
  </si>
  <si>
    <r>
      <t xml:space="preserve">Análisis GTH: </t>
    </r>
    <r>
      <rPr>
        <sz val="9"/>
        <color theme="1"/>
        <rFont val="Tahoma"/>
        <family val="2"/>
      </rPr>
      <t xml:space="preserve">La capacitación está programada como un ejercicio de sensibilización y toma de conciencia sobre discapacitados. Se realizará el 10 de mayo de 2018 a las 10:00 a.m., dictada por el profesional de la estrategia de fortalecimiento a la Inclusión de la Secretaría Distrital de Integración Social. 
</t>
    </r>
    <r>
      <rPr>
        <b/>
        <sz val="9"/>
        <color theme="1"/>
        <rFont val="Tahoma"/>
        <family val="2"/>
      </rPr>
      <t xml:space="preserve">Análisis OCI: </t>
    </r>
    <r>
      <rPr>
        <sz val="9"/>
        <color theme="1"/>
        <rFont val="Tahoma"/>
        <family val="2"/>
      </rPr>
      <t>Se entrega evidencia de correo de confirmación del Ejercicio de sensibilización y Toma de Conciencia con fecha del 26 de abril de 2018, se presenta evidencia de la inclusión de la capacitación en el Plan de Capacitaciones del área dentro del cual se establece el mes de Junio como mes de ejecución de la actividad y Mayo como fecha de ejecución por parte del área de Recusos Humanos. 
Se espera darle cumplimiento a la acción en el segundo seguimiento de la presente vigencia, teniendo en cuenta los avances reportados.  
Teniendo en cuenta la fecha de corte del seguimiento y la cantidad de actividades propuestas para el cumpimiento del mismo, así como su avance se califica la acción con una alerta de</t>
    </r>
    <r>
      <rPr>
        <b/>
        <sz val="9"/>
        <color theme="1"/>
        <rFont val="Tahoma"/>
        <family val="2"/>
      </rPr>
      <t xml:space="preserve"> "Incumplida".</t>
    </r>
    <r>
      <rPr>
        <sz val="9"/>
        <color theme="1"/>
        <rFont val="Tahoma"/>
        <family val="2"/>
      </rPr>
      <t xml:space="preserve">
La evidencia remitida se consolida en la ruta: "\EVIDENCIAS  PAAC2018 Mayo32018\Talento Humano\Soportes Anticorrupción y Atención al cliente.pdf"</t>
    </r>
  </si>
  <si>
    <r>
      <rPr>
        <b/>
        <sz val="10"/>
        <color theme="1"/>
        <rFont val="Tahoma"/>
        <family val="2"/>
      </rPr>
      <t>Análisis GTH:</t>
    </r>
    <r>
      <rPr>
        <sz val="10"/>
        <color theme="1"/>
        <rFont val="Tahoma"/>
        <family val="2"/>
      </rPr>
      <t xml:space="preserve"> La capacitación se realizó el 10 de mayo de 2018 a las 10:00 A. M., la dictó por el profesional de la estrategia de Fortalecimiento a la Inclusión de la Secretaría distrital de Integración Social                                      
</t>
    </r>
    <r>
      <rPr>
        <b/>
        <sz val="10"/>
        <color theme="1"/>
        <rFont val="Tahoma"/>
        <family val="2"/>
      </rPr>
      <t>Análisis OCI:</t>
    </r>
    <r>
      <rPr>
        <sz val="10"/>
        <color theme="1"/>
        <rFont val="Tahoma"/>
        <family val="2"/>
      </rPr>
      <t xml:space="preserve">  Se da en estado de terminada a la acción ya que se realizó la actividad pertinente en la que se verificó correo invitación a capacitación motora enviado por el área de comunicaciones el día 09 de mayo de 2018 al personal del canal.                                                                                
</t>
    </r>
    <r>
      <rPr>
        <b/>
        <sz val="10"/>
        <color theme="1"/>
        <rFont val="Tahoma"/>
        <family val="2"/>
      </rPr>
      <t xml:space="preserve">* </t>
    </r>
    <r>
      <rPr>
        <sz val="10"/>
        <color theme="1"/>
        <rFont val="Tahoma"/>
        <family val="2"/>
      </rPr>
      <t>Listado de asistencia a sensibilización discapacidad motora realizada en las instalaciones del canal realizada por la Secretaría de Integración Social el día 10 de mayo de 2018.</t>
    </r>
  </si>
  <si>
    <r>
      <t xml:space="preserve">Análisis GTH: </t>
    </r>
    <r>
      <rPr>
        <sz val="9"/>
        <color theme="1"/>
        <rFont val="Tahoma"/>
        <family val="2"/>
      </rPr>
      <t xml:space="preserve">El manual se publicó el 16 de marzo de 2018. Durante la vigencia de 2018 se realizarán las respectivas divulgaciones a todos los colaboradores del Canal.
</t>
    </r>
    <r>
      <rPr>
        <b/>
        <sz val="9"/>
        <color theme="1"/>
        <rFont val="Tahoma"/>
        <family val="2"/>
      </rPr>
      <t xml:space="preserve">Análisis OCI: </t>
    </r>
    <r>
      <rPr>
        <sz val="9"/>
        <color theme="1"/>
        <rFont val="Tahoma"/>
        <family val="2"/>
      </rPr>
      <t xml:space="preserve">Se evidencia el correo de solicitud de publicación - AGTH-MN-002 Manual de Convivencia Laboral con fecha del 16 de marzo de 2018, con lo que se procede a la verificación de la intranet y se evidencia el manual con la fecha correspondiente de aprobación y publicación, lo que da cumplimiento a 1 de las 5 actividades que deben ser ejecutadas para alcanzar el cumplimiento de la meta propuesta, es decir, que las (4) socializaciones relacionadas en la meta de la acción no se han efectuado aún, sin embargo, se proyecta su ejecución dentro del año en curso. Por lo anterior, la calificación se define en una alerta de </t>
    </r>
    <r>
      <rPr>
        <b/>
        <sz val="9"/>
        <color theme="1"/>
        <rFont val="Tahoma"/>
        <family val="2"/>
      </rPr>
      <t xml:space="preserve">"Incumplida".
</t>
    </r>
    <r>
      <rPr>
        <sz val="9"/>
        <color theme="1"/>
        <rFont val="Tahoma"/>
        <family val="2"/>
      </rPr>
      <t>Se recopila la evidencia en la ruta: "\EVIDENCIAS  PAAC2018 Mayo32018\Talento Humano\Soportes Anticorrupción y Atención al cliente.pdf"</t>
    </r>
  </si>
  <si>
    <r>
      <t xml:space="preserve">Análisis GTH: </t>
    </r>
    <r>
      <rPr>
        <sz val="9"/>
        <color theme="1"/>
        <rFont val="Tahoma"/>
        <family val="2"/>
      </rPr>
      <t xml:space="preserve">La formulación del Plan de Gestión Integral se realizó por parte del área de Recursos Humanos y se envío vía correo electrónico al área de Planeación, quien es el responsable de la publicación. La ejecución se realizará durante todo el año 2018, como está estipulado en el Plan. 
</t>
    </r>
    <r>
      <rPr>
        <b/>
        <sz val="9"/>
        <color theme="1"/>
        <rFont val="Tahoma"/>
        <family val="2"/>
      </rPr>
      <t xml:space="preserve">Análisis OCI: </t>
    </r>
    <r>
      <rPr>
        <sz val="9"/>
        <color theme="1"/>
        <rFont val="Tahoma"/>
        <family val="2"/>
      </rPr>
      <t xml:space="preserve">Se evidencia el correo electrónico de Plan de Gestión de la Integridad con fecha del 26 de abril de 2018, se verifica su publicación en la página web del Canal en botón de Transparencia y se ubica en el Item 6. Planeación, elemento 6.1. Políticas, lineamientos y manuales con el título "PAAC 2018 - Versión 2". La evidencia remitida y verificada se consolida en la ruta: "\EVIDENCIAS  PAAC2018 Mayo32018\Talento Humano", dado que a la fecha de corte no se han efectuado los seguimientos propuestos, la alerta de cumplimiento de la acción se califica </t>
    </r>
    <r>
      <rPr>
        <b/>
        <sz val="9"/>
        <color theme="1"/>
        <rFont val="Tahoma"/>
        <family val="2"/>
      </rPr>
      <t xml:space="preserve">"En Proceso". </t>
    </r>
  </si>
  <si>
    <r>
      <rPr>
        <b/>
        <sz val="10"/>
        <color theme="1"/>
        <rFont val="Tahoma"/>
        <family val="2"/>
      </rPr>
      <t>Análisis Planeación:</t>
    </r>
    <r>
      <rPr>
        <sz val="10"/>
        <color theme="1"/>
        <rFont val="Tahoma"/>
        <family val="2"/>
      </rPr>
      <t xml:space="preserve"> En el mes de julio se realizó la revisión de los riesgos de corrupción del proceso realizando los ajustes correspondientes.
</t>
    </r>
    <r>
      <rPr>
        <b/>
        <sz val="10"/>
        <color theme="1"/>
        <rFont val="Tahoma"/>
        <family val="2"/>
      </rPr>
      <t>Análisis OCI:</t>
    </r>
    <r>
      <rPr>
        <sz val="10"/>
        <color theme="1"/>
        <rFont val="Tahoma"/>
        <family val="2"/>
      </rPr>
      <t xml:space="preserve">  Se evidencia mediante acta de reunión del 30 de julio que planeación realizó seguimiento a la matriz de riesgos de corrupción, en la cual se actualizó un riesgo e corrupción asociandolo las acciones correpondientes, de igual manera se actualizó la matriz la cual se adjunta como soporte. cumpliendo con la acción formulada.</t>
    </r>
  </si>
  <si>
    <t>Favorecimiento a los anunciantes
para dar descuentos no
permitidos o autorizados</t>
  </si>
  <si>
    <t>Resolución 005 de 2017 "Por medio de la cual se fijan las tarifas de Canal Capital"</t>
  </si>
  <si>
    <r>
      <rPr>
        <b/>
        <sz val="9"/>
        <color theme="1"/>
        <rFont val="Tahoma"/>
        <family val="2"/>
      </rPr>
      <t xml:space="preserve">Avance Comercialización: </t>
    </r>
    <r>
      <rPr>
        <sz val="9"/>
        <color theme="1"/>
        <rFont val="Tahoma"/>
        <family val="2"/>
      </rPr>
      <t xml:space="preserve">Para dar cumplimiento con lo definido en el artículo 2 de la resolución 106 de 2017, se sigue con el conducto regular dispuesto para la aprobación de los descuentos así:
1. Si la oferta comercial y/o cotización tiene hasta el 50% de descuento será autorizada por el Director Operativo.
2. Si la oferta comercial y/o cotización tiene más del 50% de descuento será autorizado por el Gerente General. 
</t>
    </r>
    <r>
      <rPr>
        <b/>
        <sz val="9"/>
        <color theme="1"/>
        <rFont val="Tahoma"/>
        <family val="2"/>
      </rPr>
      <t xml:space="preserve">Análisis OCI: </t>
    </r>
    <r>
      <rPr>
        <sz val="9"/>
        <color theme="1"/>
        <rFont val="Tahoma"/>
        <family val="2"/>
      </rPr>
      <t xml:space="preserve">Se verifica la evidencia remitida por el área de comercialización dentro de lo que se evidencia que el conducto regular se cumple a cabalidad y que el Director Operativo aprobó los descuentos requeridos de la siguiente manera:
* Cotización No. 010 Acomedios - Descuento del </t>
    </r>
    <r>
      <rPr>
        <b/>
        <sz val="9"/>
        <color theme="1"/>
        <rFont val="Tahoma"/>
        <family val="2"/>
      </rPr>
      <t>15%</t>
    </r>
    <r>
      <rPr>
        <sz val="9"/>
        <color theme="1"/>
        <rFont val="Tahoma"/>
        <family val="2"/>
      </rPr>
      <t xml:space="preserve">
* Cotización No. 018 Emisión Concejo Plenaria - Descuento del </t>
    </r>
    <r>
      <rPr>
        <b/>
        <sz val="9"/>
        <color theme="1"/>
        <rFont val="Tahoma"/>
        <family val="2"/>
      </rPr>
      <t>40%</t>
    </r>
    <r>
      <rPr>
        <sz val="9"/>
        <color theme="1"/>
        <rFont val="Tahoma"/>
        <family val="2"/>
      </rPr>
      <t xml:space="preserve">
* Oferta comercial No. 001 Logros Publicitarios - Descuento del</t>
    </r>
    <r>
      <rPr>
        <b/>
        <sz val="9"/>
        <color theme="1"/>
        <rFont val="Tahoma"/>
        <family val="2"/>
      </rPr>
      <t xml:space="preserve"> 15%</t>
    </r>
    <r>
      <rPr>
        <sz val="9"/>
        <color theme="1"/>
        <rFont val="Tahoma"/>
        <family val="2"/>
      </rPr>
      <t xml:space="preserve">
* Oferta comercial No. 003 Big Media - Descuento del </t>
    </r>
    <r>
      <rPr>
        <b/>
        <sz val="9"/>
        <color theme="1"/>
        <rFont val="Tahoma"/>
        <family val="2"/>
      </rPr>
      <t>15%</t>
    </r>
    <r>
      <rPr>
        <sz val="9"/>
        <color theme="1"/>
        <rFont val="Tahoma"/>
        <family val="2"/>
      </rPr>
      <t xml:space="preserve">
* Correo aprobación Cliente Grupo de Energía - Descuento del </t>
    </r>
    <r>
      <rPr>
        <b/>
        <sz val="9"/>
        <color theme="1"/>
        <rFont val="Tahoma"/>
        <family val="2"/>
      </rPr>
      <t>45%</t>
    </r>
    <r>
      <rPr>
        <sz val="9"/>
        <color theme="1"/>
        <rFont val="Tahoma"/>
        <family val="2"/>
      </rPr>
      <t xml:space="preserve">
* Correo aprobación Cliente Trans Atlantics - Descuento del </t>
    </r>
    <r>
      <rPr>
        <b/>
        <sz val="9"/>
        <color theme="1"/>
        <rFont val="Tahoma"/>
        <family val="2"/>
      </rPr>
      <t>50%</t>
    </r>
    <r>
      <rPr>
        <sz val="9"/>
        <color theme="1"/>
        <rFont val="Tahoma"/>
        <family val="2"/>
      </rPr>
      <t xml:space="preserve">
Referente a los descuentos otorgados por el Gerente General se tiene que: 
* Correo aprobación pauta fin de semana - Descuento del </t>
    </r>
    <r>
      <rPr>
        <b/>
        <sz val="9"/>
        <color theme="1"/>
        <rFont val="Tahoma"/>
        <family val="2"/>
      </rPr>
      <t>80%</t>
    </r>
    <r>
      <rPr>
        <sz val="9"/>
        <color theme="1"/>
        <rFont val="Tahoma"/>
        <family val="2"/>
      </rPr>
      <t xml:space="preserve"> para la agencia Oia, </t>
    </r>
    <r>
      <rPr>
        <b/>
        <sz val="9"/>
        <color theme="1"/>
        <rFont val="Tahoma"/>
        <family val="2"/>
      </rPr>
      <t>70%</t>
    </r>
    <r>
      <rPr>
        <sz val="9"/>
        <color theme="1"/>
        <rFont val="Tahoma"/>
        <family val="2"/>
      </rPr>
      <t xml:space="preserve"> para Glasir y Mundo Marketing y el 61</t>
    </r>
    <r>
      <rPr>
        <b/>
        <sz val="9"/>
        <color theme="1"/>
        <rFont val="Tahoma"/>
        <family val="2"/>
      </rPr>
      <t>%</t>
    </r>
    <r>
      <rPr>
        <sz val="9"/>
        <color theme="1"/>
        <rFont val="Tahoma"/>
        <family val="2"/>
      </rPr>
      <t xml:space="preserve"> para Cliente Kirya.  
Por lo tanto, se califica al corte del presente seguimiento la acción con el  100% de cumplimiento con señal de alerta </t>
    </r>
    <r>
      <rPr>
        <b/>
        <sz val="9"/>
        <color theme="1"/>
        <rFont val="Tahoma"/>
        <family val="2"/>
      </rPr>
      <t>"Cumplida".</t>
    </r>
  </si>
  <si>
    <r>
      <rPr>
        <b/>
        <sz val="10"/>
        <color theme="1"/>
        <rFont val="Tahoma"/>
        <family val="2"/>
      </rPr>
      <t xml:space="preserve">Reporte ventas: </t>
    </r>
    <r>
      <rPr>
        <sz val="10"/>
        <color theme="1"/>
        <rFont val="Tahoma"/>
        <family val="2"/>
      </rPr>
      <t xml:space="preserve">El día 24 de julio se llevó a cabo una reunión con el área de planeación en la cual se revisó el riesgo de corrupción y se hicieron ajustes.
</t>
    </r>
    <r>
      <rPr>
        <b/>
        <sz val="10"/>
        <color theme="1"/>
        <rFont val="Tahoma"/>
        <family val="2"/>
      </rPr>
      <t xml:space="preserve">Análisis OCI: </t>
    </r>
    <r>
      <rPr>
        <sz val="10"/>
        <color theme="1"/>
        <rFont val="Tahoma"/>
        <family val="2"/>
      </rPr>
      <t>Se verifica el acta (Sin numeración) con fecha del 24 de julio de 2018 en la que se realizó la revisión del riesgo de corrupción y se ajustó, así como las causas del mismo, dando cumplimiento a las acciones propuestas de actualización de los riesgos de corrupción del proceso.</t>
    </r>
  </si>
  <si>
    <t>Hacer seguimiento mensual al estado del indicador de monetización digital.</t>
  </si>
  <si>
    <t>* Generar informes de seguimiento y control sobre la monetización digital.</t>
  </si>
  <si>
    <t>* Informes mensuales.</t>
  </si>
  <si>
    <r>
      <t xml:space="preserve">Análisis GC: </t>
    </r>
    <r>
      <rPr>
        <sz val="10"/>
        <color theme="1"/>
        <rFont val="Tahoma"/>
        <family val="2"/>
      </rPr>
      <t xml:space="preserve">Semanalmente se realiza un corte para analizar y compilar la información proveniente las plataformas de monetización de adSense y Facebook Instant Articles.
</t>
    </r>
    <r>
      <rPr>
        <b/>
        <sz val="10"/>
        <color theme="1"/>
        <rFont val="Tahoma"/>
        <family val="2"/>
      </rPr>
      <t xml:space="preserve">Análisis OCI: </t>
    </r>
    <r>
      <rPr>
        <sz val="10"/>
        <color theme="1"/>
        <rFont val="Tahoma"/>
        <family val="2"/>
      </rPr>
      <t>Se realiza la verificación de las evidencias de monetización remitidas por el área de comunicaciones, sin embargo, al no evidenciarse ningún informe de presentación de resultados con análisis cualitativo y según la respuesta de que los informes son consolidados por el área de Programación junto con los informes de audiencia semanal y mensual, se procede a solicitar los mismos al área obteniendo como resultado que los informes se consolidan mediante las gráficas de comportamiento. Se programa una reunión sobre el proceso de monetización digital que se efectúa en las redes como Facebook y Adsense para el día 10 de mayo de 2018 a fin de comprender mejor los conceptos y comportamiento de las cuentas a las que ingresa el dinero recaudado. 
Producto de lo anterior, se deja como observación que los informes deben llevar el análisis cualitativo que permita evidenciar de forma clara el comportamiento de la relación entre la interacción de la comunidad y los ingresos por las actividades de monetización. Así mismo, que es imperante el llevar la trazabilidad de los pagos y su manejo en el área de tesorería y la documentación de las políticas para este proceso, dentro de la que se contemplen los pasos para la obtención de resultados de monetización de redes (su paso por las áreas de programación y comunicaciones y el papel que tiene cada dependencia en la obtención de los mismos)
Las evidencias entregadas a la fecha se consolidan en la ruta: "\2018\PAAC\ABRIL 2018\PAAC\I_SEGUIMIENTO_2018\Evidencia\Comunicaciones\2.1"</t>
    </r>
  </si>
  <si>
    <r>
      <rPr>
        <b/>
        <sz val="10"/>
        <color theme="1"/>
        <rFont val="Tahoma"/>
        <family val="2"/>
      </rPr>
      <t>Análisis GC:</t>
    </r>
    <r>
      <rPr>
        <sz val="10"/>
        <color theme="1"/>
        <rFont val="Tahoma"/>
        <family val="2"/>
      </rPr>
      <t xml:space="preserve"> Semanalmente se realiza un informe para analizar y compilar la información proveniente de las plataformas de monetización de adSense y Facebook Instant Articles. Cada vez que llega un recibo de deposito a la cuenta del Canal se remite a la subdirección financiera y a Control interno.
</t>
    </r>
    <r>
      <rPr>
        <b/>
        <sz val="10"/>
        <color theme="1"/>
        <rFont val="Tahoma"/>
        <family val="2"/>
      </rPr>
      <t>Análisis OCI:</t>
    </r>
    <r>
      <rPr>
        <sz val="10"/>
        <color theme="1"/>
        <rFont val="Tahoma"/>
        <family val="2"/>
      </rPr>
      <t xml:space="preserve"> La acción queda en estado terminada ya que se  realizó la verificación de las evidencias de monetización remitidas por el área de comunicaciones de acuerdo a los documentos en Power point "Monetización Totales" y " Monetización totales y mes a mes" enviados por el área de comunicaciones, en los que se evidencian las graficas del comportamiento de los ingresos estimados durante el periodo de evaluación, sin embargo, se observa que no se tuvo en cuenta la recomendación realizada por la Oficina de Control Interno  que consistía en agregar un párrafo o documento explicativo de dichas gráficas  de acuerdo al acta No. 39 de reunión realizada el día 10 de mayo de 2018.</t>
    </r>
  </si>
  <si>
    <r>
      <rPr>
        <b/>
        <sz val="9"/>
        <color theme="1"/>
        <rFont val="Tahoma"/>
        <family val="2"/>
      </rPr>
      <t xml:space="preserve">Análisis G.R.A.I.: </t>
    </r>
    <r>
      <rPr>
        <sz val="9"/>
        <color theme="1"/>
        <rFont val="Tahoma"/>
        <family val="2"/>
      </rPr>
      <t xml:space="preserve">Actualmente el área de Servicios Administrativos se encuentra en el análisis, revisión y modificación del procedimiento de Salida de Elementos. </t>
    </r>
    <r>
      <rPr>
        <b/>
        <sz val="9"/>
        <color theme="1"/>
        <rFont val="Tahoma"/>
        <family val="2"/>
      </rPr>
      <t xml:space="preserve">
Análisis OCI</t>
    </r>
    <r>
      <rPr>
        <sz val="9"/>
        <color theme="1"/>
        <rFont val="Tahoma"/>
        <family val="2"/>
      </rPr>
      <t>: Se observa el formato de salida de elementos AGRI-SA-PD-008 con 3 cambios uno en la parte de políticas de operación, otro en la actividad No.2 y uno en los logos. Sin embargo, en el control de cambios no se registra este hecho, como tampoco se adjunta documento soporte en el cual se indique que los cambios propuestos han sido analizados y aprobados con el lider del proceso. Por lo anterior la accion se da por no cumplida. "Y:\2018\PAAC\ABRIL 2018\PAAC\I_SEGUIMIENTO_2018\Evidencia\Servicios Administrativos\4\AGRI-SA-PD-008 SALIDA DE ELEMENTOS PROCEDIMIENTO ACTUALIZADO.xlsx"</t>
    </r>
  </si>
  <si>
    <t>Ejecutar el procedimiento AGRI-SA-PD-010 TOMA FÍSICA DE INVENTARIOS 
Puntos de control: 6, 7 y 9</t>
  </si>
  <si>
    <t xml:space="preserve">
AGRI-SA-PD-010
TOMA FÍSICA DE INVENTARIOS</t>
  </si>
  <si>
    <r>
      <rPr>
        <b/>
        <sz val="10"/>
        <color theme="1"/>
        <rFont val="Tahoma"/>
        <family val="2"/>
      </rPr>
      <t xml:space="preserve">Análisis G.R.A.I.: </t>
    </r>
    <r>
      <rPr>
        <sz val="10"/>
        <color theme="1"/>
        <rFont val="Tahoma"/>
        <family val="2"/>
      </rPr>
      <t xml:space="preserve">Acatando las recomendaciones impartidas, se procedió a hablar con el área encargada (planeación) de emitir los parámetros necesarios para actualizar el proceso AGRI-SA-PD-010 TOMA FISICA DE INVENTARIOS y el mismo, se encuentra actualizado y se puede verificar en la intranet institucional o en el link.   </t>
    </r>
    <r>
      <rPr>
        <b/>
        <sz val="10"/>
        <color theme="1"/>
        <rFont val="Tahoma"/>
        <family val="2"/>
      </rPr>
      <t xml:space="preserve">                                                                                                                               
Análisis OCI: </t>
    </r>
    <r>
      <rPr>
        <sz val="10"/>
        <color theme="1"/>
        <rFont val="Tahoma"/>
        <family val="2"/>
      </rPr>
      <t xml:space="preserve">Se verificó procedimiento de toma física de inventarios actualizado y publicado en la intranet el día 01 de junio de 2018, por lo tanto el cumplimiento de la acción se califica </t>
    </r>
    <r>
      <rPr>
        <b/>
        <sz val="10"/>
        <color theme="1"/>
        <rFont val="Tahoma"/>
        <family val="2"/>
      </rPr>
      <t>"Cumplida".</t>
    </r>
  </si>
  <si>
    <r>
      <t>Sistema de seguridad física y tecnológica para la custodia de los bienes de la entidad. (</t>
    </r>
    <r>
      <rPr>
        <b/>
        <sz val="10"/>
        <rFont val="Tahoma"/>
        <family val="2"/>
      </rPr>
      <t>Contrato de vigilancia</t>
    </r>
    <r>
      <rPr>
        <sz val="10"/>
        <rFont val="Tahoma"/>
        <family val="2"/>
      </rPr>
      <t>).
1. Personal capacitado
2. Cámaras de monitoreo en HD
3. Sistema de comunicación</t>
    </r>
  </si>
  <si>
    <t xml:space="preserve">Revisión de las obligaciones contractuales
Solicitar anualmente un estudio de seguridad para el Canal.  </t>
  </si>
  <si>
    <t xml:space="preserve">Contrato de seguridad firmado y estudios de seguridad </t>
  </si>
  <si>
    <r>
      <rPr>
        <b/>
        <sz val="10"/>
        <color theme="1"/>
        <rFont val="Tahoma"/>
        <family val="2"/>
      </rPr>
      <t>Análisis G.R.A.I:</t>
    </r>
    <r>
      <rPr>
        <sz val="10"/>
        <color theme="1"/>
        <rFont val="Tahoma"/>
        <family val="2"/>
      </rPr>
      <t xml:space="preserve"> Canal Capital suscribió el contrato de prestación de servicios 412-2018 con la firma contratista MEGASEGURIDAD LA PROVEEDORA LTDA. La cual hace entrega del estudio de seguridad de las instalaciones de Canal Capital bajo el radicado interno 1423 el día 25 de Mayo del corriente.           
</t>
    </r>
    <r>
      <rPr>
        <b/>
        <sz val="10"/>
        <color theme="1"/>
        <rFont val="Tahoma"/>
        <family val="2"/>
      </rPr>
      <t>Análisis OCI:</t>
    </r>
    <r>
      <rPr>
        <sz val="10"/>
        <color theme="1"/>
        <rFont val="Tahoma"/>
        <family val="2"/>
      </rPr>
      <t xml:space="preserve"> Se Verificó estudio de seguridad presentado por la empresa mega seguridad la proveedora Ltda. radicado en las oficinas de la entidad el día 25 de mayo de 2018 mediante radicado interno No. 1423, por lo tanto la alerta de cumplimiento de la acción se califica</t>
    </r>
    <r>
      <rPr>
        <b/>
        <sz val="10"/>
        <color theme="1"/>
        <rFont val="Tahoma"/>
        <family val="2"/>
      </rPr>
      <t xml:space="preserve"> "Cumplida". </t>
    </r>
    <r>
      <rPr>
        <sz val="10"/>
        <color theme="1"/>
        <rFont val="Tahoma"/>
        <family val="2"/>
      </rPr>
      <t xml:space="preserve"> </t>
    </r>
  </si>
  <si>
    <r>
      <rPr>
        <b/>
        <sz val="10"/>
        <color theme="1"/>
        <rFont val="Tahoma"/>
        <family val="2"/>
      </rPr>
      <t>Análisis G.R.A.I:</t>
    </r>
    <r>
      <rPr>
        <sz val="10"/>
        <color theme="1"/>
        <rFont val="Tahoma"/>
        <family val="2"/>
      </rPr>
      <t xml:space="preserve"> El día 26 de Julio en la oficina del área de Servicios Administrativos de Canal Capital se celebró una reunión con el fin de revisar los riesgos al proceso de gestión de recursos y administración de la información.      
</t>
    </r>
    <r>
      <rPr>
        <b/>
        <sz val="10"/>
        <color theme="1"/>
        <rFont val="Tahoma"/>
        <family val="2"/>
      </rPr>
      <t>Análisis OCI:</t>
    </r>
    <r>
      <rPr>
        <sz val="10"/>
        <color theme="1"/>
        <rFont val="Tahoma"/>
        <family val="2"/>
      </rPr>
      <t xml:space="preserve"> Se Verificó acta de reunión de  revisión de riesgos asociados al proceso de gestión de recursos y administración de la información realizada el día 26 julio de 2018, por lo tanto el cumplimiento de la acción se califica </t>
    </r>
    <r>
      <rPr>
        <b/>
        <sz val="10"/>
        <color theme="1"/>
        <rFont val="Tahoma"/>
        <family val="2"/>
      </rPr>
      <t>"Cumplida"</t>
    </r>
  </si>
  <si>
    <r>
      <rPr>
        <b/>
        <sz val="9"/>
        <color theme="1"/>
        <rFont val="Tahoma"/>
        <family val="2"/>
      </rPr>
      <t xml:space="preserve">Avance GTH: </t>
    </r>
    <r>
      <rPr>
        <sz val="9"/>
        <color theme="1"/>
        <rFont val="Tahoma"/>
        <family val="2"/>
      </rPr>
      <t xml:space="preserve">Actualmente el área de Recursos Humanos se encuentra en la actualización de los perfiles del Manual de funciones. 
* Se solicita eliminar la acción 2 - 2.1 y 2.2 "Tema selección de personal" debido a que esta es una acción única que debe realizar el área de Recursos Humanos. 
</t>
    </r>
    <r>
      <rPr>
        <b/>
        <sz val="9"/>
        <color theme="1"/>
        <rFont val="Tahoma"/>
        <family val="2"/>
      </rPr>
      <t xml:space="preserve">
Análisis OCI: </t>
    </r>
    <r>
      <rPr>
        <sz val="9"/>
        <color theme="1"/>
        <rFont val="Tahoma"/>
        <family val="2"/>
      </rPr>
      <t xml:space="preserve">Dado que una de las metas planteadas se describen como </t>
    </r>
    <r>
      <rPr>
        <b/>
        <sz val="9"/>
        <color theme="1"/>
        <rFont val="Tahoma"/>
        <family val="2"/>
      </rPr>
      <t>"Manual de funciones actualizado"</t>
    </r>
    <r>
      <rPr>
        <sz val="9"/>
        <color theme="1"/>
        <rFont val="Tahoma"/>
        <family val="2"/>
      </rPr>
      <t xml:space="preserve"> y a la fecha solo se cuenta con los correos de solicitud de revisión de perfiles, no se da la calificación de cumplimiento o avance sobre las mismas por incumplimiento de esta.  
Desde el área de servicios administrativos (Compilador de las evidencias) se asegura que la actualización está en proceso y que para el próximo seguimiento a efectuar ya deberá estar listo para darle cumplimiento a la actividad. Así mismo aseguran que para las actividades 2., 2.1., y 2.2. propuestas se remitirá al área de Planeación la eliminación de estas del PAAC ya que el área de recursos humanos al ser el único responsable de llevar a cabo los procesos de selección de personal no puede llevar a cabo una capacitación a otras dependencias en el tema, sin embargo, a la fecha no se ha efectuado el trámite correspondiente, para el corte del presente seguimiento se califica la acción con el 0% de avance y se registra con alerta</t>
    </r>
    <r>
      <rPr>
        <b/>
        <sz val="9"/>
        <color theme="1"/>
        <rFont val="Tahoma"/>
        <family val="2"/>
      </rPr>
      <t xml:space="preserve"> "Incumplida"</t>
    </r>
    <r>
      <rPr>
        <sz val="9"/>
        <color theme="1"/>
        <rFont val="Tahoma"/>
        <family val="2"/>
      </rPr>
      <t>. 
Las evidencias remitidas se almacenan en la ruta: "\2018\PAAC\ABRIL2018\PAAC\I_SEGUIMIENTO_2018\Evidencia\3.2. Talento Humano"</t>
    </r>
  </si>
  <si>
    <t>Subdirector Administrativo Profesional Universitaria de Recursos Humano</t>
  </si>
  <si>
    <r>
      <rPr>
        <b/>
        <sz val="10"/>
        <color theme="1"/>
        <rFont val="Tahoma"/>
        <family val="2"/>
      </rPr>
      <t>Análisis G.R.A.I:</t>
    </r>
    <r>
      <rPr>
        <sz val="10"/>
        <color theme="1"/>
        <rFont val="Tahoma"/>
        <family val="2"/>
      </rPr>
      <t xml:space="preserve"> Se realizó reunión con el Planeación.
</t>
    </r>
    <r>
      <rPr>
        <b/>
        <sz val="10"/>
        <color theme="1"/>
        <rFont val="Tahoma"/>
        <family val="2"/>
      </rPr>
      <t>Análisis OCI:</t>
    </r>
    <r>
      <rPr>
        <sz val="10"/>
        <color theme="1"/>
        <rFont val="Tahoma"/>
        <family val="2"/>
      </rPr>
      <t xml:space="preserve"> Se Verificó acta de reunión de revisión matriz de riesgos referente al proceso talento humano realizada el día 26 julio de 2018, por lo tanto el cumplimiento de la acción se califica </t>
    </r>
    <r>
      <rPr>
        <b/>
        <sz val="10"/>
        <color theme="1"/>
        <rFont val="Tahoma"/>
        <family val="2"/>
      </rPr>
      <t xml:space="preserve">"Cumplida". </t>
    </r>
    <r>
      <rPr>
        <sz val="10"/>
        <color theme="1"/>
        <rFont val="Tahoma"/>
        <family val="2"/>
      </rPr>
      <t xml:space="preserve">  </t>
    </r>
  </si>
  <si>
    <r>
      <t xml:space="preserve">
</t>
    </r>
    <r>
      <rPr>
        <b/>
        <sz val="9"/>
        <color theme="1"/>
        <rFont val="Tahoma"/>
        <family val="2"/>
      </rPr>
      <t xml:space="preserve">Análisis S. F.: </t>
    </r>
    <r>
      <rPr>
        <sz val="9"/>
        <color theme="1"/>
        <rFont val="Tahoma"/>
        <family val="2"/>
      </rPr>
      <t xml:space="preserve">Se realizó reunión en el mes de abril para evaluar la necesidad de actualizar el Procedimiento de Estados Financieros, lo cual se detalla en el acta de reunión.
</t>
    </r>
    <r>
      <rPr>
        <b/>
        <sz val="9"/>
        <color theme="1"/>
        <rFont val="Tahoma"/>
        <family val="2"/>
      </rPr>
      <t>Análisis OCI:</t>
    </r>
    <r>
      <rPr>
        <sz val="9"/>
        <color theme="1"/>
        <rFont val="Tahoma"/>
        <family val="2"/>
      </rPr>
      <t xml:space="preserve">
Al verificar el acta reunión del día 6 de abril se observa  que el líder de proceso reviso junto con el grupo los procedimientos y la política financiera determinando que se deben realizar actualizaciones en los normogramas, los glosarios y tempos de presentación de la información todo ello en cumplimiento de la Res. 414 de 2014 y la Resolución 193 de 2016. Adicionalmente evaluar con planeación la posibilidad de suprimir una columna del anexo 1 del procedimiento de Estados Financieros, no obstante no se define fecha para la realización de estas actividades. "Y:\2018\PAAC\ABRIL 2018\PAAC\I_SEGUIMIENTO_2018\Evidencia\Subdirección Financiera\6"</t>
    </r>
  </si>
  <si>
    <t>Revisar los riesgos asociados al proceso 
1. Reunión de revisión en la Subdirección Financiera
2. Realizar acta de reunión con lo acordado en la misma.</t>
  </si>
  <si>
    <r>
      <rPr>
        <b/>
        <sz val="10"/>
        <color theme="1"/>
        <rFont val="Tahoma"/>
        <family val="2"/>
      </rPr>
      <t>Análisis S. F.:</t>
    </r>
    <r>
      <rPr>
        <sz val="10"/>
        <color theme="1"/>
        <rFont val="Tahoma"/>
        <family val="2"/>
      </rPr>
      <t xml:space="preserve"> Según la necesidad de realizar la revisión pertinente de los riesgos asociados al proceso, es preciso indicar que dicha acción se desarrolló el pasado 26 de julio, tal y como se detalla en la evidencia.
</t>
    </r>
    <r>
      <rPr>
        <b/>
        <sz val="10"/>
        <color theme="1"/>
        <rFont val="Tahoma"/>
        <family val="2"/>
      </rPr>
      <t xml:space="preserve">Análisis OCI: </t>
    </r>
    <r>
      <rPr>
        <sz val="10"/>
        <color theme="1"/>
        <rFont val="Tahoma"/>
        <family val="2"/>
      </rPr>
      <t xml:space="preserve">Se evidenció realización de reunión el día 26 de julio de 2018 con el fin de revisarlos  los riesgos de corrupción  asociados al proceso, con el fin de tomar las acciones del caso, reunión soportada en acta firmada de la misma fecha por quienes en ella intervinieron. </t>
    </r>
  </si>
  <si>
    <r>
      <t xml:space="preserve">Análisis Coordinación Jurídica: </t>
    </r>
    <r>
      <rPr>
        <sz val="9"/>
        <color theme="1"/>
        <rFont val="Tahoma"/>
        <family val="2"/>
      </rPr>
      <t xml:space="preserve">Se realizó capacitación sobre le Manual de Contratación, Supervisión e Interventoría. 
</t>
    </r>
    <r>
      <rPr>
        <b/>
        <sz val="9"/>
        <color theme="1"/>
        <rFont val="Tahoma"/>
        <family val="2"/>
      </rPr>
      <t xml:space="preserve">
Análisis OCI: </t>
    </r>
    <r>
      <rPr>
        <sz val="9"/>
        <color theme="1"/>
        <rFont val="Tahoma"/>
        <family val="2"/>
      </rPr>
      <t>De conformidad con lo remitido por el área se evidencia la invitación a la capacitación de contratación el día 29 de septiembre de 2017, teniendo en cuenta que el periodo de evaluación es de enero a abril de 2018, no se puede tener en cuenta esta evidencia, por lo tanto la acción queda abierta para que se adelante hasta el mes de diciembre de 2018.</t>
    </r>
  </si>
  <si>
    <r>
      <rPr>
        <b/>
        <sz val="10"/>
        <color theme="1"/>
        <rFont val="Tahoma"/>
        <family val="2"/>
      </rPr>
      <t xml:space="preserve">Avance OCI: </t>
    </r>
    <r>
      <rPr>
        <sz val="10"/>
        <color theme="1"/>
        <rFont val="Tahoma"/>
        <family val="2"/>
      </rPr>
      <t xml:space="preserve">Se lleva a cabo una reunión el día 05 de Abril de 2018 en la que se socializaron los avances del Plan Anual de Auditorías, así como la respectiva asignación de responsables de actualización de los procedimientos AUDITORIA INTERNA SISTEMA INTEGRADO DE GESTIÓN Y CONTROL INTERNO (CCSE-PD-002), FORMULACIÓN, SEGUIMIENTO Y EVALUACIÓN DEL PROGRAMA ANUAL DE AUDITORÍAS  (CCSE-PD-004). Así mismo se dieron a conocer los avances en materia de actualización del Procedimiento de Formulación y Seguimiento de las ACPM y sus Formatos: </t>
    </r>
    <r>
      <rPr>
        <b/>
        <i/>
        <sz val="10"/>
        <color theme="1"/>
        <rFont val="Tahoma"/>
        <family val="2"/>
      </rPr>
      <t>Procedimientos:</t>
    </r>
    <r>
      <rPr>
        <sz val="10"/>
        <color theme="1"/>
        <rFont val="Tahoma"/>
        <family val="2"/>
      </rPr>
      <t xml:space="preserve"> SEGUIMIENTO, EVALUACIÓN Y CIERRE DE ACCIONES CORRECTIVAS, PREVENTIVAS Y DE MEJORAMIENTO y FORMULACIÓN DE ACCIONES CORRECTIVAS, PREVENTIVAS Y DE MEJORAMIENTO.
</t>
    </r>
    <r>
      <rPr>
        <b/>
        <i/>
        <sz val="10"/>
        <color theme="1"/>
        <rFont val="Tahoma"/>
        <family val="2"/>
      </rPr>
      <t>Formatos:</t>
    </r>
    <r>
      <rPr>
        <sz val="10"/>
        <color theme="1"/>
        <rFont val="Tahoma"/>
        <family val="2"/>
      </rPr>
      <t xml:space="preserve"> CCSE-FT-001 ADMINISTRACIÓN DE ACCIONES CORRECTIVAS, PREVENTIVAS Y DE MEJORAMIENTO y CCSE-FT-019 -  PLAN DE MEJORAMIENTO.
</t>
    </r>
    <r>
      <rPr>
        <b/>
        <sz val="10"/>
        <color theme="1"/>
        <rFont val="Tahoma"/>
        <family val="2"/>
      </rPr>
      <t xml:space="preserve">Análisis OCI: </t>
    </r>
    <r>
      <rPr>
        <sz val="10"/>
        <color theme="1"/>
        <rFont val="Tahoma"/>
        <family val="2"/>
      </rPr>
      <t xml:space="preserve">Se evidencia la cadena de correos de revisión y publicación en coordinación con el área de Planeación. Estos últimos procedimientos y Formatos fueron socializados en el boletín No. 20 con fecha 25 de abril de 2018 (Comunicaciones Internas) de los cuales se almacena la evidencia en la ruta: "\2018\PAAC\ABRIL 2018\PAAC\I_SEGUIMIENTO_2018\Evidencia\Control Interno". Se presentan avances de cumplimiento en función del primer bimestre, sin embargo, dada la cantidad de actividades programadas se califica al corte del presente seguimiento la acción con el 20% de avance y se registra con alerta </t>
    </r>
    <r>
      <rPr>
        <b/>
        <sz val="10"/>
        <color theme="1"/>
        <rFont val="Tahoma"/>
        <family val="2"/>
      </rPr>
      <t>"Incumplida"</t>
    </r>
    <r>
      <rPr>
        <sz val="10"/>
        <color theme="1"/>
        <rFont val="Tahoma"/>
        <family val="2"/>
      </rPr>
      <t xml:space="preserve">. </t>
    </r>
  </si>
  <si>
    <t>Subcomponente  / 1. Alistamiento</t>
  </si>
  <si>
    <t>Realizar convocatoria de gestores de integridad.</t>
  </si>
  <si>
    <t>Realizar acto administrativo de gestores de integridad</t>
  </si>
  <si>
    <t>Una Convocatoria</t>
  </si>
  <si>
    <r>
      <rPr>
        <b/>
        <sz val="10"/>
        <color theme="1"/>
        <rFont val="Tahoma"/>
        <family val="2"/>
      </rPr>
      <t>Análisis GTH:</t>
    </r>
    <r>
      <rPr>
        <sz val="10"/>
        <color theme="1"/>
        <rFont val="Tahoma"/>
        <family val="2"/>
      </rPr>
      <t xml:space="preserve"> Se realizó reunión con el Planeación
</t>
    </r>
    <r>
      <rPr>
        <b/>
        <sz val="10"/>
        <color theme="1"/>
        <rFont val="Tahoma"/>
        <family val="2"/>
      </rPr>
      <t>Análisis OCI:</t>
    </r>
    <r>
      <rPr>
        <sz val="10"/>
        <color theme="1"/>
        <rFont val="Tahoma"/>
        <family val="2"/>
      </rPr>
      <t xml:space="preserve">  Se evidencia mail enviado el 16 de mayo de 2018 por el área de comunicaciones al personal de la entidad correspondiente a la convocatoria de gestores de integridad de canal capital  por lo tanto la alerta de cumplimiento de la acción se califica </t>
    </r>
    <r>
      <rPr>
        <b/>
        <sz val="10"/>
        <color theme="1"/>
        <rFont val="Tahoma"/>
        <family val="2"/>
      </rPr>
      <t>"Terminada"</t>
    </r>
    <r>
      <rPr>
        <sz val="10"/>
        <color theme="1"/>
        <rFont val="Tahoma"/>
        <family val="2"/>
      </rPr>
      <t xml:space="preserve">. </t>
    </r>
  </si>
  <si>
    <r>
      <rPr>
        <b/>
        <sz val="10"/>
        <color theme="1"/>
        <rFont val="Tahoma"/>
        <family val="2"/>
      </rPr>
      <t>Análisis GTH:</t>
    </r>
    <r>
      <rPr>
        <sz val="10"/>
        <color theme="1"/>
        <rFont val="Tahoma"/>
        <family val="2"/>
      </rPr>
      <t xml:space="preserve"> Se realizó acto administrativo conformando el equipo de gestores de integridad
</t>
    </r>
    <r>
      <rPr>
        <b/>
        <sz val="10"/>
        <color theme="1"/>
        <rFont val="Tahoma"/>
        <family val="2"/>
      </rPr>
      <t xml:space="preserve">
Análisis OCI: </t>
    </r>
    <r>
      <rPr>
        <sz val="10"/>
        <color theme="1"/>
        <rFont val="Tahoma"/>
        <family val="2"/>
      </rPr>
      <t xml:space="preserve"> Se evidencia resolución 084 del 01 de junio de 2018 "por la cual se conforma el equipo de gestores de integridad de canal capital" en la que se da a conocer los gestores de integridad, y sus  funciones  por lo tanto la alerta de cumplimiento de la acción se califica </t>
    </r>
    <r>
      <rPr>
        <b/>
        <sz val="10"/>
        <color theme="1"/>
        <rFont val="Tahoma"/>
        <family val="2"/>
      </rPr>
      <t>"Terminada"</t>
    </r>
    <r>
      <rPr>
        <sz val="10"/>
        <color theme="1"/>
        <rFont val="Tahoma"/>
        <family val="2"/>
      </rPr>
      <t xml:space="preserve">.  </t>
    </r>
  </si>
  <si>
    <t>Realizar jornadas de trabajo con los gestores de integridad</t>
  </si>
  <si>
    <t>Una jornada de trabajo con los gestores de integridad</t>
  </si>
  <si>
    <r>
      <rPr>
        <b/>
        <sz val="10"/>
        <color theme="1"/>
        <rFont val="Tahoma"/>
        <family val="2"/>
      </rPr>
      <t>Análisis GTH:</t>
    </r>
    <r>
      <rPr>
        <sz val="10"/>
        <color theme="1"/>
        <rFont val="Tahoma"/>
        <family val="2"/>
      </rPr>
      <t xml:space="preserve"> Se realizó una jornada de trabajo
</t>
    </r>
    <r>
      <rPr>
        <b/>
        <sz val="10"/>
        <color theme="1"/>
        <rFont val="Tahoma"/>
        <family val="2"/>
      </rPr>
      <t>Análisis OCI:</t>
    </r>
    <r>
      <rPr>
        <sz val="10"/>
        <color theme="1"/>
        <rFont val="Tahoma"/>
        <family val="2"/>
      </rPr>
      <t xml:space="preserve">  Se evidencia acta del 22 de agosto de 2018 de reunios de gestores de integridad  por lo tanto la alerta de cumplimiento de la acción se califica </t>
    </r>
    <r>
      <rPr>
        <b/>
        <sz val="10"/>
        <color theme="1"/>
        <rFont val="Tahoma"/>
        <family val="2"/>
      </rPr>
      <t>"Terminada Extemporanea".</t>
    </r>
  </si>
  <si>
    <r>
      <rPr>
        <b/>
        <sz val="10"/>
        <color theme="1"/>
        <rFont val="Tahoma"/>
        <family val="2"/>
      </rPr>
      <t>Análisis Planeación:</t>
    </r>
    <r>
      <rPr>
        <sz val="10"/>
        <color theme="1"/>
        <rFont val="Tahoma"/>
        <family val="2"/>
      </rPr>
      <t xml:space="preserve"> Planeación realizó el seguimiento a la ejecución de los proyectos del Canal en el mes de julio, realizando la solicitud de información por medio de correos electrónicos.
Así mismo, se consolidó la información remitida por las áreas y se hizo el cargue de la misma en el aplicativo SEGPLAN, para el seguimiento de los avances de la entidad en la ejecución de sus proyectos de inversión.
</t>
    </r>
    <r>
      <rPr>
        <b/>
        <sz val="10"/>
        <color theme="1"/>
        <rFont val="Tahoma"/>
        <family val="2"/>
      </rPr>
      <t xml:space="preserve">Análisis OCI: </t>
    </r>
    <r>
      <rPr>
        <sz val="10"/>
        <color theme="1"/>
        <rFont val="Tahoma"/>
        <family val="2"/>
      </rPr>
      <t xml:space="preserve"> Teniendo en cuenta que la acción inicia el 1 de agosto de 2018 y la evidencia es entregada con corte a 30 de junio, no se puede hacer seguimiento pues los soportes que se adjuntan corresponden a un periodo diferente al de la realización de la acción.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</si>
</sst>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
  </numFmts>
  <fonts count="15"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7"/>
      <name val="Arial"/>
      <family val="2"/>
    </font>
    <font>
      <b/>
      <sz val="14"/>
      <name val="Arial"/>
      <family val="2"/>
    </font>
    <font>
      <b/>
      <sz val="9"/>
      <color theme="0"/>
      <name val="Tahoma"/>
      <family val="2"/>
    </font>
    <font>
      <sz val="10"/>
      <color theme="1"/>
      <name val="Tahoma"/>
      <family val="2"/>
    </font>
    <font>
      <b/>
      <sz val="10"/>
      <color theme="1"/>
      <name val="Tahoma"/>
      <family val="2"/>
    </font>
    <font>
      <sz val="10"/>
      <name val="Arial"/>
      <family val="2"/>
    </font>
    <font>
      <sz val="10"/>
      <color indexed="8"/>
      <name val="Tahoma"/>
      <family val="2"/>
    </font>
    <font>
      <sz val="10"/>
      <name val="Tahoma"/>
      <family val="2"/>
    </font>
    <font>
      <b/>
      <sz val="10"/>
      <name val="Tahoma"/>
      <family val="2"/>
    </font>
    <font>
      <sz val="9"/>
      <name val="Tahoma"/>
      <family val="2"/>
    </font>
    <font>
      <b/>
      <i/>
      <sz val="10"/>
      <color theme="1"/>
      <name val="Tahoma"/>
      <family val="2"/>
    </font>
  </fonts>
  <fills count="18">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206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7" tint="-0.499984740745262"/>
        <bgColor indexed="64"/>
      </patternFill>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bottom>
      <diagonal/>
    </border>
    <border>
      <left/>
      <right style="thin">
        <color theme="0"/>
      </right>
      <top style="medium">
        <color indexed="64"/>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indexed="64"/>
      </left>
      <right style="thin">
        <color indexed="64"/>
      </right>
      <top style="thin">
        <color indexed="64"/>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medium">
        <color indexed="64"/>
      </top>
      <bottom style="thin">
        <color theme="0"/>
      </bottom>
      <diagonal/>
    </border>
    <border>
      <left style="thin">
        <color theme="0"/>
      </left>
      <right style="thin">
        <color theme="0"/>
      </right>
      <top/>
      <bottom style="thin">
        <color theme="0"/>
      </bottom>
      <diagonal/>
    </border>
    <border>
      <left style="thin">
        <color indexed="64"/>
      </left>
      <right/>
      <top style="medium">
        <color indexed="64"/>
      </top>
      <bottom style="medium">
        <color indexed="64"/>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theme="0"/>
      </left>
      <right style="thin">
        <color theme="1"/>
      </right>
      <top/>
      <bottom style="thin">
        <color theme="0"/>
      </bottom>
      <diagonal/>
    </border>
    <border>
      <left style="thin">
        <color theme="0"/>
      </left>
      <right style="thin">
        <color theme="1"/>
      </right>
      <top style="thin">
        <color theme="0"/>
      </top>
      <bottom style="thin">
        <color theme="0"/>
      </bottom>
      <diagonal/>
    </border>
    <border>
      <left style="thin">
        <color indexed="64"/>
      </left>
      <right style="thin">
        <color theme="1"/>
      </right>
      <top style="thin">
        <color indexed="64"/>
      </top>
      <bottom/>
      <diagonal/>
    </border>
    <border>
      <left style="thin">
        <color theme="1"/>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1"/>
      </right>
      <top style="thin">
        <color theme="0"/>
      </top>
      <bottom/>
      <diagonal/>
    </border>
  </borders>
  <cellStyleXfs count="3">
    <xf numFmtId="0" fontId="0" fillId="0" borderId="0"/>
    <xf numFmtId="9" fontId="1" fillId="0" borderId="0" applyFont="0" applyFill="0" applyBorder="0" applyAlignment="0" applyProtection="0"/>
    <xf numFmtId="0" fontId="9" fillId="0" borderId="0"/>
  </cellStyleXfs>
  <cellXfs count="130">
    <xf numFmtId="0" fontId="0" fillId="0" borderId="0" xfId="0"/>
    <xf numFmtId="0" fontId="7" fillId="0" borderId="0" xfId="0" applyFont="1" applyAlignment="1">
      <alignment horizontal="center" vertical="center"/>
    </xf>
    <xf numFmtId="0" fontId="7" fillId="0" borderId="0" xfId="0" applyFont="1"/>
    <xf numFmtId="0" fontId="7" fillId="0" borderId="0" xfId="0" applyFont="1" applyAlignment="1">
      <alignment vertical="center"/>
    </xf>
    <xf numFmtId="0" fontId="7" fillId="0" borderId="0" xfId="0" applyFont="1" applyFill="1"/>
    <xf numFmtId="9" fontId="7" fillId="0" borderId="0" xfId="1" applyFont="1" applyFill="1" applyAlignment="1">
      <alignment horizontal="center" vertical="center"/>
    </xf>
    <xf numFmtId="9" fontId="7" fillId="0" borderId="0" xfId="1" applyFont="1" applyAlignment="1">
      <alignment horizontal="center" vertical="center"/>
    </xf>
    <xf numFmtId="0" fontId="8" fillId="0" borderId="0" xfId="0" applyFont="1" applyAlignment="1">
      <alignment horizontal="center" vertical="center"/>
    </xf>
    <xf numFmtId="9" fontId="8"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7" fillId="0" borderId="0" xfId="1" applyNumberFormat="1" applyFont="1" applyAlignment="1">
      <alignment horizontal="center" vertical="center"/>
    </xf>
    <xf numFmtId="0" fontId="10" fillId="0" borderId="0" xfId="2" applyFont="1" applyFill="1" applyBorder="1" applyAlignment="1">
      <alignment vertical="center" wrapText="1"/>
    </xf>
    <xf numFmtId="0" fontId="11" fillId="0" borderId="0" xfId="2" applyFont="1"/>
    <xf numFmtId="15"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justify" vertical="center" wrapText="1"/>
    </xf>
    <xf numFmtId="0" fontId="11" fillId="0" borderId="2" xfId="0" applyFont="1" applyFill="1" applyBorder="1" applyAlignment="1" applyProtection="1">
      <alignment horizontal="justify" vertical="center" wrapText="1"/>
    </xf>
    <xf numFmtId="9" fontId="7" fillId="0" borderId="2" xfId="1"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5" fontId="3" fillId="0" borderId="2"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0" fillId="0" borderId="0" xfId="0" applyAlignment="1" applyProtection="1">
      <alignment vertical="center"/>
    </xf>
    <xf numFmtId="0" fontId="0" fillId="0" borderId="0" xfId="0" applyBorder="1" applyAlignment="1" applyProtection="1">
      <alignment vertical="center"/>
    </xf>
    <xf numFmtId="9" fontId="7" fillId="0" borderId="2" xfId="1" applyFont="1" applyFill="1" applyBorder="1" applyAlignment="1" applyProtection="1">
      <alignment horizontal="center" vertical="center" wrapText="1"/>
    </xf>
    <xf numFmtId="9" fontId="3" fillId="0" borderId="2" xfId="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7" fillId="0" borderId="0" xfId="0" applyFont="1" applyFill="1" applyAlignment="1" applyProtection="1">
      <alignment vertical="center" wrapText="1"/>
    </xf>
    <xf numFmtId="0" fontId="8" fillId="0" borderId="2" xfId="0" applyFont="1" applyFill="1" applyBorder="1" applyAlignment="1" applyProtection="1">
      <alignment horizontal="justify" vertical="center" wrapText="1"/>
    </xf>
    <xf numFmtId="164"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5" borderId="2" xfId="0"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11" fillId="5"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justify" vertical="center" wrapText="1"/>
    </xf>
    <xf numFmtId="0" fontId="8" fillId="0" borderId="2" xfId="0"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justify" vertical="center" wrapText="1"/>
    </xf>
    <xf numFmtId="9" fontId="3" fillId="0" borderId="2" xfId="1" applyNumberFormat="1" applyFont="1" applyFill="1" applyBorder="1" applyAlignment="1" applyProtection="1">
      <alignment horizontal="center" vertical="center" wrapText="1"/>
    </xf>
    <xf numFmtId="0" fontId="3" fillId="0" borderId="0" xfId="0" applyFont="1" applyFill="1" applyAlignment="1" applyProtection="1">
      <alignment wrapText="1"/>
    </xf>
    <xf numFmtId="0" fontId="0" fillId="0" borderId="0" xfId="0" applyAlignment="1" applyProtection="1">
      <alignment horizontal="center" vertical="center"/>
    </xf>
    <xf numFmtId="9" fontId="0" fillId="0" borderId="0" xfId="0" applyNumberFormat="1" applyAlignment="1" applyProtection="1">
      <alignment vertical="center"/>
    </xf>
    <xf numFmtId="9" fontId="0" fillId="0" borderId="0" xfId="1" applyFont="1" applyAlignment="1" applyProtection="1">
      <alignment horizontal="center" vertical="center"/>
    </xf>
    <xf numFmtId="9" fontId="0" fillId="0" borderId="0" xfId="1" applyFont="1" applyProtection="1"/>
    <xf numFmtId="0" fontId="3" fillId="16" borderId="20" xfId="0" applyFont="1" applyFill="1" applyBorder="1" applyAlignment="1" applyProtection="1">
      <alignment horizontal="center" vertical="center" wrapText="1"/>
    </xf>
    <xf numFmtId="165" fontId="7" fillId="0" borderId="2" xfId="0" applyNumberFormat="1" applyFont="1" applyFill="1" applyBorder="1" applyAlignment="1" applyProtection="1">
      <alignment horizontal="center" vertical="center" wrapText="1"/>
    </xf>
    <xf numFmtId="0" fontId="3" fillId="16" borderId="26" xfId="0" applyFont="1" applyFill="1" applyBorder="1" applyAlignment="1" applyProtection="1">
      <alignment horizontal="center" vertical="center" wrapText="1"/>
    </xf>
    <xf numFmtId="0" fontId="13" fillId="0" borderId="2" xfId="0" applyFont="1" applyFill="1" applyBorder="1" applyAlignment="1" applyProtection="1">
      <alignment horizontal="justify" vertical="center" wrapText="1"/>
    </xf>
    <xf numFmtId="0" fontId="2" fillId="2" borderId="2" xfId="0" applyFont="1" applyFill="1" applyBorder="1" applyAlignment="1" applyProtection="1">
      <alignment horizontal="center" vertical="center" wrapText="1"/>
    </xf>
    <xf numFmtId="0" fontId="3" fillId="8" borderId="27" xfId="0" applyFont="1" applyFill="1" applyBorder="1" applyAlignment="1" applyProtection="1">
      <alignment horizontal="center" vertical="center" wrapText="1"/>
    </xf>
    <xf numFmtId="0" fontId="3" fillId="3" borderId="27" xfId="0" applyFont="1" applyFill="1" applyBorder="1" applyAlignment="1" applyProtection="1">
      <alignment horizontal="center" vertical="center" wrapText="1"/>
    </xf>
    <xf numFmtId="9" fontId="3" fillId="3" borderId="27"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wrapText="1"/>
    </xf>
    <xf numFmtId="0" fontId="3" fillId="14" borderId="27" xfId="0" applyFont="1" applyFill="1" applyBorder="1" applyAlignment="1" applyProtection="1">
      <alignment horizontal="center" vertical="center" wrapText="1"/>
    </xf>
    <xf numFmtId="9" fontId="3" fillId="14" borderId="27" xfId="1" applyFont="1" applyFill="1" applyBorder="1" applyAlignment="1" applyProtection="1">
      <alignment horizontal="center" vertical="center" wrapText="1"/>
    </xf>
    <xf numFmtId="0" fontId="2" fillId="13" borderId="4" xfId="0" applyFont="1" applyFill="1" applyBorder="1" applyAlignment="1" applyProtection="1">
      <alignment horizontal="center" vertical="center" wrapText="1"/>
    </xf>
    <xf numFmtId="0" fontId="2" fillId="13" borderId="2" xfId="0" applyFont="1" applyFill="1" applyBorder="1" applyAlignment="1" applyProtection="1">
      <alignment horizontal="center" vertical="center" wrapText="1"/>
    </xf>
    <xf numFmtId="0" fontId="6" fillId="17" borderId="14" xfId="0" applyFont="1" applyFill="1" applyBorder="1" applyAlignment="1" applyProtection="1">
      <alignment horizontal="center" vertical="center" wrapText="1"/>
    </xf>
    <xf numFmtId="0" fontId="6" fillId="17" borderId="18" xfId="0" applyFont="1" applyFill="1" applyBorder="1" applyAlignment="1" applyProtection="1">
      <alignment horizontal="center" vertical="center" wrapText="1"/>
    </xf>
    <xf numFmtId="9" fontId="6" fillId="17" borderId="15" xfId="1" applyFont="1" applyFill="1" applyBorder="1" applyAlignment="1" applyProtection="1">
      <alignment horizontal="center" vertical="center" wrapText="1"/>
    </xf>
    <xf numFmtId="0" fontId="6" fillId="17" borderId="16" xfId="0" applyFont="1" applyFill="1" applyBorder="1" applyAlignment="1" applyProtection="1">
      <alignment horizontal="center" vertical="center" wrapText="1"/>
    </xf>
    <xf numFmtId="0" fontId="2" fillId="10" borderId="30" xfId="0" applyFont="1" applyFill="1" applyBorder="1" applyAlignment="1" applyProtection="1">
      <alignment horizontal="center" vertical="center" wrapText="1"/>
    </xf>
    <xf numFmtId="0" fontId="2" fillId="10" borderId="28" xfId="0" applyFont="1" applyFill="1" applyBorder="1" applyAlignment="1" applyProtection="1">
      <alignment horizontal="center" vertical="center" wrapText="1"/>
    </xf>
    <xf numFmtId="9" fontId="2" fillId="10" borderId="31" xfId="1" applyFont="1" applyFill="1" applyBorder="1" applyAlignment="1" applyProtection="1">
      <alignment horizontal="center" vertical="center" wrapText="1"/>
    </xf>
    <xf numFmtId="9" fontId="2" fillId="10" borderId="25" xfId="1" applyFont="1" applyFill="1" applyBorder="1" applyAlignment="1" applyProtection="1">
      <alignment horizontal="center" vertical="center" wrapText="1"/>
    </xf>
    <xf numFmtId="0" fontId="2" fillId="10" borderId="35" xfId="0" applyFont="1" applyFill="1" applyBorder="1" applyAlignment="1" applyProtection="1">
      <alignment horizontal="center" vertical="center" wrapText="1"/>
    </xf>
    <xf numFmtId="0" fontId="2" fillId="10" borderId="36" xfId="0" applyFont="1" applyFill="1" applyBorder="1" applyAlignment="1" applyProtection="1">
      <alignment horizontal="center" vertical="center" wrapText="1"/>
    </xf>
    <xf numFmtId="0" fontId="2" fillId="10" borderId="31" xfId="0" applyFont="1" applyFill="1" applyBorder="1" applyAlignment="1" applyProtection="1">
      <alignment horizontal="center" vertical="center" wrapText="1"/>
    </xf>
    <xf numFmtId="0" fontId="2" fillId="10" borderId="25" xfId="0" applyFont="1" applyFill="1" applyBorder="1" applyAlignment="1" applyProtection="1">
      <alignment horizontal="center" vertical="center" wrapText="1"/>
    </xf>
    <xf numFmtId="0" fontId="6" fillId="15" borderId="17" xfId="0" applyFont="1" applyFill="1" applyBorder="1" applyAlignment="1" applyProtection="1">
      <alignment horizontal="center" vertical="center" wrapText="1"/>
    </xf>
    <xf numFmtId="0" fontId="6" fillId="15" borderId="19" xfId="0"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xf>
    <xf numFmtId="0" fontId="4" fillId="5" borderId="10"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4" fillId="5" borderId="11"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9" fontId="2" fillId="2" borderId="4" xfId="0" applyNumberFormat="1" applyFont="1" applyFill="1" applyBorder="1" applyAlignment="1" applyProtection="1">
      <alignment horizontal="center" vertical="center" wrapText="1"/>
    </xf>
    <xf numFmtId="9" fontId="2" fillId="2" borderId="2" xfId="0" applyNumberFormat="1" applyFont="1" applyFill="1" applyBorder="1" applyAlignment="1" applyProtection="1">
      <alignment horizontal="center" vertical="center" wrapText="1"/>
    </xf>
    <xf numFmtId="0" fontId="6" fillId="9" borderId="14" xfId="0" applyFont="1" applyFill="1" applyBorder="1" applyAlignment="1" applyProtection="1">
      <alignment horizontal="center" vertical="center" wrapText="1"/>
    </xf>
    <xf numFmtId="0" fontId="6" fillId="9" borderId="15" xfId="0" applyFont="1" applyFill="1" applyBorder="1" applyAlignment="1" applyProtection="1">
      <alignment horizontal="center" vertical="center" wrapText="1"/>
    </xf>
    <xf numFmtId="0" fontId="6" fillId="9" borderId="16"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2" fillId="7" borderId="4"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wrapText="1"/>
    </xf>
    <xf numFmtId="0" fontId="5" fillId="5" borderId="6" xfId="0" applyFont="1" applyFill="1" applyBorder="1" applyAlignment="1" applyProtection="1">
      <alignment horizontal="center" vertical="center" wrapText="1"/>
    </xf>
    <xf numFmtId="9" fontId="5" fillId="5" borderId="6" xfId="1" applyFont="1" applyFill="1" applyBorder="1" applyAlignment="1" applyProtection="1">
      <alignment horizontal="center" vertical="center" wrapText="1"/>
    </xf>
    <xf numFmtId="0" fontId="5" fillId="5" borderId="7"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9" fontId="5" fillId="5" borderId="0" xfId="1" applyFont="1" applyFill="1" applyBorder="1" applyAlignment="1" applyProtection="1">
      <alignment horizontal="center" vertical="center" wrapText="1"/>
    </xf>
    <xf numFmtId="0" fontId="5" fillId="5" borderId="8" xfId="0" applyFont="1" applyFill="1" applyBorder="1" applyAlignment="1" applyProtection="1">
      <alignment horizontal="center" vertical="center" wrapText="1"/>
    </xf>
    <xf numFmtId="9" fontId="2" fillId="4" borderId="23" xfId="1" applyFont="1" applyFill="1" applyBorder="1" applyAlignment="1" applyProtection="1">
      <alignment horizontal="center" vertical="center" wrapText="1"/>
    </xf>
    <xf numFmtId="9" fontId="2" fillId="4" borderId="24" xfId="1"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27" xfId="0" applyFont="1" applyFill="1" applyBorder="1" applyAlignment="1" applyProtection="1">
      <alignment horizontal="center" vertical="center" wrapText="1"/>
    </xf>
    <xf numFmtId="9" fontId="2" fillId="13" borderId="4" xfId="1" applyFont="1" applyFill="1" applyBorder="1" applyAlignment="1" applyProtection="1">
      <alignment horizontal="center" vertical="center" wrapText="1"/>
    </xf>
    <xf numFmtId="9" fontId="2" fillId="13" borderId="2" xfId="1"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xf>
    <xf numFmtId="0" fontId="5" fillId="5" borderId="7" xfId="0" applyFont="1" applyFill="1" applyBorder="1" applyAlignment="1" applyProtection="1">
      <alignment horizontal="center" vertical="center"/>
    </xf>
    <xf numFmtId="0" fontId="5" fillId="5" borderId="13" xfId="0" applyFont="1" applyFill="1" applyBorder="1" applyAlignment="1" applyProtection="1">
      <alignment horizontal="center" vertical="center"/>
    </xf>
    <xf numFmtId="0" fontId="5" fillId="5" borderId="8" xfId="0" applyFont="1" applyFill="1" applyBorder="1" applyAlignment="1" applyProtection="1">
      <alignment horizontal="center" vertical="center"/>
    </xf>
    <xf numFmtId="0" fontId="2" fillId="4" borderId="23"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0" fontId="2" fillId="4" borderId="22" xfId="0" applyFont="1" applyFill="1" applyBorder="1" applyAlignment="1" applyProtection="1">
      <alignment horizontal="center" vertical="center" wrapText="1"/>
    </xf>
    <xf numFmtId="0" fontId="6" fillId="12" borderId="14" xfId="0" applyFont="1" applyFill="1" applyBorder="1" applyAlignment="1" applyProtection="1">
      <alignment horizontal="center" vertical="center" wrapText="1"/>
    </xf>
    <xf numFmtId="0" fontId="6" fillId="12" borderId="15" xfId="0" applyFont="1" applyFill="1" applyBorder="1" applyAlignment="1" applyProtection="1">
      <alignment horizontal="center" vertical="center" wrapText="1"/>
    </xf>
    <xf numFmtId="9" fontId="6" fillId="12" borderId="15" xfId="1" applyFont="1" applyFill="1" applyBorder="1" applyAlignment="1" applyProtection="1">
      <alignment horizontal="center" vertical="center" wrapText="1"/>
    </xf>
    <xf numFmtId="0" fontId="6" fillId="12" borderId="16"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3" fillId="11" borderId="38" xfId="0" applyFont="1" applyFill="1" applyBorder="1" applyAlignment="1" applyProtection="1">
      <alignment horizontal="center" vertical="center" wrapText="1"/>
    </xf>
    <xf numFmtId="0" fontId="3" fillId="11" borderId="39" xfId="0" applyFont="1" applyFill="1" applyBorder="1" applyAlignment="1" applyProtection="1">
      <alignment horizontal="center" vertical="center" wrapText="1"/>
    </xf>
    <xf numFmtId="9" fontId="3" fillId="11" borderId="39" xfId="1" applyFont="1" applyFill="1" applyBorder="1" applyAlignment="1" applyProtection="1">
      <alignment horizontal="center" vertical="center" wrapText="1"/>
    </xf>
    <xf numFmtId="0" fontId="3" fillId="11" borderId="40" xfId="0" applyFont="1" applyFill="1" applyBorder="1" applyAlignment="1" applyProtection="1">
      <alignment horizontal="center" vertical="center" wrapText="1"/>
    </xf>
    <xf numFmtId="0" fontId="3" fillId="0" borderId="2" xfId="0" applyFont="1" applyFill="1" applyBorder="1" applyAlignment="1" applyProtection="1">
      <alignment horizontal="justify" vertical="top" wrapText="1"/>
    </xf>
    <xf numFmtId="0" fontId="2" fillId="0" borderId="2" xfId="0" applyFont="1" applyFill="1" applyBorder="1" applyAlignment="1" applyProtection="1">
      <alignment horizontal="justify" vertical="center" wrapText="1"/>
    </xf>
    <xf numFmtId="0" fontId="2" fillId="0" borderId="2" xfId="0" applyFont="1" applyFill="1" applyBorder="1" applyAlignment="1" applyProtection="1">
      <alignment horizontal="justify" vertical="top" wrapText="1"/>
    </xf>
    <xf numFmtId="0" fontId="12" fillId="5" borderId="2" xfId="0" applyFont="1" applyFill="1" applyBorder="1" applyAlignment="1" applyProtection="1">
      <alignment horizontal="center" vertical="center" wrapText="1"/>
    </xf>
  </cellXfs>
  <cellStyles count="3">
    <cellStyle name="Normal" xfId="0" builtinId="0"/>
    <cellStyle name="Normal 2" xfId="2"/>
    <cellStyle name="Porcentaje" xfId="1" builtinId="5"/>
  </cellStyles>
  <dxfs count="5">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113276</xdr:colOff>
      <xdr:row>0</xdr:row>
      <xdr:rowOff>37328</xdr:rowOff>
    </xdr:from>
    <xdr:to>
      <xdr:col>1</xdr:col>
      <xdr:colOff>487814</xdr:colOff>
      <xdr:row>3</xdr:row>
      <xdr:rowOff>184806</xdr:rowOff>
    </xdr:to>
    <xdr:pic>
      <xdr:nvPicPr>
        <xdr:cNvPr id="2" name="0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276" y="37328"/>
          <a:ext cx="1338944" cy="747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2645041</xdr:colOff>
      <xdr:row>0</xdr:row>
      <xdr:rowOff>0</xdr:rowOff>
    </xdr:from>
    <xdr:to>
      <xdr:col>37</xdr:col>
      <xdr:colOff>4381501</xdr:colOff>
      <xdr:row>3</xdr:row>
      <xdr:rowOff>174359</xdr:rowOff>
    </xdr:to>
    <xdr:pic>
      <xdr:nvPicPr>
        <xdr:cNvPr id="3" name="0 Imagen">
          <a:extLst>
            <a:ext uri="{FF2B5EF4-FFF2-40B4-BE49-F238E27FC236}">
              <a16:creationId xmlns:a16="http://schemas.microsoft.com/office/drawing/2014/main" id="{769C34EA-4769-4048-954C-FB59F7F28C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898316" y="0"/>
          <a:ext cx="1736460" cy="774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5\PM\CECS-FT-019%20Plan%20de%20Mejoramiento%20Final%20Vigencia%202014%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2018\PAAC\SEGUIMIENTO_AGOSTO_2018\Matriz%20por%20Proceso\MATRIZ_PAAC_TALENTO%20HUMAN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2018\PAAC\SEGUIMIENTO_AGOSTO_2018\Matriz%20por%20Proceso\MATRIZ_PAAC_SUB.%20ADMINISTRATIV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2018\PAAC\SEGUIMIENTO_AGOSTO_2018\Matriz%20por%20Proceso\MATRIZ_PAAC_SUB.%20FINANCI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8/PAAC/ABRIL%202018/I_SEGUIMIENTO_2018/Matrices/Matriz_Seguimiento_PAAC_Public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8/PAAC/SEGUIMIENTO_SEPTIEMBRE_2018/Publicaci&#243;n/Matriz_II_Seguimiento_PAAC_PUBLICACI&#211;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8/PAAC/SEGUIMIENTO_AGOSTO_2018/Matriz%20por%20Proceso/MATRIZ_PAAC_SUB.%20ADMINISTR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AAC_2018"/>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AAC_2018"/>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AAC_2018"/>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_2018"/>
      <sheetName val="Dato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_2018"/>
      <sheetName val="Dato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_2018"/>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6"/>
  <sheetViews>
    <sheetView tabSelected="1" topLeftCell="AG1" zoomScaleNormal="100" zoomScaleSheetLayoutView="10" workbookViewId="0">
      <selection activeCell="D9" sqref="D9"/>
    </sheetView>
  </sheetViews>
  <sheetFormatPr baseColWidth="10" defaultRowHeight="15" x14ac:dyDescent="0.25"/>
  <cols>
    <col min="1" max="2" width="14.42578125" style="23" customWidth="1"/>
    <col min="3" max="3" width="14" style="23" customWidth="1"/>
    <col min="4" max="4" width="21.7109375" style="23" customWidth="1"/>
    <col min="5" max="5" width="14.28515625" style="23" customWidth="1"/>
    <col min="6" max="6" width="14.42578125" style="23" customWidth="1"/>
    <col min="7" max="7" width="17.28515625" style="23" customWidth="1"/>
    <col min="8" max="8" width="16.7109375" style="42" customWidth="1"/>
    <col min="9" max="9" width="46.42578125" style="42" customWidth="1"/>
    <col min="10" max="10" width="28.85546875" style="23" customWidth="1"/>
    <col min="11" max="11" width="19" style="23" customWidth="1"/>
    <col min="12" max="12" width="16" style="23" customWidth="1"/>
    <col min="13" max="14" width="19.85546875" style="23" customWidth="1"/>
    <col min="15" max="15" width="16.28515625" style="43" customWidth="1"/>
    <col min="16" max="17" width="15.5703125" style="23" customWidth="1"/>
    <col min="18" max="20" width="17.85546875" style="42" customWidth="1"/>
    <col min="21" max="22" width="16.42578125" style="42" customWidth="1"/>
    <col min="23" max="23" width="90.7109375" style="42" customWidth="1"/>
    <col min="24" max="24" width="16.42578125" style="44" customWidth="1"/>
    <col min="25" max="26" width="16.42578125" style="42" customWidth="1"/>
    <col min="27" max="27" width="90.7109375" style="42" customWidth="1"/>
    <col min="28" max="28" width="16.28515625" style="44" customWidth="1"/>
    <col min="29" max="29" width="16.28515625" style="42" customWidth="1"/>
    <col min="30" max="30" width="14" style="42" customWidth="1"/>
    <col min="31" max="31" width="59.7109375" style="23" customWidth="1"/>
    <col min="32" max="32" width="16.42578125" style="42" customWidth="1"/>
    <col min="33" max="34" width="13.85546875" style="44" customWidth="1"/>
    <col min="35" max="35" width="12.7109375" style="45" hidden="1" customWidth="1"/>
    <col min="36" max="36" width="19.5703125" style="45" hidden="1" customWidth="1"/>
    <col min="37" max="37" width="17.140625" style="42" customWidth="1"/>
    <col min="38" max="38" width="95.7109375" style="23" customWidth="1"/>
    <col min="39" max="39" width="17.140625" style="42" customWidth="1"/>
    <col min="40" max="40" width="14.7109375" style="23" customWidth="1"/>
    <col min="41" max="16384" width="11.42578125" style="23"/>
  </cols>
  <sheetData>
    <row r="1" spans="1:40" ht="15.75" customHeight="1" x14ac:dyDescent="0.25">
      <c r="A1" s="75"/>
      <c r="B1" s="76"/>
      <c r="C1" s="93" t="s">
        <v>273</v>
      </c>
      <c r="D1" s="94"/>
      <c r="E1" s="94"/>
      <c r="F1" s="94"/>
      <c r="G1" s="94"/>
      <c r="H1" s="94"/>
      <c r="I1" s="94"/>
      <c r="J1" s="94"/>
      <c r="K1" s="94"/>
      <c r="L1" s="94"/>
      <c r="M1" s="94"/>
      <c r="N1" s="94"/>
      <c r="O1" s="94"/>
      <c r="P1" s="94"/>
      <c r="Q1" s="94"/>
      <c r="R1" s="94"/>
      <c r="S1" s="94"/>
      <c r="T1" s="94"/>
      <c r="U1" s="94"/>
      <c r="V1" s="94"/>
      <c r="W1" s="94"/>
      <c r="X1" s="95"/>
      <c r="Y1" s="94"/>
      <c r="Z1" s="94"/>
      <c r="AA1" s="94"/>
      <c r="AB1" s="94"/>
      <c r="AC1" s="94"/>
      <c r="AD1" s="94"/>
      <c r="AE1" s="94"/>
      <c r="AF1" s="94"/>
      <c r="AG1" s="94"/>
      <c r="AH1" s="94"/>
      <c r="AI1" s="94"/>
      <c r="AJ1" s="94"/>
      <c r="AK1" s="96"/>
      <c r="AL1" s="108"/>
      <c r="AM1" s="109"/>
    </row>
    <row r="2" spans="1:40" ht="15.75" customHeight="1" x14ac:dyDescent="0.25">
      <c r="A2" s="77"/>
      <c r="B2" s="78"/>
      <c r="C2" s="97"/>
      <c r="D2" s="98"/>
      <c r="E2" s="98"/>
      <c r="F2" s="98"/>
      <c r="G2" s="98"/>
      <c r="H2" s="98"/>
      <c r="I2" s="98"/>
      <c r="J2" s="98"/>
      <c r="K2" s="98"/>
      <c r="L2" s="98"/>
      <c r="M2" s="98"/>
      <c r="N2" s="98"/>
      <c r="O2" s="98"/>
      <c r="P2" s="98"/>
      <c r="Q2" s="98"/>
      <c r="R2" s="98"/>
      <c r="S2" s="98"/>
      <c r="T2" s="98"/>
      <c r="U2" s="98"/>
      <c r="V2" s="98"/>
      <c r="W2" s="98"/>
      <c r="X2" s="99"/>
      <c r="Y2" s="98"/>
      <c r="Z2" s="98"/>
      <c r="AA2" s="98"/>
      <c r="AB2" s="98"/>
      <c r="AC2" s="98"/>
      <c r="AD2" s="98"/>
      <c r="AE2" s="98"/>
      <c r="AF2" s="98"/>
      <c r="AG2" s="98"/>
      <c r="AH2" s="98"/>
      <c r="AI2" s="98"/>
      <c r="AJ2" s="98"/>
      <c r="AK2" s="100"/>
      <c r="AL2" s="110"/>
      <c r="AM2" s="111"/>
      <c r="AN2" s="24"/>
    </row>
    <row r="3" spans="1:40" ht="15.75" customHeight="1" x14ac:dyDescent="0.25">
      <c r="A3" s="77"/>
      <c r="B3" s="78"/>
      <c r="C3" s="97"/>
      <c r="D3" s="98"/>
      <c r="E3" s="98"/>
      <c r="F3" s="98"/>
      <c r="G3" s="98"/>
      <c r="H3" s="98"/>
      <c r="I3" s="98"/>
      <c r="J3" s="98"/>
      <c r="K3" s="98"/>
      <c r="L3" s="98"/>
      <c r="M3" s="98"/>
      <c r="N3" s="98"/>
      <c r="O3" s="98"/>
      <c r="P3" s="98"/>
      <c r="Q3" s="98"/>
      <c r="R3" s="98"/>
      <c r="S3" s="98"/>
      <c r="T3" s="98"/>
      <c r="U3" s="98"/>
      <c r="V3" s="98"/>
      <c r="W3" s="98"/>
      <c r="X3" s="99"/>
      <c r="Y3" s="98"/>
      <c r="Z3" s="98"/>
      <c r="AA3" s="98"/>
      <c r="AB3" s="98"/>
      <c r="AC3" s="98"/>
      <c r="AD3" s="98"/>
      <c r="AE3" s="98"/>
      <c r="AF3" s="98"/>
      <c r="AG3" s="98"/>
      <c r="AH3" s="98"/>
      <c r="AI3" s="98"/>
      <c r="AJ3" s="98"/>
      <c r="AK3" s="100"/>
      <c r="AL3" s="110"/>
      <c r="AM3" s="111"/>
    </row>
    <row r="4" spans="1:40" ht="15.75" customHeight="1" thickBot="1" x14ac:dyDescent="0.3">
      <c r="A4" s="79"/>
      <c r="B4" s="80"/>
      <c r="C4" s="97"/>
      <c r="D4" s="98"/>
      <c r="E4" s="98"/>
      <c r="F4" s="98"/>
      <c r="G4" s="98"/>
      <c r="H4" s="98"/>
      <c r="I4" s="98"/>
      <c r="J4" s="98"/>
      <c r="K4" s="98"/>
      <c r="L4" s="98"/>
      <c r="M4" s="98"/>
      <c r="N4" s="98"/>
      <c r="O4" s="98"/>
      <c r="P4" s="98"/>
      <c r="Q4" s="98"/>
      <c r="R4" s="98"/>
      <c r="S4" s="98"/>
      <c r="T4" s="98"/>
      <c r="U4" s="98"/>
      <c r="V4" s="98"/>
      <c r="W4" s="98"/>
      <c r="X4" s="99"/>
      <c r="Y4" s="98"/>
      <c r="Z4" s="98"/>
      <c r="AA4" s="98"/>
      <c r="AB4" s="98"/>
      <c r="AC4" s="98"/>
      <c r="AD4" s="98"/>
      <c r="AE4" s="98"/>
      <c r="AF4" s="98"/>
      <c r="AG4" s="98"/>
      <c r="AH4" s="98"/>
      <c r="AI4" s="98"/>
      <c r="AJ4" s="98"/>
      <c r="AK4" s="100"/>
      <c r="AL4" s="110"/>
      <c r="AM4" s="111"/>
    </row>
    <row r="5" spans="1:40" ht="15" customHeight="1" thickBot="1" x14ac:dyDescent="0.3">
      <c r="A5" s="85" t="s">
        <v>0</v>
      </c>
      <c r="B5" s="86"/>
      <c r="C5" s="86"/>
      <c r="D5" s="86"/>
      <c r="E5" s="86"/>
      <c r="F5" s="86"/>
      <c r="G5" s="86"/>
      <c r="H5" s="87"/>
      <c r="I5" s="88" t="s">
        <v>1</v>
      </c>
      <c r="J5" s="89"/>
      <c r="K5" s="89"/>
      <c r="L5" s="89"/>
      <c r="M5" s="89"/>
      <c r="N5" s="89"/>
      <c r="O5" s="89"/>
      <c r="P5" s="89"/>
      <c r="Q5" s="89"/>
      <c r="R5" s="89"/>
      <c r="S5" s="89"/>
      <c r="T5" s="89"/>
      <c r="U5" s="90"/>
      <c r="V5" s="59" t="s">
        <v>449</v>
      </c>
      <c r="W5" s="60"/>
      <c r="X5" s="61"/>
      <c r="Y5" s="62"/>
      <c r="Z5" s="71" t="s">
        <v>359</v>
      </c>
      <c r="AA5" s="71"/>
      <c r="AB5" s="71"/>
      <c r="AC5" s="72"/>
      <c r="AD5" s="116" t="s">
        <v>365</v>
      </c>
      <c r="AE5" s="117"/>
      <c r="AF5" s="117"/>
      <c r="AG5" s="118"/>
      <c r="AH5" s="118"/>
      <c r="AI5" s="118"/>
      <c r="AJ5" s="118"/>
      <c r="AK5" s="117"/>
      <c r="AL5" s="117"/>
      <c r="AM5" s="119"/>
    </row>
    <row r="6" spans="1:40" ht="15" customHeight="1" x14ac:dyDescent="0.25">
      <c r="A6" s="91" t="s">
        <v>2</v>
      </c>
      <c r="B6" s="91" t="s">
        <v>3</v>
      </c>
      <c r="C6" s="91" t="s">
        <v>4</v>
      </c>
      <c r="D6" s="91" t="s">
        <v>5</v>
      </c>
      <c r="E6" s="91" t="s">
        <v>6</v>
      </c>
      <c r="F6" s="91" t="s">
        <v>7</v>
      </c>
      <c r="G6" s="91" t="s">
        <v>8</v>
      </c>
      <c r="H6" s="91" t="s">
        <v>9</v>
      </c>
      <c r="I6" s="81" t="s">
        <v>10</v>
      </c>
      <c r="J6" s="81" t="s">
        <v>11</v>
      </c>
      <c r="K6" s="81"/>
      <c r="L6" s="81" t="s">
        <v>12</v>
      </c>
      <c r="M6" s="81" t="s">
        <v>13</v>
      </c>
      <c r="N6" s="81" t="s">
        <v>87</v>
      </c>
      <c r="O6" s="83" t="s">
        <v>14</v>
      </c>
      <c r="P6" s="81" t="s">
        <v>15</v>
      </c>
      <c r="Q6" s="81" t="s">
        <v>16</v>
      </c>
      <c r="R6" s="81" t="s">
        <v>18</v>
      </c>
      <c r="S6" s="81" t="s">
        <v>17</v>
      </c>
      <c r="T6" s="81" t="s">
        <v>138</v>
      </c>
      <c r="U6" s="120" t="s">
        <v>19</v>
      </c>
      <c r="V6" s="63" t="s">
        <v>450</v>
      </c>
      <c r="W6" s="69" t="s">
        <v>318</v>
      </c>
      <c r="X6" s="65" t="s">
        <v>317</v>
      </c>
      <c r="Y6" s="67" t="s">
        <v>360</v>
      </c>
      <c r="Z6" s="73" t="s">
        <v>20</v>
      </c>
      <c r="AA6" s="112" t="s">
        <v>318</v>
      </c>
      <c r="AB6" s="101" t="s">
        <v>317</v>
      </c>
      <c r="AC6" s="114" t="s">
        <v>360</v>
      </c>
      <c r="AD6" s="57" t="s">
        <v>20</v>
      </c>
      <c r="AE6" s="57" t="s">
        <v>21</v>
      </c>
      <c r="AF6" s="57" t="s">
        <v>22</v>
      </c>
      <c r="AG6" s="106" t="s">
        <v>23</v>
      </c>
      <c r="AH6" s="106" t="s">
        <v>317</v>
      </c>
      <c r="AI6" s="103" t="s">
        <v>315</v>
      </c>
      <c r="AJ6" s="103" t="s">
        <v>316</v>
      </c>
      <c r="AK6" s="57" t="s">
        <v>24</v>
      </c>
      <c r="AL6" s="57" t="s">
        <v>25</v>
      </c>
      <c r="AM6" s="57" t="s">
        <v>26</v>
      </c>
    </row>
    <row r="7" spans="1:40" ht="22.5" x14ac:dyDescent="0.25">
      <c r="A7" s="92"/>
      <c r="B7" s="92"/>
      <c r="C7" s="92"/>
      <c r="D7" s="92"/>
      <c r="E7" s="92"/>
      <c r="F7" s="92"/>
      <c r="G7" s="92"/>
      <c r="H7" s="92"/>
      <c r="I7" s="82"/>
      <c r="J7" s="50" t="s">
        <v>27</v>
      </c>
      <c r="K7" s="50" t="s">
        <v>28</v>
      </c>
      <c r="L7" s="82"/>
      <c r="M7" s="82"/>
      <c r="N7" s="82"/>
      <c r="O7" s="84"/>
      <c r="P7" s="82"/>
      <c r="Q7" s="82"/>
      <c r="R7" s="82"/>
      <c r="S7" s="82"/>
      <c r="T7" s="82"/>
      <c r="U7" s="121"/>
      <c r="V7" s="64"/>
      <c r="W7" s="70"/>
      <c r="X7" s="66"/>
      <c r="Y7" s="68"/>
      <c r="Z7" s="74"/>
      <c r="AA7" s="113"/>
      <c r="AB7" s="102"/>
      <c r="AC7" s="115"/>
      <c r="AD7" s="58"/>
      <c r="AE7" s="58"/>
      <c r="AF7" s="58"/>
      <c r="AG7" s="107"/>
      <c r="AH7" s="107"/>
      <c r="AI7" s="104"/>
      <c r="AJ7" s="104"/>
      <c r="AK7" s="58"/>
      <c r="AL7" s="58"/>
      <c r="AM7" s="58"/>
    </row>
    <row r="8" spans="1:40" ht="45" x14ac:dyDescent="0.25">
      <c r="A8" s="51" t="s">
        <v>29</v>
      </c>
      <c r="B8" s="51" t="s">
        <v>30</v>
      </c>
      <c r="C8" s="51" t="s">
        <v>31</v>
      </c>
      <c r="D8" s="51" t="s">
        <v>32</v>
      </c>
      <c r="E8" s="51" t="s">
        <v>30</v>
      </c>
      <c r="F8" s="51" t="s">
        <v>33</v>
      </c>
      <c r="G8" s="51" t="s">
        <v>34</v>
      </c>
      <c r="H8" s="51" t="s">
        <v>31</v>
      </c>
      <c r="I8" s="52" t="s">
        <v>35</v>
      </c>
      <c r="J8" s="52" t="s">
        <v>36</v>
      </c>
      <c r="K8" s="52" t="s">
        <v>37</v>
      </c>
      <c r="L8" s="52" t="s">
        <v>31</v>
      </c>
      <c r="M8" s="52" t="s">
        <v>38</v>
      </c>
      <c r="N8" s="52" t="s">
        <v>157</v>
      </c>
      <c r="O8" s="53" t="s">
        <v>31</v>
      </c>
      <c r="P8" s="52" t="s">
        <v>30</v>
      </c>
      <c r="Q8" s="52" t="s">
        <v>30</v>
      </c>
      <c r="R8" s="52" t="s">
        <v>31</v>
      </c>
      <c r="S8" s="52" t="s">
        <v>39</v>
      </c>
      <c r="T8" s="52" t="s">
        <v>39</v>
      </c>
      <c r="U8" s="54" t="s">
        <v>40</v>
      </c>
      <c r="V8" s="122" t="s">
        <v>30</v>
      </c>
      <c r="W8" s="123" t="s">
        <v>42</v>
      </c>
      <c r="X8" s="124" t="s">
        <v>41</v>
      </c>
      <c r="Y8" s="125" t="s">
        <v>361</v>
      </c>
      <c r="Z8" s="48" t="s">
        <v>30</v>
      </c>
      <c r="AA8" s="46" t="s">
        <v>42</v>
      </c>
      <c r="AB8" s="48" t="s">
        <v>41</v>
      </c>
      <c r="AC8" s="46" t="s">
        <v>361</v>
      </c>
      <c r="AD8" s="55" t="s">
        <v>30</v>
      </c>
      <c r="AE8" s="55" t="s">
        <v>43</v>
      </c>
      <c r="AF8" s="55" t="s">
        <v>44</v>
      </c>
      <c r="AG8" s="56" t="s">
        <v>41</v>
      </c>
      <c r="AH8" s="56" t="s">
        <v>41</v>
      </c>
      <c r="AI8" s="105"/>
      <c r="AJ8" s="105"/>
      <c r="AK8" s="55" t="s">
        <v>39</v>
      </c>
      <c r="AL8" s="55" t="s">
        <v>42</v>
      </c>
      <c r="AM8" s="55" t="s">
        <v>242</v>
      </c>
    </row>
    <row r="9" spans="1:40" s="28" customFormat="1" ht="102" x14ac:dyDescent="0.25">
      <c r="A9" s="16">
        <v>2018</v>
      </c>
      <c r="B9" s="15">
        <v>43131</v>
      </c>
      <c r="C9" s="16" t="s">
        <v>45</v>
      </c>
      <c r="D9" s="17" t="s">
        <v>46</v>
      </c>
      <c r="E9" s="15">
        <v>43101</v>
      </c>
      <c r="F9" s="16" t="s">
        <v>149</v>
      </c>
      <c r="G9" s="18" t="s">
        <v>148</v>
      </c>
      <c r="H9" s="16" t="s">
        <v>47</v>
      </c>
      <c r="I9" s="16" t="s">
        <v>35</v>
      </c>
      <c r="J9" s="17" t="s">
        <v>150</v>
      </c>
      <c r="K9" s="16">
        <v>2</v>
      </c>
      <c r="L9" s="16" t="s">
        <v>48</v>
      </c>
      <c r="M9" s="16" t="s">
        <v>153</v>
      </c>
      <c r="N9" s="16" t="s">
        <v>158</v>
      </c>
      <c r="O9" s="19">
        <v>1</v>
      </c>
      <c r="P9" s="15">
        <v>43132</v>
      </c>
      <c r="Q9" s="15">
        <v>43465</v>
      </c>
      <c r="R9" s="16" t="s">
        <v>49</v>
      </c>
      <c r="S9" s="16" t="s">
        <v>80</v>
      </c>
      <c r="T9" s="16" t="s">
        <v>51</v>
      </c>
      <c r="U9" s="16" t="s">
        <v>50</v>
      </c>
      <c r="V9" s="47">
        <v>43220</v>
      </c>
      <c r="W9" s="39" t="s">
        <v>451</v>
      </c>
      <c r="X9" s="25">
        <v>0.67</v>
      </c>
      <c r="Y9" s="16" t="s">
        <v>362</v>
      </c>
      <c r="Z9" s="47">
        <v>43343</v>
      </c>
      <c r="AA9" s="18" t="s">
        <v>351</v>
      </c>
      <c r="AB9" s="25">
        <v>0.5</v>
      </c>
      <c r="AC9" s="16" t="s">
        <v>362</v>
      </c>
      <c r="AD9" s="15">
        <v>43465</v>
      </c>
      <c r="AE9" s="17" t="s">
        <v>382</v>
      </c>
      <c r="AF9" s="16">
        <v>2</v>
      </c>
      <c r="AG9" s="25">
        <f>IF(AF9="","",IF(OR(K9=0,K9="",AD9=""),"",(AF9*100%)/K9))</f>
        <v>1</v>
      </c>
      <c r="AH9" s="25">
        <f>IF(OR(O9="",AG9=""),"",IF(OR(O9=0,AG9=0),0,IF((AG9*100%)/O9&gt;100%,100%,(AG9*100%)/O9)))</f>
        <v>1</v>
      </c>
      <c r="AI9" s="26" t="str">
        <f>IF(AF9="","",IF(AD9&lt;=Q9,IF(AH9=0%,"SIN INICIAR",IF(AH9=100%,"TERMINADA",IF(AH9&gt;0%,"EN PROCESO",IF(AH9&lt;0%,"INCUMPLIDA"))))))</f>
        <v>TERMINADA</v>
      </c>
      <c r="AJ9" s="26" t="str">
        <f>IF(AF9="","",IF(AD9&gt;=Q9,IF(AH9&lt;100%,"INCUMPLIDA",IF(AH9=100%,"TERMINADA EXTEMPORANEA"))))</f>
        <v>TERMINADA EXTEMPORANEA</v>
      </c>
      <c r="AK9" s="27" t="str">
        <f>IF(AF9="","",IF(AD9&lt;=Q9,AI9,IF(AD9&gt;=Q9,AJ9)))</f>
        <v>TERMINADA</v>
      </c>
      <c r="AL9" s="18" t="s">
        <v>415</v>
      </c>
      <c r="AM9" s="16" t="s">
        <v>320</v>
      </c>
    </row>
    <row r="10" spans="1:40" s="28" customFormat="1" ht="165.75" x14ac:dyDescent="0.25">
      <c r="A10" s="16">
        <v>2018</v>
      </c>
      <c r="B10" s="15">
        <v>43131</v>
      </c>
      <c r="C10" s="16" t="s">
        <v>45</v>
      </c>
      <c r="D10" s="17" t="s">
        <v>46</v>
      </c>
      <c r="E10" s="15">
        <v>43101</v>
      </c>
      <c r="F10" s="16" t="s">
        <v>151</v>
      </c>
      <c r="G10" s="18" t="s">
        <v>148</v>
      </c>
      <c r="H10" s="16" t="s">
        <v>47</v>
      </c>
      <c r="I10" s="16" t="s">
        <v>35</v>
      </c>
      <c r="J10" s="17" t="s">
        <v>152</v>
      </c>
      <c r="K10" s="16">
        <v>1</v>
      </c>
      <c r="L10" s="16" t="s">
        <v>48</v>
      </c>
      <c r="M10" s="16" t="s">
        <v>153</v>
      </c>
      <c r="N10" s="16" t="s">
        <v>159</v>
      </c>
      <c r="O10" s="19">
        <v>1</v>
      </c>
      <c r="P10" s="15">
        <v>43132</v>
      </c>
      <c r="Q10" s="15">
        <v>43465</v>
      </c>
      <c r="R10" s="16" t="s">
        <v>275</v>
      </c>
      <c r="S10" s="16" t="s">
        <v>278</v>
      </c>
      <c r="T10" s="16" t="s">
        <v>279</v>
      </c>
      <c r="U10" s="16" t="s">
        <v>50</v>
      </c>
      <c r="V10" s="47">
        <v>43220</v>
      </c>
      <c r="W10" s="39" t="s">
        <v>452</v>
      </c>
      <c r="X10" s="25">
        <v>0.67</v>
      </c>
      <c r="Y10" s="16" t="s">
        <v>453</v>
      </c>
      <c r="Z10" s="47">
        <v>43343</v>
      </c>
      <c r="AA10" s="17" t="s">
        <v>326</v>
      </c>
      <c r="AB10" s="25">
        <v>0.5</v>
      </c>
      <c r="AC10" s="16" t="s">
        <v>362</v>
      </c>
      <c r="AD10" s="15">
        <v>43465</v>
      </c>
      <c r="AE10" s="17" t="s">
        <v>383</v>
      </c>
      <c r="AF10" s="16">
        <v>1</v>
      </c>
      <c r="AG10" s="25">
        <f>IF(AF10="","",IF(OR(K10=0,K10="",AD10=""),"",(AF10*100%)/K10))</f>
        <v>1</v>
      </c>
      <c r="AH10" s="25">
        <f>IF(OR(O10="",AG10=""),"",IF(OR(O10=0,AG10=0),0,IF((AG10*100%)/O10&gt;100%,100%,(AG10*100%)/O10)))</f>
        <v>1</v>
      </c>
      <c r="AI10" s="26" t="str">
        <f>IF(AF10="","",IF(AD10&lt;=Q10,IF(AH10=0%,"SIN INICIAR",IF(AH10=100%,"TERMINADA",IF(AH10&gt;0%,"EN PROCESO",IF(AH10&lt;0%,"INCUMPLIDA"))))))</f>
        <v>TERMINADA</v>
      </c>
      <c r="AJ10" s="26" t="str">
        <f>IF(AF10="","",IF(AD10&gt;=Q10,IF(AH10&lt;100%,"INCUMPLIDA",IF(AH10=100%,"TERMINADA EXTEMPORANEA"))))</f>
        <v>TERMINADA EXTEMPORANEA</v>
      </c>
      <c r="AK10" s="27" t="str">
        <f>IF(AF10="","",IF(AD10&lt;=Q10,AI10,IF(AD10&gt;=Q10,AJ10)))</f>
        <v>TERMINADA</v>
      </c>
      <c r="AL10" s="17" t="s">
        <v>426</v>
      </c>
      <c r="AM10" s="16" t="s">
        <v>320</v>
      </c>
    </row>
    <row r="11" spans="1:40" s="28" customFormat="1" ht="56.25" x14ac:dyDescent="0.25">
      <c r="A11" s="20">
        <v>2018</v>
      </c>
      <c r="B11" s="21">
        <v>43131</v>
      </c>
      <c r="C11" s="20" t="s">
        <v>45</v>
      </c>
      <c r="D11" s="39" t="s">
        <v>46</v>
      </c>
      <c r="E11" s="21">
        <v>43101</v>
      </c>
      <c r="F11" s="20" t="s">
        <v>154</v>
      </c>
      <c r="G11" s="49" t="s">
        <v>454</v>
      </c>
      <c r="H11" s="20" t="s">
        <v>47</v>
      </c>
      <c r="I11" s="16" t="s">
        <v>35</v>
      </c>
      <c r="J11" s="39" t="s">
        <v>455</v>
      </c>
      <c r="K11" s="16">
        <v>1</v>
      </c>
      <c r="L11" s="16" t="s">
        <v>48</v>
      </c>
      <c r="M11" s="20" t="s">
        <v>153</v>
      </c>
      <c r="N11" s="20" t="s">
        <v>456</v>
      </c>
      <c r="O11" s="40">
        <v>1</v>
      </c>
      <c r="P11" s="21">
        <v>43101</v>
      </c>
      <c r="Q11" s="21">
        <v>43131</v>
      </c>
      <c r="R11" s="20" t="s">
        <v>49</v>
      </c>
      <c r="S11" s="20" t="s">
        <v>80</v>
      </c>
      <c r="T11" s="20" t="s">
        <v>51</v>
      </c>
      <c r="U11" s="16" t="s">
        <v>50</v>
      </c>
      <c r="V11" s="47">
        <v>43220</v>
      </c>
      <c r="W11" s="126" t="s">
        <v>457</v>
      </c>
      <c r="X11" s="25">
        <v>1</v>
      </c>
      <c r="Y11" s="16" t="s">
        <v>469</v>
      </c>
      <c r="Z11" s="47"/>
      <c r="AA11" s="17"/>
      <c r="AB11" s="25"/>
      <c r="AC11" s="16"/>
      <c r="AD11" s="15"/>
      <c r="AE11" s="17"/>
      <c r="AF11" s="16"/>
      <c r="AG11" s="25"/>
      <c r="AH11" s="25"/>
      <c r="AI11" s="26"/>
      <c r="AJ11" s="26"/>
      <c r="AK11" s="27"/>
      <c r="AL11" s="17"/>
      <c r="AM11" s="16"/>
    </row>
    <row r="12" spans="1:40" s="28" customFormat="1" ht="78.75" x14ac:dyDescent="0.25">
      <c r="A12" s="20">
        <v>2018</v>
      </c>
      <c r="B12" s="21">
        <v>43131</v>
      </c>
      <c r="C12" s="20" t="s">
        <v>45</v>
      </c>
      <c r="D12" s="39" t="s">
        <v>46</v>
      </c>
      <c r="E12" s="21">
        <v>43101</v>
      </c>
      <c r="F12" s="20" t="s">
        <v>156</v>
      </c>
      <c r="G12" s="49" t="s">
        <v>155</v>
      </c>
      <c r="H12" s="20" t="s">
        <v>47</v>
      </c>
      <c r="I12" s="16" t="s">
        <v>35</v>
      </c>
      <c r="J12" s="39" t="s">
        <v>458</v>
      </c>
      <c r="K12" s="16">
        <v>1</v>
      </c>
      <c r="L12" s="16" t="s">
        <v>48</v>
      </c>
      <c r="M12" s="20" t="s">
        <v>153</v>
      </c>
      <c r="N12" s="20" t="s">
        <v>460</v>
      </c>
      <c r="O12" s="40">
        <v>1</v>
      </c>
      <c r="P12" s="21">
        <v>43122</v>
      </c>
      <c r="Q12" s="21">
        <v>43130</v>
      </c>
      <c r="R12" s="20" t="s">
        <v>49</v>
      </c>
      <c r="S12" s="20" t="s">
        <v>80</v>
      </c>
      <c r="T12" s="20" t="s">
        <v>51</v>
      </c>
      <c r="U12" s="20" t="s">
        <v>50</v>
      </c>
      <c r="V12" s="47">
        <v>43220</v>
      </c>
      <c r="W12" s="126" t="s">
        <v>462</v>
      </c>
      <c r="X12" s="25">
        <v>1</v>
      </c>
      <c r="Y12" s="16" t="s">
        <v>469</v>
      </c>
      <c r="Z12" s="47"/>
      <c r="AA12" s="17"/>
      <c r="AB12" s="25"/>
      <c r="AC12" s="16"/>
      <c r="AD12" s="15"/>
      <c r="AE12" s="17"/>
      <c r="AF12" s="16"/>
      <c r="AG12" s="25"/>
      <c r="AH12" s="25"/>
      <c r="AI12" s="26"/>
      <c r="AJ12" s="26"/>
      <c r="AK12" s="27"/>
      <c r="AL12" s="17"/>
      <c r="AM12" s="16"/>
    </row>
    <row r="13" spans="1:40" s="28" customFormat="1" ht="146.25" x14ac:dyDescent="0.25">
      <c r="A13" s="20">
        <v>2018</v>
      </c>
      <c r="B13" s="21">
        <v>43131</v>
      </c>
      <c r="C13" s="20" t="s">
        <v>45</v>
      </c>
      <c r="D13" s="39" t="s">
        <v>46</v>
      </c>
      <c r="E13" s="21">
        <v>43101</v>
      </c>
      <c r="F13" s="20" t="s">
        <v>160</v>
      </c>
      <c r="G13" s="49" t="s">
        <v>155</v>
      </c>
      <c r="H13" s="20" t="s">
        <v>47</v>
      </c>
      <c r="I13" s="16" t="s">
        <v>35</v>
      </c>
      <c r="J13" s="39" t="s">
        <v>459</v>
      </c>
      <c r="K13" s="16">
        <v>1</v>
      </c>
      <c r="L13" s="16" t="s">
        <v>48</v>
      </c>
      <c r="M13" s="20" t="s">
        <v>153</v>
      </c>
      <c r="N13" s="20" t="s">
        <v>461</v>
      </c>
      <c r="O13" s="40">
        <v>1</v>
      </c>
      <c r="P13" s="21">
        <v>43131</v>
      </c>
      <c r="Q13" s="21">
        <v>43131</v>
      </c>
      <c r="R13" s="20" t="s">
        <v>49</v>
      </c>
      <c r="S13" s="20" t="s">
        <v>80</v>
      </c>
      <c r="T13" s="20" t="s">
        <v>51</v>
      </c>
      <c r="U13" s="20" t="s">
        <v>50</v>
      </c>
      <c r="V13" s="47">
        <v>43220</v>
      </c>
      <c r="W13" s="126" t="s">
        <v>463</v>
      </c>
      <c r="X13" s="25">
        <v>1</v>
      </c>
      <c r="Y13" s="16" t="s">
        <v>469</v>
      </c>
      <c r="Z13" s="47"/>
      <c r="AA13" s="17"/>
      <c r="AB13" s="25"/>
      <c r="AC13" s="16"/>
      <c r="AD13" s="15"/>
      <c r="AE13" s="17"/>
      <c r="AF13" s="16"/>
      <c r="AG13" s="25"/>
      <c r="AH13" s="25"/>
      <c r="AI13" s="26"/>
      <c r="AJ13" s="26"/>
      <c r="AK13" s="27"/>
      <c r="AL13" s="17"/>
      <c r="AM13" s="16"/>
    </row>
    <row r="14" spans="1:40" s="28" customFormat="1" ht="102" x14ac:dyDescent="0.25">
      <c r="A14" s="16">
        <v>2018</v>
      </c>
      <c r="B14" s="15">
        <v>43131</v>
      </c>
      <c r="C14" s="16" t="s">
        <v>45</v>
      </c>
      <c r="D14" s="17" t="s">
        <v>46</v>
      </c>
      <c r="E14" s="15">
        <v>43101</v>
      </c>
      <c r="F14" s="16" t="s">
        <v>161</v>
      </c>
      <c r="G14" s="18" t="s">
        <v>155</v>
      </c>
      <c r="H14" s="16" t="s">
        <v>47</v>
      </c>
      <c r="I14" s="16" t="s">
        <v>35</v>
      </c>
      <c r="J14" s="17" t="s">
        <v>162</v>
      </c>
      <c r="K14" s="16">
        <v>1</v>
      </c>
      <c r="L14" s="16" t="s">
        <v>48</v>
      </c>
      <c r="M14" s="16" t="s">
        <v>163</v>
      </c>
      <c r="N14" s="16" t="s">
        <v>163</v>
      </c>
      <c r="O14" s="19">
        <v>1</v>
      </c>
      <c r="P14" s="15">
        <v>43131</v>
      </c>
      <c r="Q14" s="15">
        <v>43465</v>
      </c>
      <c r="R14" s="16" t="s">
        <v>49</v>
      </c>
      <c r="S14" s="16" t="s">
        <v>80</v>
      </c>
      <c r="T14" s="16" t="s">
        <v>51</v>
      </c>
      <c r="U14" s="16" t="s">
        <v>50</v>
      </c>
      <c r="V14" s="47">
        <v>43220</v>
      </c>
      <c r="W14" s="16"/>
      <c r="X14" s="16"/>
      <c r="Y14" s="16"/>
      <c r="Z14" s="47">
        <v>43343</v>
      </c>
      <c r="AA14" s="17" t="s">
        <v>323</v>
      </c>
      <c r="AB14" s="25">
        <v>0.5</v>
      </c>
      <c r="AC14" s="16" t="s">
        <v>362</v>
      </c>
      <c r="AD14" s="15">
        <v>43465</v>
      </c>
      <c r="AE14" s="17" t="s">
        <v>384</v>
      </c>
      <c r="AF14" s="16">
        <v>1</v>
      </c>
      <c r="AG14" s="25">
        <f>IF(AF14="","",IF(OR(K14=0,K14="",AD14=""),"",(AF14*100%)/K14))</f>
        <v>1</v>
      </c>
      <c r="AH14" s="25">
        <f>IF(OR(O14="",AG14=""),"",IF(OR(O14=0,AG14=0),0,IF((AG14*100%)/O14&gt;100%,100%,(AG14*100%)/O14)))</f>
        <v>1</v>
      </c>
      <c r="AI14" s="26" t="str">
        <f>IF(AF14="","",IF(AD14&lt;=Q14,IF(AH14=0%,"SIN INICIAR",IF(AH14=100%,"TERMINADA",IF(AH14&gt;0%,"EN PROCESO",IF(AH14&lt;0%,"INCUMPLIDA"))))))</f>
        <v>TERMINADA</v>
      </c>
      <c r="AJ14" s="26" t="str">
        <f>IF(AF14="","",IF(AD14&gt;=Q14,IF(AH14&lt;100%,"INCUMPLIDA",IF(AH14=100%,"TERMINADA EXTEMPORANEA"))))</f>
        <v>TERMINADA EXTEMPORANEA</v>
      </c>
      <c r="AK14" s="27" t="str">
        <f>IF(AF14="","",IF(AD14&lt;=Q14,AI14,IF(AD14&gt;=Q14,AJ14)))</f>
        <v>TERMINADA</v>
      </c>
      <c r="AL14" s="17" t="s">
        <v>427</v>
      </c>
      <c r="AM14" s="16" t="s">
        <v>320</v>
      </c>
    </row>
    <row r="15" spans="1:40" s="28" customFormat="1" ht="140.25" x14ac:dyDescent="0.25">
      <c r="A15" s="20">
        <v>2018</v>
      </c>
      <c r="B15" s="21">
        <v>43131</v>
      </c>
      <c r="C15" s="20" t="s">
        <v>45</v>
      </c>
      <c r="D15" s="39" t="s">
        <v>46</v>
      </c>
      <c r="E15" s="21">
        <v>43101</v>
      </c>
      <c r="F15" s="20" t="s">
        <v>164</v>
      </c>
      <c r="G15" s="49" t="s">
        <v>464</v>
      </c>
      <c r="H15" s="20" t="s">
        <v>47</v>
      </c>
      <c r="I15" s="16" t="s">
        <v>35</v>
      </c>
      <c r="J15" s="39" t="s">
        <v>465</v>
      </c>
      <c r="K15" s="16">
        <v>1</v>
      </c>
      <c r="L15" s="16" t="s">
        <v>48</v>
      </c>
      <c r="M15" s="20" t="s">
        <v>466</v>
      </c>
      <c r="N15" s="20" t="s">
        <v>467</v>
      </c>
      <c r="O15" s="40">
        <v>1</v>
      </c>
      <c r="P15" s="21">
        <v>43282</v>
      </c>
      <c r="Q15" s="21">
        <v>43465</v>
      </c>
      <c r="R15" s="20" t="s">
        <v>49</v>
      </c>
      <c r="S15" s="20" t="s">
        <v>80</v>
      </c>
      <c r="T15" s="20" t="s">
        <v>51</v>
      </c>
      <c r="U15" s="20" t="s">
        <v>50</v>
      </c>
      <c r="V15" s="47"/>
      <c r="W15" s="16"/>
      <c r="X15" s="16"/>
      <c r="Y15" s="16"/>
      <c r="Z15" s="47">
        <v>43343</v>
      </c>
      <c r="AA15" s="17" t="s">
        <v>468</v>
      </c>
      <c r="AB15" s="25">
        <v>1</v>
      </c>
      <c r="AC15" s="16" t="s">
        <v>469</v>
      </c>
      <c r="AD15" s="15"/>
      <c r="AE15" s="17"/>
      <c r="AF15" s="16"/>
      <c r="AG15" s="25"/>
      <c r="AH15" s="25"/>
      <c r="AI15" s="26"/>
      <c r="AJ15" s="26"/>
      <c r="AK15" s="27"/>
      <c r="AL15" s="17"/>
      <c r="AM15" s="16"/>
    </row>
    <row r="16" spans="1:40" s="28" customFormat="1" ht="191.25" x14ac:dyDescent="0.25">
      <c r="A16" s="16">
        <v>2018</v>
      </c>
      <c r="B16" s="15">
        <v>43131</v>
      </c>
      <c r="C16" s="16" t="s">
        <v>45</v>
      </c>
      <c r="D16" s="17" t="s">
        <v>46</v>
      </c>
      <c r="E16" s="15">
        <v>43101</v>
      </c>
      <c r="F16" s="16" t="s">
        <v>165</v>
      </c>
      <c r="G16" s="18" t="s">
        <v>167</v>
      </c>
      <c r="H16" s="16" t="s">
        <v>47</v>
      </c>
      <c r="I16" s="16" t="s">
        <v>35</v>
      </c>
      <c r="J16" s="17" t="s">
        <v>166</v>
      </c>
      <c r="K16" s="16">
        <v>3</v>
      </c>
      <c r="L16" s="16" t="s">
        <v>48</v>
      </c>
      <c r="M16" s="16" t="s">
        <v>169</v>
      </c>
      <c r="N16" s="16" t="s">
        <v>168</v>
      </c>
      <c r="O16" s="19">
        <v>1</v>
      </c>
      <c r="P16" s="15">
        <v>43222</v>
      </c>
      <c r="Q16" s="15">
        <v>43480</v>
      </c>
      <c r="R16" s="16" t="s">
        <v>276</v>
      </c>
      <c r="S16" s="16" t="s">
        <v>54</v>
      </c>
      <c r="T16" s="16" t="s">
        <v>277</v>
      </c>
      <c r="U16" s="16" t="s">
        <v>50</v>
      </c>
      <c r="V16" s="47"/>
      <c r="W16" s="16"/>
      <c r="X16" s="16"/>
      <c r="Y16" s="16"/>
      <c r="Z16" s="47">
        <v>43343</v>
      </c>
      <c r="AA16" s="17" t="s">
        <v>327</v>
      </c>
      <c r="AB16" s="25">
        <v>0.33</v>
      </c>
      <c r="AC16" s="16" t="s">
        <v>362</v>
      </c>
      <c r="AD16" s="15">
        <v>43465</v>
      </c>
      <c r="AE16" s="17" t="s">
        <v>379</v>
      </c>
      <c r="AF16" s="16">
        <v>2</v>
      </c>
      <c r="AG16" s="25">
        <f>IF(AF16="","",IF(OR(K16=0,K16="",AD16=""),"",(AF16*100%)/K16))</f>
        <v>0.66666666666666663</v>
      </c>
      <c r="AH16" s="25">
        <f>IF(OR(O16="",AG16=""),"",IF(OR(O16=0,AG16=0),0,IF((AG16*100%)/O16&gt;100%,100%,(AG16*100%)/O16)))</f>
        <v>0.66666666666666663</v>
      </c>
      <c r="AI16" s="26" t="str">
        <f>IF(AF16="","",IF(AD16&lt;=Q16,IF(AH16=0%,"SIN INICIAR",IF(AH16=100%,"TERMINADA",IF(AH16&gt;0%,"EN PROCESO",IF(AH16&lt;0%,"INCUMPLIDA"))))))</f>
        <v>EN PROCESO</v>
      </c>
      <c r="AJ16" s="26" t="str">
        <f>IF(AF16="","",IF(AD16&lt;=Q16,IF(AH16&lt;100%,"INCUMPLIDA",IF(AH16=100%,"TERMINADA EXTEMPORANEA"))))</f>
        <v>INCUMPLIDA</v>
      </c>
      <c r="AK16" s="27" t="str">
        <f>IF(AF16="","",IF(AD16&lt;=Q16,AI16,IF(AD16&gt;=Q16,AJ16)))</f>
        <v>EN PROCESO</v>
      </c>
      <c r="AL16" s="17" t="s">
        <v>435</v>
      </c>
      <c r="AM16" s="16" t="s">
        <v>320</v>
      </c>
    </row>
    <row r="17" spans="1:39" s="28" customFormat="1" ht="357" x14ac:dyDescent="0.25">
      <c r="A17" s="16">
        <v>2018</v>
      </c>
      <c r="B17" s="15">
        <v>43131</v>
      </c>
      <c r="C17" s="16" t="s">
        <v>45</v>
      </c>
      <c r="D17" s="17" t="s">
        <v>55</v>
      </c>
      <c r="E17" s="15">
        <v>43101</v>
      </c>
      <c r="F17" s="16" t="s">
        <v>149</v>
      </c>
      <c r="G17" s="18" t="s">
        <v>170</v>
      </c>
      <c r="H17" s="16" t="s">
        <v>47</v>
      </c>
      <c r="I17" s="16" t="s">
        <v>35</v>
      </c>
      <c r="J17" s="17" t="s">
        <v>171</v>
      </c>
      <c r="K17" s="16">
        <v>1</v>
      </c>
      <c r="L17" s="16" t="s">
        <v>48</v>
      </c>
      <c r="M17" s="16" t="s">
        <v>153</v>
      </c>
      <c r="N17" s="16" t="s">
        <v>172</v>
      </c>
      <c r="O17" s="19">
        <v>1</v>
      </c>
      <c r="P17" s="15">
        <v>43132</v>
      </c>
      <c r="Q17" s="15">
        <v>43245</v>
      </c>
      <c r="R17" s="16" t="s">
        <v>49</v>
      </c>
      <c r="S17" s="16" t="s">
        <v>80</v>
      </c>
      <c r="T17" s="16" t="s">
        <v>51</v>
      </c>
      <c r="U17" s="16" t="s">
        <v>50</v>
      </c>
      <c r="V17" s="47">
        <v>43220</v>
      </c>
      <c r="W17" s="39" t="s">
        <v>474</v>
      </c>
      <c r="X17" s="25">
        <v>0</v>
      </c>
      <c r="Y17" s="16" t="s">
        <v>363</v>
      </c>
      <c r="Z17" s="47">
        <v>43343</v>
      </c>
      <c r="AA17" s="29" t="s">
        <v>342</v>
      </c>
      <c r="AB17" s="25">
        <v>0.5</v>
      </c>
      <c r="AC17" s="16" t="s">
        <v>363</v>
      </c>
      <c r="AD17" s="15">
        <v>43465</v>
      </c>
      <c r="AE17" s="18" t="s">
        <v>385</v>
      </c>
      <c r="AF17" s="16">
        <v>0.5</v>
      </c>
      <c r="AG17" s="25">
        <f>IF(AF17="","",IF(OR(K17=0,K17="",AD17=""),"",(AF17*100%)/K17))</f>
        <v>0.5</v>
      </c>
      <c r="AH17" s="25">
        <f>IF(OR(O17="",AG17=""),"",IF(OR(O17=0,AG17=0),0,IF((AG17*100%)/O17&gt;100%,100%,(AG17*100%)/O17)))</f>
        <v>0.5</v>
      </c>
      <c r="AI17" s="26" t="b">
        <f>IF(AF17="","",IF(AD17&lt;=Q17,IF(AH17=0%,"SIN INICIAR",IF(AH17=100%,"TERMINADA",IF(AH17&gt;0%,"EN PROCESO",IF(AH17&lt;0%,"INCUMPLIDA"))))))</f>
        <v>0</v>
      </c>
      <c r="AJ17" s="26" t="str">
        <f>IF(AF17="","",IF(AD17&gt;=Q17,IF(AH17&lt;100%,"INCUMPLIDA",IF(AH17=100%,"TERMINADA EXTEMPORANEA"))))</f>
        <v>INCUMPLIDA</v>
      </c>
      <c r="AK17" s="27" t="str">
        <f>IF(AF17="","",IF(AD17&lt;=Q17,AI17,IF(AD17&gt;=Q17,AJ17)))</f>
        <v>INCUMPLIDA</v>
      </c>
      <c r="AL17" s="29" t="s">
        <v>419</v>
      </c>
      <c r="AM17" s="16" t="s">
        <v>320</v>
      </c>
    </row>
    <row r="18" spans="1:39" s="28" customFormat="1" ht="76.5" x14ac:dyDescent="0.25">
      <c r="A18" s="20">
        <v>2018</v>
      </c>
      <c r="B18" s="21">
        <v>43131</v>
      </c>
      <c r="C18" s="20" t="s">
        <v>45</v>
      </c>
      <c r="D18" s="39" t="s">
        <v>55</v>
      </c>
      <c r="E18" s="21">
        <v>43101</v>
      </c>
      <c r="F18" s="20" t="s">
        <v>151</v>
      </c>
      <c r="G18" s="49" t="s">
        <v>170</v>
      </c>
      <c r="H18" s="20" t="s">
        <v>47</v>
      </c>
      <c r="I18" s="16" t="s">
        <v>35</v>
      </c>
      <c r="J18" s="39" t="s">
        <v>470</v>
      </c>
      <c r="K18" s="16">
        <v>1</v>
      </c>
      <c r="L18" s="16" t="s">
        <v>48</v>
      </c>
      <c r="M18" s="20" t="s">
        <v>471</v>
      </c>
      <c r="N18" s="20" t="s">
        <v>472</v>
      </c>
      <c r="O18" s="40">
        <v>1</v>
      </c>
      <c r="P18" s="21">
        <v>43192</v>
      </c>
      <c r="Q18" s="21">
        <v>43245</v>
      </c>
      <c r="R18" s="20" t="s">
        <v>49</v>
      </c>
      <c r="S18" s="20" t="s">
        <v>80</v>
      </c>
      <c r="T18" s="20" t="s">
        <v>51</v>
      </c>
      <c r="U18" s="20" t="s">
        <v>50</v>
      </c>
      <c r="V18" s="47">
        <v>43220</v>
      </c>
      <c r="W18" s="126" t="s">
        <v>473</v>
      </c>
      <c r="X18" s="25">
        <v>0</v>
      </c>
      <c r="Y18" s="16" t="s">
        <v>363</v>
      </c>
      <c r="Z18" s="47">
        <v>43343</v>
      </c>
      <c r="AA18" s="17" t="s">
        <v>475</v>
      </c>
      <c r="AB18" s="25">
        <v>1</v>
      </c>
      <c r="AC18" s="16" t="s">
        <v>476</v>
      </c>
      <c r="AD18" s="15"/>
      <c r="AE18" s="18"/>
      <c r="AF18" s="16"/>
      <c r="AG18" s="25"/>
      <c r="AH18" s="25"/>
      <c r="AI18" s="26"/>
      <c r="AJ18" s="26"/>
      <c r="AK18" s="27"/>
      <c r="AL18" s="29"/>
      <c r="AM18" s="16"/>
    </row>
    <row r="19" spans="1:39" s="28" customFormat="1" ht="76.5" x14ac:dyDescent="0.25">
      <c r="A19" s="16">
        <v>2018</v>
      </c>
      <c r="B19" s="15">
        <v>43131</v>
      </c>
      <c r="C19" s="16" t="s">
        <v>45</v>
      </c>
      <c r="D19" s="17" t="s">
        <v>55</v>
      </c>
      <c r="E19" s="15">
        <v>43101</v>
      </c>
      <c r="F19" s="16" t="s">
        <v>154</v>
      </c>
      <c r="G19" s="18" t="s">
        <v>174</v>
      </c>
      <c r="H19" s="16" t="s">
        <v>100</v>
      </c>
      <c r="I19" s="16" t="s">
        <v>35</v>
      </c>
      <c r="J19" s="17" t="s">
        <v>175</v>
      </c>
      <c r="K19" s="16">
        <v>1</v>
      </c>
      <c r="L19" s="16" t="s">
        <v>48</v>
      </c>
      <c r="M19" s="16" t="s">
        <v>153</v>
      </c>
      <c r="N19" s="16" t="s">
        <v>176</v>
      </c>
      <c r="O19" s="19">
        <v>1</v>
      </c>
      <c r="P19" s="15">
        <v>43101</v>
      </c>
      <c r="Q19" s="15">
        <v>43465</v>
      </c>
      <c r="R19" s="16" t="s">
        <v>58</v>
      </c>
      <c r="S19" s="16" t="s">
        <v>80</v>
      </c>
      <c r="T19" s="16" t="s">
        <v>59</v>
      </c>
      <c r="U19" s="16" t="s">
        <v>50</v>
      </c>
      <c r="V19" s="47">
        <v>43220</v>
      </c>
      <c r="W19" s="127" t="s">
        <v>477</v>
      </c>
      <c r="X19" s="25">
        <v>0</v>
      </c>
      <c r="Y19" s="16" t="s">
        <v>363</v>
      </c>
      <c r="Z19" s="47">
        <v>43343</v>
      </c>
      <c r="AA19" s="17" t="s">
        <v>325</v>
      </c>
      <c r="AB19" s="25">
        <v>0</v>
      </c>
      <c r="AC19" s="16" t="s">
        <v>364</v>
      </c>
      <c r="AD19" s="15">
        <v>43465</v>
      </c>
      <c r="AE19" s="18" t="s">
        <v>391</v>
      </c>
      <c r="AF19" s="16">
        <v>0</v>
      </c>
      <c r="AG19" s="25">
        <f>IF(AF19="","",IF(OR(K19=0,K19="",AD19=""),"",(AF19*100%)/K19))</f>
        <v>0</v>
      </c>
      <c r="AH19" s="25">
        <f>IF(OR(O19="",AG19=""),"",IF(OR(O19=0,AG19=0),0,IF((AG19*100%)/O19&gt;100%,100%,(AG19*100%)/O19)))</f>
        <v>0</v>
      </c>
      <c r="AI19" s="26" t="str">
        <f>IF(AF19="","",IF(AD19=Q19,IF(AH19=0%,"SIN INICIAR",IF(AH19=100%,"TERMINADA",IF(AH19&gt;0%,"EN PROCESO",IF(AH19&lt;0%,"INCUMPLIDA"))))))</f>
        <v>SIN INICIAR</v>
      </c>
      <c r="AJ19" s="26" t="str">
        <f>IF(AF19="","",IF(AD19&lt;=Q19,IF(AH19&lt;100%,"INCUMPLIDA",IF(AH19=100%,"TERMINADA EXTEMPORANEA"))))</f>
        <v>INCUMPLIDA</v>
      </c>
      <c r="AK19" s="27" t="str">
        <f>IF(AF19="","",IF(AD19&lt;Q19,AI19,IF(AD19&gt;=Q19,AJ19)))</f>
        <v>INCUMPLIDA</v>
      </c>
      <c r="AL19" s="17" t="s">
        <v>402</v>
      </c>
      <c r="AM19" s="16" t="s">
        <v>324</v>
      </c>
    </row>
    <row r="20" spans="1:39" s="28" customFormat="1" ht="127.5" x14ac:dyDescent="0.25">
      <c r="A20" s="16">
        <v>2018</v>
      </c>
      <c r="B20" s="15">
        <v>43131</v>
      </c>
      <c r="C20" s="16" t="s">
        <v>45</v>
      </c>
      <c r="D20" s="17" t="s">
        <v>55</v>
      </c>
      <c r="E20" s="15">
        <v>43101</v>
      </c>
      <c r="F20" s="16" t="s">
        <v>177</v>
      </c>
      <c r="G20" s="18" t="s">
        <v>174</v>
      </c>
      <c r="H20" s="16" t="s">
        <v>47</v>
      </c>
      <c r="I20" s="16" t="s">
        <v>35</v>
      </c>
      <c r="J20" s="17" t="s">
        <v>178</v>
      </c>
      <c r="K20" s="16">
        <v>1</v>
      </c>
      <c r="L20" s="16" t="s">
        <v>48</v>
      </c>
      <c r="M20" s="16" t="s">
        <v>179</v>
      </c>
      <c r="N20" s="16" t="s">
        <v>179</v>
      </c>
      <c r="O20" s="19">
        <v>1</v>
      </c>
      <c r="P20" s="15">
        <v>43132</v>
      </c>
      <c r="Q20" s="15">
        <v>43280</v>
      </c>
      <c r="R20" s="16" t="s">
        <v>49</v>
      </c>
      <c r="S20" s="16" t="s">
        <v>80</v>
      </c>
      <c r="T20" s="16" t="s">
        <v>51</v>
      </c>
      <c r="U20" s="16" t="s">
        <v>50</v>
      </c>
      <c r="V20" s="47">
        <v>43220</v>
      </c>
      <c r="W20" s="39" t="s">
        <v>478</v>
      </c>
      <c r="X20" s="25">
        <v>0</v>
      </c>
      <c r="Y20" s="16" t="s">
        <v>363</v>
      </c>
      <c r="Z20" s="47">
        <v>43343</v>
      </c>
      <c r="AA20" s="17" t="s">
        <v>352</v>
      </c>
      <c r="AB20" s="25">
        <v>0</v>
      </c>
      <c r="AC20" s="16" t="s">
        <v>363</v>
      </c>
      <c r="AD20" s="15">
        <v>43465</v>
      </c>
      <c r="AE20" s="18" t="s">
        <v>386</v>
      </c>
      <c r="AF20" s="16">
        <v>0.5</v>
      </c>
      <c r="AG20" s="25">
        <f>IF(AF20="","",IF(OR(K20=0,K20="",AD20=""),"",(AF20*100%)/K20))</f>
        <v>0.5</v>
      </c>
      <c r="AH20" s="25">
        <f>IF(OR(O20="",AG20=""),"",IF(OR(O20=0,AG20=0),0,IF((AG20*100%)/O20&gt;100%,100%,(AG20*100%)/O20)))</f>
        <v>0.5</v>
      </c>
      <c r="AI20" s="26" t="b">
        <f>IF(AF20="","",IF(AD20&lt;=Q20,IF(AH20=0%,"SIN INICIAR",IF(AH20=100%,"TERMINADA",IF(AH20&gt;0%,"EN PROCESO",IF(AH20&lt;0%,"INCUMPLIDA"))))))</f>
        <v>0</v>
      </c>
      <c r="AJ20" s="26" t="str">
        <f>IF(AF20="","",IF(AD20&gt;=Q20,IF(AH20&lt;100%,"INCUMPLIDA",IF(AH20=100%,"TERMINADA EXTEMPORANEA"))))</f>
        <v>INCUMPLIDA</v>
      </c>
      <c r="AK20" s="27" t="str">
        <f>IF(AF20="","",IF(AD20&lt;=Q20,AI20,IF(AD20&gt;=Q20,AJ20)))</f>
        <v>INCUMPLIDA</v>
      </c>
      <c r="AL20" s="17" t="s">
        <v>436</v>
      </c>
      <c r="AM20" s="16" t="s">
        <v>320</v>
      </c>
    </row>
    <row r="21" spans="1:39" s="28" customFormat="1" ht="90" x14ac:dyDescent="0.25">
      <c r="A21" s="20">
        <v>2018</v>
      </c>
      <c r="B21" s="21">
        <v>43131</v>
      </c>
      <c r="C21" s="20" t="s">
        <v>45</v>
      </c>
      <c r="D21" s="39" t="s">
        <v>55</v>
      </c>
      <c r="E21" s="21">
        <v>43101</v>
      </c>
      <c r="F21" s="20" t="s">
        <v>156</v>
      </c>
      <c r="G21" s="49" t="s">
        <v>479</v>
      </c>
      <c r="H21" s="20" t="s">
        <v>60</v>
      </c>
      <c r="I21" s="16" t="s">
        <v>35</v>
      </c>
      <c r="J21" s="39" t="s">
        <v>480</v>
      </c>
      <c r="K21" s="16">
        <v>1</v>
      </c>
      <c r="L21" s="16" t="s">
        <v>48</v>
      </c>
      <c r="M21" s="20" t="s">
        <v>481</v>
      </c>
      <c r="N21" s="20" t="s">
        <v>482</v>
      </c>
      <c r="O21" s="40">
        <v>1</v>
      </c>
      <c r="P21" s="21">
        <v>43132</v>
      </c>
      <c r="Q21" s="21">
        <v>43465</v>
      </c>
      <c r="R21" s="20" t="s">
        <v>61</v>
      </c>
      <c r="S21" s="20" t="s">
        <v>79</v>
      </c>
      <c r="T21" s="20" t="s">
        <v>180</v>
      </c>
      <c r="U21" s="16" t="s">
        <v>50</v>
      </c>
      <c r="V21" s="47">
        <v>43220</v>
      </c>
      <c r="W21" s="39" t="s">
        <v>483</v>
      </c>
      <c r="X21" s="25">
        <v>0.5</v>
      </c>
      <c r="Y21" s="16" t="s">
        <v>362</v>
      </c>
      <c r="Z21" s="47">
        <v>43343</v>
      </c>
      <c r="AA21" s="17" t="s">
        <v>484</v>
      </c>
      <c r="AB21" s="25">
        <v>1</v>
      </c>
      <c r="AC21" s="16" t="s">
        <v>469</v>
      </c>
      <c r="AD21" s="15"/>
      <c r="AE21" s="18"/>
      <c r="AF21" s="16"/>
      <c r="AG21" s="25"/>
      <c r="AH21" s="25"/>
      <c r="AI21" s="26"/>
      <c r="AJ21" s="26"/>
      <c r="AK21" s="27"/>
      <c r="AL21" s="17"/>
      <c r="AM21" s="16"/>
    </row>
    <row r="22" spans="1:39" s="28" customFormat="1" ht="140.25" x14ac:dyDescent="0.25">
      <c r="A22" s="16">
        <v>2018</v>
      </c>
      <c r="B22" s="15">
        <v>43131</v>
      </c>
      <c r="C22" s="16" t="s">
        <v>45</v>
      </c>
      <c r="D22" s="17" t="s">
        <v>55</v>
      </c>
      <c r="E22" s="15">
        <v>43101</v>
      </c>
      <c r="F22" s="16" t="s">
        <v>164</v>
      </c>
      <c r="G22" s="18" t="s">
        <v>181</v>
      </c>
      <c r="H22" s="16" t="s">
        <v>47</v>
      </c>
      <c r="I22" s="16" t="s">
        <v>35</v>
      </c>
      <c r="J22" s="17" t="s">
        <v>182</v>
      </c>
      <c r="K22" s="16">
        <v>2</v>
      </c>
      <c r="L22" s="16" t="s">
        <v>48</v>
      </c>
      <c r="M22" s="16" t="s">
        <v>153</v>
      </c>
      <c r="N22" s="16" t="s">
        <v>183</v>
      </c>
      <c r="O22" s="19">
        <v>1</v>
      </c>
      <c r="P22" s="15">
        <v>43315</v>
      </c>
      <c r="Q22" s="15">
        <v>43496</v>
      </c>
      <c r="R22" s="16" t="s">
        <v>49</v>
      </c>
      <c r="S22" s="16" t="s">
        <v>80</v>
      </c>
      <c r="T22" s="16" t="s">
        <v>51</v>
      </c>
      <c r="U22" s="16" t="s">
        <v>50</v>
      </c>
      <c r="V22" s="47"/>
      <c r="W22" s="16"/>
      <c r="X22" s="25"/>
      <c r="Y22" s="16"/>
      <c r="Z22" s="47">
        <v>43343</v>
      </c>
      <c r="AA22" s="17" t="s">
        <v>353</v>
      </c>
      <c r="AB22" s="25">
        <v>0.5</v>
      </c>
      <c r="AC22" s="16" t="s">
        <v>362</v>
      </c>
      <c r="AD22" s="15">
        <v>43465</v>
      </c>
      <c r="AE22" s="17" t="s">
        <v>387</v>
      </c>
      <c r="AF22" s="16">
        <v>0.5</v>
      </c>
      <c r="AG22" s="25">
        <f>IF(AF22="","",IF(OR(K22=0,K22="",AD22=""),"",(AF22*100%)/K22))</f>
        <v>0.25</v>
      </c>
      <c r="AH22" s="25">
        <f>IF(OR(O22="",AG22=""),"",IF(OR(O22=0,AG22=0),0,IF((AG22*100%)/O22&gt;100%,100%,(AG22*100%)/O22)))</f>
        <v>0.25</v>
      </c>
      <c r="AI22" s="26" t="str">
        <f>IF(AF22="","",IF(AD22&lt;=Q22,IF(AH22=0%,"SIN INICIAR",IF(AH22=100%,"TERMINADA",IF(AH22&gt;0%,"EN PROCESO",IF(AH22&lt;0%,"INCUMPLIDA"))))))</f>
        <v>EN PROCESO</v>
      </c>
      <c r="AJ22" s="26" t="str">
        <f>IF(AF22="","",IF(AD22&lt;=Q22,IF(AH22&lt;100%,"INCUMPLIDA",IF(AH22=100%,"TERMINADA EXTEMPORANEA"))))</f>
        <v>INCUMPLIDA</v>
      </c>
      <c r="AK22" s="27" t="str">
        <f>IF(AF22="","",IF(AD22&lt;=Q22,AI22,IF(AD22&gt;=Q22,AJ22)))</f>
        <v>EN PROCESO</v>
      </c>
      <c r="AL22" s="17" t="s">
        <v>423</v>
      </c>
      <c r="AM22" s="16" t="s">
        <v>320</v>
      </c>
    </row>
    <row r="23" spans="1:39" s="28" customFormat="1" ht="102" x14ac:dyDescent="0.25">
      <c r="A23" s="16">
        <v>2018</v>
      </c>
      <c r="B23" s="15">
        <v>43131</v>
      </c>
      <c r="C23" s="16" t="s">
        <v>45</v>
      </c>
      <c r="D23" s="17" t="s">
        <v>184</v>
      </c>
      <c r="E23" s="15">
        <v>43101</v>
      </c>
      <c r="F23" s="16" t="s">
        <v>149</v>
      </c>
      <c r="G23" s="18" t="s">
        <v>185</v>
      </c>
      <c r="H23" s="16" t="s">
        <v>122</v>
      </c>
      <c r="I23" s="16" t="s">
        <v>35</v>
      </c>
      <c r="J23" s="17" t="s">
        <v>186</v>
      </c>
      <c r="K23" s="16">
        <v>2</v>
      </c>
      <c r="L23" s="16" t="s">
        <v>48</v>
      </c>
      <c r="M23" s="16" t="s">
        <v>153</v>
      </c>
      <c r="N23" s="16" t="s">
        <v>187</v>
      </c>
      <c r="O23" s="19">
        <v>1</v>
      </c>
      <c r="P23" s="15">
        <v>43132</v>
      </c>
      <c r="Q23" s="15">
        <v>43465</v>
      </c>
      <c r="R23" s="16" t="s">
        <v>56</v>
      </c>
      <c r="S23" s="16" t="s">
        <v>144</v>
      </c>
      <c r="T23" s="16" t="s">
        <v>188</v>
      </c>
      <c r="U23" s="16" t="s">
        <v>50</v>
      </c>
      <c r="V23" s="47">
        <v>43220</v>
      </c>
      <c r="W23" s="39" t="s">
        <v>488</v>
      </c>
      <c r="X23" s="25">
        <v>0</v>
      </c>
      <c r="Y23" s="16" t="s">
        <v>363</v>
      </c>
      <c r="Z23" s="47">
        <v>43343</v>
      </c>
      <c r="AA23" s="17" t="s">
        <v>347</v>
      </c>
      <c r="AB23" s="25">
        <v>0.5</v>
      </c>
      <c r="AC23" s="16" t="s">
        <v>362</v>
      </c>
      <c r="AD23" s="15">
        <v>43465</v>
      </c>
      <c r="AE23" s="17" t="s">
        <v>368</v>
      </c>
      <c r="AF23" s="16">
        <v>1</v>
      </c>
      <c r="AG23" s="25">
        <f>IF(AF23="","",IF(OR(K23=0,K23="",AD23=""),"",(AF23*100%)/K23))</f>
        <v>0.5</v>
      </c>
      <c r="AH23" s="25">
        <f>IF(OR(O23="",AG23=""),"",IF(OR(O23=0,AG23=0),0,IF((AG23*100%)/O23&gt;100%,100%,(AG23*100%)/O23)))</f>
        <v>0.5</v>
      </c>
      <c r="AI23" s="26" t="str">
        <f>IF(AF23="","",IF(AD23&gt;=Q23,IF(AH23=0%,"SIN INICIAR",IF(AH23=100%,"TERMINADA",IF(AH23&gt;0%,"EN PROCESO",IF(AH23&lt;0%,"INCUMPLIDA"))))))</f>
        <v>EN PROCESO</v>
      </c>
      <c r="AJ23" s="26" t="str">
        <f>IF(AF23="","",IF(AD23&lt;=Q23,IF(AH23&lt;100%,"INCUMPLIDA",IF(AH23=100%,"TERMINADA EXTEMPORANEA"))))</f>
        <v>INCUMPLIDA</v>
      </c>
      <c r="AK23" s="27" t="str">
        <f>IF(AF23="","",IF(AD23&gt;Q23,AI23,IF(AD23&lt;=Q23,AJ23)))</f>
        <v>INCUMPLIDA</v>
      </c>
      <c r="AL23" s="29" t="s">
        <v>428</v>
      </c>
      <c r="AM23" s="16" t="s">
        <v>319</v>
      </c>
    </row>
    <row r="24" spans="1:39" s="28" customFormat="1" ht="102" x14ac:dyDescent="0.25">
      <c r="A24" s="20">
        <v>2018</v>
      </c>
      <c r="B24" s="21">
        <v>43131</v>
      </c>
      <c r="C24" s="20" t="s">
        <v>45</v>
      </c>
      <c r="D24" s="39" t="s">
        <v>184</v>
      </c>
      <c r="E24" s="21">
        <v>43101</v>
      </c>
      <c r="F24" s="20" t="s">
        <v>151</v>
      </c>
      <c r="G24" s="49" t="s">
        <v>185</v>
      </c>
      <c r="H24" s="20" t="s">
        <v>122</v>
      </c>
      <c r="I24" s="16" t="s">
        <v>35</v>
      </c>
      <c r="J24" s="39" t="s">
        <v>485</v>
      </c>
      <c r="K24" s="16">
        <v>1</v>
      </c>
      <c r="L24" s="16" t="s">
        <v>48</v>
      </c>
      <c r="M24" s="20" t="s">
        <v>486</v>
      </c>
      <c r="N24" s="20" t="s">
        <v>487</v>
      </c>
      <c r="O24" s="40">
        <v>1</v>
      </c>
      <c r="P24" s="21">
        <v>43132</v>
      </c>
      <c r="Q24" s="21">
        <v>43251</v>
      </c>
      <c r="R24" s="20" t="s">
        <v>56</v>
      </c>
      <c r="S24" s="20" t="s">
        <v>144</v>
      </c>
      <c r="T24" s="20" t="s">
        <v>189</v>
      </c>
      <c r="U24" s="16" t="s">
        <v>50</v>
      </c>
      <c r="V24" s="47">
        <v>43220</v>
      </c>
      <c r="W24" s="39" t="s">
        <v>488</v>
      </c>
      <c r="X24" s="25">
        <v>0</v>
      </c>
      <c r="Y24" s="16" t="s">
        <v>363</v>
      </c>
      <c r="Z24" s="47">
        <v>43343</v>
      </c>
      <c r="AA24" s="29" t="s">
        <v>489</v>
      </c>
      <c r="AB24" s="25">
        <v>1</v>
      </c>
      <c r="AC24" s="16" t="s">
        <v>476</v>
      </c>
      <c r="AD24" s="15"/>
      <c r="AE24" s="17"/>
      <c r="AF24" s="16"/>
      <c r="AG24" s="25"/>
      <c r="AH24" s="25"/>
      <c r="AI24" s="26"/>
      <c r="AJ24" s="26"/>
      <c r="AK24" s="27"/>
      <c r="AL24" s="29"/>
      <c r="AM24" s="16"/>
    </row>
    <row r="25" spans="1:39" s="28" customFormat="1" ht="326.25" x14ac:dyDescent="0.25">
      <c r="A25" s="16">
        <v>2018</v>
      </c>
      <c r="B25" s="15">
        <v>43131</v>
      </c>
      <c r="C25" s="16" t="s">
        <v>45</v>
      </c>
      <c r="D25" s="17" t="s">
        <v>184</v>
      </c>
      <c r="E25" s="15">
        <v>43101</v>
      </c>
      <c r="F25" s="16" t="s">
        <v>154</v>
      </c>
      <c r="G25" s="18" t="s">
        <v>190</v>
      </c>
      <c r="H25" s="16" t="s">
        <v>192</v>
      </c>
      <c r="I25" s="16" t="s">
        <v>35</v>
      </c>
      <c r="J25" s="17" t="s">
        <v>191</v>
      </c>
      <c r="K25" s="16">
        <v>2</v>
      </c>
      <c r="L25" s="16" t="s">
        <v>48</v>
      </c>
      <c r="M25" s="16" t="s">
        <v>153</v>
      </c>
      <c r="N25" s="16" t="s">
        <v>193</v>
      </c>
      <c r="O25" s="19">
        <v>1</v>
      </c>
      <c r="P25" s="15">
        <v>43132</v>
      </c>
      <c r="Q25" s="15">
        <v>43465</v>
      </c>
      <c r="R25" s="16" t="s">
        <v>195</v>
      </c>
      <c r="S25" s="16" t="s">
        <v>80</v>
      </c>
      <c r="T25" s="16" t="s">
        <v>194</v>
      </c>
      <c r="U25" s="16" t="s">
        <v>50</v>
      </c>
      <c r="V25" s="47">
        <v>43220</v>
      </c>
      <c r="W25" s="126" t="s">
        <v>490</v>
      </c>
      <c r="X25" s="25">
        <v>0.33</v>
      </c>
      <c r="Y25" s="16" t="s">
        <v>363</v>
      </c>
      <c r="Z25" s="47">
        <v>43343</v>
      </c>
      <c r="AA25" s="17" t="s">
        <v>346</v>
      </c>
      <c r="AB25" s="25">
        <v>0.5</v>
      </c>
      <c r="AC25" s="16" t="s">
        <v>362</v>
      </c>
      <c r="AD25" s="15">
        <v>43465</v>
      </c>
      <c r="AE25" s="17" t="s">
        <v>390</v>
      </c>
      <c r="AF25" s="16">
        <v>2</v>
      </c>
      <c r="AG25" s="25">
        <f>IF(AF25="","",IF(OR(K25=0,K25="",AD25=""),"",(AF25*100%)/K25))</f>
        <v>1</v>
      </c>
      <c r="AH25" s="25">
        <f>IF(OR(O25="",AG25=""),"",IF(OR(O25=0,AG25=0),0,IF((AG25*100%)/O25&gt;100%,100%,(AG25*100%)/O25)))</f>
        <v>1</v>
      </c>
      <c r="AI25" s="26" t="str">
        <f>IF(AF25="","",IF(AD25&lt;=Q25,IF(AH25=0%,"SIN INICIAR",IF(AH25=100%,"TERMINADA",IF(AH25&gt;0%,"EN PROCESO",IF(AH25&lt;0%,"INCUMPLIDA"))))))</f>
        <v>TERMINADA</v>
      </c>
      <c r="AJ25" s="26" t="str">
        <f>IF(AF25="","",IF(AD25&gt;=Q25,IF(AH25&lt;100%,"INCUMPLIDA",IF(AH25=100%,"TERMINADA EXTEMPORANEA"))))</f>
        <v>TERMINADA EXTEMPORANEA</v>
      </c>
      <c r="AK25" s="27" t="str">
        <f>IF(AF25="","",IF(AD25&lt;=Q25,AI25,IF(AD25&gt;=Q25,AJ25)))</f>
        <v>TERMINADA</v>
      </c>
      <c r="AL25" s="17" t="s">
        <v>447</v>
      </c>
      <c r="AM25" s="16" t="s">
        <v>446</v>
      </c>
    </row>
    <row r="26" spans="1:39" s="28" customFormat="1" ht="102" x14ac:dyDescent="0.25">
      <c r="A26" s="16">
        <v>2018</v>
      </c>
      <c r="B26" s="15">
        <v>43131</v>
      </c>
      <c r="C26" s="16" t="s">
        <v>45</v>
      </c>
      <c r="D26" s="17" t="s">
        <v>184</v>
      </c>
      <c r="E26" s="15">
        <v>43101</v>
      </c>
      <c r="F26" s="16" t="s">
        <v>156</v>
      </c>
      <c r="G26" s="18" t="s">
        <v>196</v>
      </c>
      <c r="H26" s="16" t="s">
        <v>122</v>
      </c>
      <c r="I26" s="16" t="s">
        <v>35</v>
      </c>
      <c r="J26" s="17" t="s">
        <v>197</v>
      </c>
      <c r="K26" s="16">
        <v>4</v>
      </c>
      <c r="L26" s="16" t="s">
        <v>48</v>
      </c>
      <c r="M26" s="16" t="s">
        <v>198</v>
      </c>
      <c r="N26" s="16" t="s">
        <v>199</v>
      </c>
      <c r="O26" s="19">
        <v>1</v>
      </c>
      <c r="P26" s="15">
        <v>43132</v>
      </c>
      <c r="Q26" s="15">
        <v>43251</v>
      </c>
      <c r="R26" s="16" t="s">
        <v>56</v>
      </c>
      <c r="S26" s="16" t="s">
        <v>144</v>
      </c>
      <c r="T26" s="16" t="s">
        <v>189</v>
      </c>
      <c r="U26" s="16" t="s">
        <v>50</v>
      </c>
      <c r="V26" s="47">
        <v>43220</v>
      </c>
      <c r="W26" s="39" t="s">
        <v>491</v>
      </c>
      <c r="X26" s="25">
        <v>0.5</v>
      </c>
      <c r="Y26" s="16" t="s">
        <v>362</v>
      </c>
      <c r="Z26" s="47">
        <v>43343</v>
      </c>
      <c r="AA26" s="29" t="s">
        <v>337</v>
      </c>
      <c r="AB26" s="25">
        <v>0.75</v>
      </c>
      <c r="AC26" s="16" t="s">
        <v>363</v>
      </c>
      <c r="AD26" s="15">
        <v>43465</v>
      </c>
      <c r="AE26" s="17" t="s">
        <v>368</v>
      </c>
      <c r="AF26" s="16">
        <v>3</v>
      </c>
      <c r="AG26" s="25">
        <f>IF(AF26="","",IF(OR(K26=0,K26="",AD26=""),"",(AF26*100%)/K26))</f>
        <v>0.75</v>
      </c>
      <c r="AH26" s="25">
        <f>IF(OR(O26="",AG26=""),"",IF(OR(O26=0,AG26=0),0,IF((AG26*100%)/O26&gt;100%,100%,(AG26*100%)/O26)))</f>
        <v>0.75</v>
      </c>
      <c r="AI26" s="26" t="b">
        <f>IF(AF26="","",IF(AD26&lt;=Q26,IF(AH26=0%,"SIN INICIAR",IF(AH26=100%,"TERMINADA",IF(AH26&gt;0%,"EN PROCESO",IF(AH26&lt;0%,"INCUMPLIDA"))))))</f>
        <v>0</v>
      </c>
      <c r="AJ26" s="26" t="str">
        <f>IF(AF26="","",IF(AD26&gt;=Q26,IF(AH26&lt;100%,"INCUMPLIDA",IF(AH26=100%,"TERMINADA EXTEMPORANEA"))))</f>
        <v>INCUMPLIDA</v>
      </c>
      <c r="AK26" s="27" t="str">
        <f>IF(AF26="","",IF(AD26&lt;=Q26,AI26,IF(AD26&gt;=Q26,AJ26)))</f>
        <v>INCUMPLIDA</v>
      </c>
      <c r="AL26" s="29" t="s">
        <v>403</v>
      </c>
      <c r="AM26" s="16" t="s">
        <v>319</v>
      </c>
    </row>
    <row r="27" spans="1:39" s="28" customFormat="1" ht="127.5" x14ac:dyDescent="0.25">
      <c r="A27" s="16">
        <v>2018</v>
      </c>
      <c r="B27" s="15">
        <v>43131</v>
      </c>
      <c r="C27" s="16" t="s">
        <v>45</v>
      </c>
      <c r="D27" s="17" t="s">
        <v>184</v>
      </c>
      <c r="E27" s="15">
        <v>43101</v>
      </c>
      <c r="F27" s="16" t="s">
        <v>160</v>
      </c>
      <c r="G27" s="18" t="s">
        <v>196</v>
      </c>
      <c r="H27" s="16" t="s">
        <v>60</v>
      </c>
      <c r="I27" s="16" t="s">
        <v>35</v>
      </c>
      <c r="J27" s="17" t="s">
        <v>200</v>
      </c>
      <c r="K27" s="16">
        <v>2</v>
      </c>
      <c r="L27" s="16" t="s">
        <v>48</v>
      </c>
      <c r="M27" s="16" t="s">
        <v>202</v>
      </c>
      <c r="N27" s="16" t="s">
        <v>201</v>
      </c>
      <c r="O27" s="19">
        <v>1</v>
      </c>
      <c r="P27" s="15">
        <v>43132</v>
      </c>
      <c r="Q27" s="15">
        <v>43434</v>
      </c>
      <c r="R27" s="16" t="s">
        <v>61</v>
      </c>
      <c r="S27" s="16" t="s">
        <v>79</v>
      </c>
      <c r="T27" s="16" t="s">
        <v>180</v>
      </c>
      <c r="U27" s="16" t="s">
        <v>50</v>
      </c>
      <c r="V27" s="47">
        <v>43220</v>
      </c>
      <c r="W27" s="39" t="s">
        <v>492</v>
      </c>
      <c r="X27" s="25">
        <v>0.5</v>
      </c>
      <c r="Y27" s="16" t="s">
        <v>453</v>
      </c>
      <c r="Z27" s="47">
        <v>43343</v>
      </c>
      <c r="AA27" s="17" t="s">
        <v>404</v>
      </c>
      <c r="AB27" s="25">
        <v>0</v>
      </c>
      <c r="AC27" s="16" t="s">
        <v>364</v>
      </c>
      <c r="AD27" s="15">
        <v>43465</v>
      </c>
      <c r="AE27" s="17" t="s">
        <v>405</v>
      </c>
      <c r="AF27" s="16">
        <v>2</v>
      </c>
      <c r="AG27" s="25">
        <f>IF(AF27="","",IF(OR(K27=0,K27="",AD27=""),"",(AF27*100%)/K27))</f>
        <v>1</v>
      </c>
      <c r="AH27" s="25">
        <f>IF(OR(O27="",AG27=""),"",IF(OR(O27=0,AG27=0),0,IF((AG27*100%)/O27&gt;100%,100%,(AG27*100%)/O27)))</f>
        <v>1</v>
      </c>
      <c r="AI27" s="26" t="str">
        <f>IF(AF27="","",IF(AD27&gt;=Q27,IF(AH27=0%,"SIN INICIAR",IF(AH27=100%,"TERMINADA",IF(AH27&gt;0%,"EN PROCESO",IF(AH27&lt;0%,"INCUMPLIDA"))))))</f>
        <v>TERMINADA</v>
      </c>
      <c r="AJ27" s="26" t="b">
        <f>IF(AF27="","",IF(AD27&lt;=Q27,IF(AH27&lt;100%,"INCUMPLIDA",IF(AH27=100%,"TERMINADA EXTEMPORANEA"))))</f>
        <v>0</v>
      </c>
      <c r="AK27" s="27" t="str">
        <f>IF(AF27="","",IF(AD27&gt;=Q27,AI27,IF(AD27&lt;=Q27,AJ27)))</f>
        <v>TERMINADA</v>
      </c>
      <c r="AL27" s="18" t="s">
        <v>438</v>
      </c>
      <c r="AM27" s="16" t="s">
        <v>324</v>
      </c>
    </row>
    <row r="28" spans="1:39" s="28" customFormat="1" ht="90" x14ac:dyDescent="0.25">
      <c r="A28" s="20">
        <v>2018</v>
      </c>
      <c r="B28" s="21">
        <v>43131</v>
      </c>
      <c r="C28" s="20" t="s">
        <v>45</v>
      </c>
      <c r="D28" s="39" t="s">
        <v>184</v>
      </c>
      <c r="E28" s="21">
        <v>43101</v>
      </c>
      <c r="F28" s="20" t="s">
        <v>164</v>
      </c>
      <c r="G28" s="49" t="s">
        <v>493</v>
      </c>
      <c r="H28" s="20" t="s">
        <v>122</v>
      </c>
      <c r="I28" s="16" t="s">
        <v>35</v>
      </c>
      <c r="J28" s="39" t="s">
        <v>495</v>
      </c>
      <c r="K28" s="16">
        <v>1</v>
      </c>
      <c r="L28" s="16" t="s">
        <v>48</v>
      </c>
      <c r="M28" s="20" t="s">
        <v>179</v>
      </c>
      <c r="N28" s="20" t="s">
        <v>179</v>
      </c>
      <c r="O28" s="40">
        <v>1</v>
      </c>
      <c r="P28" s="21">
        <v>43132</v>
      </c>
      <c r="Q28" s="21">
        <v>43187</v>
      </c>
      <c r="R28" s="20" t="s">
        <v>56</v>
      </c>
      <c r="S28" s="20" t="s">
        <v>144</v>
      </c>
      <c r="T28" s="20" t="s">
        <v>189</v>
      </c>
      <c r="U28" s="16" t="s">
        <v>50</v>
      </c>
      <c r="V28" s="47">
        <v>43220</v>
      </c>
      <c r="W28" s="127" t="s">
        <v>500</v>
      </c>
      <c r="X28" s="25">
        <v>1</v>
      </c>
      <c r="Y28" s="16" t="s">
        <v>469</v>
      </c>
      <c r="Z28" s="47"/>
      <c r="AA28" s="17"/>
      <c r="AB28" s="25"/>
      <c r="AC28" s="16"/>
      <c r="AD28" s="15"/>
      <c r="AE28" s="17"/>
      <c r="AF28" s="16"/>
      <c r="AG28" s="25"/>
      <c r="AH28" s="25"/>
      <c r="AI28" s="26"/>
      <c r="AJ28" s="26"/>
      <c r="AK28" s="27"/>
      <c r="AL28" s="18"/>
      <c r="AM28" s="16"/>
    </row>
    <row r="29" spans="1:39" s="28" customFormat="1" ht="90" x14ac:dyDescent="0.25">
      <c r="A29" s="20">
        <v>2018</v>
      </c>
      <c r="B29" s="21">
        <v>43131</v>
      </c>
      <c r="C29" s="20" t="s">
        <v>45</v>
      </c>
      <c r="D29" s="39" t="s">
        <v>184</v>
      </c>
      <c r="E29" s="21">
        <v>43101</v>
      </c>
      <c r="F29" s="20" t="s">
        <v>203</v>
      </c>
      <c r="G29" s="49" t="s">
        <v>493</v>
      </c>
      <c r="H29" s="20" t="s">
        <v>122</v>
      </c>
      <c r="I29" s="16" t="s">
        <v>35</v>
      </c>
      <c r="J29" s="39" t="s">
        <v>496</v>
      </c>
      <c r="K29" s="16">
        <v>1</v>
      </c>
      <c r="L29" s="16" t="s">
        <v>48</v>
      </c>
      <c r="M29" s="20" t="s">
        <v>498</v>
      </c>
      <c r="N29" s="20" t="s">
        <v>498</v>
      </c>
      <c r="O29" s="40">
        <v>1</v>
      </c>
      <c r="P29" s="21">
        <v>43132</v>
      </c>
      <c r="Q29" s="21">
        <v>43159</v>
      </c>
      <c r="R29" s="20" t="s">
        <v>56</v>
      </c>
      <c r="S29" s="20" t="s">
        <v>144</v>
      </c>
      <c r="T29" s="20" t="s">
        <v>189</v>
      </c>
      <c r="U29" s="16" t="s">
        <v>50</v>
      </c>
      <c r="V29" s="47">
        <v>43220</v>
      </c>
      <c r="W29" s="39" t="s">
        <v>501</v>
      </c>
      <c r="X29" s="25">
        <v>1</v>
      </c>
      <c r="Y29" s="16" t="s">
        <v>469</v>
      </c>
      <c r="Z29" s="47"/>
      <c r="AA29" s="17"/>
      <c r="AB29" s="25"/>
      <c r="AC29" s="16"/>
      <c r="AD29" s="15"/>
      <c r="AE29" s="17"/>
      <c r="AF29" s="16"/>
      <c r="AG29" s="25"/>
      <c r="AH29" s="25"/>
      <c r="AI29" s="26"/>
      <c r="AJ29" s="26"/>
      <c r="AK29" s="27"/>
      <c r="AL29" s="18"/>
      <c r="AM29" s="16"/>
    </row>
    <row r="30" spans="1:39" s="28" customFormat="1" ht="90" x14ac:dyDescent="0.25">
      <c r="A30" s="20">
        <v>2018</v>
      </c>
      <c r="B30" s="21">
        <v>43131</v>
      </c>
      <c r="C30" s="20" t="s">
        <v>45</v>
      </c>
      <c r="D30" s="39" t="s">
        <v>184</v>
      </c>
      <c r="E30" s="21">
        <v>43101</v>
      </c>
      <c r="F30" s="20" t="s">
        <v>494</v>
      </c>
      <c r="G30" s="49" t="s">
        <v>493</v>
      </c>
      <c r="H30" s="20" t="s">
        <v>122</v>
      </c>
      <c r="I30" s="16" t="s">
        <v>35</v>
      </c>
      <c r="J30" s="39" t="s">
        <v>497</v>
      </c>
      <c r="K30" s="16">
        <v>1</v>
      </c>
      <c r="L30" s="16" t="s">
        <v>48</v>
      </c>
      <c r="M30" s="20" t="s">
        <v>499</v>
      </c>
      <c r="N30" s="20" t="s">
        <v>499</v>
      </c>
      <c r="O30" s="40">
        <v>1</v>
      </c>
      <c r="P30" s="21">
        <v>43132</v>
      </c>
      <c r="Q30" s="21">
        <v>43192</v>
      </c>
      <c r="R30" s="20" t="s">
        <v>56</v>
      </c>
      <c r="S30" s="20" t="s">
        <v>144</v>
      </c>
      <c r="T30" s="20" t="s">
        <v>189</v>
      </c>
      <c r="U30" s="16" t="s">
        <v>50</v>
      </c>
      <c r="V30" s="47">
        <v>43220</v>
      </c>
      <c r="W30" s="127" t="s">
        <v>502</v>
      </c>
      <c r="X30" s="25">
        <v>1</v>
      </c>
      <c r="Y30" s="16" t="s">
        <v>469</v>
      </c>
      <c r="Z30" s="47"/>
      <c r="AA30" s="17"/>
      <c r="AB30" s="25"/>
      <c r="AC30" s="16"/>
      <c r="AD30" s="15"/>
      <c r="AE30" s="17"/>
      <c r="AF30" s="16"/>
      <c r="AG30" s="25"/>
      <c r="AH30" s="25"/>
      <c r="AI30" s="26"/>
      <c r="AJ30" s="26"/>
      <c r="AK30" s="27"/>
      <c r="AL30" s="18"/>
      <c r="AM30" s="16"/>
    </row>
    <row r="31" spans="1:39" s="28" customFormat="1" ht="102" x14ac:dyDescent="0.25">
      <c r="A31" s="16">
        <v>2018</v>
      </c>
      <c r="B31" s="15">
        <v>43131</v>
      </c>
      <c r="C31" s="16" t="s">
        <v>45</v>
      </c>
      <c r="D31" s="17" t="s">
        <v>184</v>
      </c>
      <c r="E31" s="15">
        <v>43101</v>
      </c>
      <c r="F31" s="16" t="s">
        <v>165</v>
      </c>
      <c r="G31" s="18" t="s">
        <v>204</v>
      </c>
      <c r="H31" s="16" t="s">
        <v>122</v>
      </c>
      <c r="I31" s="16" t="s">
        <v>35</v>
      </c>
      <c r="J31" s="17" t="s">
        <v>205</v>
      </c>
      <c r="K31" s="16">
        <v>1</v>
      </c>
      <c r="L31" s="16" t="s">
        <v>48</v>
      </c>
      <c r="M31" s="16" t="s">
        <v>153</v>
      </c>
      <c r="N31" s="16" t="s">
        <v>206</v>
      </c>
      <c r="O31" s="19">
        <v>1</v>
      </c>
      <c r="P31" s="15">
        <v>43132</v>
      </c>
      <c r="Q31" s="15">
        <v>43312</v>
      </c>
      <c r="R31" s="16" t="s">
        <v>56</v>
      </c>
      <c r="S31" s="16" t="s">
        <v>144</v>
      </c>
      <c r="T31" s="16" t="s">
        <v>189</v>
      </c>
      <c r="U31" s="16" t="s">
        <v>50</v>
      </c>
      <c r="V31" s="47">
        <v>43220</v>
      </c>
      <c r="W31" s="39" t="s">
        <v>488</v>
      </c>
      <c r="X31" s="25">
        <v>0</v>
      </c>
      <c r="Y31" s="16" t="s">
        <v>363</v>
      </c>
      <c r="Z31" s="47">
        <v>43343</v>
      </c>
      <c r="AA31" s="17" t="s">
        <v>341</v>
      </c>
      <c r="AB31" s="25">
        <v>0.5</v>
      </c>
      <c r="AC31" s="16" t="s">
        <v>363</v>
      </c>
      <c r="AD31" s="15">
        <v>43465</v>
      </c>
      <c r="AE31" s="18" t="s">
        <v>369</v>
      </c>
      <c r="AF31" s="30">
        <v>1</v>
      </c>
      <c r="AG31" s="25">
        <f>IF(AF31="","",IF(OR(K31=0,K31="",AD31=""),"",(AF31*100%)/K31))</f>
        <v>1</v>
      </c>
      <c r="AH31" s="25">
        <f>IF(OR(O31="",AG31=""),"",IF(OR(O31=0,AG31=0),0,IF((AG31*100%)/O31&gt;100%,100%,(AG31*100%)/O31)))</f>
        <v>1</v>
      </c>
      <c r="AI31" s="26" t="b">
        <f>IF(AF31="","",IF(AD31&lt;=Q31,IF(AH31=0%,"SIN INICIAR",IF(AH31=100%,"TERMINADA",IF(AH31&gt;0%,"EN PROCESO",IF(AH31&lt;0%,"INCUMPLIDA"))))))</f>
        <v>0</v>
      </c>
      <c r="AJ31" s="26" t="str">
        <f>IF(AF31="","",IF(AD31&gt;=Q31,IF(AH31&lt;100%,"INCUMPLIDA",IF(AH31=100%,"TERMINADA EXTEMPORANEA"))))</f>
        <v>TERMINADA EXTEMPORANEA</v>
      </c>
      <c r="AK31" s="27" t="str">
        <f>IF(AF31="","",IF(AD31&lt;=Q31,AI31,IF(AD31&gt;=Q31,AJ31)))</f>
        <v>TERMINADA EXTEMPORANEA</v>
      </c>
      <c r="AL31" s="29" t="s">
        <v>370</v>
      </c>
      <c r="AM31" s="16" t="s">
        <v>319</v>
      </c>
    </row>
    <row r="32" spans="1:39" s="28" customFormat="1" ht="119.25" customHeight="1" x14ac:dyDescent="0.25">
      <c r="A32" s="16">
        <v>2018</v>
      </c>
      <c r="B32" s="15">
        <v>43131</v>
      </c>
      <c r="C32" s="16" t="s">
        <v>45</v>
      </c>
      <c r="D32" s="17" t="s">
        <v>184</v>
      </c>
      <c r="E32" s="15">
        <v>43101</v>
      </c>
      <c r="F32" s="16" t="s">
        <v>207</v>
      </c>
      <c r="G32" s="18" t="s">
        <v>204</v>
      </c>
      <c r="H32" s="16" t="s">
        <v>122</v>
      </c>
      <c r="I32" s="16" t="s">
        <v>35</v>
      </c>
      <c r="J32" s="17" t="s">
        <v>208</v>
      </c>
      <c r="K32" s="16">
        <v>1</v>
      </c>
      <c r="L32" s="16" t="s">
        <v>48</v>
      </c>
      <c r="M32" s="16" t="s">
        <v>153</v>
      </c>
      <c r="N32" s="16" t="s">
        <v>209</v>
      </c>
      <c r="O32" s="19">
        <v>1</v>
      </c>
      <c r="P32" s="15">
        <v>43132</v>
      </c>
      <c r="Q32" s="15">
        <v>43465</v>
      </c>
      <c r="R32" s="16" t="s">
        <v>49</v>
      </c>
      <c r="S32" s="16" t="s">
        <v>94</v>
      </c>
      <c r="T32" s="16" t="s">
        <v>274</v>
      </c>
      <c r="U32" s="16" t="s">
        <v>50</v>
      </c>
      <c r="V32" s="47">
        <v>43220</v>
      </c>
      <c r="W32" s="39" t="s">
        <v>488</v>
      </c>
      <c r="X32" s="25">
        <v>0</v>
      </c>
      <c r="Y32" s="16" t="s">
        <v>363</v>
      </c>
      <c r="Z32" s="47">
        <v>43343</v>
      </c>
      <c r="AA32" s="17" t="s">
        <v>343</v>
      </c>
      <c r="AB32" s="25">
        <v>0</v>
      </c>
      <c r="AC32" s="16" t="s">
        <v>364</v>
      </c>
      <c r="AD32" s="15">
        <v>43465</v>
      </c>
      <c r="AE32" s="17" t="s">
        <v>388</v>
      </c>
      <c r="AF32" s="16">
        <v>0.5</v>
      </c>
      <c r="AG32" s="25">
        <f>IF(AF32="","",IF(OR(K32=0,K32="",AD32=""),"",(AF32*100%)/K32))</f>
        <v>0.5</v>
      </c>
      <c r="AH32" s="25">
        <f>IF(OR(O32="",AG32=""),"",IF(OR(O32=0,AG32=0),0,IF((AG32*100%)/O32&gt;100%,100%,(AG32*100%)/O32)))</f>
        <v>0.5</v>
      </c>
      <c r="AI32" s="26" t="b">
        <f>IF(AF32="","",IF(AD32&gt;Q32,IF(AH32=0%,"SIN INICIAR",IF(AH32=100%,"TERMINADA",IF(AH32&gt;0%,"EN PROCESO",IF(AH32&lt;0%,"INCUMPLIDA"))))))</f>
        <v>0</v>
      </c>
      <c r="AJ32" s="26" t="str">
        <f>IF(AF32="","",IF(AD32&lt;=Q32,IF(AH32&lt;100%,"INCUMPLIDA",IF(AH32=100%,"TERMINADA EXTEMPORANEA"))))</f>
        <v>INCUMPLIDA</v>
      </c>
      <c r="AK32" s="27" t="str">
        <f>IF(AF32="","",IF(AD32&gt;Q32,AI32,IF(AD32&lt;=Q32,AJ32)))</f>
        <v>INCUMPLIDA</v>
      </c>
      <c r="AL32" s="17" t="s">
        <v>425</v>
      </c>
      <c r="AM32" s="16" t="s">
        <v>320</v>
      </c>
    </row>
    <row r="33" spans="1:39" s="28" customFormat="1" ht="140.25" x14ac:dyDescent="0.25">
      <c r="A33" s="16">
        <v>2018</v>
      </c>
      <c r="B33" s="15">
        <v>43131</v>
      </c>
      <c r="C33" s="16" t="s">
        <v>45</v>
      </c>
      <c r="D33" s="17" t="s">
        <v>210</v>
      </c>
      <c r="E33" s="15">
        <v>43101</v>
      </c>
      <c r="F33" s="16" t="s">
        <v>149</v>
      </c>
      <c r="G33" s="18" t="s">
        <v>211</v>
      </c>
      <c r="H33" s="16" t="s">
        <v>63</v>
      </c>
      <c r="I33" s="16" t="s">
        <v>35</v>
      </c>
      <c r="J33" s="17" t="s">
        <v>212</v>
      </c>
      <c r="K33" s="16">
        <v>2</v>
      </c>
      <c r="L33" s="16" t="s">
        <v>48</v>
      </c>
      <c r="M33" s="16" t="s">
        <v>153</v>
      </c>
      <c r="N33" s="16" t="s">
        <v>214</v>
      </c>
      <c r="O33" s="19">
        <v>1</v>
      </c>
      <c r="P33" s="15">
        <v>43132</v>
      </c>
      <c r="Q33" s="15">
        <v>43465</v>
      </c>
      <c r="R33" s="16" t="s">
        <v>64</v>
      </c>
      <c r="S33" s="16" t="s">
        <v>144</v>
      </c>
      <c r="T33" s="16" t="s">
        <v>213</v>
      </c>
      <c r="U33" s="16" t="s">
        <v>50</v>
      </c>
      <c r="V33" s="47">
        <v>43220</v>
      </c>
      <c r="W33" s="127" t="s">
        <v>503</v>
      </c>
      <c r="X33" s="25">
        <v>0</v>
      </c>
      <c r="Y33" s="16" t="s">
        <v>363</v>
      </c>
      <c r="Z33" s="47">
        <v>43343</v>
      </c>
      <c r="AA33" s="29" t="s">
        <v>354</v>
      </c>
      <c r="AB33" s="25">
        <v>0</v>
      </c>
      <c r="AC33" s="16" t="s">
        <v>364</v>
      </c>
      <c r="AD33" s="15">
        <v>43465</v>
      </c>
      <c r="AE33" s="31" t="s">
        <v>374</v>
      </c>
      <c r="AF33" s="16">
        <v>0</v>
      </c>
      <c r="AG33" s="25">
        <f>IF(AF33="","",IF(OR(K33=0,K33="",AD33=""),"",(AF33*100%)/K33))</f>
        <v>0</v>
      </c>
      <c r="AH33" s="25">
        <f>IF(OR(O33="",AG33=""),"",IF(OR(O33=0,AG33=0),0,IF((AG33*100%)/O33&gt;100%,100%,(AG33*100%)/O33)))</f>
        <v>0</v>
      </c>
      <c r="AI33" s="26" t="str">
        <f>IF(AF33="","",IF(AD33=Q33,IF(AH33=0%,"SIN INICIAR",IF(AH33=100%,"TERMINADA",IF(AH33&gt;0%,"EN PROCESO",IF(AH33&lt;0%,"INCUMPLIDA"))))))</f>
        <v>SIN INICIAR</v>
      </c>
      <c r="AJ33" s="26" t="str">
        <f>IF(AF33="","",IF(AD33&lt;=Q33,IF(AH33&lt;100%,"INCUMPLIDA",IF(AH33=100%,"TERMINADA EXTEMPORANEA"))))</f>
        <v>INCUMPLIDA</v>
      </c>
      <c r="AK33" s="27" t="str">
        <f>IF(AF33="","",IF(AD33&gt;Q33,AI33,IF(AD33&lt;=Q33,AJ33)))</f>
        <v>INCUMPLIDA</v>
      </c>
      <c r="AL33" s="18" t="s">
        <v>448</v>
      </c>
      <c r="AM33" s="16" t="s">
        <v>373</v>
      </c>
    </row>
    <row r="34" spans="1:39" s="28" customFormat="1" ht="127.5" x14ac:dyDescent="0.25">
      <c r="A34" s="16">
        <v>2018</v>
      </c>
      <c r="B34" s="15">
        <v>43131</v>
      </c>
      <c r="C34" s="16" t="s">
        <v>45</v>
      </c>
      <c r="D34" s="17" t="s">
        <v>210</v>
      </c>
      <c r="E34" s="15">
        <v>43101</v>
      </c>
      <c r="F34" s="16" t="s">
        <v>151</v>
      </c>
      <c r="G34" s="18" t="s">
        <v>211</v>
      </c>
      <c r="H34" s="16" t="s">
        <v>63</v>
      </c>
      <c r="I34" s="16" t="s">
        <v>35</v>
      </c>
      <c r="J34" s="17" t="s">
        <v>215</v>
      </c>
      <c r="K34" s="16">
        <v>1</v>
      </c>
      <c r="L34" s="16" t="s">
        <v>48</v>
      </c>
      <c r="M34" s="16" t="s">
        <v>217</v>
      </c>
      <c r="N34" s="16" t="s">
        <v>216</v>
      </c>
      <c r="O34" s="19">
        <v>1</v>
      </c>
      <c r="P34" s="15">
        <v>43132</v>
      </c>
      <c r="Q34" s="15">
        <v>43465</v>
      </c>
      <c r="R34" s="16" t="s">
        <v>64</v>
      </c>
      <c r="S34" s="16" t="s">
        <v>144</v>
      </c>
      <c r="T34" s="16" t="s">
        <v>213</v>
      </c>
      <c r="U34" s="16" t="s">
        <v>50</v>
      </c>
      <c r="V34" s="47">
        <v>43220</v>
      </c>
      <c r="W34" s="127" t="s">
        <v>504</v>
      </c>
      <c r="X34" s="25">
        <v>0.5</v>
      </c>
      <c r="Y34" s="16" t="s">
        <v>362</v>
      </c>
      <c r="Z34" s="47">
        <v>43343</v>
      </c>
      <c r="AA34" s="29" t="s">
        <v>338</v>
      </c>
      <c r="AB34" s="25">
        <v>0.5</v>
      </c>
      <c r="AC34" s="16" t="s">
        <v>362</v>
      </c>
      <c r="AD34" s="15">
        <v>43465</v>
      </c>
      <c r="AE34" s="31" t="s">
        <v>406</v>
      </c>
      <c r="AF34" s="16">
        <v>1</v>
      </c>
      <c r="AG34" s="25">
        <f>IF(AF34="","",IF(OR(K34=0,K34="",AD34=""),"",(AF34*100%)/K34))</f>
        <v>1</v>
      </c>
      <c r="AH34" s="25">
        <f>IF(OR(O34="",AG34=""),"",IF(OR(O34=0,AG34=0),0,IF((AG34*100%)/O34&gt;100%,100%,(AG34*100%)/O34)))</f>
        <v>1</v>
      </c>
      <c r="AI34" s="26" t="str">
        <f>IF(AF34="","",IF(AD34&lt;=Q34,IF(AH34=0%,"SIN INICIAR",IF(AH34=100%,"TERMINADA",IF(AH34&gt;0%,"EN PROCESO",IF(AH34&lt;0%,"INCUMPLIDA"))))))</f>
        <v>TERMINADA</v>
      </c>
      <c r="AJ34" s="26" t="str">
        <f>IF(AF34="","",IF(AD34&gt;=Q34,IF(AH34&lt;100%,"INCUMPLIDA",IF(AH34=100%,"TERMINADA EXTEMPORANEA"))))</f>
        <v>TERMINADA EXTEMPORANEA</v>
      </c>
      <c r="AK34" s="27" t="str">
        <f>IF(AF34="","",IF(AD34&lt;=Q34,AI34,IF(AD34&gt;=Q34,AJ34)))</f>
        <v>TERMINADA</v>
      </c>
      <c r="AL34" s="17" t="s">
        <v>437</v>
      </c>
      <c r="AM34" s="16" t="s">
        <v>373</v>
      </c>
    </row>
    <row r="35" spans="1:39" s="28" customFormat="1" ht="318.75" x14ac:dyDescent="0.25">
      <c r="A35" s="16">
        <v>2018</v>
      </c>
      <c r="B35" s="15">
        <v>43131</v>
      </c>
      <c r="C35" s="16" t="s">
        <v>45</v>
      </c>
      <c r="D35" s="17" t="s">
        <v>210</v>
      </c>
      <c r="E35" s="15">
        <v>43101</v>
      </c>
      <c r="F35" s="16" t="s">
        <v>173</v>
      </c>
      <c r="G35" s="18" t="s">
        <v>211</v>
      </c>
      <c r="H35" s="16" t="s">
        <v>220</v>
      </c>
      <c r="I35" s="16" t="s">
        <v>35</v>
      </c>
      <c r="J35" s="17" t="s">
        <v>218</v>
      </c>
      <c r="K35" s="16">
        <v>1</v>
      </c>
      <c r="L35" s="16" t="s">
        <v>48</v>
      </c>
      <c r="M35" s="16" t="s">
        <v>153</v>
      </c>
      <c r="N35" s="16" t="s">
        <v>219</v>
      </c>
      <c r="O35" s="19">
        <v>1</v>
      </c>
      <c r="P35" s="15">
        <v>43132</v>
      </c>
      <c r="Q35" s="15">
        <v>43220</v>
      </c>
      <c r="R35" s="16" t="s">
        <v>221</v>
      </c>
      <c r="S35" s="16" t="s">
        <v>222</v>
      </c>
      <c r="T35" s="16" t="s">
        <v>223</v>
      </c>
      <c r="U35" s="16" t="s">
        <v>50</v>
      </c>
      <c r="V35" s="47">
        <v>43220</v>
      </c>
      <c r="W35" s="39" t="s">
        <v>505</v>
      </c>
      <c r="X35" s="25">
        <v>0.5</v>
      </c>
      <c r="Y35" s="16" t="s">
        <v>453</v>
      </c>
      <c r="Z35" s="47">
        <v>43343</v>
      </c>
      <c r="AA35" s="17" t="s">
        <v>329</v>
      </c>
      <c r="AB35" s="25">
        <v>0.5</v>
      </c>
      <c r="AC35" s="16" t="s">
        <v>363</v>
      </c>
      <c r="AD35" s="15">
        <v>43465</v>
      </c>
      <c r="AE35" s="17" t="s">
        <v>372</v>
      </c>
      <c r="AF35" s="16">
        <v>0.5</v>
      </c>
      <c r="AG35" s="25">
        <f>IF(AF35="","",IF(OR(K35=0,K35="",AD35=""),"",(AF35*100%)/K35))</f>
        <v>0.5</v>
      </c>
      <c r="AH35" s="25">
        <f>IF(OR(O35="",AG35=""),"",IF(OR(O35=0,AG35=0),0,IF((AG35*100%)/O35&gt;100%,100%,(AG35*100%)/O35)))</f>
        <v>0.5</v>
      </c>
      <c r="AI35" s="26" t="b">
        <f>IF(AF35="","",IF(AD35&lt;=Q35,IF(AH35=0%,"SIN INICIAR",IF(AH35=100%,"TERMINADA",IF(AH35&gt;0%,"EN PROCESO",IF(AH35&lt;0%,"INCUMPLIDA"))))))</f>
        <v>0</v>
      </c>
      <c r="AJ35" s="26" t="str">
        <f>IF(AF35="","",IF(AD35&gt;=Q35,IF(AH35&lt;100%,"INCUMPLIDA",IF(AH35=100%,"TERMINADA EXTEMPORANEA"))))</f>
        <v>INCUMPLIDA</v>
      </c>
      <c r="AK35" s="27" t="str">
        <f>IF(AF35="","",IF(AD35&lt;=Q35,AI35,IF(AD35&gt;=Q35,AJ35)))</f>
        <v>INCUMPLIDA</v>
      </c>
      <c r="AL35" s="29" t="s">
        <v>407</v>
      </c>
      <c r="AM35" s="32" t="s">
        <v>445</v>
      </c>
    </row>
    <row r="36" spans="1:39" s="28" customFormat="1" ht="101.25" x14ac:dyDescent="0.25">
      <c r="A36" s="20">
        <v>2018</v>
      </c>
      <c r="B36" s="21">
        <v>43131</v>
      </c>
      <c r="C36" s="20" t="s">
        <v>45</v>
      </c>
      <c r="D36" s="39" t="s">
        <v>210</v>
      </c>
      <c r="E36" s="21">
        <v>43101</v>
      </c>
      <c r="F36" s="20" t="s">
        <v>154</v>
      </c>
      <c r="G36" s="49" t="s">
        <v>506</v>
      </c>
      <c r="H36" s="20" t="s">
        <v>63</v>
      </c>
      <c r="I36" s="16" t="s">
        <v>35</v>
      </c>
      <c r="J36" s="39" t="s">
        <v>507</v>
      </c>
      <c r="K36" s="16">
        <v>2</v>
      </c>
      <c r="L36" s="16" t="s">
        <v>48</v>
      </c>
      <c r="M36" s="20" t="s">
        <v>508</v>
      </c>
      <c r="N36" s="20" t="s">
        <v>508</v>
      </c>
      <c r="O36" s="40">
        <v>1</v>
      </c>
      <c r="P36" s="21">
        <v>43132</v>
      </c>
      <c r="Q36" s="21">
        <v>43220</v>
      </c>
      <c r="R36" s="20" t="s">
        <v>64</v>
      </c>
      <c r="S36" s="20" t="s">
        <v>144</v>
      </c>
      <c r="T36" s="20" t="s">
        <v>69</v>
      </c>
      <c r="U36" s="16" t="s">
        <v>50</v>
      </c>
      <c r="V36" s="47">
        <v>43220</v>
      </c>
      <c r="W36" s="128" t="s">
        <v>509</v>
      </c>
      <c r="X36" s="25">
        <v>1</v>
      </c>
      <c r="Y36" s="16" t="s">
        <v>469</v>
      </c>
      <c r="Z36" s="47"/>
      <c r="AA36" s="17"/>
      <c r="AB36" s="25"/>
      <c r="AC36" s="16"/>
      <c r="AD36" s="15"/>
      <c r="AE36" s="17"/>
      <c r="AF36" s="16"/>
      <c r="AG36" s="25"/>
      <c r="AH36" s="25"/>
      <c r="AI36" s="26"/>
      <c r="AJ36" s="26"/>
      <c r="AK36" s="27"/>
      <c r="AL36" s="29"/>
      <c r="AM36" s="32"/>
    </row>
    <row r="37" spans="1:39" s="28" customFormat="1" ht="191.25" x14ac:dyDescent="0.25">
      <c r="A37" s="16">
        <v>2018</v>
      </c>
      <c r="B37" s="15">
        <v>43131</v>
      </c>
      <c r="C37" s="16" t="s">
        <v>45</v>
      </c>
      <c r="D37" s="17" t="s">
        <v>210</v>
      </c>
      <c r="E37" s="15">
        <v>43101</v>
      </c>
      <c r="F37" s="16" t="s">
        <v>156</v>
      </c>
      <c r="G37" s="18" t="s">
        <v>224</v>
      </c>
      <c r="H37" s="16" t="s">
        <v>57</v>
      </c>
      <c r="I37" s="16" t="s">
        <v>35</v>
      </c>
      <c r="J37" s="17" t="s">
        <v>225</v>
      </c>
      <c r="K37" s="16">
        <v>1</v>
      </c>
      <c r="L37" s="16" t="s">
        <v>48</v>
      </c>
      <c r="M37" s="16" t="s">
        <v>153</v>
      </c>
      <c r="N37" s="16" t="s">
        <v>226</v>
      </c>
      <c r="O37" s="19">
        <v>1</v>
      </c>
      <c r="P37" s="15">
        <v>43252</v>
      </c>
      <c r="Q37" s="15">
        <v>43465</v>
      </c>
      <c r="R37" s="16" t="s">
        <v>124</v>
      </c>
      <c r="S37" s="16" t="s">
        <v>79</v>
      </c>
      <c r="T37" s="16" t="s">
        <v>227</v>
      </c>
      <c r="U37" s="16" t="s">
        <v>50</v>
      </c>
      <c r="V37" s="47"/>
      <c r="W37" s="16"/>
      <c r="X37" s="25"/>
      <c r="Y37" s="16"/>
      <c r="Z37" s="47">
        <v>43343</v>
      </c>
      <c r="AA37" s="17" t="s">
        <v>355</v>
      </c>
      <c r="AB37" s="25">
        <v>0.5</v>
      </c>
      <c r="AC37" s="16" t="s">
        <v>362</v>
      </c>
      <c r="AD37" s="15">
        <v>43465</v>
      </c>
      <c r="AE37" s="17" t="s">
        <v>429</v>
      </c>
      <c r="AF37" s="16">
        <v>1</v>
      </c>
      <c r="AG37" s="25">
        <f>IF(AF37="","",IF(OR(K37=0,K37="",AD37=""),"",(AF37*100%)/K37))</f>
        <v>1</v>
      </c>
      <c r="AH37" s="25">
        <f>IF(OR(O37="",AG37=""),"",IF(OR(O37=0,AG37=0),0,IF((AG37*100%)/O37&gt;100%,100%,(AG37*100%)/O37)))</f>
        <v>1</v>
      </c>
      <c r="AI37" s="26" t="str">
        <f>IF(AF37="","",IF(AD37&lt;=Q37,IF(AH37=0%,"SIN INICIAR",IF(AH37=100%,"TERMINADA",IF(AH37&gt;0%,"EN PROCESO",IF(AH37&lt;0%,"INCUMPLIDA"))))))</f>
        <v>TERMINADA</v>
      </c>
      <c r="AJ37" s="26" t="b">
        <f>IF(AF37="","",IF(AD37&gt;Q37,IF(AH37&lt;100%,"INCUMPLIDA",IF(AH37=100%,"TERMINADA EXTEMPORANEA"))))</f>
        <v>0</v>
      </c>
      <c r="AK37" s="27" t="str">
        <f>IF(AF37="","",IF(AD37&lt;=Q37,AI37,IF(AD37&gt;=Q37,AJ37)))</f>
        <v>TERMINADA</v>
      </c>
      <c r="AL37" s="17" t="s">
        <v>430</v>
      </c>
      <c r="AM37" s="16" t="s">
        <v>324</v>
      </c>
    </row>
    <row r="38" spans="1:39" s="28" customFormat="1" ht="157.5" x14ac:dyDescent="0.25">
      <c r="A38" s="20">
        <v>2018</v>
      </c>
      <c r="B38" s="21">
        <v>43131</v>
      </c>
      <c r="C38" s="20" t="s">
        <v>45</v>
      </c>
      <c r="D38" s="39" t="s">
        <v>210</v>
      </c>
      <c r="E38" s="21">
        <v>43101</v>
      </c>
      <c r="F38" s="20" t="s">
        <v>164</v>
      </c>
      <c r="G38" s="49" t="s">
        <v>510</v>
      </c>
      <c r="H38" s="20" t="s">
        <v>141</v>
      </c>
      <c r="I38" s="16" t="s">
        <v>35</v>
      </c>
      <c r="J38" s="39" t="s">
        <v>511</v>
      </c>
      <c r="K38" s="16">
        <v>1</v>
      </c>
      <c r="L38" s="16" t="s">
        <v>48</v>
      </c>
      <c r="M38" s="20" t="s">
        <v>512</v>
      </c>
      <c r="N38" s="20" t="s">
        <v>513</v>
      </c>
      <c r="O38" s="40">
        <v>1</v>
      </c>
      <c r="P38" s="21">
        <v>43132</v>
      </c>
      <c r="Q38" s="21">
        <v>43465</v>
      </c>
      <c r="R38" s="20" t="s">
        <v>124</v>
      </c>
      <c r="S38" s="20" t="s">
        <v>79</v>
      </c>
      <c r="T38" s="20" t="s">
        <v>180</v>
      </c>
      <c r="U38" s="16" t="s">
        <v>50</v>
      </c>
      <c r="V38" s="47">
        <v>43220</v>
      </c>
      <c r="W38" s="127" t="s">
        <v>514</v>
      </c>
      <c r="X38" s="25">
        <v>0.33</v>
      </c>
      <c r="Y38" s="16" t="s">
        <v>363</v>
      </c>
      <c r="Z38" s="47">
        <v>43343</v>
      </c>
      <c r="AA38" s="17" t="s">
        <v>515</v>
      </c>
      <c r="AB38" s="25">
        <v>1</v>
      </c>
      <c r="AC38" s="16" t="s">
        <v>469</v>
      </c>
      <c r="AD38" s="15"/>
      <c r="AE38" s="17"/>
      <c r="AF38" s="16"/>
      <c r="AG38" s="25"/>
      <c r="AH38" s="25"/>
      <c r="AI38" s="26"/>
      <c r="AJ38" s="26"/>
      <c r="AK38" s="27"/>
      <c r="AL38" s="17"/>
      <c r="AM38" s="16"/>
    </row>
    <row r="39" spans="1:39" s="28" customFormat="1" ht="127.5" x14ac:dyDescent="0.25">
      <c r="A39" s="16">
        <v>2018</v>
      </c>
      <c r="B39" s="15">
        <v>43131</v>
      </c>
      <c r="C39" s="16" t="s">
        <v>45</v>
      </c>
      <c r="D39" s="17" t="s">
        <v>210</v>
      </c>
      <c r="E39" s="15">
        <v>43101</v>
      </c>
      <c r="F39" s="16" t="s">
        <v>165</v>
      </c>
      <c r="G39" s="18" t="s">
        <v>228</v>
      </c>
      <c r="H39" s="16" t="s">
        <v>122</v>
      </c>
      <c r="I39" s="16" t="s">
        <v>35</v>
      </c>
      <c r="J39" s="17" t="s">
        <v>229</v>
      </c>
      <c r="K39" s="16">
        <v>11</v>
      </c>
      <c r="L39" s="16" t="s">
        <v>48</v>
      </c>
      <c r="M39" s="16" t="s">
        <v>231</v>
      </c>
      <c r="N39" s="16" t="s">
        <v>230</v>
      </c>
      <c r="O39" s="19">
        <v>1</v>
      </c>
      <c r="P39" s="15">
        <v>43132</v>
      </c>
      <c r="Q39" s="15">
        <v>43448</v>
      </c>
      <c r="R39" s="16" t="s">
        <v>56</v>
      </c>
      <c r="S39" s="16" t="s">
        <v>144</v>
      </c>
      <c r="T39" s="16" t="s">
        <v>189</v>
      </c>
      <c r="U39" s="16" t="s">
        <v>50</v>
      </c>
      <c r="V39" s="47">
        <v>43220</v>
      </c>
      <c r="W39" s="17" t="s">
        <v>330</v>
      </c>
      <c r="X39" s="25">
        <v>0.55000000000000004</v>
      </c>
      <c r="Y39" s="16" t="s">
        <v>362</v>
      </c>
      <c r="Z39" s="47">
        <v>43343</v>
      </c>
      <c r="AA39" s="17" t="s">
        <v>330</v>
      </c>
      <c r="AB39" s="25">
        <v>0.55000000000000004</v>
      </c>
      <c r="AC39" s="16" t="s">
        <v>362</v>
      </c>
      <c r="AD39" s="15">
        <v>43465</v>
      </c>
      <c r="AE39" s="17" t="s">
        <v>371</v>
      </c>
      <c r="AF39" s="16">
        <v>9</v>
      </c>
      <c r="AG39" s="25">
        <f>IF(AF39="","",IF(OR(K39=0,K39="",AD39=""),"",(AF39*100%)/K39))</f>
        <v>0.81818181818181823</v>
      </c>
      <c r="AH39" s="25">
        <f>IF(OR(O39="",AG39=""),"",IF(OR(O39=0,AG39=0),0,IF((AG39*100%)/O39&gt;100%,100%,(AG39*100%)/O39)))</f>
        <v>0.81818181818181823</v>
      </c>
      <c r="AI39" s="26" t="b">
        <f>IF(AF39="","",IF(AD39&lt;=Q39,IF(AH39=0%,"SIN INICIAR",IF(AH39=100%,"TERMINADA",IF(AH39&gt;0%,"EN PROCESO",IF(AH39&lt;0%,"INCUMPLIDA"))))))</f>
        <v>0</v>
      </c>
      <c r="AJ39" s="26" t="str">
        <f>IF(AF39="","",IF(AD39&gt;=Q39,IF(AH39&lt;100%,"INCUMPLIDA",IF(AH39=100%,"TERMINADA EXTEMPORANEA"))))</f>
        <v>INCUMPLIDA</v>
      </c>
      <c r="AK39" s="27" t="str">
        <f>IF(AF39="","",IF(AD39&lt;=Q39,AI39,IF(AD39&gt;=Q39,AJ39)))</f>
        <v>INCUMPLIDA</v>
      </c>
      <c r="AL39" s="17" t="s">
        <v>422</v>
      </c>
      <c r="AM39" s="16" t="s">
        <v>319</v>
      </c>
    </row>
    <row r="40" spans="1:39" s="28" customFormat="1" ht="153" x14ac:dyDescent="0.25">
      <c r="A40" s="16">
        <v>2018</v>
      </c>
      <c r="B40" s="15">
        <v>43131</v>
      </c>
      <c r="C40" s="16" t="s">
        <v>45</v>
      </c>
      <c r="D40" s="17" t="s">
        <v>232</v>
      </c>
      <c r="E40" s="15">
        <v>43101</v>
      </c>
      <c r="F40" s="16" t="s">
        <v>149</v>
      </c>
      <c r="G40" s="18" t="s">
        <v>233</v>
      </c>
      <c r="H40" s="16" t="s">
        <v>141</v>
      </c>
      <c r="I40" s="16" t="s">
        <v>35</v>
      </c>
      <c r="J40" s="17" t="s">
        <v>234</v>
      </c>
      <c r="K40" s="16">
        <v>5</v>
      </c>
      <c r="L40" s="16" t="s">
        <v>48</v>
      </c>
      <c r="M40" s="16" t="s">
        <v>236</v>
      </c>
      <c r="N40" s="16" t="s">
        <v>235</v>
      </c>
      <c r="O40" s="19">
        <v>1</v>
      </c>
      <c r="P40" s="15">
        <v>43132</v>
      </c>
      <c r="Q40" s="15">
        <v>43465</v>
      </c>
      <c r="R40" s="16" t="s">
        <v>124</v>
      </c>
      <c r="S40" s="16" t="s">
        <v>79</v>
      </c>
      <c r="T40" s="16" t="s">
        <v>237</v>
      </c>
      <c r="U40" s="16" t="s">
        <v>50</v>
      </c>
      <c r="V40" s="47">
        <v>43220</v>
      </c>
      <c r="W40" s="127" t="s">
        <v>516</v>
      </c>
      <c r="X40" s="25">
        <v>0.2</v>
      </c>
      <c r="Y40" s="16" t="s">
        <v>363</v>
      </c>
      <c r="Z40" s="47">
        <v>43343</v>
      </c>
      <c r="AA40" s="17" t="s">
        <v>328</v>
      </c>
      <c r="AB40" s="25">
        <v>0.6</v>
      </c>
      <c r="AC40" s="16" t="s">
        <v>362</v>
      </c>
      <c r="AD40" s="15">
        <v>43465</v>
      </c>
      <c r="AE40" s="17" t="s">
        <v>391</v>
      </c>
      <c r="AF40" s="16">
        <v>3</v>
      </c>
      <c r="AG40" s="25">
        <f>IF(AF40="","",IF(OR(K40=0,K40="",AD40=""),"",(AF40*100%)/K40))</f>
        <v>0.6</v>
      </c>
      <c r="AH40" s="25">
        <f>IF(OR(O40="",AG40=""),"",IF(OR(O40=0,AG40=0),0,IF((AG40*100%)/O40&gt;100%,100%,(AG40*100%)/O40)))</f>
        <v>0.6</v>
      </c>
      <c r="AI40" s="26" t="b">
        <f>IF(AF40="","",IF(AD40&gt;Q40,IF(AH40=0%,"SIN INICIAR",IF(AH40=100%,"TERMINADA",IF(AH40&gt;0%,"EN PROCESO",IF(AH40&lt;0%,"INCUMPLIDA"))))))</f>
        <v>0</v>
      </c>
      <c r="AJ40" s="26" t="str">
        <f>IF(AF40="","",IF(AD40&lt;=Q40,IF(AH40&lt;100%,"INCUMPLIDA",IF(AH40=100%,"TERMINADA EXTEMPORANEA"))))</f>
        <v>INCUMPLIDA</v>
      </c>
      <c r="AK40" s="27" t="str">
        <f>IF(AF40="","",IF(AD40&gt;Q40,AI40,IF(AD40&lt;=Q40,AJ40)))</f>
        <v>INCUMPLIDA</v>
      </c>
      <c r="AL40" s="17" t="s">
        <v>431</v>
      </c>
      <c r="AM40" s="16" t="s">
        <v>324</v>
      </c>
    </row>
    <row r="41" spans="1:39" s="28" customFormat="1" ht="134.25" customHeight="1" x14ac:dyDescent="0.25">
      <c r="A41" s="16">
        <v>2018</v>
      </c>
      <c r="B41" s="15">
        <v>43131</v>
      </c>
      <c r="C41" s="16" t="s">
        <v>45</v>
      </c>
      <c r="D41" s="17" t="s">
        <v>232</v>
      </c>
      <c r="E41" s="15">
        <v>43101</v>
      </c>
      <c r="F41" s="16" t="s">
        <v>151</v>
      </c>
      <c r="G41" s="18" t="s">
        <v>233</v>
      </c>
      <c r="H41" s="16" t="s">
        <v>141</v>
      </c>
      <c r="I41" s="16" t="s">
        <v>35</v>
      </c>
      <c r="J41" s="17" t="s">
        <v>238</v>
      </c>
      <c r="K41" s="16">
        <v>1</v>
      </c>
      <c r="L41" s="16" t="s">
        <v>48</v>
      </c>
      <c r="M41" s="16" t="s">
        <v>239</v>
      </c>
      <c r="N41" s="16" t="s">
        <v>240</v>
      </c>
      <c r="O41" s="19">
        <v>1</v>
      </c>
      <c r="P41" s="15">
        <v>43132</v>
      </c>
      <c r="Q41" s="15">
        <v>43465</v>
      </c>
      <c r="R41" s="16" t="s">
        <v>124</v>
      </c>
      <c r="S41" s="16" t="s">
        <v>79</v>
      </c>
      <c r="T41" s="16" t="s">
        <v>241</v>
      </c>
      <c r="U41" s="16" t="s">
        <v>50</v>
      </c>
      <c r="V41" s="47">
        <v>43220</v>
      </c>
      <c r="W41" s="127" t="s">
        <v>517</v>
      </c>
      <c r="X41" s="25">
        <v>0.67</v>
      </c>
      <c r="Y41" s="16" t="s">
        <v>453</v>
      </c>
      <c r="Z41" s="47">
        <v>43343</v>
      </c>
      <c r="AA41" s="17" t="s">
        <v>408</v>
      </c>
      <c r="AB41" s="25">
        <v>0.5</v>
      </c>
      <c r="AC41" s="16" t="s">
        <v>362</v>
      </c>
      <c r="AD41" s="15">
        <v>43465</v>
      </c>
      <c r="AE41" s="17" t="s">
        <v>392</v>
      </c>
      <c r="AF41" s="16">
        <v>1</v>
      </c>
      <c r="AG41" s="25">
        <f>IF(AF41="","",IF(OR(K41=0,K41="",AD41=""),"",(AF41*100%)/K41))</f>
        <v>1</v>
      </c>
      <c r="AH41" s="25">
        <f>IF(OR(O41="",AG41=""),"",IF(OR(O41=0,AG41=0),0,IF((AG41*100%)/O41&gt;100%,100%,(AG41*100%)/O41)))</f>
        <v>1</v>
      </c>
      <c r="AI41" s="26" t="str">
        <f>IF(AF41="","",IF(AD41&lt;=Q41,IF(AH41=0%,"SIN INICIAR",IF(AH41=100%,"TERMINADA",IF(AH41&gt;0%,"EN PROCESO",IF(AH41&lt;0%,"INCUMPLIDA"))))))</f>
        <v>TERMINADA</v>
      </c>
      <c r="AJ41" s="26" t="str">
        <f>IF(AF41="","",IF(AD41&gt;=Q41,IF(AH41&lt;100%,"INCUMPLIDA",IF(AH41=100%,"TERMINADA EXTEMPORANEA"))))</f>
        <v>TERMINADA EXTEMPORANEA</v>
      </c>
      <c r="AK41" s="27" t="str">
        <f>IF(AF41="","",IF(AD41&lt;=Q41,AI41,IF(AD41&gt;=Q41,AJ41)))</f>
        <v>TERMINADA</v>
      </c>
      <c r="AL41" s="17" t="s">
        <v>424</v>
      </c>
      <c r="AM41" s="16" t="s">
        <v>324</v>
      </c>
    </row>
    <row r="42" spans="1:39" s="28" customFormat="1" ht="191.25" x14ac:dyDescent="0.25">
      <c r="A42" s="16">
        <v>2018</v>
      </c>
      <c r="B42" s="15">
        <v>43131</v>
      </c>
      <c r="C42" s="16" t="s">
        <v>45</v>
      </c>
      <c r="D42" s="17" t="s">
        <v>72</v>
      </c>
      <c r="E42" s="15">
        <v>43101</v>
      </c>
      <c r="F42" s="16">
        <v>1</v>
      </c>
      <c r="G42" s="17" t="s">
        <v>287</v>
      </c>
      <c r="H42" s="16" t="s">
        <v>47</v>
      </c>
      <c r="I42" s="16" t="s">
        <v>288</v>
      </c>
      <c r="J42" s="17" t="s">
        <v>289</v>
      </c>
      <c r="K42" s="16">
        <v>1</v>
      </c>
      <c r="L42" s="16" t="s">
        <v>48</v>
      </c>
      <c r="M42" s="16" t="s">
        <v>73</v>
      </c>
      <c r="N42" s="16" t="s">
        <v>290</v>
      </c>
      <c r="O42" s="19">
        <v>1</v>
      </c>
      <c r="P42" s="15">
        <v>43313</v>
      </c>
      <c r="Q42" s="15">
        <v>43465</v>
      </c>
      <c r="R42" s="16" t="s">
        <v>49</v>
      </c>
      <c r="S42" s="16" t="s">
        <v>80</v>
      </c>
      <c r="T42" s="16" t="s">
        <v>51</v>
      </c>
      <c r="U42" s="16" t="s">
        <v>50</v>
      </c>
      <c r="V42" s="47"/>
      <c r="W42" s="16"/>
      <c r="X42" s="25"/>
      <c r="Y42" s="16"/>
      <c r="Z42" s="47">
        <v>43343</v>
      </c>
      <c r="AA42" s="33" t="s">
        <v>554</v>
      </c>
      <c r="AB42" s="25">
        <v>0</v>
      </c>
      <c r="AC42" s="16" t="s">
        <v>364</v>
      </c>
      <c r="AD42" s="15">
        <v>43465</v>
      </c>
      <c r="AE42" s="31" t="s">
        <v>389</v>
      </c>
      <c r="AF42" s="16">
        <v>1</v>
      </c>
      <c r="AG42" s="25">
        <f>IF(AF42="","",IF(OR(K42=0,K42="",AD42=""),"",(AF42*100%)/K42))</f>
        <v>1</v>
      </c>
      <c r="AH42" s="25">
        <f>IF(OR(O42="",AG42=""),"",IF(OR(O42=0,AG42=0),0,IF((AG42*100%)/O42&gt;100%,100%,(AG42*100%)/O42)))</f>
        <v>1</v>
      </c>
      <c r="AI42" s="26" t="str">
        <f>IF(AF42="","",IF(AD42&lt;=Q42,IF(AH42=0%,"SIN INICIAR",IF(AH42=100%,"TERMINADA",IF(AH42&gt;0%,"EN PROCESO",IF(AH42&lt;0%,"INCUMPLIDA"))))))</f>
        <v>TERMINADA</v>
      </c>
      <c r="AJ42" s="26" t="str">
        <f>IF(AF42="","",IF(AD42&gt;=Q42,IF(AH42&lt;100%,"INCUMPLIDA",IF(AH42=100%,"TERMINADA EXTEMPORANEA"))))</f>
        <v>TERMINADA EXTEMPORANEA</v>
      </c>
      <c r="AK42" s="27" t="str">
        <f>IF(AF42="","",IF(AD42&lt;=Q42,AI42,IF(AD42&gt;=Q42,AJ42)))</f>
        <v>TERMINADA</v>
      </c>
      <c r="AL42" s="17" t="s">
        <v>420</v>
      </c>
      <c r="AM42" s="16" t="s">
        <v>320</v>
      </c>
    </row>
    <row r="43" spans="1:39" s="28" customFormat="1" ht="89.25" x14ac:dyDescent="0.25">
      <c r="A43" s="16">
        <v>2018</v>
      </c>
      <c r="B43" s="15">
        <v>43131</v>
      </c>
      <c r="C43" s="16" t="s">
        <v>45</v>
      </c>
      <c r="D43" s="17" t="s">
        <v>72</v>
      </c>
      <c r="E43" s="15">
        <v>43101</v>
      </c>
      <c r="F43" s="16">
        <v>1</v>
      </c>
      <c r="G43" s="17" t="s">
        <v>286</v>
      </c>
      <c r="H43" s="16" t="s">
        <v>47</v>
      </c>
      <c r="I43" s="16" t="s">
        <v>35</v>
      </c>
      <c r="J43" s="17" t="s">
        <v>280</v>
      </c>
      <c r="K43" s="16">
        <v>2</v>
      </c>
      <c r="L43" s="16" t="s">
        <v>48</v>
      </c>
      <c r="M43" s="16" t="s">
        <v>73</v>
      </c>
      <c r="N43" s="16" t="s">
        <v>281</v>
      </c>
      <c r="O43" s="19">
        <v>1</v>
      </c>
      <c r="P43" s="15">
        <v>43282</v>
      </c>
      <c r="Q43" s="15">
        <v>43312</v>
      </c>
      <c r="R43" s="16" t="s">
        <v>49</v>
      </c>
      <c r="S43" s="16" t="s">
        <v>80</v>
      </c>
      <c r="T43" s="16" t="s">
        <v>51</v>
      </c>
      <c r="U43" s="16" t="s">
        <v>50</v>
      </c>
      <c r="V43" s="47"/>
      <c r="W43" s="16"/>
      <c r="X43" s="25"/>
      <c r="Y43" s="16"/>
      <c r="Z43" s="47">
        <v>43343</v>
      </c>
      <c r="AA43" s="17" t="s">
        <v>518</v>
      </c>
      <c r="AB43" s="25">
        <v>1</v>
      </c>
      <c r="AC43" s="16" t="s">
        <v>469</v>
      </c>
      <c r="AD43" s="15"/>
      <c r="AE43" s="31"/>
      <c r="AF43" s="16"/>
      <c r="AG43" s="25"/>
      <c r="AH43" s="25"/>
      <c r="AI43" s="26"/>
      <c r="AJ43" s="26"/>
      <c r="AK43" s="27"/>
      <c r="AL43" s="17"/>
      <c r="AM43" s="16"/>
    </row>
    <row r="44" spans="1:39" s="28" customFormat="1" ht="247.5" x14ac:dyDescent="0.25">
      <c r="A44" s="20">
        <v>2018</v>
      </c>
      <c r="B44" s="21">
        <v>43131</v>
      </c>
      <c r="C44" s="20" t="s">
        <v>45</v>
      </c>
      <c r="D44" s="39" t="s">
        <v>72</v>
      </c>
      <c r="E44" s="21">
        <v>43101</v>
      </c>
      <c r="F44" s="20">
        <v>2</v>
      </c>
      <c r="G44" s="39" t="s">
        <v>519</v>
      </c>
      <c r="H44" s="20" t="s">
        <v>107</v>
      </c>
      <c r="I44" s="20" t="s">
        <v>520</v>
      </c>
      <c r="J44" s="39" t="s">
        <v>293</v>
      </c>
      <c r="K44" s="20">
        <v>1</v>
      </c>
      <c r="L44" s="20" t="s">
        <v>48</v>
      </c>
      <c r="M44" s="20" t="s">
        <v>73</v>
      </c>
      <c r="N44" s="20" t="s">
        <v>294</v>
      </c>
      <c r="O44" s="40">
        <v>1</v>
      </c>
      <c r="P44" s="21">
        <v>43132</v>
      </c>
      <c r="Q44" s="21">
        <v>43465</v>
      </c>
      <c r="R44" s="20" t="s">
        <v>120</v>
      </c>
      <c r="S44" s="20" t="s">
        <v>67</v>
      </c>
      <c r="T44" s="20" t="s">
        <v>121</v>
      </c>
      <c r="U44" s="20" t="s">
        <v>50</v>
      </c>
      <c r="V44" s="47">
        <v>43220</v>
      </c>
      <c r="W44" s="39" t="s">
        <v>521</v>
      </c>
      <c r="X44" s="25">
        <v>1</v>
      </c>
      <c r="Y44" s="16" t="s">
        <v>469</v>
      </c>
      <c r="Z44" s="47"/>
      <c r="AA44" s="17"/>
      <c r="AB44" s="25"/>
      <c r="AC44" s="16"/>
      <c r="AD44" s="15"/>
      <c r="AE44" s="31"/>
      <c r="AF44" s="16"/>
      <c r="AG44" s="25"/>
      <c r="AH44" s="25"/>
      <c r="AI44" s="26"/>
      <c r="AJ44" s="26"/>
      <c r="AK44" s="27"/>
      <c r="AL44" s="17"/>
      <c r="AM44" s="16"/>
    </row>
    <row r="45" spans="1:39" s="28" customFormat="1" ht="267.75" x14ac:dyDescent="0.25">
      <c r="A45" s="16">
        <v>2018</v>
      </c>
      <c r="B45" s="15">
        <v>43131</v>
      </c>
      <c r="C45" s="16" t="s">
        <v>45</v>
      </c>
      <c r="D45" s="17" t="s">
        <v>72</v>
      </c>
      <c r="E45" s="15">
        <v>43101</v>
      </c>
      <c r="F45" s="16">
        <v>1</v>
      </c>
      <c r="G45" s="17" t="s">
        <v>291</v>
      </c>
      <c r="H45" s="16" t="s">
        <v>107</v>
      </c>
      <c r="I45" s="16" t="s">
        <v>292</v>
      </c>
      <c r="J45" s="17" t="s">
        <v>293</v>
      </c>
      <c r="K45" s="16">
        <v>1</v>
      </c>
      <c r="L45" s="16" t="s">
        <v>48</v>
      </c>
      <c r="M45" s="16" t="s">
        <v>73</v>
      </c>
      <c r="N45" s="16" t="s">
        <v>294</v>
      </c>
      <c r="O45" s="19">
        <v>1</v>
      </c>
      <c r="P45" s="15">
        <v>43132</v>
      </c>
      <c r="Q45" s="15">
        <v>43465</v>
      </c>
      <c r="R45" s="16" t="s">
        <v>120</v>
      </c>
      <c r="S45" s="16" t="s">
        <v>67</v>
      </c>
      <c r="T45" s="16" t="s">
        <v>121</v>
      </c>
      <c r="U45" s="16" t="s">
        <v>50</v>
      </c>
      <c r="V45" s="47"/>
      <c r="W45" s="16"/>
      <c r="X45" s="25"/>
      <c r="Y45" s="16"/>
      <c r="Z45" s="47">
        <v>43343</v>
      </c>
      <c r="AA45" s="17" t="s">
        <v>348</v>
      </c>
      <c r="AB45" s="25">
        <v>0.5</v>
      </c>
      <c r="AC45" s="16" t="s">
        <v>362</v>
      </c>
      <c r="AD45" s="15">
        <v>43465</v>
      </c>
      <c r="AE45" s="33" t="s">
        <v>366</v>
      </c>
      <c r="AF45" s="16">
        <v>1</v>
      </c>
      <c r="AG45" s="25">
        <f>IF(AF45="","",IF(OR(K45=0,K45="",AD45=""),"",(AF45*100%)/K45))</f>
        <v>1</v>
      </c>
      <c r="AH45" s="25">
        <f>IF(OR(O45="",AG45=""),"",IF(OR(O45=0,AG45=0),0,IF((AG45*100%)/O45&gt;100%,100%,(AG45*100%)/O45)))</f>
        <v>1</v>
      </c>
      <c r="AI45" s="26" t="str">
        <f>IF(AF45="","",IF(AD45&lt;=Q45,IF(AH45=0%,"SIN INICIAR",IF(AH45=100%,"TERMINADA",IF(AH45&gt;0%,"EN PROCESO",IF(AH45&lt;0%,"INCUMPLIDA"))))))</f>
        <v>TERMINADA</v>
      </c>
      <c r="AJ45" s="26" t="str">
        <f>IF(AF45="","",IF(AD45&gt;=Q45,IF(AH45&lt;100%,"INCUMPLIDA",IF(AH45=100%,"TERMINADA EXTEMPORANEA"))))</f>
        <v>TERMINADA EXTEMPORANEA</v>
      </c>
      <c r="AK45" s="27" t="str">
        <f>IF(AF45="","",IF(AD45&lt;=Q45,AI45,IF(AD45&gt;=Q45,AJ45)))</f>
        <v>TERMINADA</v>
      </c>
      <c r="AL45" s="17" t="s">
        <v>367</v>
      </c>
      <c r="AM45" s="16" t="s">
        <v>319</v>
      </c>
    </row>
    <row r="46" spans="1:39" s="28" customFormat="1" ht="76.5" x14ac:dyDescent="0.25">
      <c r="A46" s="16">
        <v>2018</v>
      </c>
      <c r="B46" s="15">
        <v>43131</v>
      </c>
      <c r="C46" s="16" t="s">
        <v>45</v>
      </c>
      <c r="D46" s="17" t="s">
        <v>72</v>
      </c>
      <c r="E46" s="15">
        <v>43101</v>
      </c>
      <c r="F46" s="16">
        <v>2</v>
      </c>
      <c r="G46" s="17" t="s">
        <v>286</v>
      </c>
      <c r="H46" s="16" t="s">
        <v>107</v>
      </c>
      <c r="I46" s="16" t="s">
        <v>35</v>
      </c>
      <c r="J46" s="17" t="s">
        <v>280</v>
      </c>
      <c r="K46" s="16">
        <v>2</v>
      </c>
      <c r="L46" s="16" t="s">
        <v>48</v>
      </c>
      <c r="M46" s="16" t="s">
        <v>73</v>
      </c>
      <c r="N46" s="16" t="s">
        <v>281</v>
      </c>
      <c r="O46" s="19">
        <v>1</v>
      </c>
      <c r="P46" s="15">
        <v>43282</v>
      </c>
      <c r="Q46" s="15">
        <v>43312</v>
      </c>
      <c r="R46" s="16" t="s">
        <v>120</v>
      </c>
      <c r="S46" s="16" t="s">
        <v>67</v>
      </c>
      <c r="T46" s="16" t="s">
        <v>121</v>
      </c>
      <c r="U46" s="16" t="s">
        <v>50</v>
      </c>
      <c r="V46" s="47"/>
      <c r="W46" s="16"/>
      <c r="X46" s="25"/>
      <c r="Y46" s="16"/>
      <c r="Z46" s="47">
        <v>43343</v>
      </c>
      <c r="AA46" s="17" t="s">
        <v>522</v>
      </c>
      <c r="AB46" s="25">
        <v>1</v>
      </c>
      <c r="AC46" s="16" t="s">
        <v>469</v>
      </c>
      <c r="AD46" s="15"/>
      <c r="AE46" s="33"/>
      <c r="AF46" s="16"/>
      <c r="AG46" s="25"/>
      <c r="AH46" s="25"/>
      <c r="AI46" s="26"/>
      <c r="AJ46" s="26"/>
      <c r="AK46" s="27"/>
      <c r="AL46" s="17"/>
      <c r="AM46" s="16"/>
    </row>
    <row r="47" spans="1:39" s="28" customFormat="1" ht="165.75" x14ac:dyDescent="0.25">
      <c r="A47" s="16">
        <v>2018</v>
      </c>
      <c r="B47" s="15">
        <v>43131</v>
      </c>
      <c r="C47" s="16" t="s">
        <v>45</v>
      </c>
      <c r="D47" s="17" t="s">
        <v>72</v>
      </c>
      <c r="E47" s="15">
        <v>43101</v>
      </c>
      <c r="F47" s="16">
        <v>3</v>
      </c>
      <c r="G47" s="17" t="s">
        <v>297</v>
      </c>
      <c r="H47" s="16" t="s">
        <v>100</v>
      </c>
      <c r="I47" s="16" t="s">
        <v>298</v>
      </c>
      <c r="J47" s="17" t="s">
        <v>299</v>
      </c>
      <c r="K47" s="16">
        <v>11</v>
      </c>
      <c r="L47" s="16" t="s">
        <v>48</v>
      </c>
      <c r="M47" s="17" t="s">
        <v>139</v>
      </c>
      <c r="N47" s="16" t="s">
        <v>243</v>
      </c>
      <c r="O47" s="19">
        <v>1</v>
      </c>
      <c r="P47" s="15">
        <v>43132</v>
      </c>
      <c r="Q47" s="15">
        <v>43465</v>
      </c>
      <c r="R47" s="16" t="s">
        <v>58</v>
      </c>
      <c r="S47" s="16" t="s">
        <v>80</v>
      </c>
      <c r="T47" s="16" t="s">
        <v>59</v>
      </c>
      <c r="U47" s="16" t="s">
        <v>50</v>
      </c>
      <c r="V47" s="47"/>
      <c r="W47" s="16"/>
      <c r="X47" s="25"/>
      <c r="Y47" s="16"/>
      <c r="Z47" s="47">
        <v>43343</v>
      </c>
      <c r="AA47" s="33" t="s">
        <v>358</v>
      </c>
      <c r="AB47" s="25">
        <v>0.73</v>
      </c>
      <c r="AC47" s="16" t="s">
        <v>362</v>
      </c>
      <c r="AD47" s="15">
        <v>43465</v>
      </c>
      <c r="AE47" s="33" t="s">
        <v>409</v>
      </c>
      <c r="AF47" s="16">
        <v>11</v>
      </c>
      <c r="AG47" s="25">
        <f>IF(AF47="","",IF(OR(K47=0,K47="",AD47=""),"",(AF47*100%)/K47))</f>
        <v>1</v>
      </c>
      <c r="AH47" s="25">
        <f>IF(OR(O47="",AG47=""),"",IF(OR(O47=0,AG47=0),0,IF((AG47*100%)/O47&gt;100%,100%,(AG47*100%)/O47)))</f>
        <v>1</v>
      </c>
      <c r="AI47" s="26" t="str">
        <f>IF(AF47="","",IF(AD47&lt;=Q47,IF(AH47=0%,"SIN INICIAR",IF(AH47=100%,"TERMINADA",IF(AH47&gt;0%,"EN PROCESO",IF(AH47&lt;0%,"INCUMPLIDA"))))))</f>
        <v>TERMINADA</v>
      </c>
      <c r="AJ47" s="26" t="str">
        <f>IF(AF47="","",IF(AD47&gt;=Q47,IF(AH47&lt;100%,"INCUMPLIDA",IF(AH47=100%,"TERMINADA EXTEMPORANEA"))))</f>
        <v>TERMINADA EXTEMPORANEA</v>
      </c>
      <c r="AK47" s="27" t="str">
        <f>IF(AF47="","",IF(AD47&lt;=Q47,AI47,IF(AD47&gt;=Q47,AJ47)))</f>
        <v>TERMINADA</v>
      </c>
      <c r="AL47" s="17" t="s">
        <v>439</v>
      </c>
      <c r="AM47" s="16" t="s">
        <v>324</v>
      </c>
    </row>
    <row r="48" spans="1:39" s="28" customFormat="1" ht="255" x14ac:dyDescent="0.25">
      <c r="A48" s="16">
        <v>2018</v>
      </c>
      <c r="B48" s="15">
        <v>43131</v>
      </c>
      <c r="C48" s="16" t="s">
        <v>45</v>
      </c>
      <c r="D48" s="17" t="s">
        <v>72</v>
      </c>
      <c r="E48" s="15">
        <v>43101</v>
      </c>
      <c r="F48" s="16">
        <v>3</v>
      </c>
      <c r="G48" s="17" t="s">
        <v>286</v>
      </c>
      <c r="H48" s="16" t="s">
        <v>100</v>
      </c>
      <c r="I48" s="16" t="s">
        <v>523</v>
      </c>
      <c r="J48" s="17" t="s">
        <v>524</v>
      </c>
      <c r="K48" s="16">
        <v>5</v>
      </c>
      <c r="L48" s="16" t="s">
        <v>48</v>
      </c>
      <c r="M48" s="17" t="s">
        <v>139</v>
      </c>
      <c r="N48" s="16" t="s">
        <v>525</v>
      </c>
      <c r="O48" s="19">
        <v>1</v>
      </c>
      <c r="P48" s="15">
        <v>43132</v>
      </c>
      <c r="Q48" s="15">
        <v>43312</v>
      </c>
      <c r="R48" s="16" t="s">
        <v>58</v>
      </c>
      <c r="S48" s="16" t="s">
        <v>80</v>
      </c>
      <c r="T48" s="16" t="s">
        <v>59</v>
      </c>
      <c r="U48" s="16" t="s">
        <v>50</v>
      </c>
      <c r="V48" s="47">
        <v>43220</v>
      </c>
      <c r="W48" s="29" t="s">
        <v>526</v>
      </c>
      <c r="X48" s="25">
        <v>0.6</v>
      </c>
      <c r="Y48" s="16" t="s">
        <v>362</v>
      </c>
      <c r="Z48" s="47">
        <v>43343</v>
      </c>
      <c r="AA48" s="17" t="s">
        <v>527</v>
      </c>
      <c r="AB48" s="25">
        <v>1</v>
      </c>
      <c r="AC48" s="16" t="s">
        <v>476</v>
      </c>
      <c r="AD48" s="15"/>
      <c r="AE48" s="33"/>
      <c r="AF48" s="16"/>
      <c r="AG48" s="25"/>
      <c r="AH48" s="25"/>
      <c r="AI48" s="26"/>
      <c r="AJ48" s="26"/>
      <c r="AK48" s="27"/>
      <c r="AL48" s="17"/>
      <c r="AM48" s="16"/>
    </row>
    <row r="49" spans="1:39" s="28" customFormat="1" ht="101.25" x14ac:dyDescent="0.25">
      <c r="A49" s="16">
        <v>2018</v>
      </c>
      <c r="B49" s="15">
        <v>43131</v>
      </c>
      <c r="C49" s="16" t="s">
        <v>45</v>
      </c>
      <c r="D49" s="17" t="s">
        <v>72</v>
      </c>
      <c r="E49" s="15">
        <v>43101</v>
      </c>
      <c r="F49" s="16">
        <v>4</v>
      </c>
      <c r="G49" s="17" t="s">
        <v>304</v>
      </c>
      <c r="H49" s="16" t="s">
        <v>57</v>
      </c>
      <c r="I49" s="34" t="s">
        <v>305</v>
      </c>
      <c r="J49" s="35" t="s">
        <v>306</v>
      </c>
      <c r="K49" s="16">
        <v>1</v>
      </c>
      <c r="L49" s="16" t="s">
        <v>48</v>
      </c>
      <c r="M49" s="16" t="s">
        <v>73</v>
      </c>
      <c r="N49" s="35" t="s">
        <v>307</v>
      </c>
      <c r="O49" s="19">
        <v>1</v>
      </c>
      <c r="P49" s="15">
        <v>43132</v>
      </c>
      <c r="Q49" s="15">
        <v>43465</v>
      </c>
      <c r="R49" s="16" t="s">
        <v>124</v>
      </c>
      <c r="S49" s="16" t="s">
        <v>79</v>
      </c>
      <c r="T49" s="16" t="s">
        <v>140</v>
      </c>
      <c r="U49" s="16" t="s">
        <v>50</v>
      </c>
      <c r="V49" s="47">
        <v>43220</v>
      </c>
      <c r="W49" s="39" t="s">
        <v>528</v>
      </c>
      <c r="X49" s="25">
        <v>0</v>
      </c>
      <c r="Y49" s="16" t="s">
        <v>363</v>
      </c>
      <c r="Z49" s="47">
        <v>43343</v>
      </c>
      <c r="AA49" s="33" t="s">
        <v>331</v>
      </c>
      <c r="AB49" s="25">
        <v>0</v>
      </c>
      <c r="AC49" s="16" t="s">
        <v>364</v>
      </c>
      <c r="AD49" s="15">
        <v>43465</v>
      </c>
      <c r="AE49" s="33" t="s">
        <v>393</v>
      </c>
      <c r="AF49" s="16">
        <v>1</v>
      </c>
      <c r="AG49" s="25">
        <f>IF(AF49="","",IF(OR(K49=0,K49="",AD49=""),"",(AF49*100%)/K49))</f>
        <v>1</v>
      </c>
      <c r="AH49" s="25">
        <f>IF(OR(O49="",AG49=""),"",IF(OR(O49=0,AG49=0),0,IF((AG49*100%)/O49&gt;100%,100%,(AG49*100%)/O49)))</f>
        <v>1</v>
      </c>
      <c r="AI49" s="26" t="str">
        <f>IF(AF49="","",IF(AD49&lt;=Q49,IF(AH49=0%,"SIN INICIAR",IF(AH49=100%,"TERMINADA",IF(AH49&gt;0%,"EN PROCESO",IF(AH49&lt;0%,"INCUMPLIDA"))))))</f>
        <v>TERMINADA</v>
      </c>
      <c r="AJ49" s="26" t="str">
        <f>IF(AF49="","",IF(AD49&gt;=Q49,IF(AH49&lt;100%,"INCUMPLIDA",IF(AH49=100%,"TERMINADA EXTEMPORANEA"))))</f>
        <v>TERMINADA EXTEMPORANEA</v>
      </c>
      <c r="AK49" s="27" t="str">
        <f>IF(AF49="","",IF(AD49&lt;=Q49,AI49,IF(AD49&gt;=Q49,AJ49)))</f>
        <v>TERMINADA</v>
      </c>
      <c r="AL49" s="17" t="s">
        <v>394</v>
      </c>
      <c r="AM49" s="16" t="s">
        <v>324</v>
      </c>
    </row>
    <row r="50" spans="1:39" s="28" customFormat="1" ht="89.25" x14ac:dyDescent="0.25">
      <c r="A50" s="16">
        <v>2018</v>
      </c>
      <c r="B50" s="15">
        <v>43131</v>
      </c>
      <c r="C50" s="16" t="s">
        <v>45</v>
      </c>
      <c r="D50" s="17" t="s">
        <v>72</v>
      </c>
      <c r="E50" s="15">
        <v>43101</v>
      </c>
      <c r="F50" s="16">
        <v>4</v>
      </c>
      <c r="G50" s="17" t="s">
        <v>304</v>
      </c>
      <c r="H50" s="16" t="s">
        <v>57</v>
      </c>
      <c r="I50" s="129" t="s">
        <v>529</v>
      </c>
      <c r="J50" s="35" t="s">
        <v>530</v>
      </c>
      <c r="K50" s="16">
        <v>1</v>
      </c>
      <c r="L50" s="16" t="s">
        <v>48</v>
      </c>
      <c r="M50" s="16" t="s">
        <v>73</v>
      </c>
      <c r="N50" s="35" t="s">
        <v>307</v>
      </c>
      <c r="O50" s="19">
        <v>1</v>
      </c>
      <c r="P50" s="15">
        <v>43132</v>
      </c>
      <c r="Q50" s="15">
        <v>43465</v>
      </c>
      <c r="R50" s="16" t="s">
        <v>124</v>
      </c>
      <c r="S50" s="16" t="s">
        <v>79</v>
      </c>
      <c r="T50" s="16" t="s">
        <v>140</v>
      </c>
      <c r="U50" s="16" t="s">
        <v>50</v>
      </c>
      <c r="V50" s="47"/>
      <c r="W50" s="39"/>
      <c r="X50" s="25"/>
      <c r="Y50" s="16"/>
      <c r="Z50" s="47">
        <v>43343</v>
      </c>
      <c r="AA50" s="33" t="s">
        <v>531</v>
      </c>
      <c r="AB50" s="25">
        <v>1</v>
      </c>
      <c r="AC50" s="16" t="s">
        <v>469</v>
      </c>
      <c r="AD50" s="15"/>
      <c r="AE50" s="33"/>
      <c r="AF50" s="16"/>
      <c r="AG50" s="25"/>
      <c r="AH50" s="25"/>
      <c r="AI50" s="26"/>
      <c r="AJ50" s="26"/>
      <c r="AK50" s="27"/>
      <c r="AL50" s="17"/>
      <c r="AM50" s="16"/>
    </row>
    <row r="51" spans="1:39" s="28" customFormat="1" ht="89.25" x14ac:dyDescent="0.25">
      <c r="A51" s="16">
        <v>2018</v>
      </c>
      <c r="B51" s="15">
        <v>43131</v>
      </c>
      <c r="C51" s="16" t="s">
        <v>45</v>
      </c>
      <c r="D51" s="17" t="s">
        <v>72</v>
      </c>
      <c r="E51" s="15">
        <v>43101</v>
      </c>
      <c r="F51" s="16">
        <v>4</v>
      </c>
      <c r="G51" s="17" t="s">
        <v>304</v>
      </c>
      <c r="H51" s="16" t="s">
        <v>57</v>
      </c>
      <c r="I51" s="34" t="s">
        <v>532</v>
      </c>
      <c r="J51" s="35" t="s">
        <v>533</v>
      </c>
      <c r="K51" s="16">
        <v>1</v>
      </c>
      <c r="L51" s="16" t="s">
        <v>48</v>
      </c>
      <c r="M51" s="16" t="s">
        <v>73</v>
      </c>
      <c r="N51" s="35" t="s">
        <v>534</v>
      </c>
      <c r="O51" s="19">
        <v>1</v>
      </c>
      <c r="P51" s="15">
        <v>43132</v>
      </c>
      <c r="Q51" s="15">
        <v>43465</v>
      </c>
      <c r="R51" s="16" t="s">
        <v>124</v>
      </c>
      <c r="S51" s="16" t="s">
        <v>79</v>
      </c>
      <c r="T51" s="16" t="s">
        <v>140</v>
      </c>
      <c r="U51" s="16" t="s">
        <v>50</v>
      </c>
      <c r="V51" s="47"/>
      <c r="W51" s="39"/>
      <c r="X51" s="25"/>
      <c r="Y51" s="16"/>
      <c r="Z51" s="47">
        <v>43343</v>
      </c>
      <c r="AA51" s="33" t="s">
        <v>535</v>
      </c>
      <c r="AB51" s="25">
        <v>1</v>
      </c>
      <c r="AC51" s="16" t="s">
        <v>469</v>
      </c>
      <c r="AD51" s="15"/>
      <c r="AE51" s="33"/>
      <c r="AF51" s="16"/>
      <c r="AG51" s="25"/>
      <c r="AH51" s="25"/>
      <c r="AI51" s="26"/>
      <c r="AJ51" s="26"/>
      <c r="AK51" s="27"/>
      <c r="AL51" s="17"/>
      <c r="AM51" s="16"/>
    </row>
    <row r="52" spans="1:39" s="28" customFormat="1" ht="89.25" x14ac:dyDescent="0.25">
      <c r="A52" s="16">
        <v>2018</v>
      </c>
      <c r="B52" s="15">
        <v>43131</v>
      </c>
      <c r="C52" s="16" t="s">
        <v>45</v>
      </c>
      <c r="D52" s="17" t="s">
        <v>72</v>
      </c>
      <c r="E52" s="15">
        <v>43101</v>
      </c>
      <c r="F52" s="16">
        <v>4</v>
      </c>
      <c r="G52" s="17" t="s">
        <v>286</v>
      </c>
      <c r="H52" s="16" t="s">
        <v>57</v>
      </c>
      <c r="I52" s="16" t="s">
        <v>35</v>
      </c>
      <c r="J52" s="17" t="s">
        <v>280</v>
      </c>
      <c r="K52" s="16">
        <v>2</v>
      </c>
      <c r="L52" s="16" t="s">
        <v>48</v>
      </c>
      <c r="M52" s="16" t="s">
        <v>73</v>
      </c>
      <c r="N52" s="16" t="s">
        <v>281</v>
      </c>
      <c r="O52" s="19">
        <v>1</v>
      </c>
      <c r="P52" s="15">
        <v>43282</v>
      </c>
      <c r="Q52" s="15">
        <v>43312</v>
      </c>
      <c r="R52" s="16" t="s">
        <v>124</v>
      </c>
      <c r="S52" s="16" t="s">
        <v>79</v>
      </c>
      <c r="T52" s="16" t="s">
        <v>140</v>
      </c>
      <c r="U52" s="16" t="s">
        <v>50</v>
      </c>
      <c r="V52" s="47"/>
      <c r="W52" s="39"/>
      <c r="X52" s="25"/>
      <c r="Y52" s="16"/>
      <c r="Z52" s="47">
        <v>43343</v>
      </c>
      <c r="AA52" s="17" t="s">
        <v>536</v>
      </c>
      <c r="AB52" s="25">
        <v>1</v>
      </c>
      <c r="AC52" s="16" t="s">
        <v>469</v>
      </c>
      <c r="AD52" s="15"/>
      <c r="AE52" s="33"/>
      <c r="AF52" s="16"/>
      <c r="AG52" s="25"/>
      <c r="AH52" s="25"/>
      <c r="AI52" s="26"/>
      <c r="AJ52" s="26"/>
      <c r="AK52" s="27"/>
      <c r="AL52" s="17"/>
      <c r="AM52" s="16"/>
    </row>
    <row r="53" spans="1:39" s="28" customFormat="1" ht="191.25" x14ac:dyDescent="0.25">
      <c r="A53" s="16">
        <v>2018</v>
      </c>
      <c r="B53" s="15">
        <v>43131</v>
      </c>
      <c r="C53" s="16" t="s">
        <v>45</v>
      </c>
      <c r="D53" s="17" t="s">
        <v>72</v>
      </c>
      <c r="E53" s="15">
        <v>43101</v>
      </c>
      <c r="F53" s="16">
        <v>5</v>
      </c>
      <c r="G53" s="17" t="s">
        <v>300</v>
      </c>
      <c r="H53" s="16" t="s">
        <v>60</v>
      </c>
      <c r="I53" s="16" t="s">
        <v>301</v>
      </c>
      <c r="J53" s="17" t="s">
        <v>302</v>
      </c>
      <c r="K53" s="16">
        <v>2</v>
      </c>
      <c r="L53" s="16" t="s">
        <v>48</v>
      </c>
      <c r="M53" s="16" t="s">
        <v>73</v>
      </c>
      <c r="N53" s="16" t="s">
        <v>244</v>
      </c>
      <c r="O53" s="19">
        <v>1</v>
      </c>
      <c r="P53" s="15">
        <v>43132</v>
      </c>
      <c r="Q53" s="15">
        <v>43465</v>
      </c>
      <c r="R53" s="16" t="s">
        <v>61</v>
      </c>
      <c r="S53" s="16" t="s">
        <v>79</v>
      </c>
      <c r="T53" s="16" t="s">
        <v>303</v>
      </c>
      <c r="U53" s="16" t="s">
        <v>50</v>
      </c>
      <c r="V53" s="47">
        <v>43220</v>
      </c>
      <c r="W53" s="39" t="s">
        <v>537</v>
      </c>
      <c r="X53" s="25">
        <v>0</v>
      </c>
      <c r="Y53" s="16" t="s">
        <v>363</v>
      </c>
      <c r="Z53" s="47">
        <v>43343</v>
      </c>
      <c r="AA53" s="33" t="s">
        <v>332</v>
      </c>
      <c r="AB53" s="25">
        <v>0.5</v>
      </c>
      <c r="AC53" s="16" t="s">
        <v>362</v>
      </c>
      <c r="AD53" s="15">
        <v>43465</v>
      </c>
      <c r="AE53" s="33" t="s">
        <v>410</v>
      </c>
      <c r="AF53" s="16">
        <v>1</v>
      </c>
      <c r="AG53" s="25">
        <f>IF(AF53="","",IF(OR(K53=0,K53="",AD53=""),"",(AF53*100%)/K53))</f>
        <v>0.5</v>
      </c>
      <c r="AH53" s="25">
        <f>IF(OR(O53="",AG53=""),"",IF(OR(O53=0,AG53=0),0,IF((AG53*100%)/O53&gt;100%,100%,(AG53*100%)/O53)))</f>
        <v>0.5</v>
      </c>
      <c r="AI53" s="26" t="b">
        <f>IF(AF53="","",IF(AD53&gt;Q53,IF(AH53=0%,"SIN INICIAR",IF(AH53=100%,"TERMINADA",IF(AH53&gt;0%,"EN PROCESO",IF(AH53&lt;0%,"INCUMPLIDA"))))))</f>
        <v>0</v>
      </c>
      <c r="AJ53" s="26" t="str">
        <f>IF(AF53="","",IF(AD53&lt;=Q53,IF(AH53&lt;100%,"INCUMPLIDA",IF(AH53=100%,"TERMINADA EXTEMPORANEA"))))</f>
        <v>INCUMPLIDA</v>
      </c>
      <c r="AK53" s="27" t="str">
        <f>IF(AF53="","",IF(AD53&gt;Q53,AI53,IF(AD53&lt;=Q53,AJ53)))</f>
        <v>INCUMPLIDA</v>
      </c>
      <c r="AL53" s="17" t="s">
        <v>440</v>
      </c>
      <c r="AM53" s="16" t="s">
        <v>324</v>
      </c>
    </row>
    <row r="54" spans="1:39" s="28" customFormat="1" ht="191.25" x14ac:dyDescent="0.25">
      <c r="A54" s="16">
        <v>2018</v>
      </c>
      <c r="B54" s="15">
        <v>43131</v>
      </c>
      <c r="C54" s="16" t="s">
        <v>45</v>
      </c>
      <c r="D54" s="17" t="s">
        <v>72</v>
      </c>
      <c r="E54" s="15">
        <v>43101</v>
      </c>
      <c r="F54" s="16">
        <v>5</v>
      </c>
      <c r="G54" s="17" t="s">
        <v>282</v>
      </c>
      <c r="H54" s="16" t="s">
        <v>60</v>
      </c>
      <c r="I54" s="16" t="s">
        <v>301</v>
      </c>
      <c r="J54" s="17" t="s">
        <v>302</v>
      </c>
      <c r="K54" s="16">
        <v>2</v>
      </c>
      <c r="L54" s="16" t="s">
        <v>48</v>
      </c>
      <c r="M54" s="16" t="s">
        <v>73</v>
      </c>
      <c r="N54" s="16" t="s">
        <v>244</v>
      </c>
      <c r="O54" s="19">
        <v>1</v>
      </c>
      <c r="P54" s="15">
        <v>43132</v>
      </c>
      <c r="Q54" s="15">
        <v>43465</v>
      </c>
      <c r="R54" s="16" t="s">
        <v>61</v>
      </c>
      <c r="S54" s="16" t="s">
        <v>79</v>
      </c>
      <c r="T54" s="16" t="s">
        <v>303</v>
      </c>
      <c r="U54" s="16" t="s">
        <v>50</v>
      </c>
      <c r="V54" s="47"/>
      <c r="W54" s="16"/>
      <c r="X54" s="25"/>
      <c r="Y54" s="16"/>
      <c r="Z54" s="47">
        <v>43343</v>
      </c>
      <c r="AA54" s="33" t="s">
        <v>349</v>
      </c>
      <c r="AB54" s="25">
        <v>0.5</v>
      </c>
      <c r="AC54" s="16" t="s">
        <v>362</v>
      </c>
      <c r="AD54" s="15">
        <v>43465</v>
      </c>
      <c r="AE54" s="33" t="s">
        <v>410</v>
      </c>
      <c r="AF54" s="16">
        <v>0.5</v>
      </c>
      <c r="AG54" s="25">
        <f>IF(AF54="","",IF(OR(K54=0,K54="",AD54=""),"",(AF54*100%)/K54))</f>
        <v>0.25</v>
      </c>
      <c r="AH54" s="25">
        <f>IF(OR(O54="",AG54=""),"",IF(OR(O54=0,AG54=0),0,IF((AG54*100%)/O54&gt;100%,100%,(AG54*100%)/O54)))</f>
        <v>0.25</v>
      </c>
      <c r="AI54" s="26" t="b">
        <f>IF(AF54="","",IF(AD54&gt;Q54,IF(AH54=0%,"SIN INICIAR",IF(AH54=100%,"TERMINADA",IF(AH54&gt;0%,"EN PROCESO",IF(AH54&lt;0%,"INCUMPLIDA"))))))</f>
        <v>0</v>
      </c>
      <c r="AJ54" s="26" t="str">
        <f>IF(AF54="","",IF(AD54&lt;=Q54,IF(AH54&lt;100%,"INCUMPLIDA",IF(AH54=100%,"TERMINADA EXTEMPORANEA"))))</f>
        <v>INCUMPLIDA</v>
      </c>
      <c r="AK54" s="27" t="str">
        <f>IF(AF54="","",IF(AD54&gt;Q54,AI54,IF(AD54&lt;=Q54,AJ54)))</f>
        <v>INCUMPLIDA</v>
      </c>
      <c r="AL54" s="17" t="s">
        <v>441</v>
      </c>
      <c r="AM54" s="16" t="s">
        <v>324</v>
      </c>
    </row>
    <row r="55" spans="1:39" s="28" customFormat="1" ht="63.75" x14ac:dyDescent="0.25">
      <c r="A55" s="16">
        <v>2018</v>
      </c>
      <c r="B55" s="15">
        <v>43131</v>
      </c>
      <c r="C55" s="16" t="s">
        <v>45</v>
      </c>
      <c r="D55" s="17" t="s">
        <v>72</v>
      </c>
      <c r="E55" s="15">
        <v>43101</v>
      </c>
      <c r="F55" s="16">
        <v>5</v>
      </c>
      <c r="G55" s="17" t="s">
        <v>286</v>
      </c>
      <c r="H55" s="16" t="s">
        <v>60</v>
      </c>
      <c r="I55" s="16" t="s">
        <v>35</v>
      </c>
      <c r="J55" s="31" t="s">
        <v>280</v>
      </c>
      <c r="K55" s="16">
        <v>2</v>
      </c>
      <c r="L55" s="16" t="s">
        <v>48</v>
      </c>
      <c r="M55" s="16" t="s">
        <v>73</v>
      </c>
      <c r="N55" s="16" t="s">
        <v>281</v>
      </c>
      <c r="O55" s="19">
        <v>1</v>
      </c>
      <c r="P55" s="15">
        <v>43282</v>
      </c>
      <c r="Q55" s="15">
        <v>43312</v>
      </c>
      <c r="R55" s="16" t="s">
        <v>61</v>
      </c>
      <c r="S55" s="16" t="s">
        <v>79</v>
      </c>
      <c r="T55" s="16" t="s">
        <v>538</v>
      </c>
      <c r="U55" s="16" t="s">
        <v>50</v>
      </c>
      <c r="V55" s="47"/>
      <c r="W55" s="16"/>
      <c r="X55" s="25"/>
      <c r="Y55" s="16"/>
      <c r="Z55" s="47">
        <v>43343</v>
      </c>
      <c r="AA55" s="17" t="s">
        <v>539</v>
      </c>
      <c r="AB55" s="25">
        <v>1</v>
      </c>
      <c r="AC55" s="16" t="s">
        <v>469</v>
      </c>
      <c r="AD55" s="15"/>
      <c r="AE55" s="33"/>
      <c r="AF55" s="16"/>
      <c r="AG55" s="25"/>
      <c r="AH55" s="25"/>
      <c r="AI55" s="26"/>
      <c r="AJ55" s="26"/>
      <c r="AK55" s="27"/>
      <c r="AL55" s="17"/>
      <c r="AM55" s="16"/>
    </row>
    <row r="56" spans="1:39" s="28" customFormat="1" ht="191.25" x14ac:dyDescent="0.25">
      <c r="A56" s="16">
        <v>2018</v>
      </c>
      <c r="B56" s="15">
        <v>43131</v>
      </c>
      <c r="C56" s="16" t="s">
        <v>45</v>
      </c>
      <c r="D56" s="17" t="s">
        <v>72</v>
      </c>
      <c r="E56" s="15">
        <v>43101</v>
      </c>
      <c r="F56" s="16">
        <v>6</v>
      </c>
      <c r="G56" s="35" t="s">
        <v>308</v>
      </c>
      <c r="H56" s="16" t="s">
        <v>76</v>
      </c>
      <c r="I56" s="35" t="s">
        <v>309</v>
      </c>
      <c r="J56" s="17" t="s">
        <v>142</v>
      </c>
      <c r="K56" s="16">
        <v>1</v>
      </c>
      <c r="L56" s="16" t="s">
        <v>48</v>
      </c>
      <c r="M56" s="16" t="s">
        <v>73</v>
      </c>
      <c r="N56" s="16" t="s">
        <v>245</v>
      </c>
      <c r="O56" s="19">
        <v>1</v>
      </c>
      <c r="P56" s="15">
        <v>43132</v>
      </c>
      <c r="Q56" s="15">
        <v>43465</v>
      </c>
      <c r="R56" s="16" t="s">
        <v>77</v>
      </c>
      <c r="S56" s="16" t="s">
        <v>143</v>
      </c>
      <c r="T56" s="16" t="s">
        <v>143</v>
      </c>
      <c r="U56" s="16" t="s">
        <v>50</v>
      </c>
      <c r="V56" s="47">
        <v>43220</v>
      </c>
      <c r="W56" s="39" t="s">
        <v>540</v>
      </c>
      <c r="X56" s="25">
        <v>0.5</v>
      </c>
      <c r="Y56" s="16" t="s">
        <v>362</v>
      </c>
      <c r="Z56" s="47">
        <v>43343</v>
      </c>
      <c r="AA56" s="33" t="s">
        <v>333</v>
      </c>
      <c r="AB56" s="25">
        <v>0.5</v>
      </c>
      <c r="AC56" s="16" t="s">
        <v>362</v>
      </c>
      <c r="AD56" s="15">
        <v>43465</v>
      </c>
      <c r="AE56" s="33" t="s">
        <v>411</v>
      </c>
      <c r="AF56" s="33">
        <v>1</v>
      </c>
      <c r="AG56" s="25">
        <f>IF(AF56="","",IF(OR(K56=0,K56="",AD56=""),"",(AF56*100%)/K56))</f>
        <v>1</v>
      </c>
      <c r="AH56" s="25">
        <f>IF(OR(O56="",AG56=""),"",IF(OR(O56=0,AG56=0),0,IF((AG56*100%)/O56&gt;100%,100%,(AG56*100%)/O56)))</f>
        <v>1</v>
      </c>
      <c r="AI56" s="26" t="str">
        <f>IF(AF56="","",IF(AD56&lt;=Q56,IF(AH56=0%,"SIN INICIAR",IF(AH56=100%,"TERMINADA",IF(AH56&gt;0%,"EN PROCESO",IF(AH56&lt;0%,"INCUMPLIDA"))))))</f>
        <v>TERMINADA</v>
      </c>
      <c r="AJ56" s="26" t="str">
        <f>IF(AF56="","",IF(AD56&gt;=Q56,IF(AH56&lt;100%,"INCUMPLIDA",IF(AH56=100%,"TERMINADA EXTEMPORANEA"))))</f>
        <v>TERMINADA EXTEMPORANEA</v>
      </c>
      <c r="AK56" s="27" t="str">
        <f>IF(AF56="","",IF(AD56&lt;=Q56,AI56,IF(AD56&gt;=Q56,AJ56)))</f>
        <v>TERMINADA</v>
      </c>
      <c r="AL56" s="29" t="s">
        <v>416</v>
      </c>
      <c r="AM56" s="16" t="s">
        <v>320</v>
      </c>
    </row>
    <row r="57" spans="1:39" s="28" customFormat="1" ht="191.25" x14ac:dyDescent="0.25">
      <c r="A57" s="16">
        <v>2018</v>
      </c>
      <c r="B57" s="15">
        <v>43131</v>
      </c>
      <c r="C57" s="16" t="s">
        <v>45</v>
      </c>
      <c r="D57" s="17" t="s">
        <v>72</v>
      </c>
      <c r="E57" s="15">
        <v>43101</v>
      </c>
      <c r="F57" s="16">
        <v>6</v>
      </c>
      <c r="G57" s="35" t="s">
        <v>284</v>
      </c>
      <c r="H57" s="16" t="s">
        <v>76</v>
      </c>
      <c r="I57" s="35" t="s">
        <v>285</v>
      </c>
      <c r="J57" s="17" t="s">
        <v>142</v>
      </c>
      <c r="K57" s="16">
        <v>1</v>
      </c>
      <c r="L57" s="16" t="s">
        <v>48</v>
      </c>
      <c r="M57" s="16" t="s">
        <v>73</v>
      </c>
      <c r="N57" s="16" t="s">
        <v>245</v>
      </c>
      <c r="O57" s="19">
        <v>1</v>
      </c>
      <c r="P57" s="15">
        <v>43132</v>
      </c>
      <c r="Q57" s="15">
        <v>43465</v>
      </c>
      <c r="R57" s="16" t="s">
        <v>77</v>
      </c>
      <c r="S57" s="16" t="s">
        <v>143</v>
      </c>
      <c r="T57" s="16" t="s">
        <v>143</v>
      </c>
      <c r="U57" s="16" t="s">
        <v>50</v>
      </c>
      <c r="V57" s="47"/>
      <c r="W57" s="16"/>
      <c r="X57" s="25"/>
      <c r="Y57" s="16"/>
      <c r="Z57" s="47">
        <v>43343</v>
      </c>
      <c r="AA57" s="33" t="s">
        <v>334</v>
      </c>
      <c r="AB57" s="25">
        <v>0.5</v>
      </c>
      <c r="AC57" s="16" t="s">
        <v>362</v>
      </c>
      <c r="AD57" s="15">
        <v>43465</v>
      </c>
      <c r="AE57" s="33" t="s">
        <v>411</v>
      </c>
      <c r="AF57" s="33">
        <v>1</v>
      </c>
      <c r="AG57" s="25">
        <f>IF(AF57="","",IF(OR(K57=0,K57="",AD57=""),"",(AF57*100%)/K57))</f>
        <v>1</v>
      </c>
      <c r="AH57" s="25">
        <f>IF(OR(O57="",AG57=""),"",IF(OR(O57=0,AG57=0),0,IF((AG57*100%)/O57&gt;100%,100%,(AG57*100%)/O57)))</f>
        <v>1</v>
      </c>
      <c r="AI57" s="26" t="str">
        <f>IF(AF57="","",IF(AD57&lt;=Q57,IF(AH57=0%,"SIN INICIAR",IF(AH57=100%,"TERMINADA",IF(AH57&gt;0%,"EN PROCESO",IF(AH57&lt;0%,"INCUMPLIDA"))))))</f>
        <v>TERMINADA</v>
      </c>
      <c r="AJ57" s="26" t="str">
        <f>IF(AF57="","",IF(AD57&gt;=Q57,IF(AH57&lt;100%,"INCUMPLIDA",IF(AH57=100%,"TERMINADA EXTEMPORANEA"))))</f>
        <v>TERMINADA EXTEMPORANEA</v>
      </c>
      <c r="AK57" s="27" t="str">
        <f>IF(AF57="","",IF(AD57&lt;=Q57,AI57,IF(AD57&gt;=Q57,AJ57)))</f>
        <v>TERMINADA</v>
      </c>
      <c r="AL57" s="29" t="s">
        <v>417</v>
      </c>
      <c r="AM57" s="16" t="s">
        <v>320</v>
      </c>
    </row>
    <row r="58" spans="1:39" s="28" customFormat="1" ht="102" x14ac:dyDescent="0.25">
      <c r="A58" s="16">
        <v>2018</v>
      </c>
      <c r="B58" s="15">
        <v>43131</v>
      </c>
      <c r="C58" s="16" t="s">
        <v>45</v>
      </c>
      <c r="D58" s="17" t="s">
        <v>72</v>
      </c>
      <c r="E58" s="15">
        <v>43101</v>
      </c>
      <c r="F58" s="16">
        <v>6</v>
      </c>
      <c r="G58" s="17" t="s">
        <v>286</v>
      </c>
      <c r="H58" s="16" t="s">
        <v>76</v>
      </c>
      <c r="I58" s="16" t="s">
        <v>35</v>
      </c>
      <c r="J58" s="17" t="s">
        <v>541</v>
      </c>
      <c r="K58" s="16">
        <v>2</v>
      </c>
      <c r="L58" s="16" t="s">
        <v>48</v>
      </c>
      <c r="M58" s="16" t="s">
        <v>73</v>
      </c>
      <c r="N58" s="16" t="s">
        <v>281</v>
      </c>
      <c r="O58" s="19">
        <v>1</v>
      </c>
      <c r="P58" s="15">
        <v>43282</v>
      </c>
      <c r="Q58" s="15">
        <v>43312</v>
      </c>
      <c r="R58" s="16" t="s">
        <v>77</v>
      </c>
      <c r="S58" s="16" t="s">
        <v>143</v>
      </c>
      <c r="T58" s="16" t="s">
        <v>143</v>
      </c>
      <c r="U58" s="16" t="s">
        <v>50</v>
      </c>
      <c r="V58" s="47"/>
      <c r="W58" s="16"/>
      <c r="X58" s="25"/>
      <c r="Y58" s="16"/>
      <c r="Z58" s="47">
        <v>43343</v>
      </c>
      <c r="AA58" s="17" t="s">
        <v>542</v>
      </c>
      <c r="AB58" s="25">
        <v>1</v>
      </c>
      <c r="AC58" s="16" t="s">
        <v>469</v>
      </c>
      <c r="AD58" s="15"/>
      <c r="AE58" s="33"/>
      <c r="AF58" s="33"/>
      <c r="AG58" s="25"/>
      <c r="AH58" s="25"/>
      <c r="AI58" s="26"/>
      <c r="AJ58" s="26"/>
      <c r="AK58" s="27"/>
      <c r="AL58" s="29"/>
      <c r="AM58" s="16"/>
    </row>
    <row r="59" spans="1:39" s="28" customFormat="1" ht="191.25" x14ac:dyDescent="0.25">
      <c r="A59" s="16">
        <v>2018</v>
      </c>
      <c r="B59" s="15">
        <v>43131</v>
      </c>
      <c r="C59" s="16" t="s">
        <v>45</v>
      </c>
      <c r="D59" s="17" t="s">
        <v>72</v>
      </c>
      <c r="E59" s="15">
        <v>43101</v>
      </c>
      <c r="F59" s="16">
        <v>7</v>
      </c>
      <c r="G59" s="35" t="s">
        <v>310</v>
      </c>
      <c r="H59" s="16" t="s">
        <v>63</v>
      </c>
      <c r="I59" s="34" t="s">
        <v>311</v>
      </c>
      <c r="J59" s="17" t="s">
        <v>312</v>
      </c>
      <c r="K59" s="16">
        <v>2</v>
      </c>
      <c r="L59" s="16" t="s">
        <v>48</v>
      </c>
      <c r="M59" s="16" t="s">
        <v>73</v>
      </c>
      <c r="N59" s="16" t="s">
        <v>313</v>
      </c>
      <c r="O59" s="19">
        <v>1</v>
      </c>
      <c r="P59" s="15">
        <v>43132</v>
      </c>
      <c r="Q59" s="15">
        <v>43465</v>
      </c>
      <c r="R59" s="16" t="s">
        <v>64</v>
      </c>
      <c r="S59" s="16" t="s">
        <v>144</v>
      </c>
      <c r="T59" s="16" t="s">
        <v>314</v>
      </c>
      <c r="U59" s="16" t="s">
        <v>50</v>
      </c>
      <c r="V59" s="47"/>
      <c r="W59" s="16"/>
      <c r="X59" s="25"/>
      <c r="Y59" s="16"/>
      <c r="Z59" s="47">
        <v>43343</v>
      </c>
      <c r="AA59" s="29" t="s">
        <v>339</v>
      </c>
      <c r="AB59" s="25">
        <v>0.5</v>
      </c>
      <c r="AC59" s="16" t="s">
        <v>362</v>
      </c>
      <c r="AD59" s="15">
        <v>43465</v>
      </c>
      <c r="AE59" s="22" t="s">
        <v>374</v>
      </c>
      <c r="AF59" s="16">
        <v>1</v>
      </c>
      <c r="AG59" s="25">
        <f>IF(AF59="","",IF(OR(K59=0,K59="",AD59=""),"",(AF59*100%)/K59))</f>
        <v>0.5</v>
      </c>
      <c r="AH59" s="25">
        <f>IF(OR(O59="",AG59=""),"",IF(OR(O59=0,AG59=0),0,IF((AG59*100%)/O59&gt;100%,100%,(AG59*100%)/O59)))</f>
        <v>0.5</v>
      </c>
      <c r="AI59" s="26" t="b">
        <f>IF(AF59="","",IF(AD59&gt;Q59,IF(AH59=0%,"SIN INICIAR",IF(AH59=100%,"TERMINADA",IF(AH59&gt;0%,"EN PROCESO",IF(AH59&lt;0%,"INCUMPLIDA"))))))</f>
        <v>0</v>
      </c>
      <c r="AJ59" s="26" t="str">
        <f>IF(AF59="","",IF(AD59&lt;=Q59,IF(AH59&lt;100%,"INCUMPLIDA",IF(AH59=100%,"TERMINADA EXTEMPORANEA"))))</f>
        <v>INCUMPLIDA</v>
      </c>
      <c r="AK59" s="27" t="str">
        <f>IF(AF59="","",IF(AD59&gt;Q59,AI59,IF(AD59&lt;=Q59,AJ59)))</f>
        <v>INCUMPLIDA</v>
      </c>
      <c r="AL59" s="36" t="s">
        <v>442</v>
      </c>
      <c r="AM59" s="16" t="s">
        <v>373</v>
      </c>
    </row>
    <row r="60" spans="1:39" s="28" customFormat="1" ht="178.5" x14ac:dyDescent="0.25">
      <c r="A60" s="16">
        <v>2018</v>
      </c>
      <c r="B60" s="15">
        <v>43131</v>
      </c>
      <c r="C60" s="16" t="s">
        <v>45</v>
      </c>
      <c r="D60" s="17" t="s">
        <v>72</v>
      </c>
      <c r="E60" s="15">
        <v>43101</v>
      </c>
      <c r="F60" s="16">
        <v>7</v>
      </c>
      <c r="G60" s="35" t="s">
        <v>283</v>
      </c>
      <c r="H60" s="16" t="s">
        <v>63</v>
      </c>
      <c r="I60" s="34" t="s">
        <v>75</v>
      </c>
      <c r="J60" s="17" t="s">
        <v>312</v>
      </c>
      <c r="K60" s="16">
        <v>2</v>
      </c>
      <c r="L60" s="16" t="s">
        <v>48</v>
      </c>
      <c r="M60" s="16" t="s">
        <v>73</v>
      </c>
      <c r="N60" s="16" t="s">
        <v>313</v>
      </c>
      <c r="O60" s="19">
        <v>1</v>
      </c>
      <c r="P60" s="15">
        <v>43132</v>
      </c>
      <c r="Q60" s="15">
        <v>43465</v>
      </c>
      <c r="R60" s="16" t="s">
        <v>64</v>
      </c>
      <c r="S60" s="16" t="s">
        <v>144</v>
      </c>
      <c r="T60" s="16" t="s">
        <v>314</v>
      </c>
      <c r="U60" s="16" t="s">
        <v>50</v>
      </c>
      <c r="V60" s="47">
        <v>43220</v>
      </c>
      <c r="W60" s="127" t="s">
        <v>543</v>
      </c>
      <c r="X60" s="25">
        <v>0</v>
      </c>
      <c r="Y60" s="16" t="s">
        <v>363</v>
      </c>
      <c r="Z60" s="47">
        <v>43343</v>
      </c>
      <c r="AA60" s="29" t="s">
        <v>339</v>
      </c>
      <c r="AB60" s="25">
        <v>0.5</v>
      </c>
      <c r="AC60" s="16" t="s">
        <v>362</v>
      </c>
      <c r="AD60" s="15">
        <v>43465</v>
      </c>
      <c r="AE60" s="22" t="s">
        <v>374</v>
      </c>
      <c r="AF60" s="16">
        <v>1</v>
      </c>
      <c r="AG60" s="25">
        <f>IF(AF60="","",IF(OR(K60=0,K60="",AD60=""),"",(AF60*100%)/K60))</f>
        <v>0.5</v>
      </c>
      <c r="AH60" s="25">
        <f>IF(OR(O60="",AG60=""),"",IF(OR(O60=0,AG60=0),0,IF((AG60*100%)/O60&gt;100%,100%,(AG60*100%)/O60)))</f>
        <v>0.5</v>
      </c>
      <c r="AI60" s="26" t="b">
        <f>IF(AF60="","",IF(AD60&gt;Q60,IF(AH60=0%,"SIN INICIAR",IF(AH60=100%,"TERMINADA",IF(AH60&gt;0%,"EN PROCESO",IF(AH60&lt;0%,"INCUMPLIDA"))))))</f>
        <v>0</v>
      </c>
      <c r="AJ60" s="26" t="str">
        <f>IF(AF60="","",IF(AD60&lt;=Q60,IF(AH60&lt;100%,"INCUMPLIDA",IF(AH60=100%,"TERMINADA EXTEMPORANEA"))))</f>
        <v>INCUMPLIDA</v>
      </c>
      <c r="AK60" s="27" t="str">
        <f>IF(AF60="","",IF(AD60&gt;Q60,AI60,IF(AD60&lt;=Q60,AJ60)))</f>
        <v>INCUMPLIDA</v>
      </c>
      <c r="AL60" s="36" t="s">
        <v>443</v>
      </c>
      <c r="AM60" s="16" t="s">
        <v>373</v>
      </c>
    </row>
    <row r="61" spans="1:39" s="28" customFormat="1" ht="140.25" x14ac:dyDescent="0.25">
      <c r="A61" s="16">
        <v>2018</v>
      </c>
      <c r="B61" s="15">
        <v>43131</v>
      </c>
      <c r="C61" s="16" t="s">
        <v>45</v>
      </c>
      <c r="D61" s="17" t="s">
        <v>72</v>
      </c>
      <c r="E61" s="15">
        <v>43101</v>
      </c>
      <c r="F61" s="16">
        <v>7</v>
      </c>
      <c r="G61" s="17" t="s">
        <v>286</v>
      </c>
      <c r="H61" s="16" t="s">
        <v>63</v>
      </c>
      <c r="I61" s="16" t="s">
        <v>35</v>
      </c>
      <c r="J61" s="17" t="s">
        <v>280</v>
      </c>
      <c r="K61" s="16">
        <v>2</v>
      </c>
      <c r="L61" s="16" t="s">
        <v>48</v>
      </c>
      <c r="M61" s="16" t="s">
        <v>73</v>
      </c>
      <c r="N61" s="16" t="s">
        <v>281</v>
      </c>
      <c r="O61" s="19">
        <v>1</v>
      </c>
      <c r="P61" s="15">
        <v>43282</v>
      </c>
      <c r="Q61" s="15">
        <v>43312</v>
      </c>
      <c r="R61" s="16" t="s">
        <v>64</v>
      </c>
      <c r="S61" s="16" t="s">
        <v>144</v>
      </c>
      <c r="T61" s="16" t="s">
        <v>145</v>
      </c>
      <c r="U61" s="16" t="s">
        <v>50</v>
      </c>
      <c r="V61" s="47"/>
      <c r="W61" s="16"/>
      <c r="X61" s="25"/>
      <c r="Y61" s="16"/>
      <c r="Z61" s="47">
        <v>43343</v>
      </c>
      <c r="AA61" s="29" t="s">
        <v>340</v>
      </c>
      <c r="AB61" s="25">
        <v>0.25</v>
      </c>
      <c r="AC61" s="16" t="s">
        <v>363</v>
      </c>
      <c r="AD61" s="15">
        <v>43465</v>
      </c>
      <c r="AE61" s="17" t="s">
        <v>375</v>
      </c>
      <c r="AF61" s="16">
        <v>2</v>
      </c>
      <c r="AG61" s="25">
        <f>IF(AF61="","",IF(OR(K61=0,K61="",AD61=""),"",(AF61*100%)/K61))</f>
        <v>1</v>
      </c>
      <c r="AH61" s="25">
        <f>IF(OR(O61="",AG61=""),"",IF(OR(O61=0,AG61=0),0,IF((AG61*100%)/O61&gt;100%,100%,(AG61*100%)/O61)))</f>
        <v>1</v>
      </c>
      <c r="AI61" s="26" t="str">
        <f>IF(AF61="","",IF(AD61&gt;=Q61,IF(AH61=0%,"SIN INICIAR",IF(AH61=100%,"TERMINADA",IF(AH61&gt;0%,"EN PROCESO",IF(AH61&lt;0%,"INCUMPLIDA"))))))</f>
        <v>TERMINADA</v>
      </c>
      <c r="AJ61" s="26" t="b">
        <f>IF(AF61="","",IF(AD61&lt;=Q61,IF(AH61&lt;100%,"INCUMPLIDA",IF(AH61=100%,"TERMINADA EXTEMPORANEA"))))</f>
        <v>0</v>
      </c>
      <c r="AK61" s="27" t="str">
        <f>IF(AF61="","",IF(AD61&gt;=Q61,AI61,IF(AD61&gt;=Q61,AJ61)))</f>
        <v>TERMINADA</v>
      </c>
      <c r="AL61" s="17" t="s">
        <v>376</v>
      </c>
      <c r="AM61" s="16" t="s">
        <v>373</v>
      </c>
    </row>
    <row r="62" spans="1:39" s="28" customFormat="1" ht="229.5" x14ac:dyDescent="0.25">
      <c r="A62" s="16">
        <v>2018</v>
      </c>
      <c r="B62" s="15">
        <v>43131</v>
      </c>
      <c r="C62" s="16" t="s">
        <v>45</v>
      </c>
      <c r="D62" s="17" t="s">
        <v>72</v>
      </c>
      <c r="E62" s="15">
        <v>43101</v>
      </c>
      <c r="F62" s="16">
        <v>8</v>
      </c>
      <c r="G62" s="17" t="s">
        <v>295</v>
      </c>
      <c r="H62" s="16" t="s">
        <v>52</v>
      </c>
      <c r="I62" s="16" t="s">
        <v>296</v>
      </c>
      <c r="J62" s="17" t="s">
        <v>146</v>
      </c>
      <c r="K62" s="16">
        <v>1</v>
      </c>
      <c r="L62" s="16" t="s">
        <v>48</v>
      </c>
      <c r="M62" s="16" t="s">
        <v>73</v>
      </c>
      <c r="N62" s="16" t="s">
        <v>246</v>
      </c>
      <c r="O62" s="19">
        <v>1</v>
      </c>
      <c r="P62" s="15">
        <v>43132</v>
      </c>
      <c r="Q62" s="15">
        <v>43465</v>
      </c>
      <c r="R62" s="16" t="s">
        <v>53</v>
      </c>
      <c r="S62" s="16" t="s">
        <v>54</v>
      </c>
      <c r="T62" s="16" t="s">
        <v>147</v>
      </c>
      <c r="U62" s="16" t="s">
        <v>50</v>
      </c>
      <c r="V62" s="47">
        <v>43220</v>
      </c>
      <c r="W62" s="17" t="s">
        <v>544</v>
      </c>
      <c r="X62" s="25">
        <v>0.2</v>
      </c>
      <c r="Y62" s="16" t="s">
        <v>363</v>
      </c>
      <c r="Z62" s="47">
        <v>43343</v>
      </c>
      <c r="AA62" s="33" t="s">
        <v>344</v>
      </c>
      <c r="AB62" s="25">
        <v>0.5</v>
      </c>
      <c r="AC62" s="16" t="s">
        <v>362</v>
      </c>
      <c r="AD62" s="15">
        <v>43465</v>
      </c>
      <c r="AE62" s="33" t="s">
        <v>380</v>
      </c>
      <c r="AF62" s="16">
        <v>1</v>
      </c>
      <c r="AG62" s="25">
        <f>IF(AF62="","",IF(OR(K62=0,K62="",AD62=""),"",(AF62*100%)/K62))</f>
        <v>1</v>
      </c>
      <c r="AH62" s="25">
        <f>IF(OR(O62="",AG62=""),"",IF(OR(O62=0,AG62=0),0,IF((AG62*100%)/O62&gt;100%,100%,(AG62*100%)/O62)))</f>
        <v>1</v>
      </c>
      <c r="AI62" s="26" t="str">
        <f>IF(AF62="","",IF(AD62&lt;=Q62,IF(AH62=0%,"SIN INICIAR",IF(AH62=100%,"TERMINADA",IF(AH62&gt;0%,"EN PROCESO",IF(AH62&lt;0%,"INCUMPLIDA"))))))</f>
        <v>TERMINADA</v>
      </c>
      <c r="AJ62" s="26" t="str">
        <f>IF(AF62="","",IF(AD62&gt;=Q62,IF(AH62&lt;100%,"INCUMPLIDA",IF(AH62=100%,"TERMINADA EXTEMPORANEA"))))</f>
        <v>TERMINADA EXTEMPORANEA</v>
      </c>
      <c r="AK62" s="27" t="str">
        <f>IF(AF62="","",IF(AD62&lt;=Q62,AI62,IF(AD62&gt;=Q62,AJ62)))</f>
        <v>TERMINADA</v>
      </c>
      <c r="AL62" s="29" t="s">
        <v>444</v>
      </c>
      <c r="AM62" s="16" t="s">
        <v>320</v>
      </c>
    </row>
    <row r="63" spans="1:39" s="28" customFormat="1" ht="140.25" x14ac:dyDescent="0.25">
      <c r="A63" s="16">
        <v>2018</v>
      </c>
      <c r="B63" s="15">
        <v>43131</v>
      </c>
      <c r="C63" s="16" t="s">
        <v>45</v>
      </c>
      <c r="D63" s="17" t="s">
        <v>72</v>
      </c>
      <c r="E63" s="15">
        <v>43101</v>
      </c>
      <c r="F63" s="16">
        <v>8</v>
      </c>
      <c r="G63" s="17" t="s">
        <v>286</v>
      </c>
      <c r="H63" s="16" t="s">
        <v>52</v>
      </c>
      <c r="I63" s="16" t="s">
        <v>35</v>
      </c>
      <c r="J63" s="17" t="s">
        <v>321</v>
      </c>
      <c r="K63" s="16">
        <v>2</v>
      </c>
      <c r="L63" s="16" t="s">
        <v>48</v>
      </c>
      <c r="M63" s="16" t="s">
        <v>73</v>
      </c>
      <c r="N63" s="16" t="s">
        <v>281</v>
      </c>
      <c r="O63" s="19">
        <v>1</v>
      </c>
      <c r="P63" s="15">
        <v>43132</v>
      </c>
      <c r="Q63" s="15">
        <v>43465</v>
      </c>
      <c r="R63" s="16" t="s">
        <v>53</v>
      </c>
      <c r="S63" s="16" t="s">
        <v>54</v>
      </c>
      <c r="T63" s="16" t="s">
        <v>147</v>
      </c>
      <c r="U63" s="16" t="s">
        <v>50</v>
      </c>
      <c r="V63" s="47"/>
      <c r="W63" s="16"/>
      <c r="X63" s="25"/>
      <c r="Y63" s="16"/>
      <c r="Z63" s="47">
        <v>43343</v>
      </c>
      <c r="AA63" s="29" t="s">
        <v>345</v>
      </c>
      <c r="AB63" s="25">
        <v>0.25</v>
      </c>
      <c r="AC63" s="16" t="s">
        <v>362</v>
      </c>
      <c r="AD63" s="15">
        <v>43465</v>
      </c>
      <c r="AE63" s="17" t="s">
        <v>381</v>
      </c>
      <c r="AF63" s="16">
        <v>2</v>
      </c>
      <c r="AG63" s="25">
        <f>IF(AF63="","",IF(OR(K63=0,K63="",AD63=""),"",(AF63*100%)/K63))</f>
        <v>1</v>
      </c>
      <c r="AH63" s="25">
        <f>IF(OR(O63="",AG63=""),"",IF(OR(O63=0,AG63=0),0,IF((AG63*100%)/O63&gt;100%,100%,(AG63*100%)/O63)))</f>
        <v>1</v>
      </c>
      <c r="AI63" s="26" t="str">
        <f>IF(AF63="","",IF(AD63&lt;=Q63,IF(AH63=0%,"SIN INICIAR",IF(AH63=100%,"TERMINADA",IF(AH63&gt;0%,"EN PROCESO",IF(AH63&lt;0%,"INCUMPLIDA"))))))</f>
        <v>TERMINADA</v>
      </c>
      <c r="AJ63" s="26" t="str">
        <f>IF(AF63="","",IF(AD63&gt;=Q63,IF(AH63&lt;100%,"INCUMPLIDA",IF(AH63=100%,"TERMINADA EXTEMPORANEA"))))</f>
        <v>TERMINADA EXTEMPORANEA</v>
      </c>
      <c r="AK63" s="27" t="str">
        <f>IF(AF63="","",IF(AD63&lt;=Q63,AI63,IF(AD63&gt;=Q63,AJ63)))</f>
        <v>TERMINADA</v>
      </c>
      <c r="AL63" s="29" t="s">
        <v>418</v>
      </c>
      <c r="AM63" s="16" t="s">
        <v>320</v>
      </c>
    </row>
    <row r="64" spans="1:39" s="28" customFormat="1" ht="63.75" x14ac:dyDescent="0.25">
      <c r="A64" s="20">
        <v>2018</v>
      </c>
      <c r="B64" s="21">
        <v>43131</v>
      </c>
      <c r="C64" s="20" t="s">
        <v>45</v>
      </c>
      <c r="D64" s="20" t="s">
        <v>247</v>
      </c>
      <c r="E64" s="21">
        <v>43101</v>
      </c>
      <c r="F64" s="20" t="s">
        <v>149</v>
      </c>
      <c r="G64" s="20" t="s">
        <v>255</v>
      </c>
      <c r="H64" s="20" t="s">
        <v>60</v>
      </c>
      <c r="I64" s="20" t="s">
        <v>35</v>
      </c>
      <c r="J64" s="39" t="s">
        <v>546</v>
      </c>
      <c r="K64" s="20">
        <v>1</v>
      </c>
      <c r="L64" s="20" t="s">
        <v>48</v>
      </c>
      <c r="M64" s="20" t="s">
        <v>35</v>
      </c>
      <c r="N64" s="20" t="s">
        <v>548</v>
      </c>
      <c r="O64" s="40">
        <v>1</v>
      </c>
      <c r="P64" s="21">
        <v>43221</v>
      </c>
      <c r="Q64" s="21">
        <v>43250</v>
      </c>
      <c r="R64" s="20" t="s">
        <v>124</v>
      </c>
      <c r="S64" s="20" t="s">
        <v>79</v>
      </c>
      <c r="T64" s="20" t="s">
        <v>241</v>
      </c>
      <c r="U64" s="16" t="s">
        <v>50</v>
      </c>
      <c r="V64" s="47"/>
      <c r="W64" s="16"/>
      <c r="X64" s="25"/>
      <c r="Y64" s="16"/>
      <c r="Z64" s="47">
        <v>43343</v>
      </c>
      <c r="AA64" s="17" t="s">
        <v>549</v>
      </c>
      <c r="AB64" s="25">
        <v>1</v>
      </c>
      <c r="AC64" s="16" t="s">
        <v>469</v>
      </c>
      <c r="AD64" s="15"/>
      <c r="AE64" s="17"/>
      <c r="AF64" s="16"/>
      <c r="AG64" s="25"/>
      <c r="AH64" s="25"/>
      <c r="AI64" s="26"/>
      <c r="AJ64" s="26"/>
      <c r="AK64" s="27"/>
      <c r="AL64" s="29"/>
      <c r="AM64" s="16"/>
    </row>
    <row r="65" spans="1:41" s="28" customFormat="1" ht="63.75" x14ac:dyDescent="0.25">
      <c r="A65" s="20">
        <v>2018</v>
      </c>
      <c r="B65" s="21">
        <v>43131</v>
      </c>
      <c r="C65" s="20" t="s">
        <v>45</v>
      </c>
      <c r="D65" s="20" t="s">
        <v>247</v>
      </c>
      <c r="E65" s="21">
        <v>43101</v>
      </c>
      <c r="F65" s="20" t="s">
        <v>151</v>
      </c>
      <c r="G65" s="20" t="s">
        <v>545</v>
      </c>
      <c r="H65" s="20" t="s">
        <v>60</v>
      </c>
      <c r="I65" s="20" t="s">
        <v>35</v>
      </c>
      <c r="J65" s="39" t="s">
        <v>547</v>
      </c>
      <c r="K65" s="20">
        <v>1</v>
      </c>
      <c r="L65" s="20" t="s">
        <v>48</v>
      </c>
      <c r="M65" s="20" t="s">
        <v>35</v>
      </c>
      <c r="N65" s="20" t="s">
        <v>248</v>
      </c>
      <c r="O65" s="40">
        <v>1</v>
      </c>
      <c r="P65" s="21">
        <v>43221</v>
      </c>
      <c r="Q65" s="21">
        <v>43250</v>
      </c>
      <c r="R65" s="20" t="s">
        <v>124</v>
      </c>
      <c r="S65" s="20" t="s">
        <v>79</v>
      </c>
      <c r="T65" s="20" t="s">
        <v>241</v>
      </c>
      <c r="U65" s="16" t="s">
        <v>50</v>
      </c>
      <c r="V65" s="47"/>
      <c r="W65" s="16"/>
      <c r="X65" s="25"/>
      <c r="Y65" s="16"/>
      <c r="Z65" s="47">
        <v>43343</v>
      </c>
      <c r="AA65" s="17" t="s">
        <v>550</v>
      </c>
      <c r="AB65" s="25">
        <v>1</v>
      </c>
      <c r="AC65" s="16" t="s">
        <v>469</v>
      </c>
      <c r="AD65" s="15"/>
      <c r="AE65" s="17"/>
      <c r="AF65" s="16"/>
      <c r="AG65" s="25"/>
      <c r="AH65" s="25"/>
      <c r="AI65" s="26"/>
      <c r="AJ65" s="26"/>
      <c r="AK65" s="27"/>
      <c r="AL65" s="29"/>
      <c r="AM65" s="16"/>
    </row>
    <row r="66" spans="1:41" s="28" customFormat="1" ht="51" x14ac:dyDescent="0.25">
      <c r="A66" s="16">
        <v>2018</v>
      </c>
      <c r="B66" s="15">
        <v>43131</v>
      </c>
      <c r="C66" s="16" t="s">
        <v>45</v>
      </c>
      <c r="D66" s="16" t="s">
        <v>247</v>
      </c>
      <c r="E66" s="15">
        <v>43101</v>
      </c>
      <c r="F66" s="16" t="s">
        <v>173</v>
      </c>
      <c r="G66" s="16" t="s">
        <v>255</v>
      </c>
      <c r="H66" s="16" t="s">
        <v>60</v>
      </c>
      <c r="I66" s="16" t="s">
        <v>35</v>
      </c>
      <c r="J66" s="17" t="s">
        <v>551</v>
      </c>
      <c r="K66" s="16">
        <v>1</v>
      </c>
      <c r="L66" s="16" t="s">
        <v>48</v>
      </c>
      <c r="M66" s="16" t="s">
        <v>35</v>
      </c>
      <c r="N66" s="16" t="s">
        <v>552</v>
      </c>
      <c r="O66" s="19">
        <v>1</v>
      </c>
      <c r="P66" s="15">
        <v>43252</v>
      </c>
      <c r="Q66" s="15">
        <v>43281</v>
      </c>
      <c r="R66" s="16" t="s">
        <v>124</v>
      </c>
      <c r="S66" s="16" t="s">
        <v>79</v>
      </c>
      <c r="T66" s="16" t="s">
        <v>241</v>
      </c>
      <c r="U66" s="16" t="s">
        <v>50</v>
      </c>
      <c r="V66" s="47"/>
      <c r="W66" s="16"/>
      <c r="X66" s="25"/>
      <c r="Y66" s="16"/>
      <c r="Z66" s="47">
        <v>43343</v>
      </c>
      <c r="AA66" s="17" t="s">
        <v>553</v>
      </c>
      <c r="AB66" s="25">
        <v>1</v>
      </c>
      <c r="AC66" s="16" t="s">
        <v>476</v>
      </c>
      <c r="AD66" s="15"/>
      <c r="AE66" s="17"/>
      <c r="AF66" s="16"/>
      <c r="AG66" s="25"/>
      <c r="AH66" s="25"/>
      <c r="AI66" s="26"/>
      <c r="AJ66" s="26"/>
      <c r="AK66" s="27"/>
      <c r="AL66" s="29"/>
      <c r="AM66" s="16"/>
    </row>
    <row r="67" spans="1:41" s="28" customFormat="1" ht="89.25" x14ac:dyDescent="0.25">
      <c r="A67" s="16">
        <v>2018</v>
      </c>
      <c r="B67" s="15">
        <v>43131</v>
      </c>
      <c r="C67" s="16" t="s">
        <v>45</v>
      </c>
      <c r="D67" s="16" t="s">
        <v>247</v>
      </c>
      <c r="E67" s="15">
        <v>43101</v>
      </c>
      <c r="F67" s="16" t="s">
        <v>249</v>
      </c>
      <c r="G67" s="16" t="s">
        <v>255</v>
      </c>
      <c r="H67" s="16" t="s">
        <v>60</v>
      </c>
      <c r="I67" s="16" t="s">
        <v>35</v>
      </c>
      <c r="J67" s="17" t="s">
        <v>250</v>
      </c>
      <c r="K67" s="16">
        <v>1</v>
      </c>
      <c r="L67" s="16" t="s">
        <v>48</v>
      </c>
      <c r="M67" s="16" t="s">
        <v>35</v>
      </c>
      <c r="N67" s="16" t="s">
        <v>251</v>
      </c>
      <c r="O67" s="19">
        <v>1</v>
      </c>
      <c r="P67" s="15">
        <v>43252</v>
      </c>
      <c r="Q67" s="15">
        <v>43449</v>
      </c>
      <c r="R67" s="16" t="s">
        <v>124</v>
      </c>
      <c r="S67" s="16" t="s">
        <v>79</v>
      </c>
      <c r="T67" s="16" t="s">
        <v>241</v>
      </c>
      <c r="U67" s="16" t="s">
        <v>50</v>
      </c>
      <c r="V67" s="47"/>
      <c r="W67" s="16"/>
      <c r="X67" s="16"/>
      <c r="Y67" s="16"/>
      <c r="Z67" s="47">
        <v>43343</v>
      </c>
      <c r="AA67" s="17" t="s">
        <v>335</v>
      </c>
      <c r="AB67" s="25">
        <v>0.5</v>
      </c>
      <c r="AC67" s="16" t="s">
        <v>362</v>
      </c>
      <c r="AD67" s="15">
        <v>43465</v>
      </c>
      <c r="AE67" s="17" t="s">
        <v>412</v>
      </c>
      <c r="AF67" s="16">
        <v>0.5</v>
      </c>
      <c r="AG67" s="25">
        <f t="shared" ref="AG67:AG76" si="0">IF(AF67="","",IF(OR(K67=0,K67="",AD67=""),"",(AF67*100%)/K67))</f>
        <v>0.5</v>
      </c>
      <c r="AH67" s="25">
        <f t="shared" ref="AH67:AH76" si="1">IF(OR(O67="",AG67=""),"",IF(OR(O67=0,AG67=0),0,IF((AG67*100%)/O67&gt;100%,100%,(AG67*100%)/O67)))</f>
        <v>0.5</v>
      </c>
      <c r="AI67" s="26" t="b">
        <f t="shared" ref="AI67:AI76" si="2">IF(AF67="","",IF(AD67&lt;=Q67,IF(AH67=0%,"SIN INICIAR",IF(AH67=100%,"TERMINADA",IF(AH67&gt;0%,"EN PROCESO",IF(AH67&lt;0%,"INCUMPLIDA"))))))</f>
        <v>0</v>
      </c>
      <c r="AJ67" s="26" t="str">
        <f t="shared" ref="AJ67:AJ76" si="3">IF(AF67="","",IF(AD67&gt;=Q67,IF(AH67&lt;100%,"INCUMPLIDA",IF(AH67=100%,"TERMINADA EXTEMPORANEA"))))</f>
        <v>INCUMPLIDA</v>
      </c>
      <c r="AK67" s="27" t="str">
        <f t="shared" ref="AK67:AK76" si="4">IF(AF67="","",IF(AD67&lt;=Q67,AI67,IF(AD67&gt;=Q67,AJ67)))</f>
        <v>INCUMPLIDA</v>
      </c>
      <c r="AL67" s="17" t="s">
        <v>413</v>
      </c>
      <c r="AM67" s="16" t="s">
        <v>324</v>
      </c>
    </row>
    <row r="68" spans="1:41" s="28" customFormat="1" ht="51" x14ac:dyDescent="0.25">
      <c r="A68" s="16">
        <v>2018</v>
      </c>
      <c r="B68" s="15">
        <v>43131</v>
      </c>
      <c r="C68" s="16" t="s">
        <v>45</v>
      </c>
      <c r="D68" s="16" t="s">
        <v>247</v>
      </c>
      <c r="E68" s="15">
        <v>43101</v>
      </c>
      <c r="F68" s="16" t="s">
        <v>154</v>
      </c>
      <c r="G68" s="16" t="s">
        <v>256</v>
      </c>
      <c r="H68" s="16" t="s">
        <v>60</v>
      </c>
      <c r="I68" s="16" t="s">
        <v>35</v>
      </c>
      <c r="J68" s="17" t="s">
        <v>322</v>
      </c>
      <c r="K68" s="16">
        <v>1</v>
      </c>
      <c r="L68" s="16" t="s">
        <v>48</v>
      </c>
      <c r="M68" s="16" t="s">
        <v>35</v>
      </c>
      <c r="N68" s="16" t="s">
        <v>248</v>
      </c>
      <c r="O68" s="19">
        <v>1</v>
      </c>
      <c r="P68" s="15">
        <v>43221</v>
      </c>
      <c r="Q68" s="15">
        <v>43281</v>
      </c>
      <c r="R68" s="16" t="s">
        <v>124</v>
      </c>
      <c r="S68" s="16" t="s">
        <v>79</v>
      </c>
      <c r="T68" s="16" t="s">
        <v>241</v>
      </c>
      <c r="U68" s="16" t="s">
        <v>50</v>
      </c>
      <c r="V68" s="47"/>
      <c r="W68" s="16"/>
      <c r="X68" s="16"/>
      <c r="Y68" s="16"/>
      <c r="Z68" s="47">
        <v>43343</v>
      </c>
      <c r="AA68" s="17" t="s">
        <v>336</v>
      </c>
      <c r="AB68" s="25">
        <v>0.5</v>
      </c>
      <c r="AC68" s="16" t="s">
        <v>363</v>
      </c>
      <c r="AD68" s="15">
        <v>43465</v>
      </c>
      <c r="AE68" s="17" t="s">
        <v>395</v>
      </c>
      <c r="AF68" s="16">
        <v>1</v>
      </c>
      <c r="AG68" s="25">
        <f t="shared" si="0"/>
        <v>1</v>
      </c>
      <c r="AH68" s="25">
        <f t="shared" si="1"/>
        <v>1</v>
      </c>
      <c r="AI68" s="26" t="b">
        <f t="shared" si="2"/>
        <v>0</v>
      </c>
      <c r="AJ68" s="26" t="str">
        <f t="shared" si="3"/>
        <v>TERMINADA EXTEMPORANEA</v>
      </c>
      <c r="AK68" s="27" t="str">
        <f t="shared" si="4"/>
        <v>TERMINADA EXTEMPORANEA</v>
      </c>
      <c r="AL68" s="17" t="s">
        <v>396</v>
      </c>
      <c r="AM68" s="16" t="s">
        <v>324</v>
      </c>
    </row>
    <row r="69" spans="1:41" s="28" customFormat="1" ht="76.5" x14ac:dyDescent="0.25">
      <c r="A69" s="16">
        <v>2018</v>
      </c>
      <c r="B69" s="15">
        <v>43131</v>
      </c>
      <c r="C69" s="16" t="s">
        <v>45</v>
      </c>
      <c r="D69" s="16" t="s">
        <v>247</v>
      </c>
      <c r="E69" s="15">
        <v>43101</v>
      </c>
      <c r="F69" s="16" t="s">
        <v>177</v>
      </c>
      <c r="G69" s="16" t="s">
        <v>256</v>
      </c>
      <c r="H69" s="16" t="s">
        <v>60</v>
      </c>
      <c r="I69" s="16" t="s">
        <v>35</v>
      </c>
      <c r="J69" s="17" t="s">
        <v>253</v>
      </c>
      <c r="K69" s="16">
        <v>1</v>
      </c>
      <c r="L69" s="16" t="s">
        <v>48</v>
      </c>
      <c r="M69" s="16" t="s">
        <v>35</v>
      </c>
      <c r="N69" s="16" t="s">
        <v>254</v>
      </c>
      <c r="O69" s="19">
        <v>1</v>
      </c>
      <c r="P69" s="15">
        <v>43252</v>
      </c>
      <c r="Q69" s="15">
        <v>43449</v>
      </c>
      <c r="R69" s="16" t="s">
        <v>124</v>
      </c>
      <c r="S69" s="16" t="s">
        <v>79</v>
      </c>
      <c r="T69" s="16" t="s">
        <v>241</v>
      </c>
      <c r="U69" s="16" t="s">
        <v>50</v>
      </c>
      <c r="V69" s="47"/>
      <c r="W69" s="16"/>
      <c r="X69" s="16"/>
      <c r="Y69" s="16"/>
      <c r="Z69" s="47">
        <v>43343</v>
      </c>
      <c r="AA69" s="17" t="s">
        <v>377</v>
      </c>
      <c r="AB69" s="25">
        <v>0.5</v>
      </c>
      <c r="AC69" s="16" t="s">
        <v>362</v>
      </c>
      <c r="AD69" s="15">
        <v>43465</v>
      </c>
      <c r="AE69" s="17" t="s">
        <v>395</v>
      </c>
      <c r="AF69" s="16">
        <v>1</v>
      </c>
      <c r="AG69" s="25">
        <f t="shared" si="0"/>
        <v>1</v>
      </c>
      <c r="AH69" s="25">
        <f t="shared" si="1"/>
        <v>1</v>
      </c>
      <c r="AI69" s="26" t="b">
        <f t="shared" si="2"/>
        <v>0</v>
      </c>
      <c r="AJ69" s="26" t="str">
        <f t="shared" si="3"/>
        <v>TERMINADA EXTEMPORANEA</v>
      </c>
      <c r="AK69" s="27" t="str">
        <f t="shared" si="4"/>
        <v>TERMINADA EXTEMPORANEA</v>
      </c>
      <c r="AL69" s="17" t="s">
        <v>396</v>
      </c>
      <c r="AM69" s="16" t="s">
        <v>324</v>
      </c>
    </row>
    <row r="70" spans="1:41" s="28" customFormat="1" ht="102" x14ac:dyDescent="0.25">
      <c r="A70" s="16">
        <v>2018</v>
      </c>
      <c r="B70" s="15">
        <v>43131</v>
      </c>
      <c r="C70" s="16" t="s">
        <v>45</v>
      </c>
      <c r="D70" s="16" t="s">
        <v>247</v>
      </c>
      <c r="E70" s="15">
        <v>43101</v>
      </c>
      <c r="F70" s="16" t="s">
        <v>156</v>
      </c>
      <c r="G70" s="16" t="s">
        <v>257</v>
      </c>
      <c r="H70" s="16" t="s">
        <v>60</v>
      </c>
      <c r="I70" s="16" t="s">
        <v>35</v>
      </c>
      <c r="J70" s="17" t="s">
        <v>252</v>
      </c>
      <c r="K70" s="16">
        <v>1</v>
      </c>
      <c r="L70" s="16" t="s">
        <v>48</v>
      </c>
      <c r="M70" s="16" t="s">
        <v>35</v>
      </c>
      <c r="N70" s="16" t="s">
        <v>272</v>
      </c>
      <c r="O70" s="19">
        <v>1</v>
      </c>
      <c r="P70" s="15">
        <v>43221</v>
      </c>
      <c r="Q70" s="15">
        <v>43342</v>
      </c>
      <c r="R70" s="16" t="s">
        <v>124</v>
      </c>
      <c r="S70" s="16" t="s">
        <v>79</v>
      </c>
      <c r="T70" s="16" t="s">
        <v>241</v>
      </c>
      <c r="U70" s="16" t="s">
        <v>50</v>
      </c>
      <c r="V70" s="47"/>
      <c r="W70" s="16"/>
      <c r="X70" s="16"/>
      <c r="Y70" s="16"/>
      <c r="Z70" s="47">
        <v>43343</v>
      </c>
      <c r="AA70" s="17" t="s">
        <v>378</v>
      </c>
      <c r="AB70" s="25">
        <v>0</v>
      </c>
      <c r="AC70" s="16" t="s">
        <v>363</v>
      </c>
      <c r="AD70" s="15">
        <v>43465</v>
      </c>
      <c r="AE70" s="17" t="s">
        <v>397</v>
      </c>
      <c r="AF70" s="16">
        <v>0</v>
      </c>
      <c r="AG70" s="25">
        <f t="shared" si="0"/>
        <v>0</v>
      </c>
      <c r="AH70" s="25">
        <f t="shared" si="1"/>
        <v>0</v>
      </c>
      <c r="AI70" s="26" t="b">
        <f t="shared" si="2"/>
        <v>0</v>
      </c>
      <c r="AJ70" s="26" t="str">
        <f t="shared" si="3"/>
        <v>INCUMPLIDA</v>
      </c>
      <c r="AK70" s="27" t="str">
        <f t="shared" si="4"/>
        <v>INCUMPLIDA</v>
      </c>
      <c r="AL70" s="17" t="s">
        <v>398</v>
      </c>
      <c r="AM70" s="16" t="s">
        <v>324</v>
      </c>
    </row>
    <row r="71" spans="1:41" s="28" customFormat="1" ht="63.75" x14ac:dyDescent="0.25">
      <c r="A71" s="16">
        <v>2018</v>
      </c>
      <c r="B71" s="15">
        <v>43131</v>
      </c>
      <c r="C71" s="16" t="s">
        <v>45</v>
      </c>
      <c r="D71" s="16" t="s">
        <v>247</v>
      </c>
      <c r="E71" s="15">
        <v>43101</v>
      </c>
      <c r="F71" s="16" t="s">
        <v>160</v>
      </c>
      <c r="G71" s="16" t="s">
        <v>257</v>
      </c>
      <c r="H71" s="16" t="s">
        <v>60</v>
      </c>
      <c r="I71" s="16" t="s">
        <v>35</v>
      </c>
      <c r="J71" s="17" t="s">
        <v>259</v>
      </c>
      <c r="K71" s="16">
        <v>1</v>
      </c>
      <c r="L71" s="16" t="s">
        <v>48</v>
      </c>
      <c r="M71" s="16" t="s">
        <v>35</v>
      </c>
      <c r="N71" s="16" t="s">
        <v>260</v>
      </c>
      <c r="O71" s="19">
        <v>1</v>
      </c>
      <c r="P71" s="15">
        <v>43221</v>
      </c>
      <c r="Q71" s="15">
        <v>43342</v>
      </c>
      <c r="R71" s="16" t="s">
        <v>124</v>
      </c>
      <c r="S71" s="16" t="s">
        <v>79</v>
      </c>
      <c r="T71" s="16" t="s">
        <v>241</v>
      </c>
      <c r="U71" s="16" t="s">
        <v>50</v>
      </c>
      <c r="V71" s="47"/>
      <c r="W71" s="16"/>
      <c r="X71" s="16"/>
      <c r="Y71" s="16"/>
      <c r="Z71" s="47">
        <v>43343</v>
      </c>
      <c r="AA71" s="37" t="s">
        <v>356</v>
      </c>
      <c r="AB71" s="25">
        <v>0</v>
      </c>
      <c r="AC71" s="16" t="s">
        <v>363</v>
      </c>
      <c r="AD71" s="15">
        <v>43465</v>
      </c>
      <c r="AE71" s="17" t="s">
        <v>399</v>
      </c>
      <c r="AF71" s="16">
        <v>0.5</v>
      </c>
      <c r="AG71" s="25">
        <f t="shared" si="0"/>
        <v>0.5</v>
      </c>
      <c r="AH71" s="25">
        <f t="shared" si="1"/>
        <v>0.5</v>
      </c>
      <c r="AI71" s="26" t="b">
        <f t="shared" si="2"/>
        <v>0</v>
      </c>
      <c r="AJ71" s="26" t="str">
        <f t="shared" si="3"/>
        <v>INCUMPLIDA</v>
      </c>
      <c r="AK71" s="27" t="str">
        <f t="shared" si="4"/>
        <v>INCUMPLIDA</v>
      </c>
      <c r="AL71" s="17" t="s">
        <v>432</v>
      </c>
      <c r="AM71" s="16" t="s">
        <v>324</v>
      </c>
    </row>
    <row r="72" spans="1:41" s="28" customFormat="1" ht="51" x14ac:dyDescent="0.25">
      <c r="A72" s="16">
        <v>2018</v>
      </c>
      <c r="B72" s="15">
        <v>43131</v>
      </c>
      <c r="C72" s="16" t="s">
        <v>45</v>
      </c>
      <c r="D72" s="16" t="s">
        <v>247</v>
      </c>
      <c r="E72" s="15">
        <v>43101</v>
      </c>
      <c r="F72" s="16" t="s">
        <v>161</v>
      </c>
      <c r="G72" s="16" t="s">
        <v>257</v>
      </c>
      <c r="H72" s="16" t="s">
        <v>60</v>
      </c>
      <c r="I72" s="16" t="s">
        <v>35</v>
      </c>
      <c r="J72" s="17" t="s">
        <v>261</v>
      </c>
      <c r="K72" s="16">
        <v>1</v>
      </c>
      <c r="L72" s="16" t="s">
        <v>48</v>
      </c>
      <c r="M72" s="16" t="s">
        <v>35</v>
      </c>
      <c r="N72" s="16" t="s">
        <v>262</v>
      </c>
      <c r="O72" s="19">
        <v>1</v>
      </c>
      <c r="P72" s="15">
        <v>43221</v>
      </c>
      <c r="Q72" s="15">
        <v>43342</v>
      </c>
      <c r="R72" s="16" t="s">
        <v>124</v>
      </c>
      <c r="S72" s="16" t="s">
        <v>79</v>
      </c>
      <c r="T72" s="16" t="s">
        <v>241</v>
      </c>
      <c r="U72" s="16" t="s">
        <v>50</v>
      </c>
      <c r="V72" s="47"/>
      <c r="W72" s="16"/>
      <c r="X72" s="16"/>
      <c r="Y72" s="16"/>
      <c r="Z72" s="47">
        <v>43343</v>
      </c>
      <c r="AA72" s="37" t="s">
        <v>356</v>
      </c>
      <c r="AB72" s="25">
        <v>0</v>
      </c>
      <c r="AC72" s="16" t="s">
        <v>363</v>
      </c>
      <c r="AD72" s="15">
        <v>43465</v>
      </c>
      <c r="AE72" s="17" t="s">
        <v>391</v>
      </c>
      <c r="AF72" s="16">
        <v>0</v>
      </c>
      <c r="AG72" s="25">
        <f t="shared" si="0"/>
        <v>0</v>
      </c>
      <c r="AH72" s="25">
        <f t="shared" si="1"/>
        <v>0</v>
      </c>
      <c r="AI72" s="26" t="b">
        <f t="shared" si="2"/>
        <v>0</v>
      </c>
      <c r="AJ72" s="26" t="str">
        <f t="shared" si="3"/>
        <v>INCUMPLIDA</v>
      </c>
      <c r="AK72" s="27" t="str">
        <f t="shared" si="4"/>
        <v>INCUMPLIDA</v>
      </c>
      <c r="AL72" s="17" t="s">
        <v>400</v>
      </c>
      <c r="AM72" s="16" t="s">
        <v>324</v>
      </c>
    </row>
    <row r="73" spans="1:41" s="28" customFormat="1" ht="51" x14ac:dyDescent="0.25">
      <c r="A73" s="16">
        <v>2018</v>
      </c>
      <c r="B73" s="15">
        <v>43131</v>
      </c>
      <c r="C73" s="16" t="s">
        <v>45</v>
      </c>
      <c r="D73" s="16" t="s">
        <v>247</v>
      </c>
      <c r="E73" s="15">
        <v>43101</v>
      </c>
      <c r="F73" s="16" t="s">
        <v>258</v>
      </c>
      <c r="G73" s="16" t="s">
        <v>257</v>
      </c>
      <c r="H73" s="16" t="s">
        <v>60</v>
      </c>
      <c r="I73" s="16" t="s">
        <v>35</v>
      </c>
      <c r="J73" s="17" t="s">
        <v>263</v>
      </c>
      <c r="K73" s="16">
        <v>1</v>
      </c>
      <c r="L73" s="16" t="s">
        <v>48</v>
      </c>
      <c r="M73" s="16" t="s">
        <v>35</v>
      </c>
      <c r="N73" s="16" t="s">
        <v>264</v>
      </c>
      <c r="O73" s="19">
        <v>1</v>
      </c>
      <c r="P73" s="15">
        <v>43221</v>
      </c>
      <c r="Q73" s="15">
        <v>43342</v>
      </c>
      <c r="R73" s="16" t="s">
        <v>124</v>
      </c>
      <c r="S73" s="16" t="s">
        <v>79</v>
      </c>
      <c r="T73" s="16" t="s">
        <v>241</v>
      </c>
      <c r="U73" s="16" t="s">
        <v>50</v>
      </c>
      <c r="V73" s="47"/>
      <c r="W73" s="16"/>
      <c r="X73" s="16"/>
      <c r="Y73" s="16"/>
      <c r="Z73" s="47">
        <v>43343</v>
      </c>
      <c r="AA73" s="37" t="s">
        <v>356</v>
      </c>
      <c r="AB73" s="25">
        <v>0</v>
      </c>
      <c r="AC73" s="16" t="s">
        <v>363</v>
      </c>
      <c r="AD73" s="15">
        <v>43465</v>
      </c>
      <c r="AE73" s="17" t="s">
        <v>391</v>
      </c>
      <c r="AF73" s="16">
        <v>0</v>
      </c>
      <c r="AG73" s="25">
        <f t="shared" si="0"/>
        <v>0</v>
      </c>
      <c r="AH73" s="25">
        <f t="shared" si="1"/>
        <v>0</v>
      </c>
      <c r="AI73" s="26" t="b">
        <f t="shared" si="2"/>
        <v>0</v>
      </c>
      <c r="AJ73" s="26" t="str">
        <f t="shared" si="3"/>
        <v>INCUMPLIDA</v>
      </c>
      <c r="AK73" s="27" t="str">
        <f t="shared" si="4"/>
        <v>INCUMPLIDA</v>
      </c>
      <c r="AL73" s="17" t="s">
        <v>414</v>
      </c>
      <c r="AM73" s="16" t="s">
        <v>324</v>
      </c>
    </row>
    <row r="74" spans="1:41" s="28" customFormat="1" ht="93.75" customHeight="1" x14ac:dyDescent="0.25">
      <c r="A74" s="16">
        <v>2018</v>
      </c>
      <c r="B74" s="15">
        <v>43131</v>
      </c>
      <c r="C74" s="16" t="s">
        <v>45</v>
      </c>
      <c r="D74" s="16" t="s">
        <v>247</v>
      </c>
      <c r="E74" s="15">
        <v>43101</v>
      </c>
      <c r="F74" s="16" t="s">
        <v>164</v>
      </c>
      <c r="G74" s="16" t="s">
        <v>265</v>
      </c>
      <c r="H74" s="16" t="s">
        <v>60</v>
      </c>
      <c r="I74" s="16" t="s">
        <v>35</v>
      </c>
      <c r="J74" s="17" t="s">
        <v>266</v>
      </c>
      <c r="K74" s="16">
        <v>1</v>
      </c>
      <c r="L74" s="16" t="s">
        <v>48</v>
      </c>
      <c r="M74" s="16" t="s">
        <v>35</v>
      </c>
      <c r="N74" s="16" t="s">
        <v>264</v>
      </c>
      <c r="O74" s="19">
        <v>1</v>
      </c>
      <c r="P74" s="15">
        <v>43252</v>
      </c>
      <c r="Q74" s="15">
        <v>43449</v>
      </c>
      <c r="R74" s="16" t="s">
        <v>124</v>
      </c>
      <c r="S74" s="16" t="s">
        <v>79</v>
      </c>
      <c r="T74" s="16" t="s">
        <v>241</v>
      </c>
      <c r="U74" s="16" t="s">
        <v>50</v>
      </c>
      <c r="V74" s="47"/>
      <c r="W74" s="16"/>
      <c r="X74" s="16"/>
      <c r="Y74" s="16"/>
      <c r="Z74" s="47">
        <v>43343</v>
      </c>
      <c r="AA74" s="37" t="s">
        <v>357</v>
      </c>
      <c r="AB74" s="25">
        <v>0</v>
      </c>
      <c r="AC74" s="16" t="s">
        <v>363</v>
      </c>
      <c r="AD74" s="15">
        <v>43465</v>
      </c>
      <c r="AE74" s="17" t="s">
        <v>391</v>
      </c>
      <c r="AF74" s="16">
        <v>0</v>
      </c>
      <c r="AG74" s="25">
        <f t="shared" si="0"/>
        <v>0</v>
      </c>
      <c r="AH74" s="25">
        <f t="shared" si="1"/>
        <v>0</v>
      </c>
      <c r="AI74" s="26" t="b">
        <f t="shared" si="2"/>
        <v>0</v>
      </c>
      <c r="AJ74" s="26" t="str">
        <f t="shared" si="3"/>
        <v>INCUMPLIDA</v>
      </c>
      <c r="AK74" s="27" t="str">
        <f t="shared" si="4"/>
        <v>INCUMPLIDA</v>
      </c>
      <c r="AL74" s="17" t="s">
        <v>433</v>
      </c>
      <c r="AM74" s="16" t="s">
        <v>324</v>
      </c>
    </row>
    <row r="75" spans="1:41" s="28" customFormat="1" ht="76.5" x14ac:dyDescent="0.25">
      <c r="A75" s="16">
        <v>2018</v>
      </c>
      <c r="B75" s="15">
        <v>43131</v>
      </c>
      <c r="C75" s="16" t="s">
        <v>45</v>
      </c>
      <c r="D75" s="16" t="s">
        <v>247</v>
      </c>
      <c r="E75" s="15">
        <v>43101</v>
      </c>
      <c r="F75" s="16" t="s">
        <v>203</v>
      </c>
      <c r="G75" s="16" t="s">
        <v>265</v>
      </c>
      <c r="H75" s="16" t="s">
        <v>60</v>
      </c>
      <c r="I75" s="16" t="s">
        <v>35</v>
      </c>
      <c r="J75" s="17" t="s">
        <v>267</v>
      </c>
      <c r="K75" s="16">
        <v>1</v>
      </c>
      <c r="L75" s="16" t="s">
        <v>48</v>
      </c>
      <c r="M75" s="16" t="s">
        <v>35</v>
      </c>
      <c r="N75" s="16" t="s">
        <v>268</v>
      </c>
      <c r="O75" s="19">
        <v>1</v>
      </c>
      <c r="P75" s="15">
        <v>43252</v>
      </c>
      <c r="Q75" s="15">
        <v>43449</v>
      </c>
      <c r="R75" s="16" t="s">
        <v>124</v>
      </c>
      <c r="S75" s="16" t="s">
        <v>79</v>
      </c>
      <c r="T75" s="16" t="s">
        <v>241</v>
      </c>
      <c r="U75" s="16" t="s">
        <v>50</v>
      </c>
      <c r="V75" s="47"/>
      <c r="W75" s="16"/>
      <c r="X75" s="16"/>
      <c r="Y75" s="16"/>
      <c r="Z75" s="47">
        <v>43343</v>
      </c>
      <c r="AA75" s="37" t="s">
        <v>350</v>
      </c>
      <c r="AB75" s="25">
        <v>0</v>
      </c>
      <c r="AC75" s="16" t="s">
        <v>363</v>
      </c>
      <c r="AD75" s="15">
        <v>43465</v>
      </c>
      <c r="AE75" s="33" t="s">
        <v>401</v>
      </c>
      <c r="AF75" s="16">
        <v>0.5</v>
      </c>
      <c r="AG75" s="25">
        <f t="shared" si="0"/>
        <v>0.5</v>
      </c>
      <c r="AH75" s="25">
        <f t="shared" si="1"/>
        <v>0.5</v>
      </c>
      <c r="AI75" s="26" t="b">
        <f t="shared" si="2"/>
        <v>0</v>
      </c>
      <c r="AJ75" s="26" t="str">
        <f t="shared" si="3"/>
        <v>INCUMPLIDA</v>
      </c>
      <c r="AK75" s="27" t="str">
        <f t="shared" si="4"/>
        <v>INCUMPLIDA</v>
      </c>
      <c r="AL75" s="17" t="s">
        <v>434</v>
      </c>
      <c r="AM75" s="16" t="s">
        <v>324</v>
      </c>
      <c r="AO75" s="38"/>
    </row>
    <row r="76" spans="1:41" s="41" customFormat="1" ht="51" x14ac:dyDescent="0.15">
      <c r="A76" s="20">
        <v>2018</v>
      </c>
      <c r="B76" s="21">
        <v>43131</v>
      </c>
      <c r="C76" s="20" t="s">
        <v>45</v>
      </c>
      <c r="D76" s="20" t="s">
        <v>247</v>
      </c>
      <c r="E76" s="21">
        <v>43101</v>
      </c>
      <c r="F76" s="20" t="s">
        <v>165</v>
      </c>
      <c r="G76" s="20" t="s">
        <v>270</v>
      </c>
      <c r="H76" s="20" t="s">
        <v>60</v>
      </c>
      <c r="I76" s="20" t="s">
        <v>35</v>
      </c>
      <c r="J76" s="39" t="s">
        <v>269</v>
      </c>
      <c r="K76" s="20">
        <v>1</v>
      </c>
      <c r="L76" s="20" t="s">
        <v>48</v>
      </c>
      <c r="M76" s="20" t="s">
        <v>35</v>
      </c>
      <c r="N76" s="20" t="s">
        <v>271</v>
      </c>
      <c r="O76" s="40">
        <v>1</v>
      </c>
      <c r="P76" s="21">
        <v>43435</v>
      </c>
      <c r="Q76" s="21">
        <v>43449</v>
      </c>
      <c r="R76" s="20" t="s">
        <v>124</v>
      </c>
      <c r="S76" s="20" t="s">
        <v>79</v>
      </c>
      <c r="T76" s="20" t="s">
        <v>241</v>
      </c>
      <c r="U76" s="20" t="s">
        <v>50</v>
      </c>
      <c r="V76" s="47"/>
      <c r="W76" s="20"/>
      <c r="X76" s="20"/>
      <c r="Y76" s="20"/>
      <c r="Z76" s="47"/>
      <c r="AA76" s="39"/>
      <c r="AB76" s="26"/>
      <c r="AC76" s="20"/>
      <c r="AD76" s="15">
        <v>43465</v>
      </c>
      <c r="AE76" s="39" t="s">
        <v>391</v>
      </c>
      <c r="AF76" s="20">
        <v>0</v>
      </c>
      <c r="AG76" s="26">
        <f t="shared" si="0"/>
        <v>0</v>
      </c>
      <c r="AH76" s="26">
        <f t="shared" si="1"/>
        <v>0</v>
      </c>
      <c r="AI76" s="26" t="b">
        <f t="shared" si="2"/>
        <v>0</v>
      </c>
      <c r="AJ76" s="26" t="str">
        <f t="shared" si="3"/>
        <v>INCUMPLIDA</v>
      </c>
      <c r="AK76" s="27" t="str">
        <f t="shared" si="4"/>
        <v>INCUMPLIDA</v>
      </c>
      <c r="AL76" s="18" t="s">
        <v>421</v>
      </c>
      <c r="AM76" s="16" t="s">
        <v>324</v>
      </c>
    </row>
  </sheetData>
  <sheetProtection algorithmName="SHA-512" hashValue="fkBVBNtyUa3sZZmSDEEyR9JjEtpR/FkYNfPlFNvzfFdvHS57nr8r9WkKAQ13mRvkMklQlM7h4eJQ0zTJnep2kA==" saltValue="B/NdyYrR5dpLr0C9MHmreQ==" spinCount="100000" sheet="1" objects="1" scenarios="1" formatCells="0"/>
  <mergeCells count="46">
    <mergeCell ref="AL1:AM4"/>
    <mergeCell ref="AA6:AA7"/>
    <mergeCell ref="A6:A7"/>
    <mergeCell ref="B6:B7"/>
    <mergeCell ref="C6:C7"/>
    <mergeCell ref="F6:F7"/>
    <mergeCell ref="G6:G7"/>
    <mergeCell ref="D6:D7"/>
    <mergeCell ref="E6:E7"/>
    <mergeCell ref="AC6:AC7"/>
    <mergeCell ref="AD5:AM5"/>
    <mergeCell ref="AG6:AG7"/>
    <mergeCell ref="N6:N7"/>
    <mergeCell ref="U6:U7"/>
    <mergeCell ref="AD6:AD7"/>
    <mergeCell ref="AE6:AE7"/>
    <mergeCell ref="AL6:AL7"/>
    <mergeCell ref="AM6:AM7"/>
    <mergeCell ref="AI6:AI8"/>
    <mergeCell ref="AJ6:AJ8"/>
    <mergeCell ref="AH6:AH7"/>
    <mergeCell ref="A1:B4"/>
    <mergeCell ref="R6:R7"/>
    <mergeCell ref="O6:O7"/>
    <mergeCell ref="A5:H5"/>
    <mergeCell ref="I5:U5"/>
    <mergeCell ref="H6:H7"/>
    <mergeCell ref="I6:I7"/>
    <mergeCell ref="J6:K6"/>
    <mergeCell ref="L6:L7"/>
    <mergeCell ref="M6:M7"/>
    <mergeCell ref="P6:P7"/>
    <mergeCell ref="Q6:Q7"/>
    <mergeCell ref="S6:S7"/>
    <mergeCell ref="C1:AK4"/>
    <mergeCell ref="T6:T7"/>
    <mergeCell ref="AB6:AB7"/>
    <mergeCell ref="AF6:AF7"/>
    <mergeCell ref="AK6:AK7"/>
    <mergeCell ref="V5:Y5"/>
    <mergeCell ref="V6:V7"/>
    <mergeCell ref="X6:X7"/>
    <mergeCell ref="Y6:Y7"/>
    <mergeCell ref="W6:W7"/>
    <mergeCell ref="Z5:AC5"/>
    <mergeCell ref="Z6:Z7"/>
  </mergeCells>
  <conditionalFormatting sqref="AK9:AK76 AC9:AC76 Y9:Y76">
    <cfRule type="containsText" dxfId="4" priority="9" operator="containsText" text="TERMINADA EXTEMPORÁNEA">
      <formula>NOT(ISERROR(SEARCH("TERMINADA EXTEMPORÁNEA",Y9)))</formula>
    </cfRule>
    <cfRule type="containsText" dxfId="3" priority="10" operator="containsText" text="TERMINADA">
      <formula>NOT(ISERROR(SEARCH("TERMINADA",Y9)))</formula>
    </cfRule>
    <cfRule type="containsText" dxfId="2" priority="11" operator="containsText" text="SIN INICIAR">
      <formula>NOT(ISERROR(SEARCH("SIN INICIAR",Y9)))</formula>
    </cfRule>
    <cfRule type="containsText" dxfId="1" priority="12" operator="containsText" text="INCUMPLIDA">
      <formula>NOT(ISERROR(SEARCH("INCUMPLIDA",Y9)))</formula>
    </cfRule>
    <cfRule type="containsText" dxfId="0" priority="13" operator="containsText" text="EN PROCESO">
      <formula>NOT(ISERROR(SEARCH("EN PROCESO",Y9)))</formula>
    </cfRule>
  </conditionalFormatting>
  <dataValidations count="3">
    <dataValidation showDropDown="1" showInputMessage="1" showErrorMessage="1" sqref="H25 H35 H37:H41"/>
    <dataValidation type="date" operator="greaterThan" allowBlank="1" showInputMessage="1" showErrorMessage="1" sqref="E9:E76 B9:B76">
      <formula1>36892</formula1>
    </dataValidation>
    <dataValidation type="date" operator="greaterThan" allowBlank="1" showInputMessage="1" showErrorMessage="1" error="Fecha debe ser posterior a la de inicio (Columna U)" sqref="AD9:AD76">
      <formula1>P9</formula1>
    </dataValidation>
  </dataValidations>
  <pageMargins left="0.70866141732283461" right="0.70866141732283461" top="0.74803149606299213" bottom="0.74803149606299213" header="0" footer="0"/>
  <pageSetup paperSize="5" scale="16" orientation="landscape" r:id="rId1"/>
  <rowBreaks count="1" manualBreakCount="1">
    <brk id="48" max="38" man="1"/>
  </rowBreaks>
  <ignoredErrors>
    <ignoredError sqref="AK32 AK39:AK40 AK53 AK19" formula="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'Y:\2015\PM\[CECS-FT-019 Plan de Mejoramiento Final Vigencia 2014 v.2.xlsx]Datos'!#REF!</xm:f>
          </x14:formula1>
          <xm:sqref>C9:C10 C14 AB76 C16:C17 C19:C20 C22:C23 C25:C27 C31:C35 C37 C39:C42 C45 C47 C49 C53:C54 C56:C57 C59:C63 C67:C76</xm:sqref>
        </x14:dataValidation>
        <x14:dataValidation type="list" allowBlank="1" showInputMessage="1" showErrorMessage="1">
          <x14:formula1>
            <xm:f>Datos!$D$3:$D$16</xm:f>
          </x14:formula1>
          <xm:sqref>H22:H23 H47 H31:H34 H9:H10 H14 H16:H17 H19:H20 H26:H27 H42 H45 H59:H63 H67:H76</xm:sqref>
        </x14:dataValidation>
        <x14:dataValidation type="list" allowBlank="1" showInputMessage="1" showErrorMessage="1">
          <x14:formula1>
            <xm:f>Datos!$E$3:$E$6</xm:f>
          </x14:formula1>
          <xm:sqref>L47:L49 L9:L43 L45 L56:L57 L59:L63 L67:L76</xm:sqref>
        </x14:dataValidation>
        <x14:dataValidation type="list" allowBlank="1" showInputMessage="1" showErrorMessage="1">
          <x14:formula1>
            <xm:f>'Y:\2018\PAAC\SEGUIMIENTO_AGOSTO_2018\Matriz por Proceso\[MATRIZ_PAAC_TALENTO HUMANO.xlsx]Datos'!#REF!</xm:f>
          </x14:formula1>
          <xm:sqref>H53:H54 K53:L54</xm:sqref>
        </x14:dataValidation>
        <x14:dataValidation type="list" allowBlank="1" showInputMessage="1" showErrorMessage="1">
          <x14:formula1>
            <xm:f>'Y:\2018\PAAC\SEGUIMIENTO_AGOSTO_2018\Matriz por Proceso\[MATRIZ_PAAC_SUB. ADMINISTRATIVA.xlsx]Datos'!#REF!</xm:f>
          </x14:formula1>
          <xm:sqref>H49</xm:sqref>
        </x14:dataValidation>
        <x14:dataValidation type="list" allowBlank="1" showInputMessage="1" showErrorMessage="1">
          <x14:formula1>
            <xm:f>'Y:\2018\PAAC\SEGUIMIENTO_AGOSTO_2018\Matriz por Proceso\[MATRIZ_PAAC_SUB. FINANCIERA.xlsx]Datos'!#REF!</xm:f>
          </x14:formula1>
          <xm:sqref>H56:H57</xm:sqref>
        </x14:dataValidation>
        <x14:dataValidation type="list" allowBlank="1" showInputMessage="1" showErrorMessage="1">
          <x14:formula1>
            <xm:f>Datos!$K$3:$K$24</xm:f>
          </x14:formula1>
          <xm:sqref>K49 AF9:AF76 K39:K43 K45 K47 K56:K57 K59:K63 K67:K76</xm:sqref>
        </x14:dataValidation>
        <x14:dataValidation type="list" allowBlank="1" showInputMessage="1" showErrorMessage="1">
          <x14:formula1>
            <xm:f>Datos!$J$3:$J$13</xm:f>
          </x14:formula1>
          <xm:sqref>K9:K38</xm:sqref>
        </x14:dataValidation>
        <x14:dataValidation type="list" allowBlank="1" showInputMessage="1" showErrorMessage="1">
          <x14:formula1>
            <xm:f>'Z:\2018\PAAC\ABRIL 2018\I_SEGUIMIENTO_2018\Matrices\[Matriz_Seguimiento_PAAC_Publicación.xlsx]Datos'!#REF!</xm:f>
          </x14:formula1>
          <xm:sqref>H11:H13 H15 H18 H21 H24 H28:H30 H36 H44 H64:H65</xm:sqref>
        </x14:dataValidation>
        <x14:dataValidation type="list" allowBlank="1" showInputMessage="1" showErrorMessage="1">
          <x14:formula1>
            <xm:f>'Z:\2015\PM\[CECS-FT-019 Plan de Mejoramiento Final Vigencia 2014 v.2.xlsx]Datos'!#REF!</xm:f>
          </x14:formula1>
          <xm:sqref>C11:C13 C15 C18 C21 C24 C28:C30 C36 C38 C43:C44 C46 C48 C50:C52 C55 C58 C64:C66</xm:sqref>
        </x14:dataValidation>
        <x14:dataValidation type="list" allowBlank="1" showInputMessage="1" showErrorMessage="1">
          <x14:formula1>
            <xm:f>'Z:\2018\PAAC\SEGUIMIENTO_SEPTIEMBRE_2018\Publicación\[Matriz_II_Seguimiento_PAAC_PUBLICACIÓN.xlsx]Datos'!#REF!</xm:f>
          </x14:formula1>
          <xm:sqref>H43 H46 H48 H52 H55 H58 H66</xm:sqref>
        </x14:dataValidation>
        <x14:dataValidation type="list" allowBlank="1" showInputMessage="1" showErrorMessage="1">
          <x14:formula1>
            <xm:f>'Z:\2018\PAAC\ABRIL 2018\I_SEGUIMIENTO_2018\Matrices\[Matriz_Seguimiento_PAAC_Publicación.xlsx]Datos'!#REF!</xm:f>
          </x14:formula1>
          <xm:sqref>K44 K64:K65</xm:sqref>
        </x14:dataValidation>
        <x14:dataValidation type="list" allowBlank="1" showInputMessage="1" showErrorMessage="1">
          <x14:formula1>
            <xm:f>'Z:\2018\PAAC\ABRIL 2018\I_SEGUIMIENTO_2018\Matrices\[Matriz_Seguimiento_PAAC_Publicación.xlsx]Datos'!#REF!</xm:f>
          </x14:formula1>
          <xm:sqref>L44 L64:L65</xm:sqref>
        </x14:dataValidation>
        <x14:dataValidation type="list" allowBlank="1" showInputMessage="1" showErrorMessage="1">
          <x14:formula1>
            <xm:f>'Z:\2018\PAAC\SEGUIMIENTO_SEPTIEMBRE_2018\Publicación\[Matriz_II_Seguimiento_PAAC_PUBLICACIÓN.xlsx]Datos'!#REF!</xm:f>
          </x14:formula1>
          <xm:sqref>K46 K48 K50:K52 K55 K58 K66</xm:sqref>
        </x14:dataValidation>
        <x14:dataValidation type="list" allowBlank="1" showInputMessage="1" showErrorMessage="1">
          <x14:formula1>
            <xm:f>'Z:\2018\PAAC\SEGUIMIENTO_SEPTIEMBRE_2018\Publicación\[Matriz_II_Seguimiento_PAAC_PUBLICACIÓN.xlsx]Datos'!#REF!</xm:f>
          </x14:formula1>
          <xm:sqref>L46 L50:L52 L55 L58 L66</xm:sqref>
        </x14:dataValidation>
        <x14:dataValidation type="list" allowBlank="1" showInputMessage="1" showErrorMessage="1">
          <x14:formula1>
            <xm:f>'Z:\2018\PAAC\SEGUIMIENTO_AGOSTO_2018\Matriz por Proceso\[MATRIZ_PAAC_SUB. ADMINISTRATIVA.xlsx]Datos'!#REF!</xm:f>
          </x14:formula1>
          <xm:sqref>H50:H51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topLeftCell="F1" workbookViewId="0">
      <selection activeCell="K5" sqref="K5"/>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10" width="9.85546875" style="1" customWidth="1"/>
    <col min="11" max="11" width="16"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81</v>
      </c>
      <c r="C2" s="7" t="s">
        <v>82</v>
      </c>
      <c r="D2" s="7" t="s">
        <v>9</v>
      </c>
      <c r="E2" s="7" t="s">
        <v>83</v>
      </c>
      <c r="F2" s="7" t="s">
        <v>84</v>
      </c>
      <c r="G2" s="7" t="s">
        <v>85</v>
      </c>
      <c r="H2" s="7" t="s">
        <v>86</v>
      </c>
      <c r="I2" s="8" t="s">
        <v>87</v>
      </c>
      <c r="J2" s="8" t="s">
        <v>28</v>
      </c>
      <c r="K2" s="8" t="s">
        <v>88</v>
      </c>
      <c r="L2" s="7" t="s">
        <v>89</v>
      </c>
      <c r="M2" s="7" t="s">
        <v>90</v>
      </c>
      <c r="N2" s="7" t="s">
        <v>91</v>
      </c>
    </row>
    <row r="3" spans="2:14" x14ac:dyDescent="0.2">
      <c r="B3" s="1">
        <v>1</v>
      </c>
      <c r="C3" s="2" t="s">
        <v>92</v>
      </c>
      <c r="D3" s="9" t="s">
        <v>47</v>
      </c>
      <c r="E3" s="10" t="s">
        <v>93</v>
      </c>
      <c r="F3" s="10" t="s">
        <v>80</v>
      </c>
      <c r="G3" s="11" t="s">
        <v>94</v>
      </c>
      <c r="H3" s="10" t="s">
        <v>95</v>
      </c>
      <c r="I3" s="6">
        <v>0.5</v>
      </c>
      <c r="J3" s="1">
        <v>0</v>
      </c>
      <c r="K3" s="1">
        <v>0</v>
      </c>
      <c r="L3" s="1" t="s">
        <v>96</v>
      </c>
      <c r="M3" s="2" t="s">
        <v>97</v>
      </c>
      <c r="N3" s="2" t="s">
        <v>98</v>
      </c>
    </row>
    <row r="4" spans="2:14" x14ac:dyDescent="0.2">
      <c r="B4" s="1">
        <v>2</v>
      </c>
      <c r="C4" s="2" t="s">
        <v>99</v>
      </c>
      <c r="D4" s="9" t="s">
        <v>100</v>
      </c>
      <c r="E4" s="10" t="s">
        <v>101</v>
      </c>
      <c r="F4" s="10" t="s">
        <v>80</v>
      </c>
      <c r="G4" s="11" t="s">
        <v>53</v>
      </c>
      <c r="H4" s="10" t="s">
        <v>54</v>
      </c>
      <c r="I4" s="6">
        <v>0.55000000000000004</v>
      </c>
      <c r="J4" s="12">
        <v>1</v>
      </c>
      <c r="K4" s="1">
        <v>0.5</v>
      </c>
      <c r="L4" s="1" t="s">
        <v>102</v>
      </c>
      <c r="M4" s="2" t="s">
        <v>103</v>
      </c>
      <c r="N4" s="2" t="s">
        <v>104</v>
      </c>
    </row>
    <row r="5" spans="2:14" x14ac:dyDescent="0.2">
      <c r="B5" s="1">
        <v>3</v>
      </c>
      <c r="D5" s="13" t="s">
        <v>105</v>
      </c>
      <c r="E5" s="10" t="s">
        <v>48</v>
      </c>
      <c r="F5" s="10" t="s">
        <v>67</v>
      </c>
      <c r="G5" s="11" t="s">
        <v>49</v>
      </c>
      <c r="H5" s="10" t="s">
        <v>51</v>
      </c>
      <c r="I5" s="6">
        <v>0.6</v>
      </c>
      <c r="J5" s="12">
        <v>2</v>
      </c>
      <c r="K5" s="12">
        <v>1</v>
      </c>
      <c r="L5" s="1"/>
      <c r="M5" s="2" t="s">
        <v>106</v>
      </c>
    </row>
    <row r="6" spans="2:14" x14ac:dyDescent="0.2">
      <c r="B6" s="1">
        <v>4</v>
      </c>
      <c r="D6" s="9" t="s">
        <v>107</v>
      </c>
      <c r="E6" s="14" t="s">
        <v>108</v>
      </c>
      <c r="F6" s="10" t="s">
        <v>67</v>
      </c>
      <c r="G6" s="11" t="s">
        <v>58</v>
      </c>
      <c r="H6" s="10" t="s">
        <v>59</v>
      </c>
      <c r="I6" s="6">
        <v>0.65</v>
      </c>
      <c r="J6" s="12">
        <v>3</v>
      </c>
      <c r="K6" s="12">
        <v>2</v>
      </c>
      <c r="L6" s="1"/>
      <c r="M6" s="2" t="s">
        <v>109</v>
      </c>
    </row>
    <row r="7" spans="2:14" x14ac:dyDescent="0.2">
      <c r="B7" s="1">
        <v>5</v>
      </c>
      <c r="D7" s="9" t="s">
        <v>110</v>
      </c>
      <c r="F7" s="10" t="s">
        <v>67</v>
      </c>
      <c r="G7" s="11" t="s">
        <v>66</v>
      </c>
      <c r="H7" s="10" t="s">
        <v>67</v>
      </c>
      <c r="I7" s="6">
        <v>0.7</v>
      </c>
      <c r="J7" s="12">
        <v>4</v>
      </c>
      <c r="K7" s="12">
        <v>3</v>
      </c>
      <c r="L7" s="1"/>
      <c r="M7" s="2" t="s">
        <v>111</v>
      </c>
    </row>
    <row r="8" spans="2:14" x14ac:dyDescent="0.2">
      <c r="B8" s="1">
        <v>6</v>
      </c>
      <c r="D8" s="9" t="s">
        <v>112</v>
      </c>
      <c r="F8" s="10" t="s">
        <v>67</v>
      </c>
      <c r="G8" s="11" t="s">
        <v>68</v>
      </c>
      <c r="H8" s="11" t="s">
        <v>69</v>
      </c>
      <c r="I8" s="6">
        <v>0.75</v>
      </c>
      <c r="J8" s="12">
        <v>5</v>
      </c>
      <c r="K8" s="12">
        <v>4</v>
      </c>
      <c r="L8" s="1"/>
      <c r="M8" s="2" t="s">
        <v>113</v>
      </c>
    </row>
    <row r="9" spans="2:14" x14ac:dyDescent="0.2">
      <c r="B9" s="1">
        <v>7</v>
      </c>
      <c r="D9" s="9" t="s">
        <v>76</v>
      </c>
      <c r="F9" s="10" t="s">
        <v>78</v>
      </c>
      <c r="G9" s="11" t="s">
        <v>114</v>
      </c>
      <c r="H9" s="11" t="s">
        <v>115</v>
      </c>
      <c r="I9" s="6">
        <v>0.8</v>
      </c>
      <c r="J9" s="12">
        <v>6</v>
      </c>
      <c r="K9" s="12">
        <v>5</v>
      </c>
      <c r="L9" s="1"/>
    </row>
    <row r="10" spans="2:14" x14ac:dyDescent="0.2">
      <c r="B10" s="1">
        <v>8</v>
      </c>
      <c r="D10" s="9" t="s">
        <v>63</v>
      </c>
      <c r="F10" s="11" t="s">
        <v>69</v>
      </c>
      <c r="G10" s="11" t="s">
        <v>116</v>
      </c>
      <c r="H10" s="10" t="s">
        <v>117</v>
      </c>
      <c r="I10" s="6">
        <v>0.85</v>
      </c>
      <c r="J10" s="12">
        <v>7</v>
      </c>
      <c r="K10" s="12">
        <v>6</v>
      </c>
      <c r="L10" s="1"/>
    </row>
    <row r="11" spans="2:14" ht="12.75" customHeight="1" x14ac:dyDescent="0.2">
      <c r="B11" s="1">
        <v>9</v>
      </c>
      <c r="D11" s="13" t="s">
        <v>57</v>
      </c>
      <c r="F11" s="11" t="s">
        <v>79</v>
      </c>
      <c r="G11" s="11" t="s">
        <v>118</v>
      </c>
      <c r="H11" s="10" t="s">
        <v>119</v>
      </c>
      <c r="I11" s="6">
        <v>0.9</v>
      </c>
      <c r="J11" s="12">
        <v>8</v>
      </c>
      <c r="K11" s="12">
        <v>7</v>
      </c>
      <c r="L11" s="1"/>
    </row>
    <row r="12" spans="2:14" x14ac:dyDescent="0.2">
      <c r="B12" s="1">
        <v>10</v>
      </c>
      <c r="D12" s="9" t="s">
        <v>60</v>
      </c>
      <c r="F12" s="11" t="s">
        <v>79</v>
      </c>
      <c r="G12" s="11" t="s">
        <v>120</v>
      </c>
      <c r="H12" s="11" t="s">
        <v>121</v>
      </c>
      <c r="I12" s="6">
        <v>0.95</v>
      </c>
      <c r="J12" s="12">
        <v>9</v>
      </c>
      <c r="K12" s="12">
        <v>8</v>
      </c>
      <c r="L12" s="1"/>
    </row>
    <row r="13" spans="2:14" x14ac:dyDescent="0.2">
      <c r="B13" s="1">
        <v>11</v>
      </c>
      <c r="D13" s="9" t="s">
        <v>122</v>
      </c>
      <c r="F13" s="11" t="s">
        <v>69</v>
      </c>
      <c r="G13" s="11" t="s">
        <v>64</v>
      </c>
      <c r="H13" s="11" t="s">
        <v>65</v>
      </c>
      <c r="I13" s="6">
        <v>1</v>
      </c>
      <c r="J13" s="12">
        <v>10</v>
      </c>
      <c r="K13" s="12">
        <v>9</v>
      </c>
      <c r="L13" s="1"/>
    </row>
    <row r="14" spans="2:14" x14ac:dyDescent="0.2">
      <c r="B14" s="1">
        <v>12</v>
      </c>
      <c r="D14" s="13" t="s">
        <v>52</v>
      </c>
      <c r="F14" s="10" t="s">
        <v>54</v>
      </c>
      <c r="G14" s="11" t="s">
        <v>77</v>
      </c>
      <c r="H14" s="11" t="s">
        <v>78</v>
      </c>
      <c r="I14" s="6"/>
      <c r="J14" s="12"/>
      <c r="K14" s="12">
        <v>10</v>
      </c>
      <c r="L14" s="1"/>
    </row>
    <row r="15" spans="2:14" ht="15" customHeight="1" x14ac:dyDescent="0.2">
      <c r="B15" s="1">
        <v>13</v>
      </c>
      <c r="D15" s="13" t="s">
        <v>123</v>
      </c>
      <c r="F15" s="10" t="s">
        <v>80</v>
      </c>
      <c r="G15" s="11" t="s">
        <v>124</v>
      </c>
      <c r="H15" s="11" t="s">
        <v>79</v>
      </c>
      <c r="I15" s="6"/>
      <c r="J15" s="12"/>
      <c r="K15" s="12">
        <v>11</v>
      </c>
      <c r="L15" s="1"/>
    </row>
    <row r="16" spans="2:14" ht="14.25" customHeight="1" x14ac:dyDescent="0.2">
      <c r="B16" s="1">
        <v>14</v>
      </c>
      <c r="D16" s="13" t="s">
        <v>125</v>
      </c>
      <c r="F16" s="10" t="s">
        <v>67</v>
      </c>
      <c r="G16" s="11" t="s">
        <v>126</v>
      </c>
      <c r="H16" s="10" t="s">
        <v>127</v>
      </c>
      <c r="I16" s="6"/>
      <c r="J16" s="12"/>
      <c r="K16" s="12">
        <v>12</v>
      </c>
      <c r="L16" s="1"/>
    </row>
    <row r="17" spans="2:12" x14ac:dyDescent="0.2">
      <c r="B17" s="1">
        <v>15</v>
      </c>
      <c r="G17" s="11" t="s">
        <v>128</v>
      </c>
      <c r="H17" s="11" t="s">
        <v>129</v>
      </c>
      <c r="I17" s="6"/>
      <c r="J17" s="12"/>
      <c r="K17" s="12">
        <v>13</v>
      </c>
      <c r="L17" s="1"/>
    </row>
    <row r="18" spans="2:12" x14ac:dyDescent="0.2">
      <c r="B18" s="1">
        <v>16</v>
      </c>
      <c r="G18" s="11" t="s">
        <v>130</v>
      </c>
      <c r="H18" s="11" t="s">
        <v>131</v>
      </c>
      <c r="I18" s="6"/>
      <c r="J18" s="12"/>
      <c r="K18" s="12">
        <v>14</v>
      </c>
      <c r="L18" s="1"/>
    </row>
    <row r="19" spans="2:12" x14ac:dyDescent="0.2">
      <c r="B19" s="1">
        <v>17</v>
      </c>
      <c r="G19" s="11" t="s">
        <v>132</v>
      </c>
      <c r="H19" s="11" t="s">
        <v>133</v>
      </c>
      <c r="I19" s="6"/>
      <c r="J19" s="12"/>
      <c r="K19" s="12">
        <v>15</v>
      </c>
      <c r="L19" s="1"/>
    </row>
    <row r="20" spans="2:12" x14ac:dyDescent="0.2">
      <c r="B20" s="1">
        <v>18</v>
      </c>
      <c r="G20" s="11" t="s">
        <v>141</v>
      </c>
      <c r="H20" s="11" t="s">
        <v>62</v>
      </c>
      <c r="I20" s="6"/>
      <c r="J20" s="12"/>
      <c r="K20" s="12">
        <v>16</v>
      </c>
      <c r="L20" s="1"/>
    </row>
    <row r="21" spans="2:12" x14ac:dyDescent="0.2">
      <c r="B21" s="1">
        <v>19</v>
      </c>
      <c r="G21" s="11" t="s">
        <v>70</v>
      </c>
      <c r="H21" s="11" t="s">
        <v>71</v>
      </c>
      <c r="I21" s="6"/>
      <c r="J21" s="12"/>
      <c r="K21" s="12">
        <v>17</v>
      </c>
      <c r="L21" s="1"/>
    </row>
    <row r="22" spans="2:12" x14ac:dyDescent="0.2">
      <c r="B22" s="1">
        <v>20</v>
      </c>
      <c r="G22" s="11" t="s">
        <v>74</v>
      </c>
      <c r="H22" s="11" t="s">
        <v>134</v>
      </c>
      <c r="I22" s="6"/>
      <c r="J22" s="12"/>
      <c r="K22" s="12">
        <v>18</v>
      </c>
      <c r="L22" s="1"/>
    </row>
    <row r="23" spans="2:12" x14ac:dyDescent="0.2">
      <c r="B23" s="1">
        <v>21</v>
      </c>
      <c r="G23" s="11" t="s">
        <v>56</v>
      </c>
      <c r="H23" s="11" t="s">
        <v>135</v>
      </c>
      <c r="J23" s="12"/>
      <c r="K23" s="12">
        <v>19</v>
      </c>
    </row>
    <row r="24" spans="2:12" x14ac:dyDescent="0.2">
      <c r="B24" s="1">
        <v>22</v>
      </c>
      <c r="G24" s="11" t="s">
        <v>136</v>
      </c>
      <c r="H24" s="10" t="s">
        <v>137</v>
      </c>
      <c r="J24" s="12"/>
      <c r="K24" s="12">
        <v>20</v>
      </c>
    </row>
    <row r="25" spans="2:12" x14ac:dyDescent="0.2">
      <c r="B25" s="1">
        <v>23</v>
      </c>
      <c r="J25" s="12"/>
      <c r="K25" s="12"/>
    </row>
    <row r="26" spans="2:12" x14ac:dyDescent="0.2">
      <c r="B26" s="1">
        <v>24</v>
      </c>
      <c r="J26" s="12"/>
      <c r="K26" s="12"/>
    </row>
    <row r="27" spans="2:12" x14ac:dyDescent="0.2">
      <c r="B27" s="1">
        <v>25</v>
      </c>
      <c r="D27" s="7" t="s">
        <v>9</v>
      </c>
      <c r="E27" s="7" t="s">
        <v>84</v>
      </c>
      <c r="J27" s="12"/>
      <c r="K27" s="12"/>
    </row>
    <row r="28" spans="2:12" x14ac:dyDescent="0.2">
      <c r="B28" s="1">
        <v>26</v>
      </c>
      <c r="D28" s="9" t="s">
        <v>47</v>
      </c>
      <c r="E28" s="10" t="s">
        <v>80</v>
      </c>
      <c r="J28" s="12"/>
      <c r="K28" s="12"/>
    </row>
    <row r="29" spans="2:12" x14ac:dyDescent="0.2">
      <c r="B29" s="1">
        <v>27</v>
      </c>
      <c r="D29" s="9" t="s">
        <v>100</v>
      </c>
      <c r="E29" s="10" t="s">
        <v>80</v>
      </c>
      <c r="J29" s="12"/>
      <c r="K29" s="12"/>
    </row>
    <row r="30" spans="2:12" x14ac:dyDescent="0.2">
      <c r="B30" s="1">
        <v>28</v>
      </c>
      <c r="D30" s="13" t="s">
        <v>105</v>
      </c>
      <c r="E30" s="10" t="s">
        <v>67</v>
      </c>
      <c r="J30" s="12"/>
      <c r="K30" s="12"/>
    </row>
    <row r="31" spans="2:12" x14ac:dyDescent="0.2">
      <c r="B31" s="1">
        <v>29</v>
      </c>
      <c r="D31" s="9" t="s">
        <v>107</v>
      </c>
      <c r="E31" s="10" t="s">
        <v>67</v>
      </c>
      <c r="J31" s="12"/>
      <c r="K31" s="12"/>
    </row>
    <row r="32" spans="2:12" x14ac:dyDescent="0.2">
      <c r="B32" s="1">
        <v>30</v>
      </c>
      <c r="D32" s="9" t="s">
        <v>110</v>
      </c>
      <c r="E32" s="10" t="s">
        <v>67</v>
      </c>
      <c r="J32" s="12"/>
      <c r="K32" s="12"/>
    </row>
    <row r="33" spans="4:5" x14ac:dyDescent="0.2">
      <c r="D33" s="9" t="s">
        <v>112</v>
      </c>
      <c r="E33" s="10" t="s">
        <v>67</v>
      </c>
    </row>
    <row r="34" spans="4:5" x14ac:dyDescent="0.2">
      <c r="D34" s="9" t="s">
        <v>76</v>
      </c>
      <c r="E34" s="10" t="s">
        <v>78</v>
      </c>
    </row>
    <row r="35" spans="4:5" x14ac:dyDescent="0.2">
      <c r="D35" s="9" t="s">
        <v>63</v>
      </c>
      <c r="E35" s="11" t="s">
        <v>69</v>
      </c>
    </row>
    <row r="36" spans="4:5" x14ac:dyDescent="0.2">
      <c r="D36" s="13" t="s">
        <v>57</v>
      </c>
      <c r="E36" s="11" t="s">
        <v>79</v>
      </c>
    </row>
    <row r="37" spans="4:5" x14ac:dyDescent="0.2">
      <c r="D37" s="9" t="s">
        <v>60</v>
      </c>
      <c r="E37" s="11" t="s">
        <v>79</v>
      </c>
    </row>
    <row r="38" spans="4:5" x14ac:dyDescent="0.2">
      <c r="D38" s="9" t="s">
        <v>122</v>
      </c>
      <c r="E38" s="11" t="s">
        <v>69</v>
      </c>
    </row>
    <row r="39" spans="4:5" x14ac:dyDescent="0.2">
      <c r="D39" s="13" t="s">
        <v>52</v>
      </c>
      <c r="E39" s="10" t="s">
        <v>54</v>
      </c>
    </row>
    <row r="40" spans="4:5" x14ac:dyDescent="0.2">
      <c r="D40" s="13" t="s">
        <v>123</v>
      </c>
      <c r="E40" s="10" t="s">
        <v>80</v>
      </c>
    </row>
    <row r="41" spans="4:5" x14ac:dyDescent="0.2">
      <c r="D41" s="13" t="s">
        <v>125</v>
      </c>
      <c r="E41" s="10"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PAAC_2018</vt:lpstr>
      <vt:lpstr>Datos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Jizeth Hael Gonzalez Ramirez</cp:lastModifiedBy>
  <cp:lastPrinted>2019-02-06T16:16:38Z</cp:lastPrinted>
  <dcterms:created xsi:type="dcterms:W3CDTF">2017-09-18T14:38:34Z</dcterms:created>
  <dcterms:modified xsi:type="dcterms:W3CDTF">2019-02-06T21:30:51Z</dcterms:modified>
</cp:coreProperties>
</file>