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Users\Jizeth\Documents\JIZETH\1. CANAL CAPITAL\CANAL_CAPITAL_2025\PTEP-MRC\Matrices_II_Cuat\"/>
    </mc:Choice>
  </mc:AlternateContent>
  <xr:revisionPtr revIDLastSave="0" documentId="8_{64772D19-9311-4FB4-AF8F-F70473706039}" xr6:coauthVersionLast="47" xr6:coauthVersionMax="47" xr10:uidLastSave="{00000000-0000-0000-0000-000000000000}"/>
  <bookViews>
    <workbookView xWindow="-108" yWindow="-108" windowWidth="23256" windowHeight="12456" xr2:uid="{00000000-000D-0000-FFFF-FFFF00000000}"/>
  </bookViews>
  <sheets>
    <sheet name="PTEP" sheetId="1" r:id="rId1"/>
    <sheet name="4.1 Anexo SUIT" sheetId="2" r:id="rId2"/>
  </sheets>
  <definedNames>
    <definedName name="_xlnm._FilterDatabase" localSheetId="0" hidden="1">PTEP!$A$4:$X$4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0" i="1" l="1"/>
  <c r="V80" i="1"/>
  <c r="U78" i="1"/>
  <c r="V78" i="1"/>
  <c r="V77" i="1"/>
  <c r="V76" i="1"/>
  <c r="V73" i="1"/>
  <c r="V72" i="1"/>
  <c r="V70" i="1"/>
  <c r="V69" i="1"/>
  <c r="V68" i="1"/>
  <c r="V67" i="1"/>
  <c r="V65" i="1"/>
  <c r="U62" i="1"/>
  <c r="V55" i="1"/>
  <c r="V54" i="1"/>
  <c r="V53" i="1"/>
  <c r="V33" i="1"/>
  <c r="V31" i="1"/>
  <c r="V30" i="1"/>
  <c r="V29" i="1"/>
  <c r="V19" i="1"/>
  <c r="V17" i="1"/>
  <c r="U17" i="1"/>
  <c r="U13" i="1"/>
  <c r="U9" i="1"/>
  <c r="V9" i="1"/>
  <c r="V7" i="1"/>
  <c r="U6" i="1"/>
  <c r="V6" i="1"/>
  <c r="U7" i="1"/>
  <c r="U8" i="1"/>
  <c r="V8" i="1"/>
  <c r="U10" i="1"/>
  <c r="V10" i="1"/>
  <c r="U11" i="1"/>
  <c r="V11" i="1" s="1"/>
  <c r="U12" i="1"/>
  <c r="V12" i="1"/>
  <c r="V13" i="1"/>
  <c r="U14" i="1"/>
  <c r="V14" i="1"/>
  <c r="U15" i="1"/>
  <c r="V15" i="1"/>
  <c r="U16" i="1"/>
  <c r="V16" i="1"/>
  <c r="U18" i="1"/>
  <c r="V18" i="1"/>
  <c r="U19" i="1"/>
  <c r="U20" i="1"/>
  <c r="V20" i="1"/>
  <c r="U21" i="1"/>
  <c r="V21" i="1"/>
  <c r="U22" i="1"/>
  <c r="V22" i="1"/>
  <c r="U23" i="1"/>
  <c r="V23" i="1"/>
  <c r="U27" i="1"/>
  <c r="V27" i="1"/>
  <c r="U28" i="1"/>
  <c r="V28" i="1"/>
  <c r="U29" i="1"/>
  <c r="U30" i="1"/>
  <c r="U31" i="1"/>
  <c r="U33" i="1"/>
  <c r="U34" i="1"/>
  <c r="V34" i="1"/>
  <c r="U35" i="1"/>
  <c r="V35" i="1"/>
  <c r="U36" i="1"/>
  <c r="V36" i="1"/>
  <c r="U38" i="1"/>
  <c r="V38" i="1"/>
  <c r="U39" i="1"/>
  <c r="V39" i="1"/>
  <c r="U40" i="1"/>
  <c r="V40" i="1"/>
  <c r="U41" i="1"/>
  <c r="V41" i="1"/>
  <c r="U42" i="1"/>
  <c r="V42" i="1"/>
  <c r="U43" i="1"/>
  <c r="V43" i="1"/>
  <c r="U45" i="1"/>
  <c r="V45" i="1"/>
  <c r="U46" i="1"/>
  <c r="V46" i="1"/>
  <c r="U47" i="1"/>
  <c r="V47" i="1"/>
  <c r="U48" i="1"/>
  <c r="V48" i="1"/>
  <c r="U49" i="1"/>
  <c r="V49" i="1"/>
  <c r="U50" i="1"/>
  <c r="V50" i="1"/>
  <c r="U51" i="1"/>
  <c r="V51" i="1"/>
  <c r="U52" i="1"/>
  <c r="V52" i="1"/>
  <c r="U53" i="1"/>
  <c r="U54" i="1"/>
  <c r="U55" i="1"/>
  <c r="U56" i="1"/>
  <c r="V56" i="1"/>
  <c r="U59" i="1"/>
  <c r="V59" i="1"/>
  <c r="U61" i="1"/>
  <c r="V61" i="1"/>
  <c r="V62" i="1"/>
  <c r="U63" i="1"/>
  <c r="V63" i="1"/>
  <c r="U64" i="1"/>
  <c r="V64" i="1"/>
  <c r="U65" i="1"/>
  <c r="U66" i="1"/>
  <c r="V66" i="1" s="1"/>
  <c r="U67" i="1"/>
  <c r="U68" i="1"/>
  <c r="U69" i="1"/>
  <c r="U70" i="1"/>
  <c r="U72" i="1"/>
  <c r="U73" i="1"/>
  <c r="U74" i="1"/>
  <c r="V74" i="1"/>
  <c r="U75" i="1"/>
  <c r="V75" i="1"/>
  <c r="U76" i="1"/>
  <c r="U77" i="1"/>
  <c r="U79" i="1"/>
  <c r="V79" i="1"/>
  <c r="U81" i="1"/>
  <c r="V81" i="1"/>
  <c r="U82" i="1"/>
  <c r="V82" i="1"/>
  <c r="U5" i="1"/>
  <c r="V5" i="1"/>
  <c r="N23" i="1"/>
  <c r="O23" i="1"/>
  <c r="N6" i="1"/>
  <c r="O6" i="1"/>
  <c r="N7" i="1"/>
  <c r="O7" i="1"/>
  <c r="N8" i="1"/>
  <c r="O8" i="1"/>
  <c r="N9" i="1"/>
  <c r="O9" i="1"/>
  <c r="N10" i="1"/>
  <c r="O10" i="1"/>
  <c r="N11" i="1"/>
  <c r="O11" i="1"/>
  <c r="N12" i="1"/>
  <c r="O12" i="1"/>
  <c r="N14" i="1"/>
  <c r="O14" i="1"/>
  <c r="N15" i="1"/>
  <c r="O15" i="1"/>
  <c r="N16" i="1"/>
  <c r="O16" i="1"/>
  <c r="N17" i="1"/>
  <c r="O17" i="1"/>
  <c r="N18" i="1"/>
  <c r="O18" i="1"/>
  <c r="N19" i="1"/>
  <c r="O19" i="1"/>
  <c r="N20" i="1"/>
  <c r="O20" i="1"/>
  <c r="N21" i="1"/>
  <c r="O21" i="1"/>
  <c r="N22" i="1"/>
  <c r="O22" i="1"/>
  <c r="N24" i="1"/>
  <c r="O24" i="1"/>
  <c r="N25" i="1"/>
  <c r="O25" i="1"/>
  <c r="N26" i="1"/>
  <c r="O26" i="1"/>
  <c r="N27" i="1"/>
  <c r="O27" i="1"/>
  <c r="N28" i="1"/>
  <c r="O28" i="1"/>
  <c r="N29" i="1"/>
  <c r="O29" i="1"/>
  <c r="N32" i="1"/>
  <c r="O32" i="1"/>
  <c r="N33" i="1"/>
  <c r="O33" i="1"/>
  <c r="N34" i="1"/>
  <c r="O34" i="1"/>
  <c r="N35" i="1"/>
  <c r="O35" i="1"/>
  <c r="N36" i="1"/>
  <c r="O36" i="1"/>
  <c r="N37" i="1"/>
  <c r="O37" i="1"/>
  <c r="N38" i="1"/>
  <c r="O38" i="1"/>
  <c r="N39" i="1"/>
  <c r="O39" i="1"/>
  <c r="N40" i="1"/>
  <c r="O40" i="1"/>
  <c r="N41" i="1"/>
  <c r="O41" i="1"/>
  <c r="N42" i="1"/>
  <c r="O42" i="1"/>
  <c r="N43" i="1"/>
  <c r="O43" i="1"/>
  <c r="N44" i="1"/>
  <c r="O44" i="1"/>
  <c r="N45" i="1"/>
  <c r="O45" i="1"/>
  <c r="N46" i="1"/>
  <c r="O46" i="1"/>
  <c r="N47" i="1"/>
  <c r="O47" i="1"/>
  <c r="N48" i="1"/>
  <c r="O48" i="1"/>
  <c r="N49" i="1"/>
  <c r="O49" i="1"/>
  <c r="N50" i="1"/>
  <c r="O50" i="1"/>
  <c r="N51" i="1"/>
  <c r="O51" i="1"/>
  <c r="N52" i="1"/>
  <c r="O52" i="1"/>
  <c r="N53" i="1"/>
  <c r="O53" i="1"/>
  <c r="N54" i="1"/>
  <c r="O54" i="1"/>
  <c r="N55" i="1"/>
  <c r="O55" i="1"/>
  <c r="N56" i="1"/>
  <c r="O56" i="1"/>
  <c r="N57" i="1"/>
  <c r="O57" i="1"/>
  <c r="N58" i="1"/>
  <c r="O58" i="1"/>
  <c r="N59" i="1"/>
  <c r="O59" i="1"/>
  <c r="N60" i="1"/>
  <c r="O60" i="1"/>
  <c r="N61" i="1"/>
  <c r="O61" i="1"/>
  <c r="N62" i="1"/>
  <c r="O62" i="1"/>
  <c r="N63" i="1"/>
  <c r="O63" i="1"/>
  <c r="N64" i="1"/>
  <c r="O64" i="1"/>
  <c r="N65" i="1"/>
  <c r="O65" i="1"/>
  <c r="N66" i="1"/>
  <c r="O66" i="1"/>
  <c r="N67" i="1"/>
  <c r="O67" i="1"/>
  <c r="N68" i="1"/>
  <c r="O68" i="1"/>
  <c r="N69" i="1"/>
  <c r="O69" i="1"/>
  <c r="N70" i="1"/>
  <c r="O70" i="1"/>
  <c r="N71" i="1"/>
  <c r="O71" i="1"/>
  <c r="N72" i="1"/>
  <c r="O72" i="1"/>
  <c r="N73" i="1"/>
  <c r="O73" i="1"/>
  <c r="N76" i="1"/>
  <c r="O76" i="1"/>
  <c r="N77" i="1"/>
  <c r="O77" i="1"/>
  <c r="N78" i="1"/>
  <c r="O78" i="1"/>
  <c r="N79" i="1"/>
  <c r="O79" i="1"/>
  <c r="N80" i="1"/>
  <c r="O80" i="1"/>
  <c r="N81" i="1"/>
  <c r="O81" i="1"/>
  <c r="N82" i="1"/>
  <c r="O82" i="1"/>
  <c r="N5" i="1"/>
  <c r="O5" i="1"/>
</calcChain>
</file>

<file path=xl/sharedStrings.xml><?xml version="1.0" encoding="utf-8"?>
<sst xmlns="http://schemas.openxmlformats.org/spreadsheetml/2006/main" count="1068" uniqueCount="543">
  <si>
    <t>Subcomponente / procesos</t>
  </si>
  <si>
    <t>Actividades</t>
  </si>
  <si>
    <t>Meta o producto</t>
  </si>
  <si>
    <t>Responsable</t>
  </si>
  <si>
    <t>Apoyo</t>
  </si>
  <si>
    <t>Fecha inicial</t>
  </si>
  <si>
    <t>Fecha final</t>
  </si>
  <si>
    <t>1. Lineamientos de transparencia activa.</t>
  </si>
  <si>
    <t>1.1</t>
  </si>
  <si>
    <t>Divulgar a través de los canales de comunicación internos el documento con lineamientos para la publicación de información en el botón de transparencia.</t>
  </si>
  <si>
    <t xml:space="preserve">Una (1) comunicación interna realizada en el año </t>
  </si>
  <si>
    <t xml:space="preserve">Comunicaciones </t>
  </si>
  <si>
    <t>Planeación</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</si>
  <si>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</si>
  <si>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</si>
  <si>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</si>
  <si>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Digital</t>
  </si>
  <si>
    <t>1.3</t>
  </si>
  <si>
    <t>Revisar y si es el caso, actualizar y publicar en la página web institucional y en los portales de datos abiertos Bogotá, el documento  y el instrumento "Registro de activos de información"</t>
  </si>
  <si>
    <t>Documento "Registro de activos de información" revisado y con análisis para realizar la publicación en la página web de la entidad y en el portal de datos abiertos Bogotá.</t>
  </si>
  <si>
    <t xml:space="preserve"> Sistemas</t>
  </si>
  <si>
    <t xml:space="preserve"> Gestión Documental</t>
  </si>
  <si>
    <t>1.4</t>
  </si>
  <si>
    <t>Documento "Índice de información clasificada y reservada" revisado y publicado en la página web de la entidad y en el portal de datos abiertos Bogotá.</t>
  </si>
  <si>
    <t>1.5</t>
  </si>
  <si>
    <t>Documento "Esquema de publicación de información" revisado y publicado en la página web de la entidad y en el portal de datos abiertos Bogotá.</t>
  </si>
  <si>
    <t xml:space="preserve">Planeación </t>
  </si>
  <si>
    <t>Equipo Digital</t>
  </si>
  <si>
    <t>1.6</t>
  </si>
  <si>
    <t xml:space="preserve">Revisar, actualizar (si aplica) el inventario de trámites, otros procedimientos administrativos (OPA) y consultas de acceso a información pública en el SUIT. </t>
  </si>
  <si>
    <t>Sistema Único de Información y Trámites - SUIT actualizado</t>
  </si>
  <si>
    <t>Atención al Ciudadano</t>
  </si>
  <si>
    <t>1.7</t>
  </si>
  <si>
    <t>Asistir a capacitaciones sobre las nuevas disposiciones normativas del Decreto 1122 de 2024</t>
  </si>
  <si>
    <t xml:space="preserve">Dos (2) capacitaciones  </t>
  </si>
  <si>
    <t>Control Interno</t>
  </si>
  <si>
    <t xml:space="preserve">Mesa Técnica Modelo de relacionamiento </t>
  </si>
  <si>
    <t>1.8</t>
  </si>
  <si>
    <t>Llevar a cabo una capacitación interna en materia de transparencia en el marco de la Ley 1712 de 2014 y la Ley 2195 de 2022 y las nuevas disposiciones del Decreto 1122 de 2024</t>
  </si>
  <si>
    <t>Una (1) capacitación realizada</t>
  </si>
  <si>
    <t xml:space="preserve"> Recursos Humanos</t>
  </si>
  <si>
    <t xml:space="preserve">Control Interno </t>
  </si>
  <si>
    <t>NA</t>
  </si>
  <si>
    <t>2. Lineamientos de transparencia pasiva.</t>
  </si>
  <si>
    <t>2.1</t>
  </si>
  <si>
    <t xml:space="preserve">Enviar un reporte quincenal a las áreas que tengan peticiones  pendientes de respuesta con el fin de hacer el seguimiento del caso.  </t>
  </si>
  <si>
    <t xml:space="preserve">Al menos 22 reportes enviados por correo electrónico </t>
  </si>
  <si>
    <t>3. Elaboración de los instrumentos de gestión de la información.</t>
  </si>
  <si>
    <t>3.1</t>
  </si>
  <si>
    <t>Publicar el programa de gestión documental en la sede electrónica de la entidad conforme a lo definido en la ley 1712 de 2014</t>
  </si>
  <si>
    <t>Un (1) Programa de Gestión Documental - PGD actualizado en la página web anualmente</t>
  </si>
  <si>
    <t>Gestión Documental</t>
  </si>
  <si>
    <t>3.2</t>
  </si>
  <si>
    <t>Actualizar las Tablas de Retención documental de la entidad conforme a lo definido en el acuerdo 04 de 2019 del archivo general de la nación</t>
  </si>
  <si>
    <t>Tablas de retención documental - TRD actualizadas y publicadas en la sede electrónica de la entidad</t>
  </si>
  <si>
    <t>4. Criterio diferencial de accesibilidad.</t>
  </si>
  <si>
    <t>4.1</t>
  </si>
  <si>
    <t>Realizar una capacitación al personal del canal para atención diferencial de personas en condición de discapacidad.</t>
  </si>
  <si>
    <t>Recursos Humanos</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</si>
  <si>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</si>
  <si>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</si>
  <si>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</si>
  <si>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</si>
  <si>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Atención al Ciudadano.</t>
  </si>
  <si>
    <t>1. Información de calidad y en lenguaje comprensible</t>
  </si>
  <si>
    <t>Revisar y actualizar la estrategia de rendición de cuentas, teniendo en cuenta los canales y metodologías a emplear, así como lo grupos de valor de la entidad.</t>
  </si>
  <si>
    <t>Estrategia de rendición de cuentas actualizada para la vigencia.</t>
  </si>
  <si>
    <t>Comunicaciones</t>
  </si>
  <si>
    <t>Socializar a través de  redes sociales y la página web del Canal la estrategia de rendición de cuentas</t>
  </si>
  <si>
    <t xml:space="preserve">Una (1) socialización realizada en redes sociales y página web </t>
  </si>
  <si>
    <t xml:space="preserve">Digital </t>
  </si>
  <si>
    <t xml:space="preserve">Socializar la estrategia de rendición de cuentas con los grupos de valor internos del Canal </t>
  </si>
  <si>
    <t>Socializar a nivel interno el Programa de Transparencia y Ética Pública - PTEP (Plan Anticorrupción y de Atención al Ciudadano - PAAC).</t>
  </si>
  <si>
    <t>Inducción a nivel interno las nuevas disposiciones normativas del Decreto 1122 de 2024</t>
  </si>
  <si>
    <t xml:space="preserve">Una (1) socialización interna realizada en el año </t>
  </si>
  <si>
    <t>Recursos humanos</t>
  </si>
  <si>
    <t>2. Diálogo de doble vía con la ciudadanía y sus organizaciones</t>
  </si>
  <si>
    <t>Diseñar y presentar a través de redes sociales material informativo que permita presentar los avances en la gestión institucional y administrativa del Canal</t>
  </si>
  <si>
    <t>Una (1) comunicación realizada en el año</t>
  </si>
  <si>
    <t>2.2</t>
  </si>
  <si>
    <t>Realizar audiencia pública de rendición de cuentas que permita el acercamiento de los grupos de valor con la entidad a través del uso de TIC</t>
  </si>
  <si>
    <t>Una (1) audiencia pública de rendición de cuentas realizada</t>
  </si>
  <si>
    <t xml:space="preserve">Gerencia </t>
  </si>
  <si>
    <t>3. Responsabilidad en la
cultura de la rendición y
petición de cuentas</t>
  </si>
  <si>
    <t xml:space="preserve">Coordinar con los entes pertinentes, la capacitación a los colaboradores de la entidad en materia de rendición de cuentas </t>
  </si>
  <si>
    <t>Una (1) jornada de capacitación a los colaboradores de la entidad</t>
  </si>
  <si>
    <t>Divulgar entre los grupos de valor internos los resultados de los ejercicios de rendición de cuentas adelantados por el Canal</t>
  </si>
  <si>
    <t>Una (1) comunicación realizada en el año sobre el resultado de la rendición de cuentas.</t>
  </si>
  <si>
    <t>4. Evaluación y retroalimentación a  la gestión institucional</t>
  </si>
  <si>
    <t>Evaluar la jornada de rendición de cuentas desarrollada</t>
  </si>
  <si>
    <t>Una (1) evaluación sobre la rendición de cuentas realizada y sistematizada</t>
  </si>
  <si>
    <t xml:space="preserve">Atención al ciudadano </t>
  </si>
  <si>
    <t>6. Articulación Institucional a
los Nodos de Rendición de
Cuentas</t>
  </si>
  <si>
    <t>6.1</t>
  </si>
  <si>
    <t>Participar en la estrategia de rendición de cuentas del sector cultura, recreación y deporte y publicar el material en los medios pertinentes.</t>
  </si>
  <si>
    <t>Una (1) participación en la rendición de cuentas sectorial</t>
  </si>
  <si>
    <t>1. Estructura administrativa y direccionamiento estratégico.</t>
  </si>
  <si>
    <t>Realizar la revisión de los informes de servicio al ciudadano una vez al año.</t>
  </si>
  <si>
    <t>Una (1) reunión de CIGD con la temática de servicio al ciudadano.</t>
  </si>
  <si>
    <t>Divulgar entre los grupos de valor internos los mecanismos definidos para la gestión de buenas prácticas en materia de servicio a la Ciudadanía a través del correo institucional.</t>
  </si>
  <si>
    <t>Cuatro (4)  comunicaciones realizadas en el año.</t>
  </si>
  <si>
    <t>Realizar acciones de formación y cualificación de los servidores en temáticas relacionadas con innovación en la administración pública, ética y valores del servicio público, gestión del cambio y/o lenguaje claro, entre otros.</t>
  </si>
  <si>
    <t>Una (1) actividad  para los servidores de la entidad relacionadas con en alguna de las temáticas señaladas</t>
  </si>
  <si>
    <t xml:space="preserve">Tres (3) sesiones de Mesa técnica </t>
  </si>
  <si>
    <t>2. Fortalecimiento de los canales de atención.</t>
  </si>
  <si>
    <t>Fortalecer en la página web la descripción de los canales de atención de la entidad y su mejor uso dependiendo de la necesidad del ciudadano.</t>
  </si>
  <si>
    <t xml:space="preserve">Un (1) banner en la página web invitando a la ciudadanía a conocer los canales de atención disponibles en la entidad </t>
  </si>
  <si>
    <t>Fortalecer la descripción de los canales de atención de la entidad para las denuncias por posibles actos de corrupción en la página web y plataformas digitales</t>
  </si>
  <si>
    <t>Dos (2) mensajes asociados a los canales de atención a la ciudadanía elaborados y publicados en redes sociales</t>
  </si>
  <si>
    <t>2.3</t>
  </si>
  <si>
    <t>Fortalecer la descripción de los canales de atención para las denuncias con enfoque de género en la página web y plataformas digitales</t>
  </si>
  <si>
    <t>3. Talento Humano.</t>
  </si>
  <si>
    <t xml:space="preserve">Publicar mensajes a través del correo institucional sobre los distintos tipos de canales de atención a la ciudadanía disponibles en el Canal </t>
  </si>
  <si>
    <t>Tres (3) mensajes en el año asociados a los mecanismos de atención ciudadana</t>
  </si>
  <si>
    <t>Una (1) actividad realizadas en el año</t>
  </si>
  <si>
    <t>3.3</t>
  </si>
  <si>
    <t>Coordinar acciones de formación y cualificación a la auxiliar de atención al ciudadano y auxiliar de correspondencia en materia de leguaje de señas y/o en atención a población en condición de discapacidad.</t>
  </si>
  <si>
    <t>Una (1) actividad realizada en el año</t>
  </si>
  <si>
    <t>4. Normativo y procedimental.</t>
  </si>
  <si>
    <t xml:space="preserve">Revisar y/o actualizar en lo pertinente el documento AAUT-MN-001 Manual de Servicio a la Ciudadanía y los protocolos de servicio a la Ciudadanía atendiendo los requisitos generales en materia de atención a la ciudadanía </t>
  </si>
  <si>
    <t xml:space="preserve">Un (1) manual revisado y/o actualizado. </t>
  </si>
  <si>
    <t>Revisar y actualizar en lo pertinente la carta de trato digno al usuario, en cumplimiento del numeral 5 del artículo 7 de la ley 1437 de 2011.</t>
  </si>
  <si>
    <t>Un (1) documento "carta de trato digno" actualizado, publicado y comunicado.</t>
  </si>
  <si>
    <t>5. Relacionamiento con el ciudadano.</t>
  </si>
  <si>
    <t>Realizar informes de la encuesta de satisfacción ciudadana disponible en la página web y divulgarlo a través de la página web del Canal.</t>
  </si>
  <si>
    <t>Dos (2) "Informes de satisfacción de usuarios"</t>
  </si>
  <si>
    <t>5.2</t>
  </si>
  <si>
    <t xml:space="preserve">Revisar y actualizar la estrategia de caracterización de usuarios del Canal </t>
  </si>
  <si>
    <t>Un (1) documento de caracterización de usuarios y grupos de interés publicado y divulgado</t>
  </si>
  <si>
    <t>6. Análisis de la información de las denuncia de corrupción (enfoque de género)</t>
  </si>
  <si>
    <t xml:space="preserve">Incluir en los informes mensuales de PQRS información de las denuncias de corrupción con enfoque de género. </t>
  </si>
  <si>
    <t>Once (11) informes de peticiones ciudadanas publicados</t>
  </si>
  <si>
    <t>1. Racionalización de trámites</t>
  </si>
  <si>
    <t xml:space="preserve">Formular e implementar en caso que aplique, la estrategia de racionalización de tramites. </t>
  </si>
  <si>
    <t>Una (1) estrategia de racionalización implementada para el OPA (si es necesario) o su justificación en caso de no implementarse</t>
  </si>
  <si>
    <t/>
  </si>
  <si>
    <t>Programa de Transparencia y Ética Pública 2025
Versión 1
Fecha de publicación: 31/01/2025</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</si>
  <si>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</si>
  <si>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</si>
  <si>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</si>
  <si>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</si>
  <si>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</si>
  <si>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</si>
  <si>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</si>
  <si>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</si>
  <si>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</si>
  <si>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</si>
  <si>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</si>
  <si>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</si>
  <si>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Registro SUIT</t>
  </si>
  <si>
    <t>Datos del trámite</t>
  </si>
  <si>
    <t>Planes de desarrollo</t>
  </si>
  <si>
    <t>Ciudadanía</t>
  </si>
  <si>
    <t>Institución</t>
  </si>
  <si>
    <t>Análisis Entidad</t>
  </si>
  <si>
    <t>Otros Lineamientos</t>
  </si>
  <si>
    <t>Racionalización</t>
  </si>
  <si>
    <t>Priorización</t>
  </si>
  <si>
    <t>Tipo</t>
  </si>
  <si>
    <t>Número</t>
  </si>
  <si>
    <t>Nombre</t>
  </si>
  <si>
    <t>Estado</t>
  </si>
  <si>
    <t>Justificación</t>
  </si>
  <si>
    <t>Departamental</t>
  </si>
  <si>
    <t>Distrital o Municipal</t>
  </si>
  <si>
    <t>Trámite con alto costo para el ciudadano</t>
  </si>
  <si>
    <t>Trámite con mayor demanda de los ciudadanos</t>
  </si>
  <si>
    <t>Trámite con alto tiempo para su obtención</t>
  </si>
  <si>
    <t>Trámite totalmente en línea</t>
  </si>
  <si>
    <t>Trámite parcialmente en línea</t>
  </si>
  <si>
    <t>Trámite presencial</t>
  </si>
  <si>
    <t>Trámite con mayores quejas de la ciudadanía</t>
  </si>
  <si>
    <t>Trámite propuesto en ejercicios de participación ciudadana</t>
  </si>
  <si>
    <t>Trámite que los ciudadanos proponen simplificar</t>
  </si>
  <si>
    <t>Trámite con alto costo para la entidad</t>
  </si>
  <si>
    <t>Trámite susceptible de riesgos de corrupción</t>
  </si>
  <si>
    <t>Trámite prorizado por otros criterios de la institución</t>
  </si>
  <si>
    <t>Análisis Interno</t>
  </si>
  <si>
    <t>Estudio de Caracterización</t>
  </si>
  <si>
    <t>Criterio de Automatización</t>
  </si>
  <si>
    <t>Criterio de Digitalización</t>
  </si>
  <si>
    <t>Ya fue racionalizado</t>
  </si>
  <si>
    <t>Resultado priorización</t>
  </si>
  <si>
    <t>Trámites a racionalizar</t>
  </si>
  <si>
    <t>Tipo formato integrado: Otros procedimientos administrativos de cara al usuarioOtros procedimientos administrativos de cara al usuario</t>
  </si>
  <si>
    <t>Permiso de retransmisión de las señales de televisión</t>
  </si>
  <si>
    <t>Inscrito</t>
  </si>
  <si>
    <t>Dentro del inventario de trámites y servicios del canal registrados en el SUIT solamente se cuenta con el procedimiento administrativo de permiso de retransmisión de las señales; sobre el mismo se han incluido acciones de mejora como el formulario en la página web para la solicitud de los permisos, la creación de un campo en la página web donde los grupos de valor pueden descargar su permiso y la vigencia permanente de estos en cumplimiento de la normativa vigente, así las cosas, actualmente el OPA no es susceptible de mejoras adicionales. 
Por esta razón, la entidad no registra estrategia de racionalización para esta vigencia.</t>
  </si>
  <si>
    <t>No</t>
  </si>
  <si>
    <t>Si</t>
  </si>
  <si>
    <t xml:space="preserve">1. Apertura de datos para los ciudadanos y grupos de interés </t>
  </si>
  <si>
    <t>Reunión con el equipo interdisciplinario para la revisión de los activos de información que serán incluidos en la publicación de set de datos abiertos.</t>
  </si>
  <si>
    <t>Evidencia de reunión</t>
  </si>
  <si>
    <t xml:space="preserve">Sistemas </t>
  </si>
  <si>
    <t>Seguimiento a la usabilidad de los set de datos publicados en datos abiertos</t>
  </si>
  <si>
    <t>Reporte mensual del uso y descarga de los set de datos publicados mensualmente</t>
  </si>
  <si>
    <t>Programación</t>
  </si>
  <si>
    <t>2. Entrega de información en lenguaje sencillo que de cuenta de la gestión institucional.</t>
  </si>
  <si>
    <t>Promover ejercicios de capacitación y de traducción de documentos en lenguaje claro</t>
  </si>
  <si>
    <t>1. Un (1) taller de lenguaje claro
2. Dos (2) documentos traducidos a lenguaje claro</t>
  </si>
  <si>
    <t>Divulgar a través del correo electrónico la guía de lenguaje claro y/o pautas para escribir en lenguaje claro</t>
  </si>
  <si>
    <t xml:space="preserve">Dos (2)  comunicaciones realizadas en el año </t>
  </si>
  <si>
    <t>3. Apertura de la información presupuestal institucional y de resultados.</t>
  </si>
  <si>
    <t xml:space="preserve">Documento actualizado </t>
  </si>
  <si>
    <t xml:space="preserve">Mesa técnica del Modelo de relacionamiento </t>
  </si>
  <si>
    <t>1. Ciudadanía en la toma de decisiones públicas.</t>
  </si>
  <si>
    <t>Un (1) informe de los espacios de trabajo colaborativo.</t>
  </si>
  <si>
    <t xml:space="preserve">Dirección Operativa
</t>
  </si>
  <si>
    <t>2. Iniciativas de innovación por articulación institucional.</t>
  </si>
  <si>
    <t xml:space="preserve">Realizar iniciativas de participación en Capital invitando a la ciudadanía a aportar nuevas ideas para solucionar un problema, construir una idea o desarrollar un proyecto. </t>
  </si>
  <si>
    <t>Una (1) iniciativa de participación realizada</t>
  </si>
  <si>
    <t xml:space="preserve">Mesa Técnica Modelo Relacionamiento </t>
  </si>
  <si>
    <t>Dirección Operativa</t>
  </si>
  <si>
    <t>3. Redes de innovación pública.</t>
  </si>
  <si>
    <t>Asistir a los encuentros de la Red del Conocimiento e Innovación del Sector Cultura, Recreación y Deporte</t>
  </si>
  <si>
    <t xml:space="preserve">Reuniones atendidas de acuerdo con el cronograma de la red </t>
  </si>
  <si>
    <t>1. Programas gestión de integridad .</t>
  </si>
  <si>
    <t xml:space="preserve">Un (1) mensaje de socialización del Plan de Integridad en el año </t>
  </si>
  <si>
    <t xml:space="preserve">  Publicar el Código de Integridad actualizado en la Página web del Canal para consulta de los grupos de valor.</t>
  </si>
  <si>
    <t>Publicación en la página web del código de Integridad para consulta de los grupos de valor</t>
  </si>
  <si>
    <t>31/06/2025</t>
  </si>
  <si>
    <t>2. Promoción de la integridad en las instituciones y grupos de interés.</t>
  </si>
  <si>
    <t>Implementar mecanismos que le permitan al Canal medir el grado de apropiación de la cultura de la Integridad y así mismo enfocar las acciones hacia aquellos puntos débiles que se detecten.</t>
  </si>
  <si>
    <t xml:space="preserve">Dos (2) encuestas aplicada en el año </t>
  </si>
  <si>
    <t xml:space="preserve">Adelantar acciones para la visibilización de los gestores éticos de la entidad  </t>
  </si>
  <si>
    <t xml:space="preserve">Una (1) socializaciones de los gestores éticos en el año </t>
  </si>
  <si>
    <t xml:space="preserve">Recursos humanos </t>
  </si>
  <si>
    <t xml:space="preserve"> Gestores éticos</t>
  </si>
  <si>
    <t xml:space="preserve">Llevar a cabo capacitaciones en materia de veedurías ciudadanas (Decreto distrital 1712 de 2014 artículo 4) con el apoyo de las entidades correspondientes </t>
  </si>
  <si>
    <t xml:space="preserve">Una (1) capacitación realizada </t>
  </si>
  <si>
    <t>3. Participación en las estrategias distritales de Integridad</t>
  </si>
  <si>
    <t xml:space="preserve">Participar en actividades interna o Distritales en materia de integridad </t>
  </si>
  <si>
    <t>Participación de Capital en una (1) actividad en materia de integridad</t>
  </si>
  <si>
    <t xml:space="preserve">4. Gestión preventiva de conflicto de interés </t>
  </si>
  <si>
    <t>Participar en actividades interna o Distritales en materia de conflicto de interés</t>
  </si>
  <si>
    <t xml:space="preserve"> Socializar piezas graficas al interior de la entidad sobre conflictos de interés</t>
  </si>
  <si>
    <t>Dos (2) piezas graficas socializadas</t>
  </si>
  <si>
    <t>5. Gestión prácticas Antisoborno, Antifraude</t>
  </si>
  <si>
    <t>Llevar a cabo capacitaciones relacionadas con la prevención de soborno y fraude .</t>
  </si>
  <si>
    <t>Participación de Capital en una (1) actividad en materia de soborno y fraude</t>
  </si>
  <si>
    <t>Dos (2) piezas graficas socializadas en materia de soborno y fraude</t>
  </si>
  <si>
    <t>1. Política de administración de riesgos</t>
  </si>
  <si>
    <t>Socializar la política de administración del riesgo de la entidad así como el manual metodológico de administración del riesgo en los canales de comunicación dispuestos.</t>
  </si>
  <si>
    <t>Dos (2) mensajes en el año.</t>
  </si>
  <si>
    <t>Adelantar la revisión y actualización de riesgos de gestión de los procesos de la entidad alineados con la Política de Administración del Riesgo así como con el Manual Metodológico de Administración del Riesgo.</t>
  </si>
  <si>
    <t>Matrices de riesgos actualizadas de los procesos de la entidad.</t>
  </si>
  <si>
    <t>Líderes y responsables de los procesos de la entidad.</t>
  </si>
  <si>
    <t>2. Construcción del mapa de riesgos anticorrupción (Incluidos los riesgos de lavado de activos)</t>
  </si>
  <si>
    <t>Revisar y actualizar los riesgos de corrupción para la vigencia 2025</t>
  </si>
  <si>
    <t>Mapa de riesgos de corrupción actualizado, consolidado y publicado en la página web y en la intranet institucional.</t>
  </si>
  <si>
    <t>Líderes y responsables de los procesos de la entidad con riesgos de corrupción identificados.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</si>
  <si>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</si>
  <si>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</si>
  <si>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Oficial de cumplimiento 
Líderes y responsables de los procesos de la entidad con riesgos de corrupción identificados.</t>
  </si>
  <si>
    <t>3. Consulta y divulgación</t>
  </si>
  <si>
    <t>Publicar en la página web (sede electrónica)  el proyecto de Programa de Transparencia y Ética Pública - PTEP de la vigencia 2025, para conocimiento general.</t>
  </si>
  <si>
    <t>Proyecto de Programa de Transparencia y Ética Pública - PTEP publicado en la página web.</t>
  </si>
  <si>
    <t>Publicar en la  sede electrónica y en la intranet la versión final del Programa de Transparencia y Ética Pública - PTEP y la Matriz de Riesgos de Corrupción de la vigencia 2025.</t>
  </si>
  <si>
    <t>Versión uno (1) del Programa de Transparencia y Ética Pública - PTEP de la vigencia 2025 publicados en la sede electrónica e intranet.
Versión uno (1) de la matriz de riesgos de corrupción 2025 publicadas en la sede electrónica e intranet.</t>
  </si>
  <si>
    <t>Publicar en la  sede electrónica y en la intranet las versiones y actualizaciones que se realicen sobre el Programa de Transparencia y Ética Pública - PTEP y sobre la Matriz de Riesgos de Corrupción, conservando la trazabilidad sobre los ajustes realizados.</t>
  </si>
  <si>
    <t>Versiones del Programa de Transparencia y Ética Pública - PTEP y de la Matriz de riesgos de corrupción de versiones anteriores publicados en la sede electrónica e intranet.
Versiones del Programa de Transparencia y Ética Pública - PTEP y de la Matriz de riesgos de corrupción vigentes   publicados en la sede electrónica e intranet.</t>
  </si>
  <si>
    <t>1. Adecuación institucional para cumplir con la debida diligencia</t>
  </si>
  <si>
    <t>Gestionar sensibilización con relación a "la recepción de regalos u hospitalidad, dádivas u otro similares que puedan afectar la normal prestación de la oferta institucional, para conseguir acelerar algún trámite administrativo, obtener un permiso o un servicio, evitar un abuso de poder o entorpecer la actividad de la función administrativa"</t>
  </si>
  <si>
    <t>Un (1) espacio de sensibilización 
Una (1) comunicación masiva al interior de la entidad</t>
  </si>
  <si>
    <t xml:space="preserve">Talento Humano
Comunicaciones </t>
  </si>
  <si>
    <t>2. Construcción del plan de trabajo para adaptar y/o desarrollar la debida diligencia</t>
  </si>
  <si>
    <t xml:space="preserve">Elaborar un plan de trabajo que contenga las acciones requeridas para adaptar y/o desarrollar el principio de debida diligencia y  SARLAFT a interior de Capital </t>
  </si>
  <si>
    <t xml:space="preserve">Un (1) plan de trabajo de debida diligencia documentado </t>
  </si>
  <si>
    <t xml:space="preserve">Oficial de cumplimiento </t>
  </si>
  <si>
    <t xml:space="preserve">Planeación 
</t>
  </si>
  <si>
    <t>2.2.</t>
  </si>
  <si>
    <t xml:space="preserve">Socializar con los directos involucrados en materia de SARLAFT el plan de trabajo correspondiente. </t>
  </si>
  <si>
    <t>3. Gestión de la debida diligencia</t>
  </si>
  <si>
    <t>3.1.</t>
  </si>
  <si>
    <t>Minutas contractuales con la inclusión de la obligación especifica en el marco de la política integral de transparencia</t>
  </si>
  <si>
    <t>Contratación</t>
  </si>
  <si>
    <t>3.2.</t>
  </si>
  <si>
    <t>Correo electrónico enviado a personas naturales</t>
  </si>
  <si>
    <t>Coordinar acciones de formación y cualificación a los servidores en temáticas relacionadas con el mejoramiento del servicio a la ciudadanía y el modelo de relacionamiento.</t>
  </si>
  <si>
    <t xml:space="preserve">Jurídica </t>
  </si>
  <si>
    <t>1. Fecha seguimiento</t>
  </si>
  <si>
    <t>2. Evidencias o soportes ejecución acción de mejora</t>
  </si>
  <si>
    <t>3. Actividades realizadas  a la fecha</t>
  </si>
  <si>
    <t>4. Resultado del indicador</t>
  </si>
  <si>
    <t>5. Alerta</t>
  </si>
  <si>
    <t>6. Análisis - Seguimiento OCI</t>
  </si>
  <si>
    <t>7. Auditor que realizó el seguimiento</t>
  </si>
  <si>
    <t>PRIMER SEGUIMIENTO 2025</t>
  </si>
  <si>
    <t>Componente</t>
  </si>
  <si>
    <t>Componente 1:  Mecanismos para la transparencia y acceso a la información pública</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</si>
  <si>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</si>
  <si>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</si>
  <si>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</si>
  <si>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</si>
  <si>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</si>
  <si>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</si>
  <si>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</si>
  <si>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Componente 9: Medidas de debida diligencia y prevención de lavado de activos.</t>
  </si>
  <si>
    <t>Jizeth González</t>
  </si>
  <si>
    <t>1. Formato integrado SUIT actualizado</t>
  </si>
  <si>
    <t>Universo</t>
  </si>
  <si>
    <r>
      <t xml:space="preserve">Reporte At. Ciudadano: </t>
    </r>
    <r>
      <rPr>
        <sz val="8"/>
        <color theme="1"/>
        <rFont val="Tahoma"/>
        <family val="2"/>
      </rPr>
      <t xml:space="preserve">Se revisó el OPA - permiso de retransmisión de las señales - en el SUIT acorde con la implementación de la estrategia de racionalización de trámites.
</t>
    </r>
    <r>
      <rPr>
        <b/>
        <sz val="8"/>
        <color theme="1"/>
        <rFont val="Tahoma"/>
        <family val="2"/>
      </rPr>
      <t xml:space="preserve">Análisis OCI: </t>
    </r>
    <r>
      <rPr>
        <sz val="8"/>
        <color theme="1"/>
        <rFont val="Tahoma"/>
        <family val="2"/>
      </rPr>
      <t xml:space="preserve">Se observa la ficha del "Permiso de retransmisión de señal de televisión" actualizada con fecha del 30 de abril de 2025, de conformidad con lo definido en la acción. Teniendo en cuenta lo anterior, se califica la acción </t>
    </r>
    <r>
      <rPr>
        <b/>
        <sz val="8"/>
        <color theme="1"/>
        <rFont val="Tahoma"/>
        <family val="2"/>
      </rPr>
      <t>"En Proceso"</t>
    </r>
    <r>
      <rPr>
        <sz val="8"/>
        <color theme="1"/>
        <rFont val="Tahoma"/>
        <family val="2"/>
      </rPr>
      <t>.</t>
    </r>
  </si>
  <si>
    <t>1. Enlace evidencias: https://drive.google.com/drive/folders/1r0WLPLOSJX7dqFjiPBEIrDH03BPvmS5G?usp=sharing</t>
  </si>
  <si>
    <t>1. Enlace evidencias: https://www.canalcapital.gov.co/institucional/informe-pqrs</t>
  </si>
  <si>
    <t>1. Enlace evidencias: https://docs.google.com/forms/d/1wGNuNCcjQM9U493L5y5rJZ1onfskzkBp3AZ2CCI3LbI/edit</t>
  </si>
  <si>
    <t xml:space="preserve">No se remiten soportes para el presente seguimiento. </t>
  </si>
  <si>
    <r>
      <t xml:space="preserve">Reporte At. Ciudadano: </t>
    </r>
    <r>
      <rPr>
        <sz val="8"/>
        <color theme="1"/>
        <rFont val="Tahoma"/>
        <family val="2"/>
      </rPr>
      <t xml:space="preserve">Respecto a esta acción no se tienen avances. 
</t>
    </r>
    <r>
      <rPr>
        <b/>
        <sz val="8"/>
        <color theme="1"/>
        <rFont val="Tahoma"/>
        <family val="2"/>
      </rPr>
      <t xml:space="preserve">Análisis OCI: </t>
    </r>
    <r>
      <rPr>
        <sz val="8"/>
        <color theme="1"/>
        <rFont val="Tahoma"/>
        <family val="2"/>
      </rPr>
      <t xml:space="preserve">Teniendo en cuenta el reporte del área, se califica la actividad </t>
    </r>
    <r>
      <rPr>
        <b/>
        <sz val="8"/>
        <color theme="1"/>
        <rFont val="Tahoma"/>
        <family val="2"/>
      </rPr>
      <t>"Sin Iniciar"</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</si>
  <si>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comunicaciones interna.
</t>
    </r>
    <r>
      <rPr>
        <b/>
        <sz val="8"/>
        <color theme="1"/>
        <rFont val="Tahoma"/>
        <family val="2"/>
      </rPr>
      <t xml:space="preserve">Análisis OCI: </t>
    </r>
    <r>
      <rPr>
        <sz val="8"/>
        <color theme="1"/>
        <rFont val="Tahoma"/>
        <family val="2"/>
      </rPr>
      <t xml:space="preserve">Se observa el soporte de socialización de la pieza "¡Te traemos algunos tips que puedes aplicar para brindar un buen servicio a la ciudadanía!" del 25 de marzo de 2025, vía comunicaciones internas. Teniendo en cuenta lo establecido en las actividades, así como las fechas de ejecución se califica como </t>
    </r>
    <r>
      <rPr>
        <b/>
        <sz val="8"/>
        <color theme="1"/>
        <rFont val="Tahoma"/>
        <family val="2"/>
      </rPr>
      <t>"En Proceso"</t>
    </r>
    <r>
      <rPr>
        <sz val="8"/>
        <color theme="1"/>
        <rFont val="Tahoma"/>
        <family val="2"/>
      </rPr>
      <t>.</t>
    </r>
  </si>
  <si>
    <t>1. Enlace evidencias: https://drive.google.com/drive/folders/1PXIAjP-VGwu6RcDghqvzlpW00SinYUPk?usp=sharing</t>
  </si>
  <si>
    <t>1. Enlace evidencias: https://docs.google.com/spreadsheets/d/1Q2ggIGoiQr2Ilh3q2f5nOHlULmu40qC_fjaJc60VrCY/edit?gid=0#gid=0</t>
  </si>
  <si>
    <t>1. Enlaces evidencia: https://www.canalcapital.gov.co/institucional/servicios/carta-trato-digno
https://drive.google.com/drive/folders/1R9vUEShc9BrSBy7cSg2TneCluPuRXwd5?usp=sharing</t>
  </si>
  <si>
    <t>1. Enlace evidencias: https://drive.google.com/drive/folders/1KGqDQLmSTTlg-EOMgSg76hNr5zQZKxjY?usp=sharing</t>
  </si>
  <si>
    <t>1. Enlace evidencias: https://drive.google.com/drive/folders/1B9i0YYcBV-6JWjJGm7_HNefUSYjzHH-T?usp=sharing
2. Memorias mesa de trabajo racionalización de trámites</t>
  </si>
  <si>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t>
    </r>
  </si>
  <si>
    <t xml:space="preserve">1. Enlace evidencias: https://drive.google.com/drive/folders/15QoFZr8L2VNO4EUo8U1N3vY4416TlOi3?usp=drive_link </t>
  </si>
  <si>
    <t>1. CUADRO DE CONTROL 2025 corte 30 Abril 2025</t>
  </si>
  <si>
    <r>
      <t xml:space="preserve">Reporte Contratación: </t>
    </r>
    <r>
      <rPr>
        <sz val="8"/>
        <color theme="1"/>
        <rFont val="Tahoma"/>
        <family val="2"/>
      </rPr>
      <t xml:space="preserve">Durante el período correspondiente de Enero a Abril 30 de 2025, se incluyeron en todas las minutas contractuales de los contratos suscritos por Capital, un enlace con la Política de Transparencia del Canal. </t>
    </r>
    <r>
      <rPr>
        <b/>
        <sz val="8"/>
        <color theme="1"/>
        <rFont val="Tahoma"/>
        <family val="2"/>
      </rPr>
      <t xml:space="preserve">
Análisis OCI: </t>
    </r>
    <r>
      <rPr>
        <sz val="8"/>
        <color theme="1"/>
        <rFont val="Tahoma"/>
        <family val="2"/>
      </rPr>
      <t xml:space="preserve">Teniendo en cuenta las fechas establecidas para la ejecución de la actividad. se toma una muestra de ocho (8) contratos entre marzo y abril de 2025 con el fin de verificar la inclusión de la Política de Transparencia en las minutas contractuales, evidenciando que la Política se menciona entre las cláusulas vigésimo tercera a vigésimo quinta. Dado, lo verificado, así como la fecha de ejecución se califica </t>
    </r>
    <r>
      <rPr>
        <b/>
        <sz val="8"/>
        <color theme="1"/>
        <rFont val="Tahoma"/>
        <family val="2"/>
      </rPr>
      <t>"En Proceso"</t>
    </r>
    <r>
      <rPr>
        <sz val="8"/>
        <color theme="1"/>
        <rFont val="Tahoma"/>
        <family val="2"/>
      </rPr>
      <t>.</t>
    </r>
  </si>
  <si>
    <t>1. Como evidencia del cumplimiento de esta actividad se deja en la carpeta de evidencias un pantallazo del banner en la página web.
https://drive.google.com/drive/u/0/folders/1u6SPfeKhfK8fuDUbOSj6zkBz309Br6cS</t>
  </si>
  <si>
    <t>1. Como evidencia de la realización de esta actividad se suministra la lista de publicaciones en la carpeta. https://drive.google.com/drive/u/0/folders/1XhZEMstyxTA_cOhX35J6-2mkUnNY7jb</t>
  </si>
  <si>
    <r>
      <t xml:space="preserve">Reporte Digital: </t>
    </r>
    <r>
      <rPr>
        <sz val="8"/>
        <color theme="1"/>
        <rFont val="Tahoma"/>
        <family val="2"/>
      </rPr>
      <t xml:space="preserve">Durante el cuatrimestre se realizaron ajustes al banner por solicitud de la Oficina de Atención al Ciudadano y se mantuvo su publicación en la página web.
</t>
    </r>
    <r>
      <rPr>
        <b/>
        <sz val="8"/>
        <color theme="1"/>
        <rFont val="Tahoma"/>
        <family val="2"/>
      </rPr>
      <t xml:space="preserve">Análisis OCI: </t>
    </r>
    <r>
      <rPr>
        <sz val="8"/>
        <color theme="1"/>
        <rFont val="Tahoma"/>
        <family val="2"/>
      </rPr>
      <t xml:space="preserve">Se remite correo electrónico en el cual se solicita la actualización de la pieza de canales de comunicación del banner de la página web de Capital el 25 de marzo de 2025; sin embargo, el requerimiento fue atendido el 3 de abril. Dado lo anterior, así como la fecha de terminación formulada se califica la acción como </t>
    </r>
    <r>
      <rPr>
        <b/>
        <sz val="8"/>
        <color theme="1"/>
        <rFont val="Tahoma"/>
        <family val="2"/>
      </rPr>
      <t>"Terminada Extemporánea"</t>
    </r>
    <r>
      <rPr>
        <sz val="8"/>
        <color theme="1"/>
        <rFont val="Tahoma"/>
        <family val="2"/>
      </rPr>
      <t>.</t>
    </r>
  </si>
  <si>
    <t>1. Enlace evidencias: https://www.youtube.com/watch?v=zOAPlNLxrf0&amp;t=1704s</t>
  </si>
  <si>
    <t xml:space="preserve">1. Enlace evidencias: https://drive.google.com/drive/folders/1DhYpH5vayg1yX2K0NCJPrXmCttQ3qop4?usp=drive_link </t>
  </si>
  <si>
    <t>1. Enlace evidencias: 6.1 Acta Comité Sectorial GD 24022025 - 20251700152763</t>
  </si>
  <si>
    <r>
      <rPr>
        <b/>
        <sz val="8"/>
        <color theme="1"/>
        <rFont val="Tahoma"/>
        <family val="2"/>
      </rPr>
      <t xml:space="preserve">Reporte Comunicaciones: </t>
    </r>
    <r>
      <rPr>
        <sz val="8"/>
        <color theme="1"/>
        <rFont val="Tahoma"/>
        <family val="2"/>
      </rPr>
      <t xml:space="preserve">Comunicaciones formó parte del equipo transversal de rendición de cuentas institucional, aportando diversos insumos, incluyendo una versión más amigable del informe de gestión, así como el desarrollo de las campañas y los diálogos desplegados previos a la audiencia de rendición de cuentas.
</t>
    </r>
    <r>
      <rPr>
        <b/>
        <sz val="8"/>
        <color theme="1"/>
        <rFont val="Tahoma"/>
        <family val="2"/>
      </rPr>
      <t xml:space="preserve">Análisis OCI: </t>
    </r>
    <r>
      <rPr>
        <sz val="8"/>
        <color theme="1"/>
        <rFont val="Tahoma"/>
        <family val="2"/>
      </rPr>
      <t xml:space="preserve"> Se remitió el enlace de grabación de la rendición de cuentas de Capital realizada el pasado 27 de abril de 2025, la cual tuvo una duración de 36:14 minutos, la cual se encuentra disponible en el canal de YouTube de la entidad. Teniendo en cuenta el ejercicio adelantado, así como la fecha de terminación se califica como </t>
    </r>
    <r>
      <rPr>
        <b/>
        <sz val="8"/>
        <color theme="1"/>
        <rFont val="Tahoma"/>
        <family val="2"/>
      </rPr>
      <t>"Terminada Extemporánea"</t>
    </r>
    <r>
      <rPr>
        <sz val="8"/>
        <color theme="1"/>
        <rFont val="Tahoma"/>
        <family val="2"/>
      </rPr>
      <t xml:space="preserve">. </t>
    </r>
  </si>
  <si>
    <t>1. Se adjunta el correo de solicitud, la carta de respuesta dirigida a uno de los funcionarios públicos de la entidad y el calendario institucional, donde se evidencia la invitación masiva realizada al interior de la entidad para participar en la capacitación mencionada.</t>
  </si>
  <si>
    <r>
      <rPr>
        <b/>
        <sz val="8"/>
        <color rgb="FF000000"/>
        <rFont val="Tahoma"/>
        <family val="2"/>
      </rPr>
      <t xml:space="preserve">Reporte R. Humanos: </t>
    </r>
    <r>
      <rPr>
        <sz val="8"/>
        <color rgb="FF000000"/>
        <rFont val="Tahoma"/>
        <family val="2"/>
      </rPr>
      <t xml:space="preserve">Actividad pendiente por ejecutar.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</si>
  <si>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r>
      <rPr>
        <b/>
        <sz val="8"/>
        <color rgb="FF000000"/>
        <rFont val="Tahoma"/>
        <family val="2"/>
      </rPr>
      <t xml:space="preserve">Reporte R. Humanos: </t>
    </r>
    <r>
      <rPr>
        <sz val="8"/>
        <color rgb="FF000000"/>
        <rFont val="Tahoma"/>
        <family val="2"/>
      </rPr>
      <t xml:space="preserve">Actividad pendiente por ejecutar.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</si>
  <si>
    <r>
      <rPr>
        <b/>
        <sz val="8"/>
        <color rgb="FF000000"/>
        <rFont val="Tahoma"/>
        <family val="2"/>
      </rPr>
      <t xml:space="preserve">Reporte R. Humanos: </t>
    </r>
    <r>
      <rPr>
        <sz val="8"/>
        <color rgb="FF000000"/>
        <rFont val="Tahoma"/>
        <family val="2"/>
      </rPr>
      <t xml:space="preserve">La primera encuesta esta programada para el mes de mayo.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</si>
  <si>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r>
      <rPr>
        <b/>
        <sz val="8"/>
        <color rgb="FF000000"/>
        <rFont val="Tahoma"/>
        <family val="2"/>
      </rPr>
      <t xml:space="preserve">Reporte R. Humanos: </t>
    </r>
    <r>
      <rPr>
        <sz val="8"/>
        <color rgb="FF000000"/>
        <rFont val="Tahoma"/>
        <family val="2"/>
      </rPr>
      <t xml:space="preserve">Esta capacitación está programada para el 11 de mayo y será reportada en el siguiente periodo.
</t>
    </r>
    <r>
      <rPr>
        <b/>
        <sz val="8"/>
        <color rgb="FF000000"/>
        <rFont val="Tahoma"/>
        <family val="2"/>
      </rPr>
      <t>Análisis OCI:</t>
    </r>
    <r>
      <rPr>
        <sz val="8"/>
        <color rgb="FF000000"/>
        <rFont val="Tahoma"/>
        <family val="2"/>
      </rPr>
      <t xml:space="preserve"> Teniendo en cuenta el reporte del área, se califica la actividad </t>
    </r>
    <r>
      <rPr>
        <b/>
        <sz val="8"/>
        <color rgb="FF000000"/>
        <rFont val="Tahoma"/>
        <family val="2"/>
      </rPr>
      <t>"Sin Iniciar"</t>
    </r>
    <r>
      <rPr>
        <sz val="8"/>
        <color rgb="FF000000"/>
        <rFont val="Tahoma"/>
        <family val="2"/>
      </rPr>
      <t>.</t>
    </r>
  </si>
  <si>
    <t>1. Se adjuntan los dos comunicados enviados de manera masiva al interior de la entidad por el área de Comunicaciones Internas, los cuales fueron gestionados y solicitados por el área de Recursos Humanos como parte de la estrategia de divulgación de la Política Integral de Transparencia y Gestión Antisoborno.</t>
  </si>
  <si>
    <t>1. Se relacionan como soporte el oficio de respuesta dirigido a Canal Capital, las memorias de la capacitación compartidas por la Veeduría Distrital, el calendario institucional con la invitación masiva al interior de la entidad y la pieza gráfica de invitación diseñada y difundida por el área de Comunicaciones.</t>
  </si>
  <si>
    <t>1. Se adjuntan el calendario correspondiente a la invitación masiva al evento, así como el correo enviado por Función Pública con las memorias de la capacitación, el cual incluye las presentaciones utilizadas y el acta de la sesión.</t>
  </si>
  <si>
    <r>
      <rPr>
        <b/>
        <sz val="8"/>
        <color rgb="FF000000"/>
        <rFont val="Tahoma"/>
        <family val="2"/>
      </rPr>
      <t xml:space="preserve">Reporte R. Humanos: </t>
    </r>
    <r>
      <rPr>
        <sz val="8"/>
        <color rgb="FF000000"/>
        <rFont val="Tahoma"/>
        <family val="2"/>
      </rPr>
      <t xml:space="preserve">Para el desarrollo de esta actividad, se tiene prevista la Semana de la Integridad, la cual se llevará a cabo en el segundo semestre del año.
</t>
    </r>
    <r>
      <rPr>
        <b/>
        <sz val="8"/>
        <color rgb="FF000000"/>
        <rFont val="Tahoma"/>
        <family val="2"/>
      </rPr>
      <t xml:space="preserve">
Análisis OCI: </t>
    </r>
    <r>
      <rPr>
        <sz val="8"/>
        <color rgb="FF000000"/>
        <rFont val="Tahoma"/>
        <family val="2"/>
      </rPr>
      <t>Teniendo en cuenta el reporte del área, se califica la actividad</t>
    </r>
    <r>
      <rPr>
        <b/>
        <sz val="8"/>
        <color rgb="FF000000"/>
        <rFont val="Tahoma"/>
        <family val="2"/>
      </rPr>
      <t xml:space="preserve"> "Sin Iniciar".</t>
    </r>
  </si>
  <si>
    <t>1. Se adjunta el correo con el portafolio enviado para la participación en las diferentes actividades, así como el registro de las inconsistencias presentadas durante el curso de Servicio Civil y el calendario de agendamiento correspondiente.</t>
  </si>
  <si>
    <t>1. Se adjuntan la publicación del Plan de Integridad 2025 en la página web e intranet de Canal Capital, así como la pieza gráfica utilizada para invitar a los colaboradores a conocer los planes vigentes del área de Recursos Humanos.</t>
  </si>
  <si>
    <t>1. Se adjunta como soporte la nota publicada en la intranet institucional.</t>
  </si>
  <si>
    <r>
      <rPr>
        <b/>
        <sz val="8"/>
        <color rgb="FF000000"/>
        <rFont val="Tahoma"/>
        <family val="2"/>
      </rPr>
      <t xml:space="preserve">Reporte R. Humano: </t>
    </r>
    <r>
      <rPr>
        <sz val="8"/>
        <color rgb="FF000000"/>
        <rFont val="Tahoma"/>
        <family val="2"/>
      </rPr>
      <t xml:space="preserve">El 30 de abril se publicó una nota alusiva a los gestores de integridad, con el objetivo de dar a conocer sus funciones y promover la gestión de la integridad al interior de la entidad. Esta publicación está disponible tanto para los colaboradores como para la ciudadanía en general.
</t>
    </r>
    <r>
      <rPr>
        <b/>
        <sz val="8"/>
        <color rgb="FF000000"/>
        <rFont val="Tahoma"/>
        <family val="2"/>
      </rPr>
      <t xml:space="preserve">Análisis OCI: </t>
    </r>
    <r>
      <rPr>
        <sz val="8"/>
        <color rgb="FF000000"/>
        <rFont val="Tahoma"/>
        <family val="2"/>
      </rPr>
      <t xml:space="preserve">Se remite el soporte de publicación de la nota de presentación de las gestoras de integridad del 30 de abril de 2025 "... embajadoras de la cultura del servicio" en la intranet de Capital, de conformidad con lo programado, por lo que la acción se califica como </t>
    </r>
    <r>
      <rPr>
        <b/>
        <sz val="8"/>
        <color rgb="FF000000"/>
        <rFont val="Tahoma"/>
        <family val="2"/>
      </rPr>
      <t>"Terminada"</t>
    </r>
    <r>
      <rPr>
        <sz val="8"/>
        <color rgb="FF000000"/>
        <rFont val="Tahoma"/>
        <family val="2"/>
      </rPr>
      <t xml:space="preserve">. </t>
    </r>
  </si>
  <si>
    <t>1. Se adjunta el correo de envío masivo dirigido a todos los contratistas de la entidad.</t>
  </si>
  <si>
    <t>1. Se adjuntan los siguientes documentos de soporte:
Estrategia RdC 2024</t>
  </si>
  <si>
    <t>1. 20250305 Acta 1ra Mesa Técnica relacionamiento ciudadano</t>
  </si>
  <si>
    <t xml:space="preserve">1. Acta evidencia de reunión trim 1 2025
</t>
  </si>
  <si>
    <t>1. Enlace evidencias: https://docs.google.com/document/d/1iNPt96FQvE_porXr1jvCe8tnTV4Cd7xX/edit?usp=sharing&amp;ouid=101227827334203309085&amp;rtpof=true&amp;sd=true</t>
  </si>
  <si>
    <t xml:space="preserve">1. Listado de asistencia y PPT </t>
  </si>
  <si>
    <t>1. Enlace de evidencias: https://drive.google.com/drive/folders/17W5ARWbCxdMrWxbQFjga3cLGzCDJaYOx?usp=share_link</t>
  </si>
  <si>
    <t>1. Enlace evidencias: https://www.canalcapital.gov.co/institucional/planeacion-presupuesto-e-informes/43-plan-accion</t>
  </si>
  <si>
    <t>1. Enlaces de evidencias: "Programa de Transparencia
https://www.canalcapital.gov.co/sites/default/files/media/file/file/Programa%20de%20Transparencia%20y%20E%CC%81tica%20Pu%CC%81blica%20-PTEP%202025%20Versio%CC%81n%201%2020253101%20%287%29.xlsx
Matriz de Riesgos
https://www.canalcapital.gov.co/sites/default/files/media/file/file/MATRIZ%20DE%20RIESGO%20CORRUPCIO%CC%81N%20-%20MONITOREO%201%C2%B0%20R_2025.xlsx "</t>
  </si>
  <si>
    <r>
      <t xml:space="preserve">Reporte Planeación: </t>
    </r>
    <r>
      <rPr>
        <sz val="8"/>
        <color theme="1"/>
        <rFont val="Tahoma"/>
        <family val="2"/>
      </rPr>
      <t xml:space="preserve">Hasta ahora no ha habido actualizaciones de estos dos instrumentos.
</t>
    </r>
    <r>
      <rPr>
        <b/>
        <sz val="8"/>
        <color theme="1"/>
        <rFont val="Tahoma"/>
        <family val="2"/>
      </rPr>
      <t xml:space="preserve">Análisis OCI: </t>
    </r>
    <r>
      <rPr>
        <sz val="8"/>
        <color theme="1"/>
        <rFont val="Tahoma"/>
        <family val="2"/>
      </rPr>
      <t xml:space="preserve">Teniendo en cuenta lo indicado por el área, se califica a acción </t>
    </r>
    <r>
      <rPr>
        <b/>
        <sz val="8"/>
        <color theme="1"/>
        <rFont val="Tahoma"/>
        <family val="2"/>
      </rPr>
      <t>"Sin Iniciar"</t>
    </r>
    <r>
      <rPr>
        <sz val="8"/>
        <color theme="1"/>
        <rFont val="Tahoma"/>
        <family val="2"/>
      </rPr>
      <t>.</t>
    </r>
  </si>
  <si>
    <r>
      <rPr>
        <b/>
        <sz val="8"/>
        <color rgb="FF000000"/>
        <rFont val="Tahoma"/>
        <family val="2"/>
      </rPr>
      <t xml:space="preserve">Reporte R. Humano: </t>
    </r>
    <r>
      <rPr>
        <sz val="8"/>
        <color rgb="FF000000"/>
        <rFont val="Tahoma"/>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Tahoma"/>
        <family val="2"/>
      </rPr>
      <t xml:space="preserve">Análisis OCI: </t>
    </r>
    <r>
      <rPr>
        <sz val="8"/>
        <color rgb="FF000000"/>
        <rFont val="Tahoma"/>
        <family val="2"/>
      </rPr>
      <t xml:space="preserve">Se remiten los soportes de publicación del plan de integridad del área, para el cual se tienen en cuenta las fechas de publicación en la intranet y correo de socialización del 30 de abril de 2025. Se recomienda al área tener en cuenta lo formulado para la ejecución por parte de los responsables y las fechas de inicio proyectadas. Teniendo en cuenta lo indicado, se califica la acción como </t>
    </r>
    <r>
      <rPr>
        <b/>
        <sz val="8"/>
        <color rgb="FF000000"/>
        <rFont val="Tahoma"/>
        <family val="2"/>
      </rPr>
      <t>"Terminada"</t>
    </r>
    <r>
      <rPr>
        <sz val="8"/>
        <color rgb="FF000000"/>
        <rFont val="Tahoma"/>
        <family val="2"/>
      </rPr>
      <t>.</t>
    </r>
  </si>
  <si>
    <r>
      <t xml:space="preserve">Reporte Planeación: </t>
    </r>
    <r>
      <rPr>
        <sz val="8"/>
        <color theme="1"/>
        <rFont val="Tahoma"/>
        <family val="2"/>
      </rPr>
      <t xml:space="preserve">Actualmente, el documento está en fase de actualización. Se adjunta evidencia en drive del progreso y el borrador para su revisión. Para mejorar el seguimiento, se ha propuesto un formulario para el cargue de información.
</t>
    </r>
    <r>
      <rPr>
        <b/>
        <sz val="8"/>
        <color theme="1"/>
        <rFont val="Tahoma"/>
        <family val="2"/>
      </rPr>
      <t xml:space="preserve">Análisis OCI: </t>
    </r>
    <r>
      <rPr>
        <sz val="8"/>
        <color theme="1"/>
        <rFont val="Tahoma"/>
        <family val="2"/>
      </rPr>
      <t xml:space="preserve">Se presenta un enlace en el que se almacena el "borrador" del documento mencionado; sin embargo, a la fecha de terminación de la actividad (31 de marzo de 2025) no se ha finalizado lo formulado. Por lo que se califica la acción como </t>
    </r>
    <r>
      <rPr>
        <b/>
        <sz val="8"/>
        <color theme="1"/>
        <rFont val="Tahoma"/>
        <family val="2"/>
      </rPr>
      <t>"Incumplida"</t>
    </r>
    <r>
      <rPr>
        <sz val="8"/>
        <color theme="1"/>
        <rFont val="Tahoma"/>
        <family val="2"/>
      </rPr>
      <t xml:space="preserve">. </t>
    </r>
  </si>
  <si>
    <r>
      <t xml:space="preserve">Reporte Planeación: </t>
    </r>
    <r>
      <rPr>
        <sz val="8"/>
        <color theme="1"/>
        <rFont val="Tahoma"/>
        <family val="2"/>
      </rPr>
      <t xml:space="preserve">La actualización del documento ha implicado una colaboración activa con diversas áreas responsables a través de sesiones de trabajo e intercambio de comunicaciones. Gracias a este esfuerzo, se está ajustando la matriz y validando la situación de los documentos publicados. Este proceso también permitió identificar y corregir errores en tiempo real. Además, para fortalecer la gestión, se integró al formato de control de cambios del listado maestro una verificación sobre la publicación web de los documentos del Listado maestro, garantizando su coherencia con el sistema de gestión. En consecuencia, se establecerá un procedimiento de monitoreo más robusto y eficaz.
</t>
    </r>
    <r>
      <rPr>
        <b/>
        <sz val="8"/>
        <color theme="1"/>
        <rFont val="Tahoma"/>
        <family val="2"/>
      </rPr>
      <t xml:space="preserve">Análisis OCI: </t>
    </r>
    <r>
      <rPr>
        <sz val="8"/>
        <color theme="1"/>
        <rFont val="Tahoma"/>
        <family val="2"/>
      </rPr>
      <t xml:space="preserve">Dado el reporte que efectúa el área de Planeación, así como los soportes entregados se identifica la solicitud de ajustes, así como de modificación de la matriz de esquema de publicación; sin embargo, estos no presentan los resultados, de conformidad con lo determinado en la acción, así como de la meta. Se reconoce el avance adelantado en materia de ajustes, sin embargo, se recomienda al área efectuar lo programado en el presente Programa. Teniendo en cuenta lo indicado, se califica la acción </t>
    </r>
    <r>
      <rPr>
        <b/>
        <sz val="8"/>
        <color theme="1"/>
        <rFont val="Tahoma"/>
        <family val="2"/>
      </rPr>
      <t>"En Proceso"</t>
    </r>
    <r>
      <rPr>
        <sz val="8"/>
        <color theme="1"/>
        <rFont val="Tahoma"/>
        <family val="2"/>
      </rPr>
      <t>.</t>
    </r>
  </si>
  <si>
    <r>
      <rPr>
        <b/>
        <sz val="8"/>
        <color rgb="FF000000"/>
        <rFont val="Tahoma"/>
        <family val="2"/>
      </rPr>
      <t xml:space="preserve">Reporte R. Humanos: </t>
    </r>
    <r>
      <rPr>
        <sz val="8"/>
        <color rgb="FF000000"/>
        <rFont val="Tahoma"/>
        <family val="2"/>
      </rPr>
      <t xml:space="preserve">El 24 de abril de 2025 se llevó a cabo la capacitación titulada “Lenguajes claros, comprensivos e incluyentes – Función Pública”, la cual fue solicitada a la entidad distrital con el propósito de complementar los temas establecidos en el Plan Institucional de Capacitación de Canal Capital. A esta jornada se realizó una invitación masiva, incluyendo de manera especial al personal encargado de la atención a la ciudadanía, por su rol clave en la comunicación clara y efectiva con los usuarios.
</t>
    </r>
    <r>
      <rPr>
        <b/>
        <sz val="8"/>
        <color rgb="FF000000"/>
        <rFont val="Tahoma"/>
        <family val="2"/>
      </rPr>
      <t xml:space="preserve">Análisis OCI: </t>
    </r>
    <r>
      <rPr>
        <sz val="8"/>
        <color rgb="FF000000"/>
        <rFont val="Tahoma"/>
        <family val="2"/>
      </rPr>
      <t xml:space="preserve">Se remite el soporte de citación a Capacitación en Lenguajes claros, comprensivos e incluyentes - Función Pública así como correos internos de dicha entidad con las memorias, sin embargo, no se observa la lista de asistencia, así como otros soportes que den cuenta la ejecución de la actividad formulada. Teniendo en cuenta lo anterior, se califica la acción </t>
    </r>
    <r>
      <rPr>
        <b/>
        <sz val="8"/>
        <color rgb="FF000000"/>
        <rFont val="Tahoma"/>
        <family val="2"/>
      </rPr>
      <t>"En Proceso"</t>
    </r>
    <r>
      <rPr>
        <sz val="8"/>
        <color rgb="FF000000"/>
        <rFont val="Tahoma"/>
        <family val="2"/>
      </rPr>
      <t xml:space="preserve"> y se recomienda al área revisar los soportes faltantes con el fin de dar cierre. </t>
    </r>
  </si>
  <si>
    <r>
      <t xml:space="preserve">Reporte OCI: </t>
    </r>
    <r>
      <rPr>
        <sz val="8"/>
        <color theme="1"/>
        <rFont val="Tahoma"/>
        <family val="2"/>
      </rPr>
      <t xml:space="preserve">Teniendo en cuenta lo formulado, a la fecha la Oficina de Control Interno ha adelantado las gestiones para la ejecución de las capacitaciones en materia de las nuevas directrices del Decreto 1122 de 2024 respecto a las cuales se recibió la respuesta de la Secretaría de Transparencia con los enlaces a la documentación de actividades ejecutadas, así como la solicitud de inscripción al curso dirigido por parte de la Secretaría de Educación la cual se encuentra en proceso de ejecución. Dado lo indicado, se califica la acción </t>
    </r>
    <r>
      <rPr>
        <b/>
        <sz val="8"/>
        <color theme="1"/>
        <rFont val="Tahoma"/>
        <family val="2"/>
      </rPr>
      <t>"En Proceso".</t>
    </r>
  </si>
  <si>
    <r>
      <rPr>
        <b/>
        <sz val="8"/>
        <color rgb="FF000000"/>
        <rFont val="Tahoma"/>
        <family val="2"/>
      </rPr>
      <t xml:space="preserve">Reporte R. Humanos: </t>
    </r>
    <r>
      <rPr>
        <sz val="8"/>
        <color rgb="FF000000"/>
        <rFont val="Tahoma"/>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Tahoma"/>
        <family val="2"/>
      </rPr>
      <t xml:space="preserve">Análisis OCI: </t>
    </r>
    <r>
      <rPr>
        <sz val="8"/>
        <color rgb="FF000000"/>
        <rFont val="Tahoma"/>
        <family val="2"/>
      </rPr>
      <t xml:space="preserve">Se remite por parte del área los soportes de la capacitación llevada a cabo por la Veeduría Distrital el 23 de abril de 2025 a la cual asistieron (16) personas. Sin embargo, teniendo en cuenta que la acción se encuentra programada para inicio de ejecución en julio de 2025, se recomienda al área realizar la revisión de la actividad con el área de Planeación. Dado lo indicado, se califica la acción </t>
    </r>
    <r>
      <rPr>
        <b/>
        <sz val="8"/>
        <color rgb="FF000000"/>
        <rFont val="Tahoma"/>
        <family val="2"/>
      </rPr>
      <t xml:space="preserve">"En Proceso" </t>
    </r>
    <r>
      <rPr>
        <sz val="8"/>
        <color rgb="FF000000"/>
        <rFont val="Tahoma"/>
        <family val="2"/>
      </rPr>
      <t>con reconocimiento de los avances mencionados</t>
    </r>
  </si>
  <si>
    <r>
      <rPr>
        <b/>
        <sz val="8"/>
        <color theme="1"/>
        <rFont val="Tahoma"/>
        <family val="2"/>
      </rPr>
      <t xml:space="preserve">Reporte Jurídica: </t>
    </r>
    <r>
      <rPr>
        <sz val="8"/>
        <color theme="1"/>
        <rFont val="Tahoma"/>
        <family val="2"/>
      </rPr>
      <t xml:space="preserve">A la fecha del primer seguimiento, la acción no ha sido iniciada, actualmente se encuentra en proceso de incorporación dentro de la gestión de la Oficina Jurídica.
</t>
    </r>
    <r>
      <rPr>
        <b/>
        <sz val="8"/>
        <color theme="1"/>
        <rFont val="Tahoma"/>
        <family val="2"/>
      </rPr>
      <t xml:space="preserve">Análisis OCI: </t>
    </r>
    <r>
      <rPr>
        <sz val="8"/>
        <color theme="1"/>
        <rFont val="Tahoma"/>
        <family val="2"/>
      </rPr>
      <t>De acuerdo con el reporte sobre las actividades formuladas en el Programa de Transparencia y Ética Pública - PTEP para el primer corte de la vigencia, se califica como</t>
    </r>
    <r>
      <rPr>
        <b/>
        <sz val="8"/>
        <color theme="1"/>
        <rFont val="Tahoma"/>
        <family val="2"/>
      </rPr>
      <t xml:space="preserve"> "Sin Iniciar" </t>
    </r>
    <r>
      <rPr>
        <sz val="8"/>
        <color theme="1"/>
        <rFont val="Tahoma"/>
        <family val="2"/>
      </rPr>
      <t xml:space="preserve">y se recomienda al área efectuar las actividades formuladas. </t>
    </r>
  </si>
  <si>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De igual manera, de conformidad con lo reportado por el área de planeación el documento de lineamientos esta en proceso de actualización.</t>
    </r>
  </si>
  <si>
    <t>1. Formulario para solicitudes de actualización de información en la sede electrónica (Formulario para solicitudes de actualización información sede electronica.pdf)
2. Esquema de publicación de información (en construcción) (Esquema de publicación de información (en construcción).xlsx)
3. Consolidado de solicitudes de publicación en la sede electrónica (Consolidado Solicitudes de Publicación Sede electronica.pdf)"</t>
  </si>
  <si>
    <r>
      <t xml:space="preserve">Reporte Planeación: </t>
    </r>
    <r>
      <rPr>
        <sz val="8"/>
        <color theme="1"/>
        <rFont val="Tahoma"/>
        <family val="2"/>
      </rPr>
      <t xml:space="preserve">El documento xx que contiene el esquema se viene actualizando desde el primer trimestre 2025 y se espera su publicación en el segundo trimestre. 
</t>
    </r>
    <r>
      <rPr>
        <b/>
        <sz val="8"/>
        <color theme="1"/>
        <rFont val="Tahoma"/>
        <family val="2"/>
      </rPr>
      <t xml:space="preserve">Análisis OCI: </t>
    </r>
    <r>
      <rPr>
        <sz val="8"/>
        <color theme="1"/>
        <rFont val="Tahoma"/>
        <family val="2"/>
      </rPr>
      <t xml:space="preserve">Teniendo en cuenta el soporte entregado y que el reporte no indica documento u otra actividad efectuada, se recomienda al área revisar lo programado en el presente documento, para dar cabal cumplimiento a lo formulado. Dado lo mencionado, se califica la acción </t>
    </r>
    <r>
      <rPr>
        <b/>
        <sz val="8"/>
        <color theme="1"/>
        <rFont val="Tahoma"/>
        <family val="2"/>
      </rPr>
      <t>"sin Iniciar"</t>
    </r>
    <r>
      <rPr>
        <sz val="8"/>
        <color theme="1"/>
        <rFont val="Tahoma"/>
        <family val="2"/>
      </rPr>
      <t>.</t>
    </r>
  </si>
  <si>
    <r>
      <rPr>
        <b/>
        <sz val="8"/>
        <color rgb="FF000000"/>
        <rFont val="Tahoma"/>
        <family val="2"/>
      </rPr>
      <t xml:space="preserve">Reporte R. Humanos: </t>
    </r>
    <r>
      <rPr>
        <sz val="8"/>
        <color rgb="FF000000"/>
        <rFont val="Tahoma"/>
        <family val="2"/>
      </rPr>
      <t xml:space="preserve">El 26 de marzo de 2025 se realizó la capacitación “Transparencia, lineamientos de cultura de integridad y conflictos de interés en la administración pública distrital”, abordando temas relacionados con la Ley 1712 de 2014, la Ley 2195 de 2022 y el Decreto 1122 de 2024. Esta jornada respondió a la solicitud de temáticas prioritarias hecha a las entidades distritales al inicio del año, con el fin de fortalecer la cultura de integridad, la transparencia y la prevención de conflictos de interés.
</t>
    </r>
    <r>
      <rPr>
        <b/>
        <sz val="8"/>
        <color rgb="FF000000"/>
        <rFont val="Tahoma"/>
        <family val="2"/>
      </rPr>
      <t xml:space="preserve">Análisis OCI: </t>
    </r>
    <r>
      <rPr>
        <sz val="8"/>
        <color rgb="FF000000"/>
        <rFont val="Tahoma"/>
        <family val="2"/>
      </rPr>
      <t xml:space="preserve">Si bien se remiten soportes sobre coordinación de la capacitación, así como la citación, no se remiten soportes de ejecución de esta, no se cuenta con listado de asistencia, presentación u otros que permitan observar lo desarrollado. Lo anterior, de conformidad con la Resolución Interna 04 de 2024, adicional a lo anterior dentro de la respuesta remitida por la Veeduría Distrital en la cual se programa la capacitación no es claro que se incluyan los aspectos señalados en el Decreto 1122 de 2024. Teniendo en cuenta lo mencionado, así como la fecha de terminación se califica la acción como </t>
    </r>
    <r>
      <rPr>
        <b/>
        <sz val="8"/>
        <color rgb="FF000000"/>
        <rFont val="Tahoma"/>
        <family val="2"/>
      </rPr>
      <t>"En proceso"</t>
    </r>
  </si>
  <si>
    <r>
      <t xml:space="preserve">Reporte At. Ciudadano: </t>
    </r>
    <r>
      <rPr>
        <sz val="8"/>
        <color theme="1"/>
        <rFont val="Tahoma"/>
        <family val="2"/>
      </rPr>
      <t xml:space="preserve">Se enviaron reportes quincenales a las áreas con el fin de recordarles las peticiones pendientes de respuestas.
</t>
    </r>
    <r>
      <rPr>
        <b/>
        <sz val="8"/>
        <color theme="1"/>
        <rFont val="Tahoma"/>
        <family val="2"/>
      </rPr>
      <t xml:space="preserve">Análisis OCI: </t>
    </r>
    <r>
      <rPr>
        <sz val="8"/>
        <color theme="1"/>
        <rFont val="Tahoma"/>
        <family val="2"/>
      </rPr>
      <t xml:space="preserve">Se remiten los soportes de ocho (8) correos remitidos correspondientes a febrero, marzo, abril y mayo como recordatorio de respuesta a peticiones pendientes por parte de las áreas. Lo anterior, de conformidad con lo establecido en la acción, por lo que dada la fecha de terminación, así como los avances se califica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</si>
  <si>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adelanta reporte sobre las actividades formuladas en el Programa de Transparencia y Ética Pública - PTEP para el primer corte de la vigencia, por lo que se califica como </t>
    </r>
    <r>
      <rPr>
        <b/>
        <sz val="8"/>
        <color theme="1"/>
        <rFont val="Tahoma"/>
        <family val="2"/>
      </rPr>
      <t>"Sin Iniciar"</t>
    </r>
    <r>
      <rPr>
        <sz val="8"/>
        <color theme="1"/>
        <rFont val="Tahoma"/>
        <family val="2"/>
      </rPr>
      <t xml:space="preserve"> y se recomienda al área efectuar las actividades formuladas. </t>
    </r>
    <r>
      <rPr>
        <b/>
        <sz val="8"/>
        <color theme="1"/>
        <rFont val="Tahoma"/>
        <family val="2"/>
      </rPr>
      <t xml:space="preserve">
</t>
    </r>
    <r>
      <rPr>
        <sz val="8"/>
        <color theme="1"/>
        <rFont val="Tahoma"/>
        <family val="2"/>
      </rPr>
      <t xml:space="preserve">Se realizó la revisión de la página web del Canal y se evidenció la publicación del Programa de Gestión Documental Versión 3 del 29 de enero de 2025; sin embargo, no se tiene certeza de la fecha de publicación, por que el mismo daría cuenta de una fecha previa al inicio definido en este plan. </t>
    </r>
  </si>
  <si>
    <r>
      <t xml:space="preserve">Reporte At. Ciudadano: </t>
    </r>
    <r>
      <rPr>
        <sz val="8"/>
        <color theme="1"/>
        <rFont val="Tahoma"/>
        <family val="2"/>
      </rPr>
      <t xml:space="preserve">Se han publicado los informes de PQRS de enero a abril.
</t>
    </r>
    <r>
      <rPr>
        <b/>
        <sz val="8"/>
        <color theme="1"/>
        <rFont val="Tahoma"/>
        <family val="2"/>
      </rPr>
      <t xml:space="preserve">Análisis OCI: </t>
    </r>
    <r>
      <rPr>
        <sz val="8"/>
        <color theme="1"/>
        <rFont val="Tahoma"/>
        <family val="2"/>
      </rPr>
      <t xml:space="preserve">Se remite el enlace de la página web en la cual se publican los informes mensuales, observando que se ha adelantado la publicación de cuatro (4) informes correspondientes a enero, febrero, marzo y abril de 2025. Teniendo en cuenta lo anterior, se califica la acción </t>
    </r>
    <r>
      <rPr>
        <b/>
        <sz val="8"/>
        <color theme="1"/>
        <rFont val="Tahoma"/>
        <family val="2"/>
      </rPr>
      <t>"En Proceso"</t>
    </r>
    <r>
      <rPr>
        <sz val="8"/>
        <color theme="1"/>
        <rFont val="Tahoma"/>
        <family val="2"/>
      </rPr>
      <t xml:space="preserve">. </t>
    </r>
  </si>
  <si>
    <t>1. Correos de intercambio sobre la estrategia equipo transversal RdC
2. Acta/Resumen de la reunión con la Veeduría Distrital</t>
  </si>
  <si>
    <r>
      <t xml:space="preserve">Reporte Planeación: </t>
    </r>
    <r>
      <rPr>
        <sz val="8"/>
        <color theme="1"/>
        <rFont val="Tahoma"/>
        <family val="2"/>
      </rPr>
      <t xml:space="preserve">Teniendo en cuenta la circular 004 de veeduría distrital, se ajustó  desde 2024 la fecha de la RdC 2024 a realizarse en abril 2025, con ello se actualizó la estrategia. Para ello se realizó encuentro con la veeduría y el equipo transversal de RdC. Se adjunta la estrategia.   
</t>
    </r>
    <r>
      <rPr>
        <b/>
        <sz val="8"/>
        <color theme="1"/>
        <rFont val="Tahoma"/>
        <family val="2"/>
      </rPr>
      <t xml:space="preserve">Análisis OCI: </t>
    </r>
    <r>
      <rPr>
        <sz val="8"/>
        <color theme="1"/>
        <rFont val="Tahoma"/>
        <family val="2"/>
      </rPr>
      <t xml:space="preserve">Se observan dos (2) actas de reunión del 5 y 10 de marzo de 2025 en las cuales se adelantó la revisión de los lineamientos para adelantar el proceso de Rendición de Cuentas; sin embargo, al revisar los soportes dispuestos encontramos dos (2) documentos en word editables "Propuesta Estratégica participación rendición de cuentas 2025" en la cual se describen acciones para la realización de la Audiencia Pública de rendición de cuentas, sin considerar otros espacios que utiliza la entidad para realizar su proceso de rendición, así mismo el documento publicado de "Estrategia de Rendición de Cuentas" en la página web (4.7.3. botón de transparencia) es la versión 2024, incumpliendo los lineamientos de la estrategia de rendición. Teniendo en cuenta lo anterior, así como la fecha de terminación se califica la acción como </t>
    </r>
    <r>
      <rPr>
        <b/>
        <sz val="8"/>
        <color theme="1"/>
        <rFont val="Tahoma"/>
        <family val="2"/>
      </rPr>
      <t>"Incumplida"</t>
    </r>
    <r>
      <rPr>
        <sz val="8"/>
        <color theme="1"/>
        <rFont val="Tahoma"/>
        <family val="2"/>
      </rPr>
      <t>.</t>
    </r>
  </si>
  <si>
    <r>
      <rPr>
        <b/>
        <sz val="8"/>
        <color rgb="FF000000"/>
        <rFont val="Tahoma"/>
        <family val="2"/>
      </rPr>
      <t xml:space="preserve">Reporte R. Humanos: </t>
    </r>
    <r>
      <rPr>
        <sz val="8"/>
        <color rgb="FF000000"/>
        <rFont val="Tahoma"/>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Tahoma"/>
        <family val="2"/>
      </rPr>
      <t xml:space="preserve">Análisis OCI: </t>
    </r>
    <r>
      <rPr>
        <sz val="8"/>
        <color rgb="FF000000"/>
        <rFont val="Tahoma"/>
        <family val="2"/>
      </rPr>
      <t xml:space="preserve">Se adelanta la consulta de los soportes entregados por parte del área; sin embargo, estos no guardan relación con lo determinado en la acción, así como tampoco menciona la especificidad del Decreto 1122 de 2024, por lo que se califica </t>
    </r>
    <r>
      <rPr>
        <b/>
        <sz val="8"/>
        <color rgb="FF000000"/>
        <rFont val="Tahoma"/>
        <family val="2"/>
      </rPr>
      <t>"En Proceso"</t>
    </r>
    <r>
      <rPr>
        <sz val="8"/>
        <color rgb="FF000000"/>
        <rFont val="Tahoma"/>
        <family val="2"/>
      </rPr>
      <t xml:space="preserve"> y se recomienda al área revisar lo formulado, así como las fechas de ejecución de manera que se dé cabal cumplimiento  lo suscrito.</t>
    </r>
  </si>
  <si>
    <r>
      <t xml:space="preserve">Reporte Digital: </t>
    </r>
    <r>
      <rPr>
        <sz val="8"/>
        <color theme="1"/>
        <rFont val="Tahoma"/>
        <family val="2"/>
      </rPr>
      <t xml:space="preserve">Para este cuatrimestre se diseñaron piezas gráficas con información muy puntual sobre la gestión institucional, se publicaron en redes sociales para informar a nuestras audiencias.
</t>
    </r>
    <r>
      <rPr>
        <b/>
        <sz val="8"/>
        <color theme="1"/>
        <rFont val="Tahoma"/>
        <family val="2"/>
      </rPr>
      <t>Análisis OCI:</t>
    </r>
    <r>
      <rPr>
        <sz val="8"/>
        <color theme="1"/>
        <rFont val="Tahoma"/>
        <family val="2"/>
      </rPr>
      <t xml:space="preserve"> Revisado el enlace de soportes entregado por el área, se observa una pieza con canales de atención al ciudadano, el cual no guarda relación con la actividad formulada, sin embargo en la revisión de los soportes cargados en el drive de soportes dispuestos por la Oficina de Control Interno se observa el documento “INFORME DE PUBLICACIONES RENDICIÓN DE CUENTA CAPITAL - Hoja 1” en el que se evidencian los enlaces publicados en redes como Instagram y Facebook con piezas comunicativas de la gestión del Canal en el marco de la rendición de cuentas. Dado lo anterior, se califica la acción como</t>
    </r>
    <r>
      <rPr>
        <b/>
        <sz val="8"/>
        <color theme="1"/>
        <rFont val="Tahoma"/>
        <family val="2"/>
      </rPr>
      <t xml:space="preserve"> "Terminada".</t>
    </r>
    <r>
      <rPr>
        <sz val="8"/>
        <color theme="1"/>
        <rFont val="Tahoma"/>
        <family val="2"/>
      </rPr>
      <t>.</t>
    </r>
  </si>
  <si>
    <r>
      <rPr>
        <b/>
        <sz val="8"/>
        <color theme="1"/>
        <rFont val="Tahoma"/>
        <family val="2"/>
      </rPr>
      <t xml:space="preserve">Reporte Planeación: </t>
    </r>
    <r>
      <rPr>
        <sz val="8"/>
        <color theme="1"/>
        <rFont val="Tahoma"/>
        <family val="2"/>
      </rPr>
      <t xml:space="preserve">La rendición de cuentas de Canal Capital para 2024 se realizó mediante un programa de televisión el 27 de abril, donde se analizaron y respondieron las inquietudes ciudadanas. Considerando la baja participación histórica en diálogos ciudadanos y procesos de rendición de cuentas, el programa destaco aquellos procesos más vinculados a la participación y el relacionamiento con la ciudadanía, buscando incentivar su involucramiento. Desde la perspectiva creativa del medio, se presentó un producto audiovisual ágil y con información concisa, que resaltó las inquietudes ciudadanas y se mantuvo atractivo para las audiencias del canal.
</t>
    </r>
    <r>
      <rPr>
        <b/>
        <sz val="8"/>
        <color theme="1"/>
        <rFont val="Tahoma"/>
        <family val="2"/>
      </rPr>
      <t xml:space="preserve">Análisis OCI: </t>
    </r>
    <r>
      <rPr>
        <sz val="8"/>
        <color theme="1"/>
        <rFont val="Tahoma"/>
        <family val="2"/>
      </rPr>
      <t xml:space="preserve">Se remitió el enlace de grabación de la rendición de cuentas de Capital realizada el pasado 27 de abril de 2025, la cual tuvo una duración de 36:14 minutos, la cual se encuentra disponible en el canal de YouTube de la entidad. Teniendo en cuenta el ejercicio adelantado, así como la fecha de terminación se califica como </t>
    </r>
    <r>
      <rPr>
        <b/>
        <sz val="8"/>
        <color theme="1"/>
        <rFont val="Tahoma"/>
        <family val="2"/>
      </rPr>
      <t>"Terminada Extemporánea"</t>
    </r>
    <r>
      <rPr>
        <sz val="8"/>
        <color theme="1"/>
        <rFont val="Tahoma"/>
        <family val="2"/>
      </rPr>
      <t xml:space="preserve">. </t>
    </r>
  </si>
  <si>
    <r>
      <t xml:space="preserve">Reporte Comunicaciones: </t>
    </r>
    <r>
      <rPr>
        <sz val="8"/>
        <color theme="1"/>
        <rFont val="Tahoma"/>
        <family val="2"/>
      </rPr>
      <t xml:space="preserve">Comunicaciones realizó una campaña interna de divulgación que tenía como objetivo invitar a consultar el resumen del Informe de Rendición de Cuentas 2024, a ser parte activa en los ejercicios de participación en los canales digitales y a seguir la Audiencia Pública de Rendición de Cuentas. Esto involucró acciones como el diseño del resumen del informe y las piezas gráficas, la publicación de una encuesta interna, nota en Intranet y al users relacionados con la Rendición, entre otras.  
</t>
    </r>
    <r>
      <rPr>
        <b/>
        <sz val="8"/>
        <color theme="1"/>
        <rFont val="Tahoma"/>
        <family val="2"/>
      </rPr>
      <t xml:space="preserve">Análisis OCI: </t>
    </r>
    <r>
      <rPr>
        <sz val="8"/>
        <color theme="1"/>
        <rFont val="Tahoma"/>
        <family val="2"/>
      </rPr>
      <t xml:space="preserve">Si bien se presentan soportes respecto a la jornada de rendición de cuentas, al igual que la invitación de la evaluación, no se observa la comunicación sobre </t>
    </r>
    <r>
      <rPr>
        <b/>
        <sz val="8"/>
        <color theme="1"/>
        <rFont val="Tahoma"/>
        <family val="2"/>
      </rPr>
      <t>"... el resultado de la rendición de cuentas"</t>
    </r>
    <r>
      <rPr>
        <sz val="8"/>
        <color theme="1"/>
        <rFont val="Tahoma"/>
        <family val="2"/>
      </rPr>
      <t xml:space="preserve">, por lo que se recomienda al área realizar la revisión de la formulación de la acción. Teniendo en cuenta la fecha de ejecución, así como lo analizado se califica la acción </t>
    </r>
    <r>
      <rPr>
        <b/>
        <sz val="8"/>
        <color theme="1"/>
        <rFont val="Tahoma"/>
        <family val="2"/>
      </rPr>
      <t>"Sin Iniciar"</t>
    </r>
    <r>
      <rPr>
        <sz val="8"/>
        <color theme="1"/>
        <rFont val="Tahoma"/>
        <family val="2"/>
      </rPr>
      <t>.</t>
    </r>
  </si>
  <si>
    <r>
      <t xml:space="preserve">Reporte At. Ciudadano: </t>
    </r>
    <r>
      <rPr>
        <sz val="8"/>
        <color theme="1"/>
        <rFont val="Tahoma"/>
        <family val="2"/>
      </rPr>
      <t xml:space="preserve">Se creo un formulario con Planeación para que la ciudadanía diligencie la evaluación de la rendición de cuentas, este ha sido difundido por redes sociales.
</t>
    </r>
    <r>
      <rPr>
        <b/>
        <sz val="8"/>
        <color theme="1"/>
        <rFont val="Tahoma"/>
        <family val="2"/>
      </rPr>
      <t xml:space="preserve">Análisis OCI: </t>
    </r>
    <r>
      <rPr>
        <sz val="8"/>
        <color theme="1"/>
        <rFont val="Tahoma"/>
        <family val="2"/>
      </rPr>
      <t xml:space="preserve">Se remite un enlace denominado "Evaluación Rendición de Cuentas Canal Capital 2025" en Google Forms; sin embargo, teniendo en cuenta que a la fecha de seguimiento se encuentra pendiente la entrega de soportes relacionados con la sistematización de resultados, se califica la acción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 xml:space="preserve">Se recomienda al área verificar la fecha de terminación. </t>
    </r>
  </si>
  <si>
    <r>
      <rPr>
        <b/>
        <sz val="8"/>
        <color theme="1"/>
        <rFont val="Tahoma"/>
        <family val="2"/>
      </rPr>
      <t xml:space="preserve">Reporte Planeación: </t>
    </r>
    <r>
      <rPr>
        <sz val="8"/>
        <color theme="1"/>
        <rFont val="Tahoma"/>
        <family val="2"/>
      </rPr>
      <t xml:space="preserve">Se anexa acta del Comité Sectorial de Gestión de desempeño de febrero, punto 8 del orden del día en el que se señala el acuerdo institucional sectorial sobre los espacios de Rendición de Cuentas 2024 que determinan la RdC individual. 
</t>
    </r>
    <r>
      <rPr>
        <b/>
        <sz val="8"/>
        <color theme="1"/>
        <rFont val="Tahoma"/>
        <family val="2"/>
      </rPr>
      <t xml:space="preserve">Análisis OCI: </t>
    </r>
    <r>
      <rPr>
        <sz val="8"/>
        <color theme="1"/>
        <rFont val="Tahoma"/>
        <family val="2"/>
      </rPr>
      <t xml:space="preserve">Se observa el acta de reunión del 24 de febrero de 2025 del comité sectorial en el cual se tomó la decisión de adelantar las jornadas de rendición de cuentas de manera individual. Por lo que Capital adelantó su rendición de cuentas el 27 de abril de 2025 con una duración de 36:14 minutos el cual se encuentra disponible en el canal de YouTube de Capital. Teniendo en cuenta lo anterior, así como la fecha de terminación se califica como </t>
    </r>
    <r>
      <rPr>
        <b/>
        <sz val="8"/>
        <color theme="1"/>
        <rFont val="Tahoma"/>
        <family val="2"/>
      </rPr>
      <t>"Terminada Extemporánea"</t>
    </r>
    <r>
      <rPr>
        <sz val="8"/>
        <color theme="1"/>
        <rFont val="Tahoma"/>
        <family val="2"/>
      </rPr>
      <t>.</t>
    </r>
  </si>
  <si>
    <t>Realización de 3 mesas técnicas en el marco de la implementación del Modelo de relacionamiento con el ciudadano</t>
  </si>
  <si>
    <r>
      <t xml:space="preserve">Reporte Planeación: </t>
    </r>
    <r>
      <rPr>
        <sz val="8"/>
        <color theme="1"/>
        <rFont val="Tahoma"/>
        <family val="2"/>
      </rPr>
      <t xml:space="preserve">Se realizó la una primera mesa técnica de Relacionamiento Ciudadano, el 5 de marzo de 2025 (se adjunta el acta).
</t>
    </r>
    <r>
      <rPr>
        <b/>
        <sz val="8"/>
        <color theme="1"/>
        <rFont val="Tahoma"/>
        <family val="2"/>
      </rPr>
      <t xml:space="preserve">Análisis OCI: </t>
    </r>
    <r>
      <rPr>
        <sz val="8"/>
        <color theme="1"/>
        <rFont val="Tahoma"/>
        <family val="2"/>
      </rPr>
      <t xml:space="preserve">Se observa el acta de reunión de </t>
    </r>
    <r>
      <rPr>
        <i/>
        <sz val="8"/>
        <color theme="1"/>
        <rFont val="Tahoma"/>
        <family val="2"/>
      </rPr>
      <t xml:space="preserve">"Aprobación del reglamento de la mesa técnica de apoyo y presentación del borrador de la estrategia de relacionamiento con la ciudadanía" </t>
    </r>
    <r>
      <rPr>
        <sz val="8"/>
        <color theme="1"/>
        <rFont val="Tahoma"/>
        <family val="2"/>
      </rPr>
      <t xml:space="preserve">del 5 de marzo de 2025, la cual no cuenta con la totalidad de firmas. Se recomienda al área verificar la información indicada, y dar continuidad a lo formulado. Teniendo en cuenta lo anterior, se califica la acción </t>
    </r>
    <r>
      <rPr>
        <b/>
        <sz val="8"/>
        <color theme="1"/>
        <rFont val="Tahoma"/>
        <family val="2"/>
      </rPr>
      <t>"En Proceso"</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</si>
  <si>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redes sociales.
</t>
    </r>
    <r>
      <rPr>
        <b/>
        <sz val="8"/>
        <color theme="1"/>
        <rFont val="Tahoma"/>
        <family val="2"/>
      </rPr>
      <t xml:space="preserve">Análisis OCI: </t>
    </r>
    <r>
      <rPr>
        <sz val="8"/>
        <color theme="1"/>
        <rFont val="Tahoma"/>
        <family val="2"/>
      </rPr>
      <t xml:space="preserve">Se remite enlace de publicaciones adelantadas por el área Digital, dentro del cual se observan piezas publicadas en Facebook y X respecto a los canales de comunicación dispuestos por Capital, teniendo en cuenta la fecha de terminación de la actividad, y, dado que se efectúa de manera constante se califica </t>
    </r>
    <r>
      <rPr>
        <b/>
        <sz val="8"/>
        <color theme="1"/>
        <rFont val="Tahoma"/>
        <family val="2"/>
      </rPr>
      <t>"En Proceso"</t>
    </r>
    <r>
      <rPr>
        <sz val="8"/>
        <color theme="1"/>
        <rFont val="Tahoma"/>
        <family val="2"/>
      </rPr>
      <t>.</t>
    </r>
  </si>
  <si>
    <r>
      <t xml:space="preserve">Reporte At. Ciudadano: </t>
    </r>
    <r>
      <rPr>
        <sz val="8"/>
        <color theme="1"/>
        <rFont val="Tahoma"/>
        <family val="2"/>
      </rPr>
      <t xml:space="preserve">Se viene socializando la infografía con la información correspondiente a través de redes sociales.
</t>
    </r>
    <r>
      <rPr>
        <b/>
        <sz val="8"/>
        <color theme="1"/>
        <rFont val="Tahoma"/>
        <family val="2"/>
      </rPr>
      <t xml:space="preserve">Análisis OCI: </t>
    </r>
    <r>
      <rPr>
        <sz val="8"/>
        <color theme="1"/>
        <rFont val="Tahoma"/>
        <family val="2"/>
      </rPr>
      <t xml:space="preserve">Se remite enlace de publicaciones adelantadas por el área Digital, dentro del cual se observan piezas publicadas en Facebook y X respecto a los canales de denuncias por actos de corrupción con enfoque de género, teniendo en cuenta la fecha de terminación de la actividad, y, dado que se efectúa de manera constante se califica </t>
    </r>
    <r>
      <rPr>
        <b/>
        <sz val="8"/>
        <color theme="1"/>
        <rFont val="Tahoma"/>
        <family val="2"/>
      </rPr>
      <t>"En Proceso"</t>
    </r>
    <r>
      <rPr>
        <sz val="8"/>
        <color theme="1"/>
        <rFont val="Tahoma"/>
        <family val="2"/>
      </rPr>
      <t>.</t>
    </r>
  </si>
  <si>
    <r>
      <rPr>
        <b/>
        <sz val="8"/>
        <color rgb="FF000000"/>
        <rFont val="Tahoma"/>
        <family val="2"/>
      </rPr>
      <t xml:space="preserve">Reporte R. Humanos: </t>
    </r>
    <r>
      <rPr>
        <sz val="8"/>
        <color rgb="FF000000"/>
        <rFont val="Tahoma"/>
        <family val="2"/>
      </rPr>
      <t xml:space="preserve">El día 8 de abril se llevó a cabo la capacitación “Habilidades para el servicio – Conoce y conecta con la ciudadanía”, orientada por la Dirección Distrital de Calidad del Servicio. A esta jornada fueron invitados de manera prioritaria los funcionarios encargados de la atención a la ciudadanía, así como el resto de colaboradores de la entidad a través de una invitación masiva.
</t>
    </r>
    <r>
      <rPr>
        <b/>
        <sz val="8"/>
        <color rgb="FF000000"/>
        <rFont val="Tahoma"/>
        <family val="2"/>
      </rPr>
      <t xml:space="preserve">Análisis OCI: </t>
    </r>
    <r>
      <rPr>
        <sz val="8"/>
        <color rgb="FF000000"/>
        <rFont val="Tahoma"/>
        <family val="2"/>
      </rPr>
      <t xml:space="preserve">Se observa el correo y citación de la jornada para asistencia en temas relacionado con el servicio al ciudadano; sin embargo, no se evidencian temas en materia de relacionamiento con el ciudadano, para lo cual se deberá tener en cuenta la conformación de la mesa técnica de relacionamiento con el ciudadano para el desarrollo de la jornada programada. Teniendo en cuenta lo anterior, así como la fecha de ejecución se califica la acción </t>
    </r>
    <r>
      <rPr>
        <b/>
        <sz val="8"/>
        <color rgb="FF000000"/>
        <rFont val="Tahoma"/>
        <family val="2"/>
      </rPr>
      <t>"En Proceso"</t>
    </r>
    <r>
      <rPr>
        <sz val="8"/>
        <color rgb="FF000000"/>
        <rFont val="Tahoma"/>
        <family val="2"/>
      </rPr>
      <t xml:space="preserve"> y se recomienda al área verificar el análisis para adelantar lo faltante. </t>
    </r>
  </si>
  <si>
    <r>
      <t xml:space="preserve">Reporte At. Ciudadano: </t>
    </r>
    <r>
      <rPr>
        <sz val="8"/>
        <color theme="1"/>
        <rFont val="Tahoma"/>
        <family val="2"/>
      </rPr>
      <t xml:space="preserve">Se actualizó y publicó la carta de trato digno el 14 de marzo de 2025. 
</t>
    </r>
    <r>
      <rPr>
        <b/>
        <sz val="8"/>
        <color theme="1"/>
        <rFont val="Tahoma"/>
        <family val="2"/>
      </rPr>
      <t xml:space="preserve">Análisis OCI: </t>
    </r>
    <r>
      <rPr>
        <sz val="8"/>
        <color theme="1"/>
        <rFont val="Tahoma"/>
        <family val="2"/>
      </rPr>
      <t xml:space="preserve">Se observa dentro de los soportes remitidos el trámite adelantado con el área Digital sobre la carta de trato digno, con publicación del 14 de marzo de 2025 en la página web de Capital. Teniendo en cuenta lo anterior, así como las acciones formuladas, se califica como </t>
    </r>
    <r>
      <rPr>
        <b/>
        <sz val="8"/>
        <color theme="1"/>
        <rFont val="Tahoma"/>
        <family val="2"/>
      </rPr>
      <t>"Terminada"</t>
    </r>
    <r>
      <rPr>
        <sz val="8"/>
        <color theme="1"/>
        <rFont val="Tahoma"/>
        <family val="2"/>
      </rPr>
      <t>.</t>
    </r>
  </si>
  <si>
    <r>
      <t xml:space="preserve">Reporte At. Ciudadano: </t>
    </r>
    <r>
      <rPr>
        <sz val="8"/>
        <color theme="1"/>
        <rFont val="Tahoma"/>
        <family val="2"/>
      </rPr>
      <t xml:space="preserve">Se realizó y publicó en enero el informe de satisfacción de los usuarios. 
</t>
    </r>
    <r>
      <rPr>
        <b/>
        <sz val="8"/>
        <color theme="1"/>
        <rFont val="Tahoma"/>
        <family val="2"/>
      </rPr>
      <t xml:space="preserve">Análisis OCI: </t>
    </r>
    <r>
      <rPr>
        <sz val="8"/>
        <color theme="1"/>
        <rFont val="Tahoma"/>
        <family val="2"/>
      </rPr>
      <t xml:space="preserve">Se remite el informe consolidado de la vigencia 2024 (segundo semestre); sin embargo, teniendo en cuenta que el Programa de Transparencia y Ética Pública se formula para la ejecución de acciones de la vigencia, es importante revisar la acción con el fin de que la misma desarrolle presentar los soportes del informe correspondiente al periodo Enero - Junio (Seguimiento agosto), y del periodo Julio - Diciembre (Seguimiento enero / Corte 2025). Teniendo en cuenta lo anterior, se califica la acción </t>
    </r>
    <r>
      <rPr>
        <b/>
        <sz val="8"/>
        <color theme="1"/>
        <rFont val="Tahoma"/>
        <family val="2"/>
      </rPr>
      <t>"En proceso"</t>
    </r>
    <r>
      <rPr>
        <sz val="8"/>
        <color theme="1"/>
        <rFont val="Tahoma"/>
        <family val="2"/>
      </rPr>
      <t xml:space="preserve"> y se recomienda al área adelantar las acciones correspondientes [modificación de la fecha de terminación], de conformidad con lo suscrito. </t>
    </r>
  </si>
  <si>
    <r>
      <t xml:space="preserve">Reporte Planeación: </t>
    </r>
    <r>
      <rPr>
        <sz val="8"/>
        <color theme="1"/>
        <rFont val="Tahoma"/>
        <family val="2"/>
      </rPr>
      <t xml:space="preserve">Se encuentra en revisión la caracterización de usuarios desde el prime trimestre de 2025, se han alentado reuniones con el equipo eureka.
</t>
    </r>
    <r>
      <rPr>
        <b/>
        <sz val="8"/>
        <color theme="1"/>
        <rFont val="Tahoma"/>
        <family val="2"/>
      </rPr>
      <t xml:space="preserve">Análisis OCI: </t>
    </r>
    <r>
      <rPr>
        <sz val="8"/>
        <color theme="1"/>
        <rFont val="Tahoma"/>
        <family val="2"/>
      </rPr>
      <t xml:space="preserve">Se observa un acta de reunión del 8 de enero de 2025 con el tema </t>
    </r>
    <r>
      <rPr>
        <i/>
        <sz val="8"/>
        <color theme="1"/>
        <rFont val="Tahoma"/>
        <family val="2"/>
      </rPr>
      <t>"Revisar desde esta área de la Dirección Operativa, específicamente con el equipo de EUREKA la inclusión de una nueva categoría de NNA para la herramienta de recolección de información para la caracterización de usuarios de Canal Capital"</t>
    </r>
    <r>
      <rPr>
        <sz val="8"/>
        <color theme="1"/>
        <rFont val="Tahoma"/>
        <family val="2"/>
      </rPr>
      <t xml:space="preserve">; sin embargo, dado que la acción iniciaba en marzo, se reconoce el avance y se califica la acción </t>
    </r>
    <r>
      <rPr>
        <b/>
        <sz val="8"/>
        <color theme="1"/>
        <rFont val="Tahoma"/>
        <family val="2"/>
      </rPr>
      <t xml:space="preserve">"Sin Iniciar". </t>
    </r>
    <r>
      <rPr>
        <sz val="8"/>
        <color theme="1"/>
        <rFont val="Tahoma"/>
        <family val="2"/>
      </rPr>
      <t xml:space="preserve">Se recomienda al área verificar las acciones formuladas con le fin de dar cabal cumplimiento a lo indicado. </t>
    </r>
  </si>
  <si>
    <r>
      <t xml:space="preserve">Reporte At. Ciudadano: </t>
    </r>
    <r>
      <rPr>
        <sz val="8"/>
        <color theme="1"/>
        <rFont val="Tahoma"/>
        <family val="2"/>
      </rPr>
      <t xml:space="preserve">Se han publicado los informes de PQRS de enero a abril.
</t>
    </r>
    <r>
      <rPr>
        <b/>
        <sz val="8"/>
        <color theme="1"/>
        <rFont val="Tahoma"/>
        <family val="2"/>
      </rPr>
      <t xml:space="preserve">Análisis OCI: </t>
    </r>
    <r>
      <rPr>
        <sz val="8"/>
        <color theme="1"/>
        <rFont val="Tahoma"/>
        <family val="2"/>
      </rPr>
      <t xml:space="preserve">Se remite el enlace de la página web en la cual se publican los informes mensuales, observando que se ha adelantando la publicación de cuatro (4) informes correspondientes a enero, febrero, marzo y abril de 2025. Teniendo en cuenta lo anterior, se califica la acción </t>
    </r>
    <r>
      <rPr>
        <b/>
        <sz val="8"/>
        <color theme="1"/>
        <rFont val="Tahoma"/>
        <family val="2"/>
      </rPr>
      <t>"En Proceso"</t>
    </r>
    <r>
      <rPr>
        <sz val="8"/>
        <color theme="1"/>
        <rFont val="Tahoma"/>
        <family val="2"/>
      </rPr>
      <t xml:space="preserve">. </t>
    </r>
  </si>
  <si>
    <r>
      <t xml:space="preserve">Reporte At. Ciudadano: </t>
    </r>
    <r>
      <rPr>
        <sz val="8"/>
        <color theme="1"/>
        <rFont val="Tahoma"/>
        <family val="2"/>
      </rPr>
      <t xml:space="preserve">Se formuló la estrategia de racionalización de trámites en enero. En marzo se realizó corrección de acuerdo a mesa de trabajo realizada con Función Pública, se creó el cronograma de implementación y se vienen realizando las actividades acorde a los tiempos definidos en el mismo.
</t>
    </r>
    <r>
      <rPr>
        <b/>
        <sz val="8"/>
        <color theme="1"/>
        <rFont val="Tahoma"/>
        <family val="2"/>
      </rPr>
      <t xml:space="preserve">Análisis OCI: </t>
    </r>
    <r>
      <rPr>
        <sz val="8"/>
        <color theme="1"/>
        <rFont val="Tahoma"/>
        <family val="2"/>
      </rPr>
      <t>Se observa la carpeta de consolidación de las etapas de la Estrategia de Racionalización de Trámites, se observa que:
1. Las actas de la etapa de planificación del 30 de enero de 2025 menciona la justificación de no formulación de dicha estrategia, lo que es inconsistente con lo mencionado en el reporte del área. 
2. En el anexo 4.1. del presente programa se indica que "...la entidad no registra estrategia de racionalización para esta vigencia", lo cual se encuentra en contravía de lo mencionado por el área. 
3.Se identifica que se está haciendo uso de la plataforma SUIT con el usuario de un funcionario retirado, lo cual incumple las políticas de operación de usuarios de la plataforma SUIT. 
4. Se adelantó la validación de la formulación de la estrategia en la plataforma del SUIT evidenciando que se adelantó la formulación en marzo de 2025.
De manera adicional, para el primer seguimiento efectuado de la estrategia se remitieron soportes que derivan en la actualización de las actividades y del anexo del presente programa, lo cual no se ha efectuado, ni se han incluido los soportes de cronograma, estrategia, entre otros que permitan observar la ejecución de lo formulado, por lo que se recomienda al área que adelante lo correspondiente. Dado lo indicado, se califica la acción como</t>
    </r>
    <r>
      <rPr>
        <b/>
        <sz val="8"/>
        <color theme="1"/>
        <rFont val="Tahoma"/>
        <family val="2"/>
      </rPr>
      <t xml:space="preserve"> "En Proceso".</t>
    </r>
  </si>
  <si>
    <t xml:space="preserve">Actualizar el documento de Lineamientos para publicación de información en la sede electrónica de la entidad en el marco de la transparencia activa. </t>
  </si>
  <si>
    <t>Gestionar espacios de trabajo colaborativo que incluya la participación activa de la ciudadanía infantil en la Co-creación de contenidos para estas audiencias.</t>
  </si>
  <si>
    <r>
      <t xml:space="preserve">Reporte D. Operativa: </t>
    </r>
    <r>
      <rPr>
        <sz val="8"/>
        <color theme="1"/>
        <rFont val="Tahoma"/>
        <family val="2"/>
      </rPr>
      <t xml:space="preserve">A la fecha no se han adelantado Gestionar espacios de trabajo colaborativo que incluya la participación activa de la ciudadanía infantil en la Co-creación de contenidos para estas audiencias, se están definiendo mesas para documentar el procedimiento.
</t>
    </r>
    <r>
      <rPr>
        <b/>
        <sz val="8"/>
        <color theme="1"/>
        <rFont val="Tahoma"/>
        <family val="2"/>
      </rPr>
      <t xml:space="preserve">Análisis OCI: </t>
    </r>
    <r>
      <rPr>
        <sz val="8"/>
        <color theme="1"/>
        <rFont val="Tahoma"/>
        <family val="2"/>
      </rPr>
      <t>De acuerdo con lo reportado sobre las actividades formuladas en el Programa de Transparencia y Ética Pública - PTEP para el primer corte de la vigencia, se califica como</t>
    </r>
    <r>
      <rPr>
        <b/>
        <sz val="8"/>
        <color theme="1"/>
        <rFont val="Tahoma"/>
        <family val="2"/>
      </rPr>
      <t xml:space="preserve"> "Sin Iniciar" </t>
    </r>
    <r>
      <rPr>
        <sz val="8"/>
        <color theme="1"/>
        <rFont val="Tahoma"/>
        <family val="2"/>
      </rPr>
      <t>y se recomienda al área efectuar las actividades formuladas.</t>
    </r>
    <r>
      <rPr>
        <b/>
        <sz val="8"/>
        <color theme="1"/>
        <rFont val="Tahoma"/>
        <family val="2"/>
      </rPr>
      <t xml:space="preserve"> </t>
    </r>
  </si>
  <si>
    <r>
      <t xml:space="preserve">Reporte Planeación: </t>
    </r>
    <r>
      <rPr>
        <sz val="8"/>
        <color theme="1"/>
        <rFont val="Tahoma"/>
        <family val="2"/>
      </rPr>
      <t xml:space="preserve">Hasta la fecha la SCRD ha citado un primer Comité Sectorial de Gestión del conocimiento el 30 de abril de 2025,  al cual se habían remitido previamente propuestas para el Plan anual de investigaciones, también se postuló una propuesta con dos instrumentos de investigación para Canal Capital se anexa evidencia de participación. 
</t>
    </r>
    <r>
      <rPr>
        <b/>
        <sz val="8"/>
        <color theme="1"/>
        <rFont val="Tahoma"/>
        <family val="2"/>
      </rPr>
      <t xml:space="preserve">Análisis OCI: </t>
    </r>
    <r>
      <rPr>
        <sz val="8"/>
        <color theme="1"/>
        <rFont val="Tahoma"/>
        <family val="2"/>
      </rPr>
      <t xml:space="preserve">Se observa la presentación del 30 de abril de 2025 del Comité de Gestión del Conocimiento Cultural (no se remite soporte de listado como se menciona), por lo que dados los plazos de ejecución se califica la actividad </t>
    </r>
    <r>
      <rPr>
        <b/>
        <sz val="8"/>
        <color theme="1"/>
        <rFont val="Tahoma"/>
        <family val="2"/>
      </rPr>
      <t>"En Proceso"</t>
    </r>
    <r>
      <rPr>
        <sz val="8"/>
        <color theme="1"/>
        <rFont val="Tahoma"/>
        <family val="2"/>
      </rPr>
      <t xml:space="preserve">. </t>
    </r>
  </si>
  <si>
    <t>Publicar el  plan de Gestión de la Integridad actualizado en coherencia con la política de integridad de la dimensión del talento humano del Modelo Integrado de Planeación y Gestión - MIPG.</t>
  </si>
  <si>
    <r>
      <rPr>
        <b/>
        <sz val="8"/>
        <color rgb="FF000000"/>
        <rFont val="Tahoma"/>
        <family val="2"/>
      </rPr>
      <t xml:space="preserve">Reporte R. Humano: </t>
    </r>
    <r>
      <rPr>
        <sz val="8"/>
        <color rgb="FF000000"/>
        <rFont val="Tahoma"/>
        <family val="2"/>
      </rPr>
      <t xml:space="preserve">Para el cumplimiento de esta actividad, se procedió a publicar el Plan de Integridad 2025 en la página web y en la intranet de Canal Capital, específicamente en la sección de Recursos Humanos – Publicaciones. Adicionalmente, se realizó una invitación masiva a todos los colaboradores de la entidad para consultar la información relevante publicada en el botón de Recursos Humanos, donde se encuentran disponibles los planes vigentes, incluyendo el de integridad.
</t>
    </r>
    <r>
      <rPr>
        <b/>
        <sz val="8"/>
        <color rgb="FF000000"/>
        <rFont val="Tahoma"/>
        <family val="2"/>
      </rPr>
      <t xml:space="preserve">Análisis OCI: </t>
    </r>
    <r>
      <rPr>
        <sz val="8"/>
        <color rgb="FF000000"/>
        <rFont val="Tahoma"/>
        <family val="2"/>
      </rPr>
      <t xml:space="preserve">Se remiten los soportes de publicación del programa de integridad del área, para el cual se tienen en cuenta las fechas de publicación en la intranet y correo de socialización del 30 de abril de 2025, teniendo en cuenta las fechas de ejecución no se tiene en cuenta la ubicación de la página web cuya fecha es del 29 de enero de 2025. Se recomienda al área tener en cuenta lo formulado para la ejecución por parte de los responsables. Teniendo en cuenta lo indicado, se califica la acción como </t>
    </r>
    <r>
      <rPr>
        <b/>
        <sz val="8"/>
        <color rgb="FF000000"/>
        <rFont val="Tahoma"/>
        <family val="2"/>
      </rPr>
      <t>"Terminada"</t>
    </r>
    <r>
      <rPr>
        <sz val="8"/>
        <color rgb="FF000000"/>
        <rFont val="Tahoma"/>
        <family val="2"/>
      </rPr>
      <t>.</t>
    </r>
  </si>
  <si>
    <r>
      <rPr>
        <b/>
        <sz val="8"/>
        <color rgb="FF000000"/>
        <rFont val="Tahoma"/>
        <family val="2"/>
      </rPr>
      <t xml:space="preserve">Reporte R. Humanos: </t>
    </r>
    <r>
      <rPr>
        <sz val="8"/>
        <color rgb="FF000000"/>
        <rFont val="Tahoma"/>
        <family val="2"/>
      </rPr>
      <t xml:space="preserve">El día 23 de abril, de 3:00 a 5:00 p.m., se llevó a cabo la capacitación en rendición de cuentas, la cual fue orientada por la Veeduría Distrital en respuesta a una solicitud realizada previamente por Canal Capital. Esta capacitación fue confirmada mediante oficio por parte de la Veeduría y permitió aclarar y fortalecer el proceso institucional de rendición de cuentas, considerando la naturaleza de Canal Capital como medio de comunicación público.
</t>
    </r>
    <r>
      <rPr>
        <b/>
        <sz val="8"/>
        <color rgb="FF000000"/>
        <rFont val="Tahoma"/>
        <family val="2"/>
      </rPr>
      <t xml:space="preserve">Análisis OCI: </t>
    </r>
    <r>
      <rPr>
        <sz val="8"/>
        <color rgb="FF000000"/>
        <rFont val="Tahoma"/>
        <family val="2"/>
      </rPr>
      <t xml:space="preserve">Se remiten soportes de la ejecución de la jornada de capacitación sobre Rendición de Cuentas del 23 de abril de 2024, a pesar de que se menciona en la norma el tema de Veedurías Ciudadanas, no se observa mayor información que corresponda de manera específica al tema formulado en la acción. Por lo que la actividad se califica </t>
    </r>
    <r>
      <rPr>
        <b/>
        <sz val="8"/>
        <color rgb="FF000000"/>
        <rFont val="Tahoma"/>
        <family val="2"/>
      </rPr>
      <t>"En Proceso"</t>
    </r>
    <r>
      <rPr>
        <sz val="8"/>
        <color rgb="FF000000"/>
        <rFont val="Tahoma"/>
        <family val="2"/>
      </rPr>
      <t xml:space="preserve"> y se recomienda al área verificar lo formulado con el fin de que se remitan los soportes correspondientes. </t>
    </r>
  </si>
  <si>
    <r>
      <rPr>
        <b/>
        <sz val="8"/>
        <color rgb="FF000000"/>
        <rFont val="Tahoma"/>
        <family val="2"/>
      </rPr>
      <t xml:space="preserve">Reporte R. Humanos: </t>
    </r>
    <r>
      <rPr>
        <sz val="8"/>
        <color rgb="FF000000"/>
        <rFont val="Tahoma"/>
        <family val="2"/>
      </rPr>
      <t xml:space="preserve">Para esta actividad se envió un comunicado interno el día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rgb="FF000000"/>
        <rFont val="Tahoma"/>
        <family val="2"/>
      </rPr>
      <t xml:space="preserve">Análisis OCI: </t>
    </r>
    <r>
      <rPr>
        <sz val="8"/>
        <color rgb="FF000000"/>
        <rFont val="Tahoma"/>
        <family val="2"/>
      </rPr>
      <t>Teniendo en cuenta lo reportado por el área no se observa coherencia entre lo formulado y lo reportado, ya que la acción indica de manera clara "</t>
    </r>
    <r>
      <rPr>
        <i/>
        <sz val="8"/>
        <color rgb="FF000000"/>
        <rFont val="Tahoma"/>
        <family val="2"/>
      </rPr>
      <t>Llevar a cabo c</t>
    </r>
    <r>
      <rPr>
        <b/>
        <i/>
        <sz val="8"/>
        <color rgb="FF000000"/>
        <rFont val="Tahoma"/>
        <family val="2"/>
      </rPr>
      <t>apacitaciones relacionadas con la prevención de soborno y fraude</t>
    </r>
    <r>
      <rPr>
        <i/>
        <sz val="8"/>
        <color rgb="FF000000"/>
        <rFont val="Tahoma"/>
        <family val="2"/>
      </rPr>
      <t xml:space="preserve">" </t>
    </r>
    <r>
      <rPr>
        <sz val="8"/>
        <color rgb="FF000000"/>
        <rFont val="Tahoma"/>
        <family val="2"/>
      </rPr>
      <t xml:space="preserve">(Negrilla fuera de texto), y se reporta por el área la comunicación de socialización de la Política de Transparencia por lo que se recomienda al área revisar lo formulado y dar cabal cumplimiento. Dado lo anterior, se califica la acción </t>
    </r>
    <r>
      <rPr>
        <b/>
        <sz val="8"/>
        <color rgb="FF000000"/>
        <rFont val="Tahoma"/>
        <family val="2"/>
      </rPr>
      <t>"Sin Iniciar"</t>
    </r>
    <r>
      <rPr>
        <sz val="8"/>
        <color rgb="FF000000"/>
        <rFont val="Tahoma"/>
        <family val="2"/>
      </rPr>
      <t>.</t>
    </r>
  </si>
  <si>
    <t xml:space="preserve"> Socializar piezas graficas al interior de la entidad sobre soborno y fraude </t>
  </si>
  <si>
    <r>
      <t xml:space="preserve">Reporte Planeación: </t>
    </r>
    <r>
      <rPr>
        <sz val="8"/>
        <color theme="1"/>
        <rFont val="Tahoma"/>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Tahoma"/>
        <family val="2"/>
      </rPr>
      <t xml:space="preserve">Análisis OCI: </t>
    </r>
    <r>
      <rPr>
        <sz val="8"/>
        <color theme="1"/>
        <rFont val="Tahoma"/>
        <family val="2"/>
      </rPr>
      <t xml:space="preserve">Se observan cinco (5) matrices de riesgos actualizados, adicionalmente la carpeta de la Dirección Operativa; sin embargo, estas no cuentan con fecha de actualización por lo que se recomienda incluir en las faltantes y ajustar lo pertinente. Teniendo en cuenta lo anterior, se califica la acción </t>
    </r>
    <r>
      <rPr>
        <b/>
        <sz val="8"/>
        <color theme="1"/>
        <rFont val="Tahoma"/>
        <family val="2"/>
      </rPr>
      <t>"En Proceso"</t>
    </r>
    <r>
      <rPr>
        <sz val="8"/>
        <color theme="1"/>
        <rFont val="Tahoma"/>
        <family val="2"/>
      </rPr>
      <t>.</t>
    </r>
  </si>
  <si>
    <r>
      <t xml:space="preserve">Reporte Planeación: </t>
    </r>
    <r>
      <rPr>
        <sz val="8"/>
        <color theme="1"/>
        <rFont val="Tahoma"/>
        <family val="2"/>
      </rPr>
      <t xml:space="preserve">Se han realizado revisiones y actualización de riesgos de gestión de los procesos de: Gestión Jurídica, Talento Humano, Sistemas, Gestión Contractual, Dirección operativa y Planeación. Se adjuntan matrices de los procesos indicados anteriormente.
</t>
    </r>
    <r>
      <rPr>
        <b/>
        <sz val="8"/>
        <color theme="1"/>
        <rFont val="Tahoma"/>
        <family val="2"/>
      </rPr>
      <t xml:space="preserve">Análisis OCI: </t>
    </r>
    <r>
      <rPr>
        <sz val="8"/>
        <color theme="1"/>
        <rFont val="Tahoma"/>
        <family val="2"/>
      </rPr>
      <t xml:space="preserve">Se observan cinco (5) matrices de riesgos actualizados, adicionalmente la carpeta de la Dirección Operativa; sin embargo, estas no cuentan con fecha de actualización por lo que se recomienda incluir en las faltantes y ajustar lo pertinente. De igual manera, no se observa la publicación de estas en la página web de la entidad. Teniendo en cuenta lo anterior, se califica la acción </t>
    </r>
    <r>
      <rPr>
        <b/>
        <sz val="8"/>
        <color theme="1"/>
        <rFont val="Tahoma"/>
        <family val="2"/>
      </rPr>
      <t>"En Proceso"</t>
    </r>
    <r>
      <rPr>
        <sz val="8"/>
        <color theme="1"/>
        <rFont val="Tahoma"/>
        <family val="2"/>
      </rPr>
      <t>.</t>
    </r>
  </si>
  <si>
    <t>1. Evidencia o crreo de entrega reunión
2. correo Laura de retroalim
3. evidencia reunión 05/05
4. Enlace evidencia: https://drive.google.com/drive/folders/1BF6O40V8I8YYUJUofqVXjLC8OL1y28J1?usp=share_link"</t>
  </si>
  <si>
    <r>
      <t xml:space="preserve">Reporte Planeación: </t>
    </r>
    <r>
      <rPr>
        <sz val="8"/>
        <color theme="1"/>
        <rFont val="Tahoma"/>
        <family val="2"/>
      </rPr>
      <t xml:space="preserve">Se proporcionaron los insumos necesarios al consultor contratado entre noviembre de 2024 y enero de 2025,  para desarrollar los controles, incluyendo la matriz de riesgos institucional. Se retroalimentó el borrador del diagnóstico y se llevó a cabo una sesión de trabajo el 6 de mayo con el área jurídica para precisar este documento, que servirá como base para el desarrollo del SARLAFT.
</t>
    </r>
    <r>
      <rPr>
        <b/>
        <sz val="8"/>
        <color theme="1"/>
        <rFont val="Tahoma"/>
        <family val="2"/>
      </rPr>
      <t xml:space="preserve">Análisis OCI: </t>
    </r>
    <r>
      <rPr>
        <sz val="8"/>
        <color theme="1"/>
        <rFont val="Tahoma"/>
        <family val="2"/>
      </rPr>
      <t xml:space="preserve">Se adelantó una reunión del 5 de marzo, así como revisión del documento de diagnóstico del SARLAFT; sin embargo, a la fecha no se cuenta con la identificación formulada en el presente Programa. Teniendo en cuenta lo anterior, se califica la acción </t>
    </r>
    <r>
      <rPr>
        <b/>
        <sz val="8"/>
        <color theme="1"/>
        <rFont val="Tahoma"/>
        <family val="2"/>
      </rPr>
      <t>"Sin Iniciar"</t>
    </r>
    <r>
      <rPr>
        <sz val="8"/>
        <color theme="1"/>
        <rFont val="Tahoma"/>
        <family val="2"/>
      </rPr>
      <t xml:space="preserve"> y se recomienda al área efectuar lo formulado.</t>
    </r>
  </si>
  <si>
    <r>
      <t xml:space="preserve">Reporte Planeación: </t>
    </r>
    <r>
      <rPr>
        <sz val="8"/>
        <color theme="1"/>
        <rFont val="Tahoma"/>
        <family val="2"/>
      </rPr>
      <t xml:space="preserve">Se adjunta Acta del CIGD (1ra sesión 2025) donde se socializó el PTEP Versión 0.
</t>
    </r>
    <r>
      <rPr>
        <b/>
        <sz val="8"/>
        <color theme="1"/>
        <rFont val="Tahoma"/>
        <family val="2"/>
      </rPr>
      <t xml:space="preserve">Análisis OCI: </t>
    </r>
    <r>
      <rPr>
        <sz val="8"/>
        <color theme="1"/>
        <rFont val="Tahoma"/>
        <family val="2"/>
      </rPr>
      <t xml:space="preserve">Se relaciona en el soporte el programa de transparencia y ética pública - PTEP en la versión 0 con fecha de publicación del 22 de enero de 2025 (no se remite el acta indicada en el reporte). De igual manera no se cuenta con publicación del acta del CIGD en la intranet para la respectiva consulta. Teniendo en cuenta lo formulado,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</si>
  <si>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Se adjuntan las versiones.
</t>
    </r>
    <r>
      <rPr>
        <b/>
        <sz val="8"/>
        <color theme="1"/>
        <rFont val="Tahoma"/>
        <family val="2"/>
      </rPr>
      <t xml:space="preserve">Análisis OCI: </t>
    </r>
    <r>
      <rPr>
        <sz val="8"/>
        <color theme="1"/>
        <rFont val="Tahoma"/>
        <family val="2"/>
      </rPr>
      <t xml:space="preserve">Se verifica la información entregada observando que la versión 1 del PTEP fue publicado con fecha del 31 de enero de 2025, así como la publicación de la matriz de riesgos de corrupción en la versión 1 con fecha del 30 de abril de 2025; sin embargo, la versión cuenta con riesgos cuyo plan de acción finalizaba se desarrolla en la 2024, lo que permite inferir que el ejercicio formulado no se adelantó de manera integral al interior de la entidad. Por lo anterior, el área deberá revisar y adelantar lo correspondiente con el fin de dar cabal cumplimiento a lo programado. Teniendo en cuenta lo anterior, así como la fecha de terminación se califica </t>
    </r>
    <r>
      <rPr>
        <b/>
        <sz val="8"/>
        <color theme="1"/>
        <rFont val="Tahoma"/>
        <family val="2"/>
      </rPr>
      <t>"Incumplida"</t>
    </r>
    <r>
      <rPr>
        <sz val="8"/>
        <color theme="1"/>
        <rFont val="Tahoma"/>
        <family val="2"/>
      </rPr>
      <t>.</t>
    </r>
  </si>
  <si>
    <t>1. Documento denominado diagnostico
2.  Documento denominado proyección hoja de ruta</t>
  </si>
  <si>
    <r>
      <rPr>
        <b/>
        <sz val="8"/>
        <color theme="1"/>
        <rFont val="Tahoma"/>
        <family val="2"/>
      </rPr>
      <t xml:space="preserve">Reporte área: </t>
    </r>
    <r>
      <rPr>
        <sz val="8"/>
        <color theme="1"/>
        <rFont val="Tahoma"/>
        <family val="2"/>
      </rPr>
      <t xml:space="preserve">Se realiza la formulación de un plan de trabajo del sistema de administración de riesgo de lavado de activos y financiación del terrorismo de canal capital, donde se contemplan: 1.Estructura organizacional y misionalidad de canal capital, 2.Cumplimiento normativo, 3.Procedimientos asociados a la gestión Sarlaft, 4.Evaluación de riesgos asociados a la/ft al interior de canal, 5.Seguimiento y control interno, 6.Concientización – apropiación. Con relación a lo anterior se esta elaborando un documento denominado hoja de ruta el cual se encuentra en edición constante por parte de las áreas involucradas.
</t>
    </r>
    <r>
      <rPr>
        <b/>
        <sz val="8"/>
        <color theme="1"/>
        <rFont val="Tahoma"/>
        <family val="2"/>
      </rPr>
      <t xml:space="preserve">Análisis OCI: </t>
    </r>
    <r>
      <rPr>
        <sz val="8"/>
        <color theme="1"/>
        <rFont val="Tahoma"/>
        <family val="2"/>
      </rPr>
      <t xml:space="preserve">Se remiten dos (2) documentos en archivo editable denominados diagnóstico y proyección hoja de ruta, los cuales cuentan con el mismo contenido, no se identifican responsables claros, fechas de ejecución, actividades específicas, recursos u otros que hacen parte de una hoja de ruta. Por lo anterior, se recomienda al área revisar las actividades formuladas, así como las fechas de ejecución, por lo indicado, se califica la acción </t>
    </r>
    <r>
      <rPr>
        <b/>
        <sz val="8"/>
        <color theme="1"/>
        <rFont val="Tahoma"/>
        <family val="2"/>
      </rPr>
      <t>"Sin Iniciar"</t>
    </r>
    <r>
      <rPr>
        <sz val="8"/>
        <color theme="1"/>
        <rFont val="Tahoma"/>
        <family val="2"/>
      </rPr>
      <t>.</t>
    </r>
  </si>
  <si>
    <t xml:space="preserve">Un (1) correo de socialización del plan de trabajo de la debida diligencia </t>
  </si>
  <si>
    <t>1. Acta de socialización de avances y compromisos  10 de enero de 2025</t>
  </si>
  <si>
    <r>
      <t xml:space="preserve">Reporte área: </t>
    </r>
    <r>
      <rPr>
        <sz val="8"/>
        <color theme="1"/>
        <rFont val="Tahoma"/>
        <family val="2"/>
      </rPr>
      <t xml:space="preserve">Previo a la socialización con los directivos involucrados en la materia de Sarlaft se adelantaron  mesas de trabajo correspondiente al avance y seguimiento del documento final que se denominara diagnostico. El pasado 10 de enero de 2025 se llevo acabo reunión avances y resultado en materia Sarlaft, con el área de planeación,  el cual se adjunta.
</t>
    </r>
    <r>
      <rPr>
        <b/>
        <sz val="8"/>
        <color theme="1"/>
        <rFont val="Tahoma"/>
        <family val="2"/>
      </rPr>
      <t xml:space="preserve">Análisis OCI: </t>
    </r>
    <r>
      <rPr>
        <sz val="8"/>
        <color theme="1"/>
        <rFont val="Tahoma"/>
        <family val="2"/>
      </rPr>
      <t xml:space="preserve">Se remite acta del 10 de enero de 2025 relacionada con los avances realizados en los temas asociados a SARLAFT entre Planeación y la persona contratada para implementación del SARLAFT. Dentro del soporte no se encuentra la socialización del plan de trabajo, ya que este no ha sido documentado, teniendo en cuenta lo mencionado en actividades previas sobre formulación de este en el marco de debida diligencia. Teniendo en cuenta lo anterior, se califica la acción </t>
    </r>
    <r>
      <rPr>
        <b/>
        <sz val="8"/>
        <color theme="1"/>
        <rFont val="Tahoma"/>
        <family val="2"/>
      </rPr>
      <t>"Sin Iniciar"</t>
    </r>
    <r>
      <rPr>
        <sz val="8"/>
        <color theme="1"/>
        <rFont val="Tahoma"/>
        <family val="2"/>
      </rPr>
      <t xml:space="preserve"> y se recomienda al área verificar las acciones formuladas de manera que se dé cabal cumplimiento a lo formulado. </t>
    </r>
  </si>
  <si>
    <r>
      <t xml:space="preserve">Orientar y recomendar la consulta a los socios de negocios contractuales, personas jurídica, la política integral de transparencia, una vez perfeccionado el contrato.
</t>
    </r>
    <r>
      <rPr>
        <b/>
        <sz val="8"/>
        <color theme="1"/>
        <rFont val="Tahoma"/>
        <family val="2"/>
      </rPr>
      <t>Nota:</t>
    </r>
    <r>
      <rPr>
        <sz val="8"/>
        <color theme="1"/>
        <rFont val="Tahoma"/>
        <family val="2"/>
      </rPr>
      <t xml:space="preserve"> aplica únicamente para personas naturales y jurídicas con las cuales Canal Capital tuviese algún tipo vínculo que le permitiese desarrollar su misionalidad, en razón de lo cual, serían todas  las personas naturales y  jurídicas con las cuales se suscribiese contratos. "</t>
    </r>
  </si>
  <si>
    <r>
      <t xml:space="preserve">Suministrar a los socios de negocios contractuales persona natural la política integral de transparencia, una vez perfeccionado el contrato.
</t>
    </r>
    <r>
      <rPr>
        <b/>
        <sz val="8"/>
        <color theme="1"/>
        <rFont val="Tahoma"/>
        <family val="2"/>
      </rPr>
      <t xml:space="preserve">Nota: </t>
    </r>
    <r>
      <rPr>
        <sz val="8"/>
        <color theme="1"/>
        <rFont val="Tahoma"/>
        <family val="2"/>
      </rPr>
      <t xml:space="preserve">aplica únicamente para personas naturales con las cuales Canal Capital tuviese algún tipo vínculo que le permitiese desarrollar su misionalidad, en razón de lo cual, serían todas las personas naturales con las cuales se suscribiese contratos. </t>
    </r>
  </si>
  <si>
    <r>
      <rPr>
        <b/>
        <sz val="8"/>
        <color rgb="FF000000"/>
        <rFont val="Tahoma"/>
        <family val="2"/>
      </rPr>
      <t xml:space="preserve">Reporte R. Humanos: </t>
    </r>
    <r>
      <rPr>
        <sz val="8"/>
        <color rgb="FF000000"/>
        <rFont val="Tahoma"/>
        <family val="2"/>
      </rPr>
      <t xml:space="preserve">Se realizó el envío masivo de la Política Integral de Transparencia y Acceso a la Información Pública de Canal Capital el día 13 de febrero del presente año.
</t>
    </r>
    <r>
      <rPr>
        <b/>
        <sz val="8"/>
        <color rgb="FF000000"/>
        <rFont val="Tahoma"/>
        <family val="2"/>
      </rPr>
      <t xml:space="preserve">Análisis OCI: </t>
    </r>
    <r>
      <rPr>
        <sz val="8"/>
        <color rgb="FF000000"/>
        <rFont val="Tahoma"/>
        <family val="2"/>
      </rPr>
      <t xml:space="preserve">Se remite por parte del área el correo de comunicación a los nuevos servidores y contratistas con los documentos relacionados con integridad y transparencia; sin embargo, dada la fecha de ejecución (inicio marzo de 2025) se tiene en cuenta el avance y se califica la acción </t>
    </r>
    <r>
      <rPr>
        <b/>
        <sz val="8"/>
        <color rgb="FF000000"/>
        <rFont val="Tahoma"/>
        <family val="2"/>
      </rPr>
      <t>"Sin Iniciar"</t>
    </r>
    <r>
      <rPr>
        <sz val="8"/>
        <color rgb="FF000000"/>
        <rFont val="Tahoma"/>
        <family val="2"/>
      </rPr>
      <t>, se recomienda al área verificar lo formulado para dar cabal cumplimiento en los plazos determinados.</t>
    </r>
  </si>
  <si>
    <t>1.9</t>
  </si>
  <si>
    <t>Publicar el seguimiento al Plan Anual de Auditoría</t>
  </si>
  <si>
    <t>Dos (2) seguimientos publicados</t>
  </si>
  <si>
    <t>4.2</t>
  </si>
  <si>
    <t>Consolidar, publicar y divulgar dos informes de seguimiento a la gestión a partir de los resultados del plan de acción institucional, seguimiento a los proyectos de inversión y seguimiento al cumplimiento de los ODS.</t>
  </si>
  <si>
    <t>Dos (2) informes de gestión y seguimiento a planes, proyectos y programas</t>
  </si>
  <si>
    <t>5. Rendición de cuentas
focalizada</t>
  </si>
  <si>
    <t>5.1.</t>
  </si>
  <si>
    <t>Desarrollar espacios de participación virtual mediante el desarrollo de encuestas públicas haciendo aprovechamiento de las redes sociales institucionales</t>
  </si>
  <si>
    <t>Una (1) encuesta ciudadana realizada a través de las redes sociales de la entidad</t>
  </si>
  <si>
    <t xml:space="preserve">Mesa Técnica Modelo de Relacionamiento </t>
  </si>
  <si>
    <t>5. Seguimiento</t>
  </si>
  <si>
    <t>Realizar un ejercicio de evaluación de apropiación de la política de administración de riesgos de Capital.</t>
  </si>
  <si>
    <t>Realizar el seguimiento al Mapa de Riesgos de Corrupción - MRC y a la implementación del Programa de Transparencia y Ética Pública - PTEP, para la vigencia 2025.</t>
  </si>
  <si>
    <t>Un (1) documento de recomendaciones para el fortalecimiento de la gestión del riesgo.</t>
  </si>
  <si>
    <t>Tres (3) matrices de seguimiento al PTEP y matriz de riesgos de corrupción -MRC publicadas en el botón de transparencia.</t>
  </si>
  <si>
    <t>SEGUNDO SEGUIMIENTO 2025</t>
  </si>
  <si>
    <t>1. Visualización formato integrado_julio</t>
  </si>
  <si>
    <r>
      <t xml:space="preserve">Reporte At. Ciudadano: </t>
    </r>
    <r>
      <rPr>
        <sz val="8"/>
        <color theme="1"/>
        <rFont val="Tahoma"/>
        <family val="2"/>
      </rPr>
      <t xml:space="preserve">Se revisó el OPA - permiso de retransmisión de las señales - en el SUIT acorde con la implementación de la estrategia de racionalización de trámites.
</t>
    </r>
    <r>
      <rPr>
        <b/>
        <sz val="8"/>
        <color theme="1"/>
        <rFont val="Tahoma"/>
        <family val="2"/>
      </rPr>
      <t xml:space="preserve">Análisis OCI: </t>
    </r>
    <r>
      <rPr>
        <sz val="8"/>
        <color theme="1"/>
        <rFont val="Tahoma"/>
        <family val="2"/>
      </rPr>
      <t xml:space="preserve">Se adelanta la verificación de los soportes remitidos, evidenciando el soporte de actualización generado por el Sistema Único de Información de Trámites - SUIT con fecha del 4 de julio de 2025, de conformidad con lo formulado en la acción; sin embargo, se recomienda establecer la trazabilidad de los ajustes realizados (control de cambios) de manera que se pueda verificar el avance de lo indicado. Teniendo en cuenta la fecha de terminación de la acción, se califica </t>
    </r>
    <r>
      <rPr>
        <b/>
        <sz val="8"/>
        <color theme="1"/>
        <rFont val="Tahoma"/>
        <family val="2"/>
      </rPr>
      <t>"En Proceso"</t>
    </r>
    <r>
      <rPr>
        <sz val="8"/>
        <color theme="1"/>
        <rFont val="Tahoma"/>
        <family val="2"/>
      </rPr>
      <t xml:space="preserve">.   </t>
    </r>
  </si>
  <si>
    <t>1. Asunto del correo: 📩 Comunicado Interno #28 - Planeación: Guía de Lineamientos para Publicación en Sede Electrónica y formulario único
Fecha: 24 de junio de 2025
Evidencia: En la carpeta indicada.
2. Nota Intranet:
Fecha: 2 de julio de 2025
Link de evidencia: https://intranet.canalcapital.gov.co/ccintnt/novedades-para-publicacion-de-informacion-en-nuestra-pagina-web/</t>
  </si>
  <si>
    <t>1. Esquema de publicación
El documento se encuentre en el drive, como el acta de la reunión de digital para poner en marcha estas herramientas
https://drive.google.com/drive/u/0/folders/1s26cCPKijl3H6sQpLkOgmJuInxmnrmuD</t>
  </si>
  <si>
    <t>1. Enlace de soportes: https://drive.google.com/drive/folders/1uEc9zeIdkZFHEx3zlf10qyULyOKkHpxJ?usp=drive_link</t>
  </si>
  <si>
    <t>1. Enlace de soportes: https://drive.google.com/drive/folders/18FXRniDEDTTNEQGdUUXkm3erCDzrx0ah?usp=drive_link</t>
  </si>
  <si>
    <t>1. Citación ciclo de capacitación - Secretaría de Transparencia</t>
  </si>
  <si>
    <t>1. Se adjuntan como evidencias el correo de solicitud, el correo de respuesta, la invitación enviada de manera masiva al interior de la entidad, la presentación utilizada que deja constancia de los temas abordados y el registro de asistencia a la actividad.</t>
  </si>
  <si>
    <r>
      <t xml:space="preserve">Reporte R. Humanos: </t>
    </r>
    <r>
      <rPr>
        <sz val="8"/>
        <color theme="1"/>
        <rFont val="Tahoma"/>
        <family val="2"/>
      </rPr>
      <t xml:space="preserve">El 26 de marzo de 2025 se realizó la capacitación “Transparencia, lineamientos de cultura de integridad y conflictos de interés en la administración pública distrital”, abordando temas relacionados con la Ley 1712 de 2014, la Ley 2195 de 2022 y el Decreto 1122 de 2024. Esta jornada respondió a la solicitud de temáticas prioritarias hecha a las entidades distritales al inicio del año, con el fin de fortalecer la cultura de integridad, la transparencia y la prevención de conflictos de interés.
</t>
    </r>
    <r>
      <rPr>
        <b/>
        <sz val="8"/>
        <color theme="1"/>
        <rFont val="Tahoma"/>
        <family val="2"/>
      </rPr>
      <t xml:space="preserve">Análisis OCI: </t>
    </r>
    <r>
      <rPr>
        <sz val="8"/>
        <color theme="1"/>
        <rFont val="Tahoma"/>
        <family val="2"/>
      </rPr>
      <t xml:space="preserve">Verificados los soportes complementarios que fueron remitidos por parte del área, se identifica que la capacitación citada y solicitada se realizó el 28 de marzo de 2025 respecto a "Transparencia, lineamientos de cultura de integridad y conflictos de interés en la administración pública distrital.", completando así los soportes de ejecución de la actividad formulada en el Programa de Transparencia y Ética Pública - PTEP de la presente vigencia. Dado lo indicado, se califica la acción como </t>
    </r>
    <r>
      <rPr>
        <b/>
        <sz val="8"/>
        <color theme="1"/>
        <rFont val="Tahoma"/>
        <family val="2"/>
      </rPr>
      <t>"Terminada"</t>
    </r>
    <r>
      <rPr>
        <sz val="8"/>
        <color theme="1"/>
        <rFont val="Tahoma"/>
        <family val="2"/>
      </rPr>
      <t xml:space="preserve"> y se recomienda al área remitir la totalidad de soportes requeridos en el periodo de seguimiento que corresponda para evaluación por parte del equipo de la Oficina de Control Interno. </t>
    </r>
  </si>
  <si>
    <t>1. Publicación PAA 1 semestre de 2025 en el botón de transparencia
2. Soporte publicación - Web Máster</t>
  </si>
  <si>
    <r>
      <t xml:space="preserve">Reporte OCI: </t>
    </r>
    <r>
      <rPr>
        <sz val="8"/>
        <color theme="1"/>
        <rFont val="Tahoma"/>
        <family val="2"/>
      </rPr>
      <t xml:space="preserve">Se efectuó el seguimiento al Plan Anual de Auditoría de la presente vigencia y se realizó la publicación correspondiente en el botón de transparencia de la entidad con fecha del 15 de julio de 2025, sobre lo cual se cargan los soportes en el repositorio correspondiente. Dado lo indicado, así como lo proyectado en el programa se califica la acción </t>
    </r>
    <r>
      <rPr>
        <b/>
        <sz val="8"/>
        <color theme="1"/>
        <rFont val="Tahoma"/>
        <family val="2"/>
      </rPr>
      <t>"En Proceso"</t>
    </r>
    <r>
      <rPr>
        <sz val="8"/>
        <color theme="1"/>
        <rFont val="Tahoma"/>
        <family val="2"/>
      </rPr>
      <t xml:space="preserve">. </t>
    </r>
  </si>
  <si>
    <t>1. Enlace de soportes: https://drive.google.com/drive/folders/1r0WLPLOSJX7dqFjiPBEIrDH03BPvmS5G?usp=sharing</t>
  </si>
  <si>
    <r>
      <t xml:space="preserve">Reporte Relacionamiento: </t>
    </r>
    <r>
      <rPr>
        <sz val="8"/>
        <color theme="1"/>
        <rFont val="Tahoma"/>
        <family val="2"/>
      </rPr>
      <t>Se enviaron reportes quincenales a las áreas con el fin de recordarles las peticiones pendientes de respuestas.</t>
    </r>
    <r>
      <rPr>
        <b/>
        <sz val="8"/>
        <color theme="1"/>
        <rFont val="Tahoma"/>
        <family val="2"/>
      </rPr>
      <t xml:space="preserve">
Análisis OCI: </t>
    </r>
    <r>
      <rPr>
        <sz val="8"/>
        <color theme="1"/>
        <rFont val="Tahoma"/>
        <family val="2"/>
      </rPr>
      <t xml:space="preserve">Se realiza la verificación de soportes observando las copias de los correos enviados de mayo a agosto de 2025, completando a la fecha (16) solicitudes remitidas a las áreas responsables para control de respuestas pendientes. Teniendo en cuenta la fecha de terminación, así como que se ha venido adelantando la gestión de las peticiones de conformidad con lo formulado, se califica la acción </t>
    </r>
    <r>
      <rPr>
        <b/>
        <sz val="8"/>
        <color theme="1"/>
        <rFont val="Tahoma"/>
        <family val="2"/>
      </rPr>
      <t>"En Proceso"</t>
    </r>
    <r>
      <rPr>
        <sz val="8"/>
        <color theme="1"/>
        <rFont val="Tahoma"/>
        <family val="2"/>
      </rPr>
      <t xml:space="preserve">. </t>
    </r>
  </si>
  <si>
    <t>1. PGD Actualizado
2. Acta de Comité de aprobación
3. Enlace de públicación https://www.canalcapital.gov.co/sites/default/files/media/file/file/AGRI-GD-PR-001%20PROGRAMA%20DE%20GESTION%20DOCUMENTAL._0.pdf</t>
  </si>
  <si>
    <t>1. Informe de avance de la actualización de las TRD con corte a 31 de Julio</t>
  </si>
  <si>
    <t>1. Se adjuntan como evidencias la invitación enviada de manera masiva al interior de la entidad, la presentación utilizada que deja constancia de los temas abordados y el registro de asistencia a la actividad.</t>
  </si>
  <si>
    <r>
      <t xml:space="preserve">Reporte R. Humanos: </t>
    </r>
    <r>
      <rPr>
        <sz val="8"/>
        <color theme="1"/>
        <rFont val="Tahoma"/>
        <family val="2"/>
      </rPr>
      <t xml:space="preserve">El 13 de mayo de 2025 se llevó a cabo la capacitación “Habilidades para el Servicio: Protocolos del Servicio a la Ciudadanía”, orientada a fortalecer la atención con enfoque diferencial, especialmente hacia personas en condición de discapacidad, promoviendo un servicio incluyente, respetuoso y acorde con los lineamientos del Distrito en materia de accesibilidad y trato digno.
</t>
    </r>
    <r>
      <rPr>
        <b/>
        <sz val="8"/>
        <color theme="1"/>
        <rFont val="Tahoma"/>
        <family val="2"/>
      </rPr>
      <t xml:space="preserve">Análisis OCI: </t>
    </r>
    <r>
      <rPr>
        <sz val="8"/>
        <color theme="1"/>
        <rFont val="Tahoma"/>
        <family val="2"/>
      </rPr>
      <t xml:space="preserve">Se adelantó la verificación de los soportes remitidos, en los cuales se observa la ejecución de la jornada de capacitación del 13 de mayo de 2025 respecto a "Habilidades para el
Servicio - Protocolos del Servicio a la Ciudadanía", a la cual asistieron tres (3) personas de Capital. Teniendo en cuenta lo anterior, se califica la acción como </t>
    </r>
    <r>
      <rPr>
        <b/>
        <sz val="8"/>
        <color theme="1"/>
        <rFont val="Tahoma"/>
        <family val="2"/>
      </rPr>
      <t>"Terminada"</t>
    </r>
    <r>
      <rPr>
        <sz val="8"/>
        <color theme="1"/>
        <rFont val="Tahoma"/>
        <family val="2"/>
      </rPr>
      <t xml:space="preserve">. </t>
    </r>
  </si>
  <si>
    <t>1. Enlace soportes: https://www.canalcapital.gov.co/institucional/informe-pqrs</t>
  </si>
  <si>
    <r>
      <t xml:space="preserve">Reporte Relacionamiento: </t>
    </r>
    <r>
      <rPr>
        <sz val="8"/>
        <color theme="1"/>
        <rFont val="Tahoma"/>
        <family val="2"/>
      </rPr>
      <t xml:space="preserve">Se han publicado los informes de PQRS de mayo a agosto.
</t>
    </r>
    <r>
      <rPr>
        <b/>
        <sz val="8"/>
        <color theme="1"/>
        <rFont val="Tahoma"/>
        <family val="2"/>
      </rPr>
      <t xml:space="preserve">Análisis OCI: </t>
    </r>
    <r>
      <rPr>
        <sz val="8"/>
        <color theme="1"/>
        <rFont val="Tahoma"/>
        <family val="2"/>
      </rPr>
      <t xml:space="preserve">Se realizó la verificación del contenido del botón de transparencia de la página web de la entidad observando la publicación de los informes mensuales de PQRS correspondientes a mayo, junio, julio y agosto respectivamente. Por lo anterior, se evidencia el cumplimiento de lo formulado al presente corte, por lo que se califica </t>
    </r>
    <r>
      <rPr>
        <b/>
        <sz val="8"/>
        <color theme="1"/>
        <rFont val="Tahoma"/>
        <family val="2"/>
      </rPr>
      <t>"En Proceso"</t>
    </r>
    <r>
      <rPr>
        <sz val="8"/>
        <color theme="1"/>
        <rFont val="Tahoma"/>
        <family val="2"/>
      </rPr>
      <t xml:space="preserve">. </t>
    </r>
  </si>
  <si>
    <t>1. Documento en construcción de la Estrategia de Rendición de cuentas:
https://drive.google.com/drive/u/0/folders/147QvPrjyZ2-dOnx3FkXS49Y8dp3jk82D</t>
  </si>
  <si>
    <r>
      <t xml:space="preserve">Reporte Digital: </t>
    </r>
    <r>
      <rPr>
        <sz val="8"/>
        <color theme="1"/>
        <rFont val="Tahoma"/>
        <family val="2"/>
      </rPr>
      <t xml:space="preserve">Para este periodo se recibió la información del equipo de planeación y se realizó la respectiva publicación en la página web y la publicación en las redes sociales.
</t>
    </r>
    <r>
      <rPr>
        <b/>
        <sz val="8"/>
        <color theme="1"/>
        <rFont val="Tahoma"/>
        <family val="2"/>
      </rPr>
      <t xml:space="preserve">Análisis OCI: </t>
    </r>
    <r>
      <rPr>
        <sz val="8"/>
        <color theme="1"/>
        <rFont val="Tahoma"/>
        <family val="2"/>
      </rPr>
      <t xml:space="preserve">Se presenta el soporte de la publicación del documento de informe de gestión de la vigencia 2024, en el marco de la rendición de cuentas; sin embargo, teniendo en cuenta que el documento en construcción para 2025 - 2026 se finalizará en octubre, de conformidad con lo mencionado por planeación, se califica el área con alerta </t>
    </r>
    <r>
      <rPr>
        <b/>
        <sz val="8"/>
        <color theme="1"/>
        <rFont val="Tahoma"/>
        <family val="2"/>
      </rPr>
      <t>"Incumplida"</t>
    </r>
    <r>
      <rPr>
        <sz val="8"/>
        <color theme="1"/>
        <rFont val="Tahoma"/>
        <family val="2"/>
      </rPr>
      <t xml:space="preserve"> y se recomienda articular las actividades con las demás áreas responsables, de manera que se ejecute el Programa a cabalidad. </t>
    </r>
  </si>
  <si>
    <t>1. Nota Intranet: 
Fecha: 8 de enero de 2025
Link de evidencia: https://intranet.canalcapital.gov.co/ccintnt/estrategia-de-rendicion-de-cuentas/
2. Nota Intranet:
Fecha: 23 de abril de 2025
Link de evidencia: https://intranet.canalcapital.gov.co/ccintnt/nuestro-canal-presenta-su-rendicion-de-cuentas-2024/
3. Asunto del correo: 📥 Planeación - Comunicaciones: Consulta el informe de implementación de nuestra Estrategia de Rendición de Cuentas a la gestión 2024 📝
Fecha: 27 de junio de 2025
Evidencia: En la carpeta indicada.</t>
  </si>
  <si>
    <r>
      <t xml:space="preserve">Reporte Digital: </t>
    </r>
    <r>
      <rPr>
        <sz val="8"/>
        <color theme="1"/>
        <rFont val="Tahoma"/>
        <family val="2"/>
      </rPr>
      <t xml:space="preserve">Se socializó a través de:  1. Nota en Intranet la Estrategia de Rendición de cuentas el 8 de enero de 2025.  2. Se realizó Nota intranet como llamado a ver la rendición de cuentas el 23 de abril de 2025.  3. Se envío correo masivo interno el informe de implementación de la estrategia de Rendición de cuentas a la gestión 2024.
</t>
    </r>
    <r>
      <rPr>
        <b/>
        <sz val="8"/>
        <color theme="1"/>
        <rFont val="Tahoma"/>
        <family val="2"/>
      </rPr>
      <t xml:space="preserve">Análisis OCI: </t>
    </r>
    <r>
      <rPr>
        <sz val="8"/>
        <color theme="1"/>
        <rFont val="Tahoma"/>
        <family val="2"/>
      </rPr>
      <t xml:space="preserve">Revisados los soportes se observa la socialización del informe de resultados de la rendición de cuentas, así como la invitación a la rendición de cuentas del canal, así mismo se publicó el documento para comentarios en enero, previo al inicio de la ejecución de la actividad. Teniendo en cuenta el reporte del área de Planeación sobre la modificación de la estrategia 2025 - 2026, se deberán articular las actividades que correspondan a la presente vigencia, en el entendido que el Programa de Transparencia y Ética Pública - PTEP se formula de manera anual. Teniendo en cuenta lo indicado, se califica la acción como </t>
    </r>
    <r>
      <rPr>
        <b/>
        <sz val="8"/>
        <color theme="1"/>
        <rFont val="Tahoma"/>
        <family val="2"/>
      </rPr>
      <t>"Incumplida"</t>
    </r>
    <r>
      <rPr>
        <sz val="8"/>
        <color theme="1"/>
        <rFont val="Tahoma"/>
        <family val="2"/>
      </rPr>
      <t xml:space="preserve">. </t>
    </r>
  </si>
  <si>
    <t>1. All user PTEP: 
Asunto del correo: 👀 Consulta el Programa de Transparencia y Ética Pública - PTEP 🕵️‍♂️
Fecha: 7 de enero de 2025
Evidencia: En la carpeta indicada.
2. Nota Intranet:
Link de evidencia: https://intranet.canalcapital.gov.co/ccintnt/lo-que-debes-saber-sobre-el-ptep/</t>
  </si>
  <si>
    <r>
      <t xml:space="preserve">Reporte Comunicaciones: </t>
    </r>
    <r>
      <rPr>
        <sz val="8"/>
        <color theme="1"/>
        <rFont val="Tahoma"/>
        <family val="2"/>
      </rPr>
      <t xml:space="preserve">Sobre este tema se pueden evidenciar dos acciones:  1. Planeación: Envío de All user socializando el PTEP del 7 de enero de 2025.  2. Control Interno: Publicación de una nota en intranet y boletín sobre qué es PTEP.
</t>
    </r>
    <r>
      <rPr>
        <b/>
        <sz val="8"/>
        <color theme="1"/>
        <rFont val="Tahoma"/>
        <family val="2"/>
      </rPr>
      <t xml:space="preserve">Análisis OCI: </t>
    </r>
    <r>
      <rPr>
        <sz val="8"/>
        <color theme="1"/>
        <rFont val="Tahoma"/>
        <family val="2"/>
      </rPr>
      <t xml:space="preserve">Verificados los soportes se observa la publicación del 7 de enero de 2025; sin embargo, esta es anterior a la fecha de inicio de ejecución de la actividad. De igual manera, es importante tener en cuenta los responsables de ejecución de la actividad para el reporte de la ejecución de la acción, lo anterior, teniendo en cuenta que la publicación requerida por parte de la Oficina de Control Interno hace parte de un plan diferente al formulado. Se validan los soportes como parte del presente reporte y se califica la acción como </t>
    </r>
    <r>
      <rPr>
        <b/>
        <sz val="8"/>
        <color theme="1"/>
        <rFont val="Tahoma"/>
        <family val="2"/>
      </rPr>
      <t>"En Proceso"</t>
    </r>
    <r>
      <rPr>
        <sz val="8"/>
        <color theme="1"/>
        <rFont val="Tahoma"/>
        <family val="2"/>
      </rPr>
      <t xml:space="preserve"> y se recomienda al área efectuar las actividades de manera articulada con el corresponsable. </t>
    </r>
  </si>
  <si>
    <t>1. Se adjuntan los comunicados internos publicados por el área de Comunicaciones, gestión realizada de manera conjunta con el área de Talento Humano.</t>
  </si>
  <si>
    <r>
      <t xml:space="preserve">Reporte R. Humanos: </t>
    </r>
    <r>
      <rPr>
        <sz val="8"/>
        <color theme="1"/>
        <rFont val="Tahoma"/>
        <family val="2"/>
      </rPr>
      <t xml:space="preserve">El 25 de abril se envió un comunicado interno sobre la Política Integral de Transparencia y Gestión Antisoborno; el 4 de julio se reiteró con las disposiciones del Decreto 1112 de 2024, y el 30 de abril se remitió un comunicado invitando a los colaboradores a conocer los planes y políticas publicadas en la intranet, botón Recursos Humanos, entre ellas la Política Integral de Transparencia y Ética Pública.
</t>
    </r>
    <r>
      <rPr>
        <b/>
        <sz val="8"/>
        <color theme="1"/>
        <rFont val="Tahoma"/>
        <family val="2"/>
      </rPr>
      <t xml:space="preserve">Análisis OCI: </t>
    </r>
    <r>
      <rPr>
        <sz val="8"/>
        <color theme="1"/>
        <rFont val="Tahoma"/>
        <family val="2"/>
      </rPr>
      <t xml:space="preserve">Se adelanta la verificación de los soportes entregados, sobre los cuales se evalúa el comunicado #32 del 4 de julio por corresponder al corte de seguimiento identificando que se publicó una pieza comunicativa invitando a la consulta de la Política de Transparencia; sin embargo, es importante que el área adelante lo formulado en la acción definida como </t>
    </r>
    <r>
      <rPr>
        <i/>
        <sz val="8"/>
        <color theme="1"/>
        <rFont val="Tahoma"/>
        <family val="2"/>
      </rPr>
      <t>"Inducción a nivel interno las nuevas disposiciones normativas del Decreto 1122 de 2024"</t>
    </r>
    <r>
      <rPr>
        <sz val="8"/>
        <color theme="1"/>
        <rFont val="Tahoma"/>
        <family val="2"/>
      </rPr>
      <t xml:space="preserve">, por lo que se mantiene la calificación </t>
    </r>
    <r>
      <rPr>
        <b/>
        <sz val="8"/>
        <color theme="1"/>
        <rFont val="Tahoma"/>
        <family val="2"/>
      </rPr>
      <t>"En Proceso"</t>
    </r>
    <r>
      <rPr>
        <sz val="8"/>
        <color theme="1"/>
        <rFont val="Tahoma"/>
        <family val="2"/>
      </rPr>
      <t xml:space="preserve"> y se recomienda al área revisar las acciones programadas para la vigencia.  </t>
    </r>
  </si>
  <si>
    <t>1. Se adjuntan como evidencias el correo de solicitud, el correo de respuesta, la invitación enviada de manera masiva al interior de la entidad, la presentación utilizada que deja constancia de los temas abordados y el registro de asistencia a la actividad; para la segunda sesión se incluye la grabación, la presentación y el registro de asistencia.</t>
  </si>
  <si>
    <t>1. Asunto del correo: 📥 Planeación - Comunicaciones: Consulta el informe de implementación de nuestra Estrategia de Rendición de Cuentas a la gestión 2024 📝
Fecha: 27 de junio de 2025
Evidencia: En la carpeta indicada.</t>
  </si>
  <si>
    <r>
      <t xml:space="preserve">Reporte Comunicaciones: </t>
    </r>
    <r>
      <rPr>
        <sz val="8"/>
        <color theme="1"/>
        <rFont val="Tahoma"/>
        <family val="2"/>
      </rPr>
      <t xml:space="preserve">Se socializó a través de correo masivo interno el Informe de Implementación de la Estrategia de Rendición de Cuentas a la gestión 2024.
</t>
    </r>
    <r>
      <rPr>
        <b/>
        <sz val="8"/>
        <color theme="1"/>
        <rFont val="Tahoma"/>
        <family val="2"/>
      </rPr>
      <t xml:space="preserve">Análisis OCI: </t>
    </r>
    <r>
      <rPr>
        <sz val="8"/>
        <color theme="1"/>
        <rFont val="Tahoma"/>
        <family val="2"/>
      </rPr>
      <t xml:space="preserve">Se adelanta la comunicación el 27 de junio de 2025 con la invitación a conocer el informe de resultados de la rendición de cuentas efectuada para la vigencia 2024 vía correo electrónico del área de Comunicaciones. Teniendo en cuenta lo anterior, así como las fechas de ejecución proyectadas en el presente Programa, se califica la acción como </t>
    </r>
    <r>
      <rPr>
        <b/>
        <sz val="8"/>
        <color theme="1"/>
        <rFont val="Tahoma"/>
        <family val="2"/>
      </rPr>
      <t>"Terminada"</t>
    </r>
    <r>
      <rPr>
        <sz val="8"/>
        <color theme="1"/>
        <rFont val="Tahoma"/>
        <family val="2"/>
      </rPr>
      <t>.</t>
    </r>
  </si>
  <si>
    <t>1.https://docs.google.com/forms/d/1wGNuNCcjQM9U493L5y5rJZ1onfskzkBp3AZ2CCI3LbI/edit
2.https://www.canalcapital.gov.co/institucional/4-planeacion-presupuesto-e-informes/473-informe-rendicion-cuentas-la-ciudadania</t>
  </si>
  <si>
    <t>1. La respuesta y los anexos respectivos se encuentran en el drive
https://drive.google.com/drive/u/0/folders/1F53_lJEBW8N2uUNElJ0fg8LV38UOzyN0</t>
  </si>
  <si>
    <t xml:space="preserve">No se remiten soportes de ejecución para el presente seguimiento. </t>
  </si>
  <si>
    <t>1. Enlace de soporte:https://drive.google.com/drive/folders/1PXIAjP-VGwu6RcDghqvzlpW00SinYUPk?usp=sharing</t>
  </si>
  <si>
    <r>
      <t xml:space="preserve">Reporte Relacionamiento: </t>
    </r>
    <r>
      <rPr>
        <sz val="8"/>
        <color theme="1"/>
        <rFont val="Tahoma"/>
        <family val="2"/>
      </rPr>
      <t xml:space="preserve">Se viene socializando la infografía con la información correspondiente a través de comunicaciones internas.
</t>
    </r>
    <r>
      <rPr>
        <b/>
        <sz val="8"/>
        <color theme="1"/>
        <rFont val="Tahoma"/>
        <family val="2"/>
      </rPr>
      <t xml:space="preserve">Análisis OCI: </t>
    </r>
    <r>
      <rPr>
        <sz val="8"/>
        <color theme="1"/>
        <rFont val="Tahoma"/>
        <family val="2"/>
      </rPr>
      <t xml:space="preserve">Se adelanta la evaluación del soporte remitido observando la comunicación interna del 19 de junio de 2025 mediante correo electrónico respecto a </t>
    </r>
    <r>
      <rPr>
        <i/>
        <sz val="8"/>
        <color theme="1"/>
        <rFont val="Tahoma"/>
        <family val="2"/>
      </rPr>
      <t>"tips y buenas prácticas para prestar un
buen servicio a la ciudadanía"</t>
    </r>
    <r>
      <rPr>
        <sz val="8"/>
        <color theme="1"/>
        <rFont val="Tahoma"/>
        <family val="2"/>
      </rPr>
      <t xml:space="preserve">, por lo que se califica la acción como </t>
    </r>
    <r>
      <rPr>
        <b/>
        <sz val="8"/>
        <color theme="1"/>
        <rFont val="Tahoma"/>
        <family val="2"/>
      </rPr>
      <t>"En Proceso"</t>
    </r>
    <r>
      <rPr>
        <sz val="8"/>
        <color theme="1"/>
        <rFont val="Tahoma"/>
        <family val="2"/>
      </rPr>
      <t xml:space="preserve">. </t>
    </r>
  </si>
  <si>
    <t>1. Se adjuntan como evidencias la presentación utilizada en la capacitación virtual, el acta y correo de evidencias, la divulgación  y el listado de asistencia y las evidencias fotográficas.</t>
  </si>
  <si>
    <t>1. Actas y presentaciones en power point en el drive
https://drive.google.com/drive/u/0/folders/1u4wSpg0zuFI8ApMFPpeNX_yAu_KrcXo2</t>
  </si>
  <si>
    <r>
      <t xml:space="preserve">Reporte Relacionamiento: </t>
    </r>
    <r>
      <rPr>
        <sz val="8"/>
        <color theme="1"/>
        <rFont val="Tahoma"/>
        <family val="2"/>
      </rPr>
      <t xml:space="preserve">Se adjuntan actas de las mesas técnicas así como las presentaciones realizadas para ver el contenido y los temas a tratar. 
</t>
    </r>
    <r>
      <rPr>
        <b/>
        <sz val="8"/>
        <color theme="1"/>
        <rFont val="Tahoma"/>
        <family val="2"/>
      </rPr>
      <t xml:space="preserve">Análisis OCI: </t>
    </r>
    <r>
      <rPr>
        <sz val="8"/>
        <color theme="1"/>
        <rFont val="Tahoma"/>
        <family val="2"/>
      </rPr>
      <t xml:space="preserve">Se remite por parte del área responsable el acta y presentación de la segunda mesa técnica del modelo de relacionamiento con el ciudadano con fecha del 29 de mayo de 2025, de conformidad con lo formulado en la acción. Teniendo en cuenta lo mencionado, se califica la actividad </t>
    </r>
    <r>
      <rPr>
        <b/>
        <sz val="8"/>
        <color theme="1"/>
        <rFont val="Tahoma"/>
        <family val="2"/>
      </rPr>
      <t>"En Proceso"</t>
    </r>
    <r>
      <rPr>
        <sz val="8"/>
        <color theme="1"/>
        <rFont val="Tahoma"/>
        <family val="2"/>
      </rPr>
      <t xml:space="preserve">. </t>
    </r>
  </si>
  <si>
    <t>1. Soportes en enlace: https://drive.google.com/drive/folders/1qw4o67StjXUv8_jAM8Byf4X1Qm35kzF9?usp=drive_link</t>
  </si>
  <si>
    <t>1. Asunto del correo:  ☎️ ¡Conoce los canales de Atención que tenemos disponibles para atender a la ciudadanía! 📱🖥️
Fecha: 14 de abril de 2025
Evidencia: En la carpeta indicada.</t>
  </si>
  <si>
    <r>
      <t xml:space="preserve">Reporte Comunicaciones: </t>
    </r>
    <r>
      <rPr>
        <sz val="8"/>
        <color theme="1"/>
        <rFont val="Tahoma"/>
        <family val="2"/>
      </rPr>
      <t xml:space="preserve">Se socializaron los Canales de Atención a la ciudadanía de Canal Capital a través de correo masivo interno.
</t>
    </r>
    <r>
      <rPr>
        <b/>
        <sz val="8"/>
        <color theme="1"/>
        <rFont val="Tahoma"/>
        <family val="2"/>
      </rPr>
      <t xml:space="preserve">Análisis OCI: </t>
    </r>
    <r>
      <rPr>
        <sz val="8"/>
        <color theme="1"/>
        <rFont val="Tahoma"/>
        <family val="2"/>
      </rPr>
      <t xml:space="preserve">Se verifican los soportes remitidos, sin embargo, se observa que la copia del correo de socialización de los canales de atención corresponde al 14 de abril de 2025, lo cual se encuentra fuera del periodo de seguimiento. Dado lo anterior, se recomienda al área remitir los soportes que correspondan al periodo de evaluación para verificación por parte del equipo auditor. Teniendo en cuenta lo anterior, se califica la acción </t>
    </r>
    <r>
      <rPr>
        <b/>
        <sz val="8"/>
        <color theme="1"/>
        <rFont val="Tahoma"/>
        <family val="2"/>
      </rPr>
      <t>"En Proceso"</t>
    </r>
    <r>
      <rPr>
        <sz val="8"/>
        <color theme="1"/>
        <rFont val="Tahoma"/>
        <family val="2"/>
      </rPr>
      <t xml:space="preserve"> y se recomienda mantener la ejecución de lo formulado hasta la fecha de terminación. </t>
    </r>
  </si>
  <si>
    <t>1. Se adjuntan como evidencias la presentación utilizada en las capacitaciones virtuales, el acta y correo de evidencias, la divulgación e invitación al taller de Cultura Sorda y Lengua de Señas, el listado de asistencia y las evidencias fotográficas.</t>
  </si>
  <si>
    <t>1. Se adjuntan como evidencias la invitación enviada de manera masiva al interior de la entidad, la presentación utilizada que deja constancia de los temas abordados, el listado de asistencia, el registro de la actividad y las evidencias fotográficas.</t>
  </si>
  <si>
    <r>
      <t xml:space="preserve">Reporte R. Humanos: </t>
    </r>
    <r>
      <rPr>
        <sz val="8"/>
        <color theme="1"/>
        <rFont val="Tahoma"/>
        <family val="2"/>
      </rPr>
      <t xml:space="preserve">El 8 de abril de 2025 se realizó la capacitación “Habilidades para el servicio – Conoce y conecta con la ciudadanía”, orientada por la Dirección Distrital de Calidad del Servicio, con prioridad para funcionarios de atención a la ciudadanía e invitación masiva al resto de colaboradores. El 24 de abril se desarrolló la capacitación “Lenguajes claros, comprensivos e incluyentes – Función Pública”, solicitada para complementar el Plan Institucional de Capacitación, con énfasis en el personal de atención a la ciudadanía. Finalmente, el 29 de mayo se llevó a cabo el Taller Presencial sobre Cultura Sorda, dirigido a los funcionarios de Canal Capital, todas estas actividades relacionadas con el fortalecimiento del relacionamiento con la ciudadanía.
</t>
    </r>
    <r>
      <rPr>
        <b/>
        <sz val="8"/>
        <color theme="1"/>
        <rFont val="Tahoma"/>
        <family val="2"/>
      </rPr>
      <t xml:space="preserve">Análisis OCI: </t>
    </r>
    <r>
      <rPr>
        <sz val="8"/>
        <color theme="1"/>
        <rFont val="Tahoma"/>
        <family val="2"/>
      </rPr>
      <t xml:space="preserve">Verificados los soportes se reitera la recomendación al área de remitir los soportes que permitan evidenciar la asistencia del personal invitado a las jornadas adelantadas durante abril de 2025, dado que no se aportan soportes adicionales. Lo anterior, con el fin de poder verificar que efectivamente fueron ejecutadas al interior del canal y que se contó con la asistencia requerida. Teniendo en cuenta lo anterior, se mantiene la calificación </t>
    </r>
    <r>
      <rPr>
        <b/>
        <sz val="8"/>
        <color theme="1"/>
        <rFont val="Tahoma"/>
        <family val="2"/>
      </rPr>
      <t xml:space="preserve">"En Proceso". </t>
    </r>
  </si>
  <si>
    <r>
      <t xml:space="preserve">Reporte R. Humanos: </t>
    </r>
    <r>
      <rPr>
        <sz val="8"/>
        <color theme="1"/>
        <rFont val="Tahoma"/>
        <family val="2"/>
      </rPr>
      <t xml:space="preserve">El 13 de mayo de 2025 se realizó la capacitación “Habilidades para el Servicio: Protocolos del Servicio a la Ciudadanía” y el 29 de mayo el taller presencial “Cultura Sorda”, ambos dirigidos a los funcionarios de Canal Capital con el objetivo de fortalecer la atención a la ciudadanía con enfoque diferencial, promoviendo un servicio incluyente, respetuoso y acorde con los lineamientos distritales en materia de accesibilidad y trato digno, con énfasis en la comunicación y atención a personas en condición de discapacidad.
</t>
    </r>
    <r>
      <rPr>
        <b/>
        <sz val="8"/>
        <color theme="1"/>
        <rFont val="Tahoma"/>
        <family val="2"/>
      </rPr>
      <t xml:space="preserve">Análisis OCI: </t>
    </r>
    <r>
      <rPr>
        <sz val="8"/>
        <color theme="1"/>
        <rFont val="Tahoma"/>
        <family val="2"/>
      </rPr>
      <t xml:space="preserve">Si bien no fueron remitidos los soportes de la jornada del 13 de mayo de 2025 indicada por el área, se procede a la verificación de los soportes entregados del 29 de mayo de 2025, dentro de los cuales se evidencia el listado de asistencia, así como el registro fotográfico de la jornada adelantada por el INSOR. Dado lo anterior, así como el resultado esperado se califica la acción como </t>
    </r>
    <r>
      <rPr>
        <b/>
        <sz val="8"/>
        <color theme="1"/>
        <rFont val="Tahoma"/>
        <family val="2"/>
      </rPr>
      <t xml:space="preserve">"Terminada" </t>
    </r>
    <r>
      <rPr>
        <sz val="8"/>
        <color theme="1"/>
        <rFont val="Tahoma"/>
        <family val="2"/>
      </rPr>
      <t xml:space="preserve">y se recomienda al área efectuar la remisión de la información mencionada en los reportes con el fin de efectuar la evaluación correspondiente por parte del equipo de la Oficina de Control Interno. </t>
    </r>
  </si>
  <si>
    <t>1. Enlace de soportes: https://drive.google.com/drive/folders/15DX14Ee6zCWZa_02Qgdp-w24QDSoUc7i?usp=drive_link</t>
  </si>
  <si>
    <t>1. Enlace de soportes: https://drive.google.com/drive/folders/1KGqDQLmSTTlg-EOMgSg76hNr5zQZKxjY?usp=sharing</t>
  </si>
  <si>
    <r>
      <t xml:space="preserve">Reporte Relacionamiento: </t>
    </r>
    <r>
      <rPr>
        <sz val="8"/>
        <color theme="1"/>
        <rFont val="Tahoma"/>
        <family val="2"/>
      </rPr>
      <t>Se realizó y publicó en julio el informe de satisfacción de los usuarios.</t>
    </r>
    <r>
      <rPr>
        <b/>
        <sz val="8"/>
        <color theme="1"/>
        <rFont val="Tahoma"/>
        <family val="2"/>
      </rPr>
      <t xml:space="preserve">
Análisis OCI: </t>
    </r>
    <r>
      <rPr>
        <sz val="8"/>
        <color theme="1"/>
        <rFont val="Tahoma"/>
        <family val="2"/>
      </rPr>
      <t xml:space="preserve">Se adelantó la verificación de los soportes remitidos observando la consolidación del informe de satisfacción de los usuarios correspondiente al periodo del 1 de enero al 30 de junio de 2025; sin embargo, no se registra la publicación en el botón de transparencia de la entidad. De igual manera, se recomienda al área revisar la recomendación dejada por la Oficina de Control Interno en el primer seguimiento. Teniendo en cuenta lo anterior, se califica la acción </t>
    </r>
    <r>
      <rPr>
        <b/>
        <sz val="8"/>
        <color theme="1"/>
        <rFont val="Tahoma"/>
        <family val="2"/>
      </rPr>
      <t>"En Proceso"</t>
    </r>
    <r>
      <rPr>
        <sz val="8"/>
        <color theme="1"/>
        <rFont val="Tahoma"/>
        <family val="2"/>
      </rPr>
      <t xml:space="preserve">.  </t>
    </r>
  </si>
  <si>
    <t>1. Correo de solicitud de caracterización de usuarios
2. Herramienta para la recolección de información que esta en proceso de diligenciamiento
https://drive.google.com/drive/u/0/folders/1hBX6YPlde5qaefq55FsHNKj9egeMQ7ZU</t>
  </si>
  <si>
    <r>
      <t xml:space="preserve">Reporte Planeación: </t>
    </r>
    <r>
      <rPr>
        <sz val="8"/>
        <color theme="1"/>
        <rFont val="Tahoma"/>
        <family val="2"/>
      </rPr>
      <t xml:space="preserve">El ejercicio de caracterización de usuarios a la fecha, reporta un avance en la consolidación del documento, en primer lugar se actualizó la herramienta de recolección de información incluyendo en la misma nuevos criterios de caracterización, así como la vinculación de nuevas áreas 
</t>
    </r>
    <r>
      <rPr>
        <b/>
        <sz val="8"/>
        <color theme="1"/>
        <rFont val="Tahoma"/>
        <family val="2"/>
      </rPr>
      <t xml:space="preserve">Análisis OCI: </t>
    </r>
    <r>
      <rPr>
        <sz val="8"/>
        <color theme="1"/>
        <rFont val="Tahoma"/>
        <family val="2"/>
      </rPr>
      <t xml:space="preserve">Se adelanta la verificación de los soportes en los cuales se observa copia de los correos remitidos el 1 de agoto de 2025 con el fin de que se efectuara el diligenciamiento de la herramienta de consolidación de información para levantamiento de la caracterización de usuarios. Teniendo en cuenta lo anterior, se califica la acción </t>
    </r>
    <r>
      <rPr>
        <b/>
        <sz val="8"/>
        <color theme="1"/>
        <rFont val="Tahoma"/>
        <family val="2"/>
      </rPr>
      <t>"En Proceso"</t>
    </r>
    <r>
      <rPr>
        <sz val="8"/>
        <color theme="1"/>
        <rFont val="Tahoma"/>
        <family val="2"/>
      </rPr>
      <t xml:space="preserve"> y se recomienda al área dar continuidad a la acción formulada. </t>
    </r>
  </si>
  <si>
    <t>1. Enlace de soportes: https://www.canalcapital.gov.co/institucional/informe-pqrs</t>
  </si>
  <si>
    <r>
      <t xml:space="preserve">Reporte Relacionamiento: </t>
    </r>
    <r>
      <rPr>
        <sz val="8"/>
        <color theme="1"/>
        <rFont val="Tahoma"/>
        <family val="2"/>
      </rPr>
      <t>Se han publicado los informes de PQRS de mayo a agosto.</t>
    </r>
    <r>
      <rPr>
        <b/>
        <sz val="8"/>
        <color theme="1"/>
        <rFont val="Tahoma"/>
        <family val="2"/>
      </rPr>
      <t xml:space="preserve">
Análisis OCI: </t>
    </r>
    <r>
      <rPr>
        <sz val="8"/>
        <color theme="1"/>
        <rFont val="Tahoma"/>
        <family val="2"/>
      </rPr>
      <t>Verificados los soportes se observa la inclusión de numeral</t>
    </r>
    <r>
      <rPr>
        <i/>
        <sz val="8"/>
        <color theme="1"/>
        <rFont val="Tahoma"/>
        <family val="2"/>
      </rPr>
      <t xml:space="preserve"> "4.Denuncias por posibles actos de corrupción con enfoque de género"</t>
    </r>
    <r>
      <rPr>
        <sz val="8"/>
        <color theme="1"/>
        <rFont val="Tahoma"/>
        <family val="2"/>
      </rPr>
      <t xml:space="preserve"> en los informes mensuales de gestión de PQRS atendiendo a lo formulado en la acción del presente Programa. Dado lo indicado, se califica la actividad </t>
    </r>
    <r>
      <rPr>
        <b/>
        <sz val="8"/>
        <color theme="1"/>
        <rFont val="Tahoma"/>
        <family val="2"/>
      </rPr>
      <t>En Proceso"</t>
    </r>
    <r>
      <rPr>
        <sz val="8"/>
        <color theme="1"/>
        <rFont val="Tahoma"/>
        <family val="2"/>
      </rPr>
      <t xml:space="preserve">. </t>
    </r>
  </si>
  <si>
    <t>1. Enlace soportes: https://drive.google.com/drive/folders/1B9i0YYcBV-6JWjJGm7_HNefUSYjzHH-T?usp=drive_link</t>
  </si>
  <si>
    <r>
      <t xml:space="preserve">Reporte Relacionamiento: </t>
    </r>
    <r>
      <rPr>
        <sz val="8"/>
        <color theme="1"/>
        <rFont val="Tahoma"/>
        <family val="2"/>
      </rPr>
      <t xml:space="preserve">Se viene implementando la estrategia de racionalización de trámites de acuerdo a lo establecido en el cronograma.
</t>
    </r>
    <r>
      <rPr>
        <b/>
        <sz val="8"/>
        <color theme="1"/>
        <rFont val="Tahoma"/>
        <family val="2"/>
      </rPr>
      <t xml:space="preserve">Análisis OCI: </t>
    </r>
    <r>
      <rPr>
        <sz val="8"/>
        <color theme="1"/>
        <rFont val="Tahoma"/>
        <family val="2"/>
      </rPr>
      <t xml:space="preserve">Se efectuó la verificación de los soportes remitidos por el área, evidenciando el avance de la implementación de la estrategia de racionalización de trámites de la entidad, así mismo, se realizó el seguimiento por parte de la Oficina de Control Interno en el SUIT por parte de la Oficina de Control Interno, sobre lo cual se evidenció que Capital ha implementado 3 de 6 puntos a evaluar en la plataforma. Dado lo anterior, se califica la actividad </t>
    </r>
    <r>
      <rPr>
        <b/>
        <sz val="8"/>
        <color theme="1"/>
        <rFont val="Tahoma"/>
        <family val="2"/>
      </rPr>
      <t xml:space="preserve">"En Proceso". </t>
    </r>
  </si>
  <si>
    <t>1. Enlace soportes: https://drive.google.com/drive/folders/1BTxXZ83My0M3bHsx94KVprwDcuWVCIW2?usp=drive_link</t>
  </si>
  <si>
    <r>
      <t xml:space="preserve">Reporte Sistemas: </t>
    </r>
    <r>
      <rPr>
        <sz val="8"/>
        <color theme="1"/>
        <rFont val="Tahoma"/>
        <family val="2"/>
      </rPr>
      <t>Se han realizado diferentes mesas de trabajo con la consejería TIC, la alcaldía de Bogotá y con grupos interno de trabajo para establecer los lineamientos de publicación y tratamiento de los datos abiertos publicados por Canal Capital y la posibilidad de interoperabilidad con otras entidades respecto a los permisos de re trasmisión de las señales.</t>
    </r>
    <r>
      <rPr>
        <b/>
        <sz val="8"/>
        <color theme="1"/>
        <rFont val="Tahoma"/>
        <family val="2"/>
      </rPr>
      <t xml:space="preserve">
Análisis OCI: </t>
    </r>
    <r>
      <rPr>
        <sz val="8"/>
        <color theme="1"/>
        <rFont val="Tahoma"/>
        <family val="2"/>
      </rPr>
      <t xml:space="preserve">Se procede a la verificación de los soportes entregados dentro de los cuales se observan las citaciones a cuatro (4) mesas de trabajo; sin embargo, los soportes no cuentan con información que permita determinar los resultados de la revisión de los activos de información a incluir en la publicación de set de datos abiertos, de conformidad con lo formulado en la acción del presente Programa. Por lo anterior, se califica la acción </t>
    </r>
    <r>
      <rPr>
        <b/>
        <sz val="8"/>
        <color theme="1"/>
        <rFont val="Tahoma"/>
        <family val="2"/>
      </rPr>
      <t>"En Proceso"</t>
    </r>
    <r>
      <rPr>
        <sz val="8"/>
        <color theme="1"/>
        <rFont val="Tahoma"/>
        <family val="2"/>
      </rPr>
      <t xml:space="preserve"> reconociendo los soportes entregados y se recomienda al área completar los soportes que permitan validar la información referenciada en la acción. </t>
    </r>
  </si>
  <si>
    <t>1. Enlace soportes: https://drive.google.com/drive/folders/1DTLSaqWo6VA11yVsHQKdL642Qn93c63w?usp=drive_link</t>
  </si>
  <si>
    <t>1. Enlace soportes: https://drive.google.com/drive/folders/1AIVyGd9xXQS1J6dtnLgL1nj_XTYamZMK?usp=drive_link</t>
  </si>
  <si>
    <t>1. Enlace de soporte: https://drive.google.com/drive/folders/1c1z0ZopPrWhWgChoWBkScpVoyx4Oix54?usp=drive_link</t>
  </si>
  <si>
    <r>
      <t xml:space="preserve">Reporte Relacionamiento: </t>
    </r>
    <r>
      <rPr>
        <sz val="8"/>
        <color theme="1"/>
        <rFont val="Tahoma"/>
        <family val="2"/>
      </rPr>
      <t xml:space="preserve">Se viene realizando la difusión por comunicaciones internas del ABC de lenguaje claro.
</t>
    </r>
    <r>
      <rPr>
        <b/>
        <sz val="8"/>
        <color theme="1"/>
        <rFont val="Tahoma"/>
        <family val="2"/>
      </rPr>
      <t xml:space="preserve">Análisis OCI: </t>
    </r>
    <r>
      <rPr>
        <sz val="8"/>
        <color theme="1"/>
        <rFont val="Tahoma"/>
        <family val="2"/>
      </rPr>
      <t xml:space="preserve">Se efectúa la comunicación de </t>
    </r>
    <r>
      <rPr>
        <i/>
        <sz val="8"/>
        <color theme="1"/>
        <rFont val="Tahoma"/>
        <family val="2"/>
      </rPr>
      <t>"Te invitamos a consulta la Guía de lenguaje claro"</t>
    </r>
    <r>
      <rPr>
        <sz val="8"/>
        <color theme="1"/>
        <rFont val="Tahoma"/>
        <family val="2"/>
      </rPr>
      <t xml:space="preserve"> el 20 de mayo de 2025 por medio de Comunicaciones Internas vía correo electrónico, mediante el cual se invita a los colaboradores del canal a consultar el documento mencionado. Dado lo indicado se califica la actividad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</si>
  <si>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Ha la fecha la SCRD no ha realizado nuevas convocatorias a nuevas sesiones de trabajo del Comité Sectorial de Gestión del Conocimiento. 
</t>
    </r>
    <r>
      <rPr>
        <b/>
        <sz val="8"/>
        <color theme="1"/>
        <rFont val="Tahoma"/>
        <family val="2"/>
      </rPr>
      <t xml:space="preserve">Análisis OCI: </t>
    </r>
    <r>
      <rPr>
        <sz val="8"/>
        <color theme="1"/>
        <rFont val="Tahoma"/>
        <family val="2"/>
      </rPr>
      <t xml:space="preserve">Teniendo en cuenta el reporte del área, así como la fecha de terminación proyectada, se mantiene la calificación de la acción </t>
    </r>
    <r>
      <rPr>
        <b/>
        <sz val="8"/>
        <color theme="1"/>
        <rFont val="Tahoma"/>
        <family val="2"/>
      </rPr>
      <t>"En Proceso"</t>
    </r>
    <r>
      <rPr>
        <sz val="8"/>
        <color theme="1"/>
        <rFont val="Tahoma"/>
        <family val="2"/>
      </rPr>
      <t xml:space="preserve"> y se recomienda dar continuidad a la ejecución de las acciones formuladas. </t>
    </r>
  </si>
  <si>
    <t>1. Se adjuntan el formulario de preguntas, el formulario de respuestas y el correo enviado a los servidores y colaboradores para su participación en la encuesta.</t>
  </si>
  <si>
    <r>
      <t xml:space="preserve">Reporte R. Humanos: </t>
    </r>
    <r>
      <rPr>
        <sz val="8"/>
        <color theme="1"/>
        <rFont val="Tahoma"/>
        <family val="2"/>
      </rPr>
      <t xml:space="preserve">El 6 de mayo de 2025 se implementó una encuesta institucional sobre el conocimiento del Código de Integridad de Canal Capital, dirigida a funcionarios y colaboradores. Esta acción permitió avanzar en la medición del grado de apropiación de la cultura de integridad, con el fin de identificar oportunidades de mejora y orientar futuras estrategias de fortalecimiento en esta materia, adicional desde el 11 de junio al 31 de julio de 2025 se aplico desde el programa psicosocial una segunda encuesta de valores institucionales al interior de la entidad.
</t>
    </r>
    <r>
      <rPr>
        <b/>
        <sz val="8"/>
        <color theme="1"/>
        <rFont val="Tahoma"/>
        <family val="2"/>
      </rPr>
      <t xml:space="preserve">Análisis OCI: </t>
    </r>
    <r>
      <rPr>
        <sz val="8"/>
        <color theme="1"/>
        <rFont val="Tahoma"/>
        <family val="2"/>
      </rPr>
      <t xml:space="preserve">Se adelanta la revisión de los soportes remitidos por el área dentro de los cuales se observa el correo, formulario y soporte de respuestas dadas durante mayo de 2025 por parte de los colaboradores de la entidad. Respecto a lo indicado con fecha del 11 de junio de 2025 no se adelantó la entrega de soportes que permitan evidenciar la implementación. Por lo anterior, se califica la acción </t>
    </r>
    <r>
      <rPr>
        <b/>
        <sz val="8"/>
        <color theme="1"/>
        <rFont val="Tahoma"/>
        <family val="2"/>
      </rPr>
      <t xml:space="preserve">"En Proceso" </t>
    </r>
    <r>
      <rPr>
        <sz val="8"/>
        <color theme="1"/>
        <rFont val="Tahoma"/>
        <family val="2"/>
      </rPr>
      <t xml:space="preserve"> y se recomienda al área adelantar la entrega de los soportes que correspondan al reporte efectuado para cada periodo de seguimiento. </t>
    </r>
  </si>
  <si>
    <t>1. Se adjuntan los videos de las actividades, las actas, los registros de asistencia y los formatos de valoración.</t>
  </si>
  <si>
    <t>1. Asunto del correo:  📩 Comunicado Interno #17 - Talento Humano: Conoce la Guía de Lineamientos de Conflictos de Interés
Fecha: 9 de mayo de 2025
Evidencia: En la carpeta indicada.</t>
  </si>
  <si>
    <t>1. Se adjuntan la grabación de la sesión, el listado de asistencia y la valoración de la metodología e impacto de la misma.</t>
  </si>
  <si>
    <r>
      <t xml:space="preserve">Reporte R. Humanos: </t>
    </r>
    <r>
      <rPr>
        <sz val="8"/>
        <color theme="1"/>
        <rFont val="Tahoma"/>
        <family val="2"/>
      </rPr>
      <t xml:space="preserve">El 31 de marzo de 2024 se realizó una capacitación interna en Gestión Antisoborno y SARLAFT, liderada por el equipo de Control Disciplinario Interno de Canal Capital, con el objetivo de fortalecer la prevención del soborno, el fraude, el lavado de activos y otros riesgos que afectan la integridad institucional.
</t>
    </r>
    <r>
      <rPr>
        <b/>
        <sz val="8"/>
        <color theme="1"/>
        <rFont val="Tahoma"/>
        <family val="2"/>
      </rPr>
      <t xml:space="preserve">Análisis OCI: </t>
    </r>
    <r>
      <rPr>
        <sz val="8"/>
        <color theme="1"/>
        <rFont val="Tahoma"/>
        <family val="2"/>
      </rPr>
      <t xml:space="preserve">Teniendo en cuenta que el reporte del área no corresponde al periodo de evaluación y que los soportes de evaluación y asistencia no cuenta con asistentes que coincidan y dado que no se identifican de manera adecuada, no es posible correlacionar la totalidad de soportes con la jornada mencionada. Por lo anterior, se recomienda al área efectuar el reporte de información que corresponda al periodo de evaluación en el próximo reporte y que los soportes remitidos se identifiquen y se correlacionen con la jornada realizada. Teniendo en cuenta lo mencionado, se mantiene la calificación de la actividad como </t>
    </r>
    <r>
      <rPr>
        <b/>
        <sz val="8"/>
        <color theme="1"/>
        <rFont val="Tahoma"/>
        <family val="2"/>
      </rPr>
      <t>"Sin Iniciar"</t>
    </r>
    <r>
      <rPr>
        <sz val="8"/>
        <color theme="1"/>
        <rFont val="Tahoma"/>
        <family val="2"/>
      </rPr>
      <t xml:space="preserve">. </t>
    </r>
  </si>
  <si>
    <r>
      <t>Revisar</t>
    </r>
    <r>
      <rPr>
        <sz val="8"/>
        <color rgb="FFFF0000"/>
        <rFont val="Tahoma"/>
        <family val="2"/>
      </rPr>
      <t xml:space="preserve"> </t>
    </r>
    <r>
      <rPr>
        <sz val="8"/>
        <color theme="1"/>
        <rFont val="Tahoma"/>
        <family val="2"/>
      </rPr>
      <t>y publicar en la página web institucional y en los portales de datos abiertos Bogotá, el documento  y el instrumento "Índice de información clasificada y reservada"</t>
    </r>
  </si>
  <si>
    <r>
      <t>Revisar</t>
    </r>
    <r>
      <rPr>
        <sz val="8"/>
        <color rgb="FFFF0000"/>
        <rFont val="Tahoma"/>
        <family val="2"/>
      </rPr>
      <t xml:space="preserve"> </t>
    </r>
    <r>
      <rPr>
        <sz val="8"/>
        <color theme="1"/>
        <rFont val="Tahoma"/>
        <family val="2"/>
      </rPr>
      <t xml:space="preserve"> y publicar en la página web institucional y en los portales de datos abiertos Bogotá, el "Esquema de publicación de información"</t>
    </r>
  </si>
  <si>
    <t>1. Asunto del correo:  📩 Comunicado Interno #13 - Talento Humano:
Fecha: 25 de abril de 2025
Evidencia: En la carpeta indicada.</t>
  </si>
  <si>
    <t>1. Evidencias
https://drive.google.com/drive/u/0/folders/1qMPGtrsma6mrxvwm0n-TL7ugA2qDUxYE</t>
  </si>
  <si>
    <r>
      <t xml:space="preserve">Reporte Planeación: </t>
    </r>
    <r>
      <rPr>
        <sz val="8"/>
        <color theme="1"/>
        <rFont val="Tahoma"/>
        <family val="2"/>
      </rPr>
      <t xml:space="preserve">Se avanzó en la revisión y actualización de los riesgos de gestión de los procesos del canal, asegurando su alineación con la Política de Administración del Riesgo y el Manual Metodológico institucional. Para ello, se realizó la revisión de la matriz vigente, se consolidó un inventario de riesgos por proceso y se aplicó la metodología establecida para la identificación, análisis y valoración. Así mismo, se desarrollaron mesas de trabajo que, además de permitir la validación de riesgos existentes, incluyeron una capacitación a los participantes frente a la metodología de gestión de riesgos, fortaleciendo así las capacidades internas para su adecuada aplicación. Como resultado, se actualizaron los planes de tratamiento. Lo anterior se realizó con los procesos de Control Interno Disciplinario, Gestión de Comunicaciones, y Gestión Financiera y Facturación , Ventas y Mercadeo. Cabe resaltar que las actas de estas mesas de trabajo se encuentran en proceso de firma , se adjuntas borradores.
</t>
    </r>
    <r>
      <rPr>
        <b/>
        <sz val="8"/>
        <color theme="1"/>
        <rFont val="Tahoma"/>
        <family val="2"/>
      </rPr>
      <t xml:space="preserve">Análisis OCI: </t>
    </r>
    <r>
      <rPr>
        <sz val="8"/>
        <color theme="1"/>
        <rFont val="Tahoma"/>
        <family val="2"/>
      </rPr>
      <t xml:space="preserve">Verificados los soportes remitidos se observa la ejecución de revisión y actualización de los riesgos de gestión de cuatro (4) de (15) procesos con los que cuenta la entidad, por lo que la actividad no ha finalizado. Teniendo en cuenta lo reportado, así como la fecha de terminación se califica la actividad con alerta </t>
    </r>
    <r>
      <rPr>
        <b/>
        <sz val="8"/>
        <color theme="1"/>
        <rFont val="Tahoma"/>
        <family val="2"/>
      </rPr>
      <t>"Incumplida"</t>
    </r>
    <r>
      <rPr>
        <sz val="8"/>
        <color theme="1"/>
        <rFont val="Tahoma"/>
        <family val="2"/>
      </rPr>
      <t xml:space="preserve"> y se recomienda al proceso finalizar el proceso de revisión y actualización de lo formulado en el presente Programa. </t>
    </r>
  </si>
  <si>
    <t>1. Documento de Diagnostivo cargado en el drive
https://drive.google.com/drive/u/0/folders/1NQhcbjN87MyF7yhCA_ipW9yU9Kr9jMEN</t>
  </si>
  <si>
    <t>La mattriz se encuentra publicada en el siguiente link: 
https://www.canalcapital.gov.co/sites/default/files/media/file/file/MATRIZ%20DE%20RIESGO%20CORRUPCIO%CC%81N%20-%202025ii.xlsx</t>
  </si>
  <si>
    <r>
      <t xml:space="preserve">Reporte Planeación: </t>
    </r>
    <r>
      <rPr>
        <sz val="8"/>
        <color theme="1"/>
        <rFont val="Tahoma"/>
        <family val="2"/>
      </rPr>
      <t>Se informa que la Matriz de Riesgos de Corrupción correspondiente a la vigencia 2025 ha sido debidamente publicada en la Sede Electrónica , cumpliendo con los procedimientos de divulgación establecidos.</t>
    </r>
    <r>
      <rPr>
        <b/>
        <sz val="8"/>
        <color theme="1"/>
        <rFont val="Tahoma"/>
        <family val="2"/>
      </rPr>
      <t xml:space="preserve">
Análisis OCI: </t>
    </r>
    <r>
      <rPr>
        <sz val="8"/>
        <color theme="1"/>
        <rFont val="Tahoma"/>
        <family val="2"/>
      </rPr>
      <t xml:space="preserve">Verificado el enlace, se observa la modificación del formato revisado durante el primer cuatrimestre, el cual mantiene la fecha de publicación a 30 de abril de 2025, lo cual no es coherente con lo evidenciado en el periodo de evaluación pasado, por lo que se recomienda al área registrar la publicación de los documentos con las fechas que corresponden con el fin de que estos guarden trazabilidad de lo trabajado. Dado lo evidenciado, se califica la acción como </t>
    </r>
    <r>
      <rPr>
        <b/>
        <sz val="8"/>
        <color theme="1"/>
        <rFont val="Tahoma"/>
        <family val="2"/>
      </rPr>
      <t>"Terminada Extemporánea"</t>
    </r>
    <r>
      <rPr>
        <sz val="8"/>
        <color theme="1"/>
        <rFont val="Tahoma"/>
        <family val="2"/>
      </rPr>
      <t xml:space="preserve">. </t>
    </r>
  </si>
  <si>
    <t>1. PTEP:
SE:https://www.canalcapital.gov.co/sites/default/files/media/file/file/Programa%20de%20Transparencia%20y%20E%CC%81tica%20Pu%CC%81blica%20-PTEP%202025%20Versio%CC%81n%201%2020253101%20%287%29.xlsx
INTRANET: https://intranet.canalcapital.gov.co/intranet/docdowncc/index.php?pg=508&amp;filtro=PROGRAMA+DE+TRANSPARENCIA&amp;filtro2=0&amp;filtro3=0&amp;filtro7=0&amp;filtro5=&amp;filtro6=
2. MATRIZ DE RIESGOS:
SE: https://www.canalcapital.gov.co/sites/default/files/media/file/file/MATRIZ%20DE%20RIESGO%20CORRUPCIO%CC%81N%20-%202025ii.xlsx</t>
  </si>
  <si>
    <t>1. Informe primer seguimiento a la gestión del riesgo en Canal Capital, vigencia 2025.
2. Memorando 735 - Primer seguimiento a la gestión del riesgo en Canal Capital, vigencia 2025. (1)</t>
  </si>
  <si>
    <t>1. Informe primer seguimiento al Programa de Transparencia y ética Pública – PTEP, vigencia 2025
2. Memorando 480 - Resultados primer seguimiento al Programa de Transparencia y ética Pública – PTEP y Mapa de Riesgos de Corrupción – MRC, vigencia 2025</t>
  </si>
  <si>
    <t xml:space="preserve">1. Se remite evidencia dos hilos de correo electrónico sobre tratamiento y designación de la acción. </t>
  </si>
  <si>
    <r>
      <t xml:space="preserve">Reporte Jurídica: </t>
    </r>
    <r>
      <rPr>
        <sz val="8"/>
        <color theme="1"/>
        <rFont val="Tahoma"/>
        <family val="2"/>
      </rPr>
      <t xml:space="preserve">Se remite como evidencia dos hilos de correo electrónico en los cuales se intercambiaron comunicaciones con las áreas de Planeación y Contratación, con copia a Control Interno. En los cuales, se evidencia que una vez revisada la acción y su ejecución al interior de la entidad, esta fue trasladada al área de Contratación por estar relacionada con los riesgos propios de su gestión. No obstante, la acción no fue actualizada en la matriz final versión 2 utilizada para el presente seguimiento. En consecuencia, se solicitó nuevamente a Planeación realizar el ajuste correspondiente, a fin de que pueda ser debidamente reportada en el tercer seguimiento por parte de Contratación.
</t>
    </r>
    <r>
      <rPr>
        <b/>
        <sz val="8"/>
        <color theme="1"/>
        <rFont val="Tahoma"/>
        <family val="2"/>
      </rPr>
      <t xml:space="preserve">Análisis OCI: </t>
    </r>
    <r>
      <rPr>
        <sz val="8"/>
        <color theme="1"/>
        <rFont val="Tahoma"/>
        <family val="2"/>
      </rPr>
      <t xml:space="preserve">Teniendo en cuenta el reporte del área, se solicitó una modificación de responsable, lo cual a la fecha del corte de seguimiento no se refleja en el Programa de Transparencia y Ética Pública - PTEP. Por lo que dada la fecha de terminación se califica como </t>
    </r>
    <r>
      <rPr>
        <b/>
        <sz val="8"/>
        <color theme="1"/>
        <rFont val="Tahoma"/>
        <family val="2"/>
      </rPr>
      <t>"Sin Iniciar"</t>
    </r>
    <r>
      <rPr>
        <sz val="8"/>
        <color theme="1"/>
        <rFont val="Tahoma"/>
        <family val="2"/>
      </rPr>
      <t>.</t>
    </r>
  </si>
  <si>
    <t>1. Plan_Trabajo_LAFT_Canal_Capital</t>
  </si>
  <si>
    <t>1. Se adjuntan los comunicados solicitados al área de Comunicaciones Internas para su divulgación de manera masiva.</t>
  </si>
  <si>
    <r>
      <t xml:space="preserve">Reporte Comunicaciones: </t>
    </r>
    <r>
      <rPr>
        <sz val="8"/>
        <color theme="1"/>
        <rFont val="Tahoma"/>
        <family val="2"/>
      </rPr>
      <t>1. Se socializó a través de correo masivo interno la guía de lineamientos para la publicación en Sede Electrónica y formulario único. 2. Se realizó nota en la Intranet y publicación en boletín interno sobre el tema.</t>
    </r>
    <r>
      <rPr>
        <b/>
        <sz val="8"/>
        <color theme="1"/>
        <rFont val="Tahoma"/>
        <family val="2"/>
      </rPr>
      <t xml:space="preserve">
Análisis OCI: </t>
    </r>
    <r>
      <rPr>
        <sz val="8"/>
        <color theme="1"/>
        <rFont val="Tahoma"/>
        <family val="2"/>
      </rPr>
      <t xml:space="preserve">Se adelanta la verificación de los soportes remitidos por el área en los cuales se observa la comunicación vía correo electrónico N° 28 del 24 de junio de 2025, así como la nota publicada en la intranet del 2 de julio de 2025 respecto a las </t>
    </r>
    <r>
      <rPr>
        <i/>
        <sz val="8"/>
        <color theme="1"/>
        <rFont val="Tahoma"/>
        <family val="2"/>
      </rPr>
      <t xml:space="preserve">"Novedades para publicación de información en nuestra página web". </t>
    </r>
    <r>
      <rPr>
        <sz val="8"/>
        <color theme="1"/>
        <rFont val="Tahoma"/>
        <family val="2"/>
      </rPr>
      <t xml:space="preserve">Teniendo en cuenta que se efectuaron las actividades programadas en el Programa de Transparencia y Ética Pública - PTEP de la vigencia 2025, se califica como </t>
    </r>
    <r>
      <rPr>
        <b/>
        <sz val="8"/>
        <color theme="1"/>
        <rFont val="Tahoma"/>
        <family val="2"/>
      </rPr>
      <t>"Terminada"</t>
    </r>
    <r>
      <rPr>
        <sz val="8"/>
        <color theme="1"/>
        <rFont val="Tahoma"/>
        <family val="2"/>
      </rPr>
      <t xml:space="preserve">. </t>
    </r>
  </si>
  <si>
    <t>1. Formulario de solicitud para publicación en sede electrónica:
https://docs.google.com/forms/d/e/1FAIpQLSeTmaYbrkpNT1tY915-45p0fGBuHrW4xOzyLL2XMuPVwEv6Vw/viewform
2. Matriz de seguimiento de solicitudes de Publicación 
https://docs.google.com/spreadsheets/d/1fIzTp4PiGrGxsM5VE34ijV-VDR4t7xnMv-0IJ4RJvhs/edit?gid=725650468#gid=725650468
3. Documento de Lineamientos
https://intranet.canalcapital.gov.co/intranet/docdowncc/index.php?pg=508&amp;cardep=27
El documento final se encuentra en el drive
4. Diagnostico que se realizó sobre el estado actual de la sede electrónica
El documento se encuentra en el drive
https://drive.google.com/drive/u/0/folders/1gqSgQOpFd-u3yOkrb3qgOjxw8tsCMAX_</t>
  </si>
  <si>
    <t xml:space="preserve">Reporte Planeación: Durante este periodo se avanzó en la gestión de publicaciones en la sede electrónica. Para ello, el equipo realizó un diagnóstico sobre el estado de actualizaciones y funcionalidad de la sede electrónica. A partir de este diagnóstico y análisis, se desarrollaron herramientas para optimizar el proceso de solicitud de publicación para asegurar  una manera más efectiva el ejercicio de publicación y la trazabilidad para dar un mejor seguimiento a las actualizaciones. Entre estos desarrollos y como se mencionó en el anterior reporte está el formulario en línea que garantiza orden y trazabilidad en la gestión. Estas solicitudes se consolidan en una matriz de seguimiento administrada por el Webmaster del canal.
Análisis OCI: Verificados los soportes remitidos se observa el primer monitoreo a la publicación de contenidos en el botón de transparencia, al igual que la construcción de las herramientas que permiten contar la trazabilidad de dicho ejercicio; sin embargo, teniendo en cuenta que para la vigencia se formularon dos (2) ejercicios de monitoreo, se requiere que al cierre del programa se adelante el segundo monitoreo a la actualización de la información del botón de transparencia. Dado lo indicado, se califica la acción "En Proceso". </t>
  </si>
  <si>
    <r>
      <t xml:space="preserve">Reporte Sistemas: </t>
    </r>
    <r>
      <rPr>
        <sz val="8"/>
        <color theme="1"/>
        <rFont val="Tahoma"/>
        <family val="2"/>
      </rPr>
      <t xml:space="preserve">El índice de activos de información se encuentra publicado en la pagina web se realizó la asignación del usuario para publicar en Datos abiertos Bogotá https://www.canalcapital.gov.co/sites/default/files/media/file/file/INDICE%20DE%20INFORMACION%20CLASIFICADA%20Y%20RESERVADA%202024_0.xlsx y el formato fue actualizado y socializado en el CIGD del 20 de agosto de 2025.
</t>
    </r>
    <r>
      <rPr>
        <b/>
        <sz val="8"/>
        <color theme="1"/>
        <rFont val="Tahoma"/>
        <family val="2"/>
      </rPr>
      <t xml:space="preserve">Análisis OCI: </t>
    </r>
    <r>
      <rPr>
        <sz val="8"/>
        <color theme="1"/>
        <rFont val="Tahoma"/>
        <family val="2"/>
      </rPr>
      <t xml:space="preserve">Verificados los soportes se observa el documento de activos de información con fecha de actualización de noviembre de 2024, el cual fue presentado en el Comité Institucional de Gestión y Desempeño del 20 de agosto de 2025; sin embargo, la publicación del documento se efectuó en la vigencia 2024 en el botón de transparencia. Teniendo en cuenta lo indicado versus los formulado en el presente Programa no se observan soportes de revisión de conformidad con la acción, por lo que se califica como </t>
    </r>
    <r>
      <rPr>
        <b/>
        <sz val="8"/>
        <color theme="1"/>
        <rFont val="Tahoma"/>
        <family val="2"/>
      </rPr>
      <t>"En Proceso"</t>
    </r>
    <r>
      <rPr>
        <sz val="8"/>
        <color theme="1"/>
        <rFont val="Tahoma"/>
        <family val="2"/>
      </rPr>
      <t xml:space="preserve"> y se recomienda al área ejecutar lo formulado dentro de las fechas establecidas, así como adelantar la modificación de las acciones como corresponda con el área de Planeación. </t>
    </r>
  </si>
  <si>
    <r>
      <t xml:space="preserve">Reporte Planeación: </t>
    </r>
    <r>
      <rPr>
        <sz val="8"/>
        <color theme="1"/>
        <rFont val="Tahoma"/>
        <family val="2"/>
      </rPr>
      <t xml:space="preserve">La definición del esquema de publicación no pudo ser ejecutada en los tiempos inicialmente establecidos, debido a que esta tarea dependía de definiciones previas, como la Guía de Lineamientos para la Publicación en Sede Electrónica. Si bien dicho documento ya fue elaborado, su publicación se encuentra pendiente, dado que previamente deben realizarse los ajustes y actualizaciones correspondientes en la sede electrónica. En consecuencia, será necesario reprogramar los plazos inicialmente previstos. Adicionalmente a esta situación es importante aclarar que en la actualidad en nuestra sede electrónica está publicado el esquema de publicación correspondiente al que se publicó a finalizar del 2024 y que da cuenta a los links de la sede electronica.https://www.canalcapital.gov.co/sites/default/files/media/file/file/Esquema%20de%20publicaci%C3%B3n%20de%20informaci%C3%B3n%20%281%29.xlsx
</t>
    </r>
    <r>
      <rPr>
        <b/>
        <sz val="8"/>
        <color theme="1"/>
        <rFont val="Tahoma"/>
        <family val="2"/>
      </rPr>
      <t xml:space="preserve">Análisis OCI: </t>
    </r>
    <r>
      <rPr>
        <sz val="8"/>
        <color theme="1"/>
        <rFont val="Tahoma"/>
        <family val="2"/>
      </rPr>
      <t xml:space="preserve">Dado el reporte del área, no se identifican acciones que correspondan a la presente vigencia; es importante tener en cuenta que el Programa de Transparencia y Ética Pública - PTEP se formula de manera anual y debe ejecutarse dentro de las fechas proyectadas por las áreas, por lo que los soportes remitidos deberán corresponder al periodo programado. Dado lo indicado, se califica la acción </t>
    </r>
    <r>
      <rPr>
        <b/>
        <sz val="8"/>
        <color theme="1"/>
        <rFont val="Tahoma"/>
        <family val="2"/>
      </rPr>
      <t>"Sin Iniciar"</t>
    </r>
    <r>
      <rPr>
        <sz val="8"/>
        <color theme="1"/>
        <rFont val="Tahoma"/>
        <family val="2"/>
      </rPr>
      <t xml:space="preserve"> y se recomienda al área ejecutar lo formulado dentro del periodo determinado. De igual manera, gestionar las modificaciones a que haya lugar con el área de Planeación. </t>
    </r>
  </si>
  <si>
    <r>
      <t xml:space="preserve">Reporte G. Documental: </t>
    </r>
    <r>
      <rPr>
        <sz val="8"/>
        <color theme="1"/>
        <rFont val="Tahoma"/>
        <family val="2"/>
      </rPr>
      <t xml:space="preserve">Se adelantan las actividades de recolección de información y las sesiones de trabajo con las áreas para los ajustes a la actualización de las TRD. 
</t>
    </r>
    <r>
      <rPr>
        <b/>
        <sz val="8"/>
        <color theme="1"/>
        <rFont val="Tahoma"/>
        <family val="2"/>
      </rPr>
      <t xml:space="preserve">Análisis OCI: </t>
    </r>
    <r>
      <rPr>
        <sz val="8"/>
        <color theme="1"/>
        <rFont val="Tahoma"/>
        <family val="2"/>
      </rPr>
      <t xml:space="preserve">Si bien se adelanta la actualización del Plan de Gestión Documental, dicha actividad se realizó fuera de los tiempos determinados de inicio de ejecución de la actividad formulada, por lo que en el marco del Plan de Mejoramiento Archivístico se efectuará el seguimiento correspondiente a la modificación programada para la presente vigencia. Teniendo en cuenta lo anterior, se recomienda al área desarrollar las actividades dentro del periodo establecido, así como planearlas a lo largo de la vigencia, de conformidad con la naturaleza del PTEP. Por lo anterior, se califica la acción como </t>
    </r>
    <r>
      <rPr>
        <b/>
        <sz val="8"/>
        <color theme="1"/>
        <rFont val="Tahoma"/>
        <family val="2"/>
      </rPr>
      <t>"Terminada"</t>
    </r>
    <r>
      <rPr>
        <sz val="8"/>
        <color theme="1"/>
        <rFont val="Tahoma"/>
        <family val="2"/>
      </rPr>
      <t xml:space="preserve">. </t>
    </r>
  </si>
  <si>
    <r>
      <t xml:space="preserve">Reporte Planeación: </t>
    </r>
    <r>
      <rPr>
        <sz val="8"/>
        <color theme="1"/>
        <rFont val="Tahoma"/>
        <family val="2"/>
      </rPr>
      <t xml:space="preserve">La estrategia de Rendición de Cuentas se encuentra actualmente en fase de construcción y revisión. Los plazos inicialmente definidos no pudieron cumplirse debido a situaciones no previstas que afectaron su desarrollo. En consecuencia, se realizó un ajuste en el cronograma, estableciendo como nueva fecha de actualización y publicación finales del mes de octubre, con el fin de garantizar el tiempo suficiente para su divulgación y socialización.
</t>
    </r>
    <r>
      <rPr>
        <b/>
        <sz val="8"/>
        <color theme="1"/>
        <rFont val="Tahoma"/>
        <family val="2"/>
      </rPr>
      <t xml:space="preserve">Análisis OCI: </t>
    </r>
    <r>
      <rPr>
        <sz val="8"/>
        <color theme="1"/>
        <rFont val="Tahoma"/>
        <family val="2"/>
      </rPr>
      <t xml:space="preserve">Se remite por parte del área el documento en construcción sobre la estrategia de rendición de cuentas 2025 - 2026, con el control de cambios; sin embargo, teniendo en cuenta que a la fecha de seguimiento no se ha dado cumplimiento a lo formulado y que la Oficina de Control Interno realiza el seguimiento con corte a 31 de agosto de 2025, tomó en cuenta la publicación de la página web de la entidad a dicha fecha por lo que la acción se encuentra </t>
    </r>
    <r>
      <rPr>
        <b/>
        <sz val="8"/>
        <color theme="1"/>
        <rFont val="Tahoma"/>
        <family val="2"/>
      </rPr>
      <t>"Incumplida"</t>
    </r>
    <r>
      <rPr>
        <sz val="8"/>
        <color theme="1"/>
        <rFont val="Tahoma"/>
        <family val="2"/>
      </rPr>
      <t xml:space="preserve"> y se recomienda al área efectuar la revisión perspectiva y cumplimiento de lo formulado. </t>
    </r>
  </si>
  <si>
    <t>1. Como evidencia de la realización de esta actividad se entrega correo con la información compartida por el equipo de Planeación y la trazabilidad de las correspondientes  publicaciones  https://drive.google.com/drive/u/0/folders/12GWO26gVS2B_9WGoWSY6WTWGJz5w9jL_ 
https://acortar.link/4sBNIN</t>
  </si>
  <si>
    <r>
      <t xml:space="preserve">Reporte R. Humanos: </t>
    </r>
    <r>
      <rPr>
        <sz val="8"/>
        <color theme="1"/>
        <rFont val="Tahoma"/>
        <family val="2"/>
      </rPr>
      <t xml:space="preserve">El 23 de abril, de 3:00 a 5:00 p.m., se llevó a cabo la capacitación en rendición de cuentas, orientada por la Veeduría Distrital en respuesta a una solicitud previa de Canal Capital. Dicha capacitación fue confirmada mediante oficio por parte de la Veeduría y permitió aclarar y fortalecer el proceso institucional de rendición de cuentas, considerando la naturaleza de Canal Capital como medio de comunicación público. Adicionalmente, se realizó una segunda sesión el 18 de julio del presente año, en cumplimiento de las fechas registradas en este seguimiento.
</t>
    </r>
    <r>
      <rPr>
        <b/>
        <sz val="8"/>
        <color theme="1"/>
        <rFont val="Tahoma"/>
        <family val="2"/>
      </rPr>
      <t xml:space="preserve">Análisis OCI: </t>
    </r>
    <r>
      <rPr>
        <sz val="8"/>
        <color theme="1"/>
        <rFont val="Tahoma"/>
        <family val="2"/>
      </rPr>
      <t xml:space="preserve">Verificados los soportes remitidos, se observa la sesión del 18 de julio de 2025 a la cual asistieron ocho (8) colaboradores de Capital en cumplimiento del periodo de ejecución proyectado en el presente plan. Se recomienda al área efectuar el reporte que corresponda al periodo de ejecución y evaluación de la actividad en próximos reportes. Dada la ejecución de la sesión mencionada en el periodo programado se califica la acción como </t>
    </r>
    <r>
      <rPr>
        <b/>
        <sz val="8"/>
        <color theme="1"/>
        <rFont val="Tahoma"/>
        <family val="2"/>
      </rPr>
      <t>"Terminada"</t>
    </r>
    <r>
      <rPr>
        <sz val="8"/>
        <color theme="1"/>
        <rFont val="Tahoma"/>
        <family val="2"/>
      </rPr>
      <t xml:space="preserve">. </t>
    </r>
  </si>
  <si>
    <r>
      <t xml:space="preserve">Reporte Relacionamiento: </t>
    </r>
    <r>
      <rPr>
        <sz val="8"/>
        <color theme="1"/>
        <rFont val="Tahoma"/>
        <family val="2"/>
      </rPr>
      <t xml:space="preserve">Se creo un formulario con Planeación para que la ciudadanía diligencie la evaluación de la rendición de cuentas, este fue difundido por redes sociales. Se realizó el informe de rendición de cuentas.
</t>
    </r>
    <r>
      <rPr>
        <b/>
        <sz val="8"/>
        <color theme="1"/>
        <rFont val="Tahoma"/>
        <family val="2"/>
      </rPr>
      <t xml:space="preserve">Análisis OCI: </t>
    </r>
    <r>
      <rPr>
        <sz val="8"/>
        <color theme="1"/>
        <rFont val="Tahoma"/>
        <family val="2"/>
      </rPr>
      <t xml:space="preserve">Se verifica el formulario creado para registro de la evaluación por parte de la ciudadanía, así como la consignación de los resultados en el capítulo 5 del </t>
    </r>
    <r>
      <rPr>
        <i/>
        <sz val="8"/>
        <color theme="1"/>
        <rFont val="Tahoma"/>
        <family val="2"/>
      </rPr>
      <t>"Estrategia de Rendición de Cuentas a la Gestión 2024 Informe de implementación"</t>
    </r>
    <r>
      <rPr>
        <sz val="8"/>
        <color theme="1"/>
        <rFont val="Tahoma"/>
        <family val="2"/>
      </rPr>
      <t xml:space="preserve">, publicado el 19 de junio de 2025 en el botón de transparencia de la página web de la entidad. Teniendo en cuenta lo anterior, así como la fecha de terminación proyectada, se califica la acción como </t>
    </r>
    <r>
      <rPr>
        <b/>
        <sz val="8"/>
        <color theme="1"/>
        <rFont val="Tahoma"/>
        <family val="2"/>
      </rPr>
      <t>"Terminada Extemporánea"</t>
    </r>
    <r>
      <rPr>
        <sz val="8"/>
        <color theme="1"/>
        <rFont val="Tahoma"/>
        <family val="2"/>
      </rPr>
      <t xml:space="preserve">. </t>
    </r>
  </si>
  <si>
    <r>
      <t xml:space="preserve">Reporte Planeación: </t>
    </r>
    <r>
      <rPr>
        <sz val="8"/>
        <color theme="1"/>
        <rFont val="Tahoma"/>
        <family val="2"/>
      </rPr>
      <t xml:space="preserve">Desde planeación se realizó la solicitud para la publicación del informe de seguimiento al primer trimestre, el 8 de agosto y el Webmaster informó el 13 de agosto que fue publicado. Es de señalar que antes de publicar el seguimiento, se realiza la consolidación de la información y se presenta ante el Comité Institucional de Gestión y  Desempeño (CIGD), en el que participa la alta dirección y control interno. En esta instancia se abrió el debate  para la toma de decisiones y se toman en cuenta las observaciones que arroja el seguimiento. Posteriormente para el seguimiento del primer trimestre, se consolidó el informe que luego se remitió para observaciones y recomendaciones por parte de todos los líderes de los procesos y  una vez se contó con estos aportes se hizo el ajuste Es de resaltar que en el mes de julio, desde Planeación se atención prioritariamente los requerimientos de la auditoría de la contraloría distrital, lo que retrasó la consolidación del informe definitivo a publicar. Sin embargo, como ya se dijo, está publicado desde el 13 de agosto en la sección 4.3.2. del Botón de transparencia. Para el caso del informe del segundo trimestre, ya se surtió el proceso de su presentación en la última sesión del CIGD el 20 de agosto y se prevé enviar para observaciones de los líderes a más tardar el 8 de septiembre. Una vez se reciban estas observaciones, se ajusta si el caso y se procederá a publicarlo en el botón de transparencia. </t>
    </r>
    <r>
      <rPr>
        <b/>
        <sz val="8"/>
        <color theme="1"/>
        <rFont val="Tahoma"/>
        <family val="2"/>
      </rPr>
      <t xml:space="preserve">
Análisis OCI: </t>
    </r>
    <r>
      <rPr>
        <sz val="8"/>
        <color theme="1"/>
        <rFont val="Tahoma"/>
        <family val="2"/>
      </rPr>
      <t xml:space="preserve">Se adelanta la verificación de los soportes identificando la publicación del primer informe del Plan de Acción Institucional con fecha del 13 de agosto de 2025, según correo del Web Máster de la entidad, así mismo, se registra la publicación del informe de balance parcial (el cual se encuentra fuera de la fecha de inicio proyectada) por lo que se reconocen los avances indicados y se califica la acción </t>
    </r>
    <r>
      <rPr>
        <b/>
        <sz val="8"/>
        <color theme="1"/>
        <rFont val="Tahoma"/>
        <family val="2"/>
      </rPr>
      <t>"En Proceso"</t>
    </r>
    <r>
      <rPr>
        <sz val="8"/>
        <color theme="1"/>
        <rFont val="Tahoma"/>
        <family val="2"/>
      </rPr>
      <t xml:space="preserve">, dado que no fueron dados los permisos de consulta de soportes adicionales reportados, se recomienda al área reportar únicamente lo correspondiente a la ejecución de la actividad dentro del periodo de evaluación, con el fin de que el equipo de la Oficina de Control Interno pueda evaluar de manera objetiva el reporte relacionado con la formulación de la actividad, así como atender las recomendaciones de la Circular 04 de 2024 suministrando los permisos de lectura sobre la documentación remitida para evaluación a la Oficina de Control Interno. </t>
    </r>
  </si>
  <si>
    <r>
      <t xml:space="preserve">Reporte Digital: </t>
    </r>
    <r>
      <rPr>
        <sz val="8"/>
        <color theme="1"/>
        <rFont val="Tahoma"/>
        <family val="2"/>
      </rPr>
      <t xml:space="preserve">En este momento no encontramos revisando con la Mesa Técnica de Modelo de Relacionamiento la temática y metodología de la encuesta para ser publicada en el siguiente cuatrimestre.
</t>
    </r>
    <r>
      <rPr>
        <b/>
        <sz val="8"/>
        <color theme="1"/>
        <rFont val="Tahoma"/>
        <family val="2"/>
      </rPr>
      <t xml:space="preserve">Análisis OCI: </t>
    </r>
    <r>
      <rPr>
        <sz val="8"/>
        <color theme="1"/>
        <rFont val="Tahoma"/>
        <family val="2"/>
      </rPr>
      <t xml:space="preserve">Teniendo en cuenta el reporte del área, se califica la acción como </t>
    </r>
    <r>
      <rPr>
        <b/>
        <sz val="8"/>
        <color theme="1"/>
        <rFont val="Tahoma"/>
        <family val="2"/>
      </rPr>
      <t>"Sin Iniciar"</t>
    </r>
    <r>
      <rPr>
        <sz val="8"/>
        <color theme="1"/>
        <rFont val="Tahoma"/>
        <family val="2"/>
      </rPr>
      <t xml:space="preserve"> y dado el tiempo restante de ejecución de la actividad, se recomienda a los responsables efectuar las acciones respectivas dentro del periodo de ejecución proyectado. </t>
    </r>
  </si>
  <si>
    <r>
      <t xml:space="preserve">Reporte Relacionamiento: </t>
    </r>
    <r>
      <rPr>
        <sz val="8"/>
        <color theme="1"/>
        <rFont val="Tahoma"/>
        <family val="2"/>
      </rPr>
      <t>Respecto a esta acción no se tienen avances</t>
    </r>
    <r>
      <rPr>
        <b/>
        <sz val="8"/>
        <color theme="1"/>
        <rFont val="Tahoma"/>
        <family val="2"/>
      </rPr>
      <t xml:space="preserve">. 
Análisis OCI: </t>
    </r>
    <r>
      <rPr>
        <sz val="8"/>
        <color theme="1"/>
        <rFont val="Tahoma"/>
        <family val="2"/>
      </rPr>
      <t>Teniendo en cuenta el reporte del área, se califica la acción como</t>
    </r>
    <r>
      <rPr>
        <b/>
        <sz val="8"/>
        <color theme="1"/>
        <rFont val="Tahoma"/>
        <family val="2"/>
      </rPr>
      <t xml:space="preserve"> "Sin Iniciar" </t>
    </r>
    <r>
      <rPr>
        <sz val="8"/>
        <color theme="1"/>
        <rFont val="Tahoma"/>
        <family val="2"/>
      </rPr>
      <t xml:space="preserve">y dado el tiempo restante de ejecución de la actividad, se recomienda a los responsables efectuar las acciones respectivas dentro del periodo de ejecución proyectado. </t>
    </r>
  </si>
  <si>
    <r>
      <t xml:space="preserve">Reporte R. Humanos: </t>
    </r>
    <r>
      <rPr>
        <sz val="8"/>
        <color theme="1"/>
        <rFont val="Tahoma"/>
        <family val="2"/>
      </rPr>
      <t xml:space="preserve">El 24 de abril de 2025 se llevó a cabo la capacitación titulada “Lenguajes claros, comprensivos e incluyentes – Función Pública”, solicitada a la entidad distrital con el propósito de complementar los temas establecidos en el Plan Institucional de Capacitación de Canal Capital. La jornada contó con una invitación masiva, dirigida especialmente al personal encargado de la atención a la ciudadanía, dado su rol clave en la comunicación clara y efectiva con los usuarios.
</t>
    </r>
    <r>
      <rPr>
        <b/>
        <sz val="8"/>
        <color theme="1"/>
        <rFont val="Tahoma"/>
        <family val="2"/>
      </rPr>
      <t xml:space="preserve">Análisis OCI: </t>
    </r>
    <r>
      <rPr>
        <sz val="8"/>
        <color theme="1"/>
        <rFont val="Tahoma"/>
        <family val="2"/>
      </rPr>
      <t xml:space="preserve">Se procede a la verificación de los soportes remitidos complementarios por parte del área de Recursos Humanos; sin embargo, estos </t>
    </r>
    <r>
      <rPr>
        <b/>
        <sz val="8"/>
        <color theme="1"/>
        <rFont val="Tahoma"/>
        <family val="2"/>
      </rPr>
      <t xml:space="preserve">no </t>
    </r>
    <r>
      <rPr>
        <sz val="8"/>
        <color theme="1"/>
        <rFont val="Tahoma"/>
        <family val="2"/>
      </rPr>
      <t xml:space="preserve">dan cuenta de la asistencia a dicha jornada por parte del personal de planta invitados por parte del canal. Por lo anterior, se recomienda al área que se remitan los soportes que den cuenta de la asistencia de los colaboradores de la entidad, de conformidad con lo indicado desde el corte anterior. Con lo mencionado se mantiene la calificación </t>
    </r>
    <r>
      <rPr>
        <b/>
        <sz val="8"/>
        <color theme="1"/>
        <rFont val="Tahoma"/>
        <family val="2"/>
      </rPr>
      <t xml:space="preserve">"En Proceso" </t>
    </r>
    <r>
      <rPr>
        <sz val="8"/>
        <color theme="1"/>
        <rFont val="Tahoma"/>
        <family val="2"/>
      </rPr>
      <t xml:space="preserve">y se recomienda al área atender las recomendaciones dadas por el equipo de la Oficina de Control Interno. </t>
    </r>
  </si>
  <si>
    <r>
      <t xml:space="preserve">Reporte Relacionamiento: </t>
    </r>
    <r>
      <rPr>
        <sz val="8"/>
        <color theme="1"/>
        <rFont val="Tahoma"/>
        <family val="2"/>
      </rPr>
      <t xml:space="preserve">Se viene socializando la infografía con la información correspondiente a través de redes sociales.
</t>
    </r>
    <r>
      <rPr>
        <b/>
        <sz val="8"/>
        <color theme="1"/>
        <rFont val="Tahoma"/>
        <family val="2"/>
      </rPr>
      <t xml:space="preserve">Análisis OCI: </t>
    </r>
    <r>
      <rPr>
        <sz val="8"/>
        <color theme="1"/>
        <rFont val="Tahoma"/>
        <family val="2"/>
      </rPr>
      <t xml:space="preserve">Se observa la publicación de piezas gráficas y vídeos de manera mensual en las redes "X" y "Facebook" respecto a los canales de atención con los que cuenta el canal; sin embargo, dado que la fecha de terminación de la actividad finaliza en diciembre de 2025, se mantiene la calificación </t>
    </r>
    <r>
      <rPr>
        <b/>
        <sz val="8"/>
        <color theme="1"/>
        <rFont val="Tahoma"/>
        <family val="2"/>
      </rPr>
      <t>"En Proceso"</t>
    </r>
    <r>
      <rPr>
        <sz val="8"/>
        <color theme="1"/>
        <rFont val="Tahoma"/>
        <family val="2"/>
      </rPr>
      <t xml:space="preserve"> con el fin de dar continuidad a la gestión de comunicación de los canales de atención con los que cuenta la entidad. </t>
    </r>
  </si>
  <si>
    <r>
      <t xml:space="preserve">Reporte Relacionamiento: </t>
    </r>
    <r>
      <rPr>
        <sz val="8"/>
        <color theme="1"/>
        <rFont val="Tahoma"/>
        <family val="2"/>
      </rPr>
      <t xml:space="preserve">El Manual del Servicio a la Ciudadanía se encuentra en proceso de actualización; sin embargo, no ha sido posible culminar dicho proceso, en razón a que la Secretaría General de la Alcaldía Mayor emitió nuevos protocolos, los cuales fueron socializados en la Comisión Intersectorial, pero aún no han sido remitidos a las entidades para su adopción.
</t>
    </r>
    <r>
      <rPr>
        <b/>
        <sz val="8"/>
        <color theme="1"/>
        <rFont val="Tahoma"/>
        <family val="2"/>
      </rPr>
      <t xml:space="preserve">Análisis OCI: </t>
    </r>
    <r>
      <rPr>
        <sz val="8"/>
        <color theme="1"/>
        <rFont val="Tahoma"/>
        <family val="2"/>
      </rPr>
      <t xml:space="preserve">Se evidencia el cargue del documento en formato word con fecha del 12 de agosto de 2025, y teniendo en cuenta el reporte del área se califica la acción </t>
    </r>
    <r>
      <rPr>
        <b/>
        <sz val="8"/>
        <color theme="1"/>
        <rFont val="Tahoma"/>
        <family val="2"/>
      </rPr>
      <t>"En Proceso"</t>
    </r>
    <r>
      <rPr>
        <sz val="8"/>
        <color theme="1"/>
        <rFont val="Tahoma"/>
        <family val="2"/>
      </rPr>
      <t xml:space="preserve">  de manera que el área finalice el trámite correspondiente. </t>
    </r>
  </si>
  <si>
    <r>
      <t xml:space="preserve">Reporte Sistemas: </t>
    </r>
    <r>
      <rPr>
        <sz val="8"/>
        <color theme="1"/>
        <rFont val="Tahoma"/>
        <family val="2"/>
      </rPr>
      <t xml:space="preserve">Con corte a 30 de junio de 2025, Canal Capital ha publicado cinco conjuntos de datos en el portal de Datos Abiertos de Bogotá, cumpliendo con la normativa vigente en materia de transparencia. Se destacan avances en accesibilidad y alineación con procesos misionales; El análisis técnico y funcional evidencia que el conjunto más consultado es la Parrilla de Programación, mientras que los demás presentan bajo nivel de descargas y vistas.
</t>
    </r>
    <r>
      <rPr>
        <b/>
        <sz val="8"/>
        <color theme="1"/>
        <rFont val="Tahoma"/>
        <family val="2"/>
      </rPr>
      <t xml:space="preserve">Análisis OCI: </t>
    </r>
    <r>
      <rPr>
        <sz val="8"/>
        <color theme="1"/>
        <rFont val="Tahoma"/>
        <family val="2"/>
      </rPr>
      <t xml:space="preserve">Se adelanta la verificación de los soportes remitidos por el área dentro de los cuales se observa un (1) informe de usabilidad de los set de datos publicados en datos abiertos el cual no cuenta con fecha de elaboración, por lo que no es posible verificar a que mes corresponde de los once (11) formulados versus los ocho (8) meses transcurridos de la vigencia, sobre los cuales no se ha realizado reporte. Dado lo anterior, se reconoce el avance del proceso responsable respecto a la acción formulada. Teniendo en cuenta lo anterior, se recomienda al área remitir los informes faltantes debidamente identificados por mes, con el fin de correlacionar con lo proyectado, y, se califica el avance </t>
    </r>
    <r>
      <rPr>
        <b/>
        <sz val="8"/>
        <color theme="1"/>
        <rFont val="Tahoma"/>
        <family val="2"/>
      </rPr>
      <t>"En Proceso"</t>
    </r>
    <r>
      <rPr>
        <sz val="8"/>
        <color theme="1"/>
        <rFont val="Tahoma"/>
        <family val="2"/>
      </rPr>
      <t xml:space="preserve">. </t>
    </r>
  </si>
  <si>
    <r>
      <t xml:space="preserve">Reporte Relacionamiento: </t>
    </r>
    <r>
      <rPr>
        <sz val="8"/>
        <color theme="1"/>
        <rFont val="Tahoma"/>
        <family val="2"/>
      </rPr>
      <t xml:space="preserve">La entidad participó en junio en el taller de comunicación clara y empática con la ciudadanía, desarrollado con el acompañamiento de la Veeduría Distrital y la participación del personal vinculado a Canal Capital, incluidos contratistas y colaboradores. Así mismo, en julio se llevó a cabo la traducción de documentos a lenguaje claro en el Laboratorio de Simplicidad, también con el apoyo de la Veeduría.
</t>
    </r>
    <r>
      <rPr>
        <b/>
        <sz val="8"/>
        <color theme="1"/>
        <rFont val="Tahoma"/>
        <family val="2"/>
      </rPr>
      <t xml:space="preserve">Análisis OCI: </t>
    </r>
    <r>
      <rPr>
        <sz val="8"/>
        <color theme="1"/>
        <rFont val="Tahoma"/>
        <family val="2"/>
      </rPr>
      <t xml:space="preserve">Verificados los soportes remitidos por el área se observa el documento de Estrategia de Rendición de Cuentas a la Gestión 2024 Informe de implementación, así como los soportes de asistencia al taller de lenguaje claro acompañado por la Veeduría Distrital para Capital. Dado lo anterior, se califica la acción </t>
    </r>
    <r>
      <rPr>
        <b/>
        <sz val="8"/>
        <color theme="1"/>
        <rFont val="Tahoma"/>
        <family val="2"/>
      </rPr>
      <t>"En Proceso"</t>
    </r>
    <r>
      <rPr>
        <sz val="8"/>
        <color theme="1"/>
        <rFont val="Tahoma"/>
        <family val="2"/>
      </rPr>
      <t xml:space="preserve">. </t>
    </r>
  </si>
  <si>
    <t xml:space="preserve">1. Guía de lineamientos para la publicación en sede electrónica
 Acta de reunión con digital
https://drive.google.com/drive/u/0/folders/17kxTNXM73K5qDKTPpnH-XPfsMQb0zS31
Link de publicación del documento en la intranet y socialización en comunicaciones internas. </t>
  </si>
  <si>
    <r>
      <t xml:space="preserve">Reporte Planeación: </t>
    </r>
    <r>
      <rPr>
        <sz val="8"/>
        <color theme="1"/>
        <rFont val="Tahoma"/>
        <family val="2"/>
      </rPr>
      <t xml:space="preserve">Se finalizó el documento Guía de lineamientos de publicación en sede electrónica, junto con su respectivo esquema de publicación, el cual será ajustado conforme a las modificaciones que se implementen en la sede. Si bien la acción se reportó de manera posterior a la fecha propuesta inicialmente, los retrasos para la consolidación del documento respondieron a la complejidad en la concertación y actualización de una página que está con miras a ser actualizada y repotencializada. La Guía sin embargo logró ser publicada y socializada con los colaboradores del canal. 
</t>
    </r>
    <r>
      <rPr>
        <b/>
        <sz val="8"/>
        <color theme="1"/>
        <rFont val="Tahoma"/>
        <family val="2"/>
      </rPr>
      <t xml:space="preserve">Análisis OCI: </t>
    </r>
    <r>
      <rPr>
        <sz val="8"/>
        <color theme="1"/>
        <rFont val="Tahoma"/>
        <family val="2"/>
      </rPr>
      <t xml:space="preserve">Se adelanta la verificación de los soportes dentro de los cuales se incluye el documento actualizado con fecha del 10 de junio de 2025, la socialización vía comunicaciones del 24 de junio de 2025 y mesa de trabajo adelantada con el área Digital del 3 de julio de 2025 respecto a la coordinación de publicación de contenidos. De conformidad con lo reportado, así como de lo ejecutado se califica la acción como </t>
    </r>
    <r>
      <rPr>
        <b/>
        <sz val="8"/>
        <color theme="1"/>
        <rFont val="Tahoma"/>
        <family val="2"/>
      </rPr>
      <t>"Terminada Extemporánea"</t>
    </r>
    <r>
      <rPr>
        <sz val="8"/>
        <color theme="1"/>
        <rFont val="Tahoma"/>
        <family val="2"/>
      </rPr>
      <t>.</t>
    </r>
  </si>
  <si>
    <r>
      <t xml:space="preserve">Análisis OCI: </t>
    </r>
    <r>
      <rPr>
        <sz val="8"/>
        <color theme="1"/>
        <rFont val="Tahoma"/>
        <family val="2"/>
      </rPr>
      <t xml:space="preserve">Teniendo en cuenta que el área no remitió información relacionada con la ejecución de las actividades formuladas y dada la fecha de terminación proyectada, se califica la acción </t>
    </r>
    <r>
      <rPr>
        <b/>
        <sz val="8"/>
        <color theme="1"/>
        <rFont val="Tahoma"/>
        <family val="2"/>
      </rPr>
      <t>"Sin Iniciar"</t>
    </r>
    <r>
      <rPr>
        <sz val="8"/>
        <color theme="1"/>
        <rFont val="Tahoma"/>
        <family val="2"/>
      </rPr>
      <t xml:space="preserve"> y se recomienda adelantar la remisión de los soportes y avances respecto a la ejecución de lo programado para la presente vigencia.</t>
    </r>
  </si>
  <si>
    <r>
      <t xml:space="preserve">Reporte R. Humanos: </t>
    </r>
    <r>
      <rPr>
        <sz val="8"/>
        <color theme="1"/>
        <rFont val="Tahoma"/>
        <family val="2"/>
      </rPr>
      <t xml:space="preserve">El 24 de junio de 2025 se realizó la capacitación en veedurías ciudadanas con el apoyo de la Veeduría Distrital, dando cumplimiento al Decreto 1712 de 2014. Esta jornada complementó la capacitación del 23 de abril sobre rendición de cuentas, fortaleciendo el control social y la participación ciudadana en Canal Capital.
</t>
    </r>
    <r>
      <rPr>
        <b/>
        <sz val="8"/>
        <color theme="1"/>
        <rFont val="Tahoma"/>
        <family val="2"/>
      </rPr>
      <t xml:space="preserve">Análisis OCI: </t>
    </r>
    <r>
      <rPr>
        <sz val="8"/>
        <color theme="1"/>
        <rFont val="Tahoma"/>
        <family val="2"/>
      </rPr>
      <t xml:space="preserve">Verificados los soportes remitidos por el área se observa la ejecución de la jornada de capacitación en materia de veedurías ciudadanas a la cual asistieron (20) colaboradores de la entidad. De conformidad con lo anterior, se califica la acción como </t>
    </r>
    <r>
      <rPr>
        <b/>
        <sz val="8"/>
        <color theme="1"/>
        <rFont val="Tahoma"/>
        <family val="2"/>
      </rPr>
      <t>"Terminada"</t>
    </r>
    <r>
      <rPr>
        <sz val="8"/>
        <color theme="1"/>
        <rFont val="Tahoma"/>
        <family val="2"/>
      </rPr>
      <t xml:space="preserve">. </t>
    </r>
  </si>
  <si>
    <r>
      <t xml:space="preserve">Reporte R. Humanos: </t>
    </r>
    <r>
      <rPr>
        <sz val="8"/>
        <color theme="1"/>
        <rFont val="Tahoma"/>
        <family val="2"/>
      </rPr>
      <t xml:space="preserve">En el marco de las acciones para fortalecer la cultura de la integridad, se realizó una jornada lúdica en ambas sedes de Canal Capital, en la cual actores representaron escenas sobre valores institucionales, gestión de la integridad y prevención de conflictos de interés, promoviendo la reflexión y apropiación de estos principios entre los colaboradores. Adicionalmente, el 27 de junio de 2025 se llevó a cabo la capacitación sobre la Ley 1952 de 2019, conflicto de interés y el cumplimiento efectivo y oportuno del Plan Anual de Auditorías, planes y programas.
</t>
    </r>
    <r>
      <rPr>
        <b/>
        <sz val="8"/>
        <color theme="1"/>
        <rFont val="Tahoma"/>
        <family val="2"/>
      </rPr>
      <t xml:space="preserve">Análisis OCI: </t>
    </r>
    <r>
      <rPr>
        <sz val="8"/>
        <color theme="1"/>
        <rFont val="Tahoma"/>
        <family val="2"/>
      </rPr>
      <t xml:space="preserve">Se observa dentro de los soportes actividades efectuadas el 20 de junio de 2025 en materia de integridad lo cual se soporta fotográficamente y con listados de asistencia, de igual manera, el 27 de junio se participó en la socialización adelantada por parte de la Oficina de Control Interno Disciplinario en materia de la Ley 1952 de 2019, para lo que se remiten los listados de asistencia y soportes de ejecución de la actividad. Dado lo indicado, se califica la acción como </t>
    </r>
    <r>
      <rPr>
        <b/>
        <sz val="8"/>
        <color theme="1"/>
        <rFont val="Tahoma"/>
        <family val="2"/>
      </rPr>
      <t>"Terminada"</t>
    </r>
    <r>
      <rPr>
        <sz val="8"/>
        <color theme="1"/>
        <rFont val="Tahoma"/>
        <family val="2"/>
      </rPr>
      <t xml:space="preserve">. </t>
    </r>
  </si>
  <si>
    <r>
      <t xml:space="preserve">Reporte Comunicaciones: </t>
    </r>
    <r>
      <rPr>
        <sz val="8"/>
        <color theme="1"/>
        <rFont val="Tahoma"/>
        <family val="2"/>
      </rPr>
      <t xml:space="preserve">Como parte de la Estrategia de Divulgación sobre Integridad, se socializó al interior de la entidad el Comunicado Interno #17, del 9 de mayo de 2025, a través del cual se invitó a los colaboradores a conocer la Guía de Lineamientos de Conflictos de Interés, fortaleciendo así la comprensión y prevención de estas situaciones en el ejercicio de la función pública.
</t>
    </r>
    <r>
      <rPr>
        <b/>
        <sz val="8"/>
        <color theme="1"/>
        <rFont val="Tahoma"/>
        <family val="2"/>
      </rPr>
      <t xml:space="preserve">Análisis OCI: </t>
    </r>
    <r>
      <rPr>
        <sz val="8"/>
        <color theme="1"/>
        <rFont val="Tahoma"/>
        <family val="2"/>
      </rPr>
      <t xml:space="preserve">Se adelanta la verificación de los soportes remitidos por el área, dentro de lo cual se remite el comunicado #17 del 9 de mayo de 2025 con asunto: Talento Humano: Conoce la Guía de Lineamientos de Conflictos de Interés en línea con lo formulado. Por lo anterior, se califica la actividad </t>
    </r>
    <r>
      <rPr>
        <b/>
        <sz val="8"/>
        <color theme="1"/>
        <rFont val="Tahoma"/>
        <family val="2"/>
      </rPr>
      <t>"En Proceso"</t>
    </r>
    <r>
      <rPr>
        <sz val="8"/>
        <color theme="1"/>
        <rFont val="Tahoma"/>
        <family val="2"/>
      </rPr>
      <t xml:space="preserve">. </t>
    </r>
  </si>
  <si>
    <r>
      <t xml:space="preserve">Reporte Comunicaciones: </t>
    </r>
    <r>
      <rPr>
        <sz val="8"/>
        <color theme="1"/>
        <rFont val="Tahoma"/>
        <family val="2"/>
      </rPr>
      <t xml:space="preserve">Para esta actividad se envió el comunicado interno #13, del 25 de abril, invitando a todos los funcionarios y colaboradores de la entidad a conocer la Política Integral de Transparencia y Gestión Antisoborno. Adicionalmente, el 30 de abril se publicó un contenido en la intranet institucional relacionado con los planes y políticas disponibles para consulta, incluyendo la mencionada Política de Transparencia.
</t>
    </r>
    <r>
      <rPr>
        <b/>
        <sz val="8"/>
        <color theme="1"/>
        <rFont val="Tahoma"/>
        <family val="2"/>
      </rPr>
      <t xml:space="preserve">Análisis OCI: </t>
    </r>
    <r>
      <rPr>
        <sz val="8"/>
        <color theme="1"/>
        <rFont val="Tahoma"/>
        <family val="2"/>
      </rPr>
      <t xml:space="preserve">Se adelanta la verificación de los soportes observando que no corresponden al periodo de evaluación, así como tampoco se relaciona con la actividad, por lo que es importante articular las acciones formuladas de manera que estas correspondan a lo proyectado, así como su ejecución y reporte dentro de los periodos de evaluación respectivos. Lo anterior, atendiendo a las políticas indicadas en la Circular Interna 004 de 2024 en materia de seguimientos de la Oficina de Control Interno. Dado lo indicado, se mantiene la calificación con estado </t>
    </r>
    <r>
      <rPr>
        <b/>
        <sz val="8"/>
        <color theme="1"/>
        <rFont val="Tahoma"/>
        <family val="2"/>
      </rPr>
      <t>"Sin Iniciar"</t>
    </r>
    <r>
      <rPr>
        <sz val="8"/>
        <color theme="1"/>
        <rFont val="Tahoma"/>
        <family val="2"/>
      </rPr>
      <t xml:space="preserve">. </t>
    </r>
  </si>
  <si>
    <r>
      <t xml:space="preserve">Reporte Comunicaciones: </t>
    </r>
    <r>
      <rPr>
        <sz val="8"/>
        <color theme="1"/>
        <rFont val="Tahoma"/>
        <family val="2"/>
      </rPr>
      <t>El área de Planeación se encuentra haciendo la actualización de la Política de Administración del Riesgo de la entidad, así como del Manual Metodológico de Administración del Riesgo y solo cuando estén listos, hará la solicitud de socialización a Comunicaciones.</t>
    </r>
    <r>
      <rPr>
        <b/>
        <sz val="8"/>
        <color theme="1"/>
        <rFont val="Tahoma"/>
        <family val="2"/>
      </rPr>
      <t xml:space="preserve">
Análisis OCI: </t>
    </r>
    <r>
      <rPr>
        <sz val="8"/>
        <color theme="1"/>
        <rFont val="Tahoma"/>
        <family val="2"/>
      </rPr>
      <t xml:space="preserve">Teniendo en cuenta el reporte del área, así como la fecha de terminación de la actividad se califica como </t>
    </r>
    <r>
      <rPr>
        <b/>
        <sz val="8"/>
        <color theme="1"/>
        <rFont val="Tahoma"/>
        <family val="2"/>
      </rPr>
      <t>"Sin Iniciar"</t>
    </r>
    <r>
      <rPr>
        <sz val="8"/>
        <color theme="1"/>
        <rFont val="Tahoma"/>
        <family val="2"/>
      </rPr>
      <t xml:space="preserve">. </t>
    </r>
  </si>
  <si>
    <t>1. Evidencias mesa de trabajo
https://drive.google.com/drive/u/0/folders/1CWezFt-epQBVdx3ZSalzwurb4gl4HXtJ</t>
  </si>
  <si>
    <r>
      <t xml:space="preserve">Reporte Planeación: </t>
    </r>
    <r>
      <rPr>
        <sz val="8"/>
        <color theme="1"/>
        <rFont val="Tahoma"/>
        <family val="2"/>
      </rPr>
      <t xml:space="preserve">Se adelantó la revisión de la matriz de riesgos de corrupción vigente. Se realizó un análisis comparativo de los riesgos reportados en la vigencia 2024 con el fin de identificar permanencias, cambios en niveles de exposición y posibles nuevos escenarios de riesgo asociados a la operación del canal. Para fortalecer el proceso, se llevaron a cabo mesas de trabajo con los responsables de los procesos priorizados, en las que se socializaron criterios de probabilidad e impacto, y se incluyó una breve capacitación sobre la metodología de identificación y valoración de riesgos de corrupción. Lo anterior se realizó con los procesos de Control Interno Disciplinario, Gestión de Comunicaciones, y Gestión Financiera y Facturación, Ventas y Mercadeo. Cabe resaltar que las actas de estas mesas de trabajo se encuentran en proceso de firma , se adjuntas borradores.
</t>
    </r>
    <r>
      <rPr>
        <b/>
        <sz val="8"/>
        <color theme="1"/>
        <rFont val="Tahoma"/>
        <family val="2"/>
      </rPr>
      <t xml:space="preserve">Análisis OCI: </t>
    </r>
    <r>
      <rPr>
        <sz val="8"/>
        <color theme="1"/>
        <rFont val="Tahoma"/>
        <family val="2"/>
      </rPr>
      <t>Verificados los soportes remitidos se observa la ejecución de revisión y actualización de los riesgos de gestión de cuatro (4) de (15) procesos con los que cuenta la entidad, por lo que la actividad no ha finalizado. Teniendo en cuenta lo reportado, así como la fecha de terminación se califica la actividad con alerta</t>
    </r>
    <r>
      <rPr>
        <b/>
        <sz val="8"/>
        <color theme="1"/>
        <rFont val="Tahoma"/>
        <family val="2"/>
      </rPr>
      <t xml:space="preserve"> "Incumplida"</t>
    </r>
    <r>
      <rPr>
        <sz val="8"/>
        <color theme="1"/>
        <rFont val="Tahoma"/>
        <family val="2"/>
      </rPr>
      <t xml:space="preserve"> y se recomienda al proceso finalizar el proceso de revisión y actualización de lo formulado en el presente Programa. </t>
    </r>
  </si>
  <si>
    <r>
      <t xml:space="preserve">Reporte Planeación: </t>
    </r>
    <r>
      <rPr>
        <sz val="8"/>
        <color theme="1"/>
        <rFont val="Tahoma"/>
        <family val="2"/>
      </rPr>
      <t xml:space="preserve">A partir del diagnóstico entregado, se planea iniciar el levantamiento de riesgos asociados a lavado de activos, identificando los procesos críticos y áreas más expuestas. Este levantamiento se realizará mediante ejercicios internos con los responsables de cada proceso, aplicando la metodología institucional para la identificación, análisis y documentación de riesgos.
</t>
    </r>
    <r>
      <rPr>
        <b/>
        <sz val="8"/>
        <color theme="1"/>
        <rFont val="Tahoma"/>
        <family val="2"/>
      </rPr>
      <t xml:space="preserve">Análisis OCI: </t>
    </r>
    <r>
      <rPr>
        <sz val="8"/>
        <color theme="1"/>
        <rFont val="Tahoma"/>
        <family val="2"/>
      </rPr>
      <t xml:space="preserve">Se recomienda al área efectuar el reporte sobre lo efectivamente desarrollado dentro del periodo de evaluación, de manera que el equipo de la Oficina de Control Interno pueda efectuar la evaluación correspondiente. Teniendo en cuenta que no se remite información relacionada con la actividad formulada, se califica como </t>
    </r>
    <r>
      <rPr>
        <b/>
        <sz val="8"/>
        <color theme="1"/>
        <rFont val="Tahoma"/>
        <family val="2"/>
      </rPr>
      <t>"Sin Iniciar"</t>
    </r>
    <r>
      <rPr>
        <sz val="8"/>
        <color theme="1"/>
        <rFont val="Tahoma"/>
        <family val="2"/>
      </rPr>
      <t xml:space="preserve"> y se recomienda al área efectuar lo proyectado dentro de las fechas indicadas.</t>
    </r>
  </si>
  <si>
    <r>
      <t xml:space="preserve">Reporte Planeación: </t>
    </r>
    <r>
      <rPr>
        <sz val="8"/>
        <color theme="1"/>
        <rFont val="Tahoma"/>
        <family val="2"/>
      </rPr>
      <t xml:space="preserve">Durante el periodo del seguimiento no se realizó actualizaciones al PTEP. Sin embargo ya para el mes de septiembre se realizó la actualización y publicación de la Versión 2 del documento. Se informa que la Matriz de Riesgos de Corrupción correspondiente a la vigencia 2025 ha sido debidamente publicada en la Sede Electrónica , cumpliendo con los procedimientos de divulgación establecidos.
</t>
    </r>
    <r>
      <rPr>
        <b/>
        <sz val="8"/>
        <color theme="1"/>
        <rFont val="Tahoma"/>
        <family val="2"/>
      </rPr>
      <t xml:space="preserve">Análisis OCI: </t>
    </r>
    <r>
      <rPr>
        <sz val="8"/>
        <color theme="1"/>
        <rFont val="Tahoma"/>
        <family val="2"/>
      </rPr>
      <t xml:space="preserve">Se observa dentro de los soportes la modificación de la matriz de riesgos (fecha: 30 de abril de 2025); sin embargo, respecto a los soportes del Programa de Transparencia y Ética Pública - PTEP no corresponden al periodo de evaluación, por lo que no se considera dentro del análisis del periodo. Se recomienda al área tener en cuenta los parámetros de la Circular Interna 004 de 2024 respecto a los seguimientos que adelanta la Oficina de Control Interno. Dado lo anterior, se califica la actividad </t>
    </r>
    <r>
      <rPr>
        <b/>
        <sz val="8"/>
        <color theme="1"/>
        <rFont val="Tahoma"/>
        <family val="2"/>
      </rPr>
      <t>"En Proceso"</t>
    </r>
    <r>
      <rPr>
        <sz val="8"/>
        <color theme="1"/>
        <rFont val="Tahoma"/>
        <family val="2"/>
      </rPr>
      <t xml:space="preserve">. </t>
    </r>
  </si>
  <si>
    <r>
      <t xml:space="preserve">Reporte OCI: </t>
    </r>
    <r>
      <rPr>
        <sz val="8"/>
        <color theme="1"/>
        <rFont val="Tahoma"/>
        <family val="2"/>
      </rPr>
      <t xml:space="preserve">Se efectuó el primer seguimiento a la gestión de riesgos de Capital del periodo comprendido entre el 1 de diciembre de 2024 y el 30 de mayo de 2025, atendiendo la normatividad legal vigente cuyo resultado fue socializado con los líderes de proceso y equipos de trabajo mediante Memorando 735 del 14 de julio de 2025, y, trazabilidad de correos frente a la formulación de Plan de Mejoramiento. Dado lo anterior, se califica la acción como </t>
    </r>
    <r>
      <rPr>
        <b/>
        <sz val="8"/>
        <color theme="1"/>
        <rFont val="Tahoma"/>
        <family val="2"/>
      </rPr>
      <t>"Terminada"</t>
    </r>
    <r>
      <rPr>
        <sz val="8"/>
        <color theme="1"/>
        <rFont val="Tahoma"/>
        <family val="2"/>
      </rPr>
      <t xml:space="preserve">. </t>
    </r>
  </si>
  <si>
    <r>
      <t xml:space="preserve">Reporte OCI: </t>
    </r>
    <r>
      <rPr>
        <sz val="8"/>
        <color theme="1"/>
        <rFont val="Tahoma"/>
        <family val="2"/>
      </rPr>
      <t xml:space="preserve">Se adelantó el primer seguimiento al Programa de Transparencia y Ética Pública - PTEP de Capital, cuyo resultado fue socializado mediante Memorando 480 del 3 de junio de 2025, el cual fue remitido vía correo electrónico a los líderes de proceso y sus equipos de trabajo. De conformidad con la fecha de terminación se califica </t>
    </r>
    <r>
      <rPr>
        <b/>
        <sz val="8"/>
        <color theme="1"/>
        <rFont val="Tahoma"/>
        <family val="2"/>
      </rPr>
      <t>"En Proceso"</t>
    </r>
    <r>
      <rPr>
        <sz val="8"/>
        <color theme="1"/>
        <rFont val="Tahoma"/>
        <family val="2"/>
      </rPr>
      <t xml:space="preserve">. </t>
    </r>
  </si>
  <si>
    <r>
      <t xml:space="preserve">Reporte Oficial: </t>
    </r>
    <r>
      <rPr>
        <sz val="8"/>
        <color theme="1"/>
        <rFont val="Tahoma"/>
        <family val="2"/>
      </rPr>
      <t xml:space="preserve">El pasado 29 de agosto de 2025, se compartió Plan de Trabajo para la Implementación de LA/FT en Canal Capital, el cual se divide en 5 fases, contemplando implementación, diagnostico y mapeo de riesgos, diseño y plan de acción, implementación y fortalecimiento y monitoreo control y mejora continua, lo anterior se realiza en el marco del documento denominado diagnostico y hoja de ruta LA/FT, el cual se compartió en la misma fecha.
</t>
    </r>
    <r>
      <rPr>
        <b/>
        <sz val="8"/>
        <color theme="1"/>
        <rFont val="Tahoma"/>
        <family val="2"/>
      </rPr>
      <t xml:space="preserve">Análisis OCI: </t>
    </r>
    <r>
      <rPr>
        <sz val="8"/>
        <color theme="1"/>
        <rFont val="Tahoma"/>
        <family val="2"/>
      </rPr>
      <t xml:space="preserve">Se observa dentro de los soportes el Plan de trabajo LAFT el cual incluye actividades de debida diligencia, el cual fue remitido vía correo electrónico al Órgano de Cumplimiento Normativo el 29 de agosto de 2025. Teniendo en cuenta lo anterior, se califica la acción como </t>
    </r>
    <r>
      <rPr>
        <b/>
        <sz val="8"/>
        <color theme="1"/>
        <rFont val="Tahoma"/>
        <family val="2"/>
      </rPr>
      <t>"Terminada"</t>
    </r>
    <r>
      <rPr>
        <sz val="8"/>
        <color theme="1"/>
        <rFont val="Tahoma"/>
        <family val="2"/>
      </rPr>
      <t xml:space="preserve"> y se indica al área que las observaciones respecto al documento serán comunicadas en el marco de la auditoría de Gestión antisoborno y SARLAFT. </t>
    </r>
  </si>
  <si>
    <t>1. Correo de fecha 29 de agosto de 2025, a las áreas de Secretaria General, Jurídica, Planeación y Control Interno</t>
  </si>
  <si>
    <r>
      <t xml:space="preserve">Reporte Oficial: </t>
    </r>
    <r>
      <rPr>
        <sz val="8"/>
        <color theme="1"/>
        <rFont val="Tahoma"/>
        <family val="2"/>
      </rPr>
      <t xml:space="preserve">El pasado 29 de Agosto de 2025, se compartió Plan de Trabajo para la Implementación de LA/FT en Canal Capital, para su verificación y socialización.
</t>
    </r>
    <r>
      <rPr>
        <b/>
        <sz val="8"/>
        <color theme="1"/>
        <rFont val="Tahoma"/>
        <family val="2"/>
      </rPr>
      <t xml:space="preserve">Análisis OCI: </t>
    </r>
    <r>
      <rPr>
        <sz val="8"/>
        <color theme="1"/>
        <rFont val="Tahoma"/>
        <family val="2"/>
      </rPr>
      <t>Se observa dentro de los soportes el correo electrónico remitido al Órgano de Cumplimiento Normativo el 29 de agosto de 2025. Teniendo en cuenta lo anterior, así como la fecha de terminación se califica la acción como</t>
    </r>
    <r>
      <rPr>
        <b/>
        <sz val="8"/>
        <color theme="1"/>
        <rFont val="Tahoma"/>
        <family val="2"/>
      </rPr>
      <t xml:space="preserve"> "Terminada" </t>
    </r>
    <r>
      <rPr>
        <sz val="8"/>
        <color theme="1"/>
        <rFont val="Tahoma"/>
        <family val="2"/>
      </rPr>
      <t xml:space="preserve">y se indica al área que las observaciones respecto al documento serán comunicadas en el marco de la auditoría de Gestión antisoborno y SARLAFT. </t>
    </r>
  </si>
  <si>
    <t>1. Se anexa archivo en formato Excel que contiene la base de datos de contratación, la cual incluye la información de cada uno de los contratos celebrados por el Canal a corte agosto 31 de 2025, incluyendo el enlace de la publicación realizada en la plataforma SECOP II, en dónde se puede revisar los minutas de los contratos y observar la inclusión del enlace que contiene la Política de Transparencia del Canal.</t>
  </si>
  <si>
    <r>
      <t xml:space="preserve">Reporte Contratación: </t>
    </r>
    <r>
      <rPr>
        <sz val="8"/>
        <color theme="1"/>
        <rFont val="Tahoma"/>
        <family val="2"/>
      </rPr>
      <t xml:space="preserve">El área de Contratación continúa incluyendo en las minutas de condiciones contractuales de los contratos a celebrarse con Contratistas tanto personas naturales como jurídicas, un enlace que contiene la política de Transparencia de Canal Capital.
</t>
    </r>
    <r>
      <rPr>
        <b/>
        <sz val="8"/>
        <color theme="1"/>
        <rFont val="Tahoma"/>
        <family val="2"/>
      </rPr>
      <t xml:space="preserve">Análisis OCI: </t>
    </r>
    <r>
      <rPr>
        <sz val="8"/>
        <color theme="1"/>
        <rFont val="Tahoma"/>
        <family val="2"/>
      </rPr>
      <t xml:space="preserve">Se adelanta la verificación de soportes remitidos por el área, frente a la cual se revisa una muestra de los expedientes relacionados en el cuatrimestre de evaluación, identificando que el enlace relacionado se encuentra desactualizado. Lo anterior, teniendo en cuenta que se incluye el enlace de la Política de Transparencia de la vigencia 2023 y la última versión del documento con el que cuenta la entidad es del 13 de mayo de 2025, por lo que se recomienda al área adelantar la actualización de este. Dado lo mencionado, así como la fecha de terminación proyectada se califica la acción </t>
    </r>
    <r>
      <rPr>
        <b/>
        <sz val="8"/>
        <color theme="1"/>
        <rFont val="Tahoma"/>
        <family val="2"/>
      </rPr>
      <t>"En Proceso"</t>
    </r>
    <r>
      <rPr>
        <sz val="8"/>
        <color theme="1"/>
        <rFont val="Tahoma"/>
        <family val="2"/>
      </rPr>
      <t xml:space="preserve">. </t>
    </r>
  </si>
  <si>
    <r>
      <t xml:space="preserve">Reporte R. Humanos: </t>
    </r>
    <r>
      <rPr>
        <sz val="8"/>
        <color theme="1"/>
        <rFont val="Tahoma"/>
        <family val="2"/>
      </rPr>
      <t xml:space="preserve">Para esta actividad se enviaron comunicados internos los días 25 de abril y 4 de julio, de manera masiva por el área de Comunicaciones Internas en conjunto con Talento Humano, invitando a los funcionarios y colaboradores a conocer la Política Integral de Transparencia y Gestión Antisoborno. Asimismo, el 30 de abril se divulgó de manera masiva, a través de correo electrónico, una pieza gráfica que invitaba a consultar en la intranet los planes y políticas disponibles, entre ellas la Política Integral de Transparencia y Ética Pública, la cual está a disposición de todos los servidores, colaboradores y la ciudadanía.
</t>
    </r>
    <r>
      <rPr>
        <b/>
        <sz val="8"/>
        <color theme="1"/>
        <rFont val="Tahoma"/>
        <family val="2"/>
      </rPr>
      <t xml:space="preserve">Análisis OCI: </t>
    </r>
    <r>
      <rPr>
        <sz val="8"/>
        <color theme="1"/>
        <rFont val="Tahoma"/>
        <family val="2"/>
      </rPr>
      <t xml:space="preserve">Teniendo en cuenta el periodo de evaluación de la actividad se evalúa la comunicación interna #32 del 4 de julio de 2024 en la que se comunica vía correo electrónico por el área de Comunicaciones la Política de Transparencia y Gestión Antisoborno; sin embargo, no es posible correlacionar que dicho correo haya sido remitido a la totalidad de socios de negocios contractuales (una vez perfeccionado el contrato), por lo que se recomienda al área soportar de manera adecuada la ejecución de las actividades formuladas en el presente Programa, así como hacer entrega de la información que corresponde al periodo de evaluación que efectúa el equipo de la Oficina de Control Interno. Teniendo en cuenta la fecha de terminación, así como los avances reconocidos se califica la actividad como </t>
    </r>
    <r>
      <rPr>
        <b/>
        <sz val="8"/>
        <color theme="1"/>
        <rFont val="Tahoma"/>
        <family val="2"/>
      </rPr>
      <t>"En Proceso"</t>
    </r>
    <r>
      <rPr>
        <sz val="8"/>
        <color theme="1"/>
        <rFont val="Tahoma"/>
        <family val="2"/>
      </rPr>
      <t xml:space="preserve">. </t>
    </r>
  </si>
  <si>
    <t>Programa de Transparencia y Ética Pública -PTEP (PAAC) 
Versión 1
Fecha de publicación: 31/01/2025
Segundo Seguimiento vigencia 2025
Oficina de Control Interno</t>
  </si>
  <si>
    <r>
      <t xml:space="preserve">Reporte Sistemas: </t>
    </r>
    <r>
      <rPr>
        <sz val="8"/>
        <color theme="1"/>
        <rFont val="Tahoma"/>
        <family val="2"/>
      </rPr>
      <t xml:space="preserve">La matriz de activos de información se encuentra publicada en la pagina web y se realizó la asignación del usuario para publicar en Datos abiertos Bogotá: https://www.canalcapital.gov.co/sites/default/files/media/file/file/INVENTARIO%20DE%20ACTIVOS%20DE%20INFORMACION%202024.xlsx
</t>
    </r>
    <r>
      <rPr>
        <b/>
        <sz val="8"/>
        <color theme="1"/>
        <rFont val="Tahoma"/>
        <family val="2"/>
      </rPr>
      <t xml:space="preserve">Análisis OCI: </t>
    </r>
    <r>
      <rPr>
        <sz val="8"/>
        <color theme="1"/>
        <rFont val="Tahoma"/>
        <family val="2"/>
      </rPr>
      <t xml:space="preserve">Se verifica el botón de transparencia en el numeral 7, identificando que el "Registro de activos de información" fue publicado en la vigencia 2024 y que en el portal de datos abiertos figura el documento con fecha de 2019; si bien, se remiten soportes del ajuste del usuario del portal de datos abiertos, los soportes remitidos no corresponden a la ejecución de la acción formulada, por lo que dada la fecha de terminación se califica la acción </t>
    </r>
    <r>
      <rPr>
        <b/>
        <sz val="8"/>
        <color theme="1"/>
        <rFont val="Tahoma"/>
        <family val="2"/>
      </rPr>
      <t>"Sin Iniciar"</t>
    </r>
    <r>
      <rPr>
        <sz val="8"/>
        <color theme="1"/>
        <rFont val="Tahoma"/>
        <family val="2"/>
      </rPr>
      <t xml:space="preserve"> y se recomienda al área ejecutar lo formulado </t>
    </r>
    <r>
      <rPr>
        <b/>
        <i/>
        <sz val="8"/>
        <color theme="1"/>
        <rFont val="Tahoma"/>
        <family val="2"/>
      </rPr>
      <t>"Revisar y si es el caso, actualizar y publicar en la página web institucional y en los portales de datos abiertos Bogotá, el documento  y el instrumento "Registro de activos de información"</t>
    </r>
    <r>
      <rPr>
        <sz val="8"/>
        <color theme="1"/>
        <rFont val="Tahoma"/>
        <family val="2"/>
      </rPr>
      <t xml:space="preserve"> en el presente plan dentro de los plazos establecidos. Así mismo, efectuar los ajustes que se consideren pertinentes con el área de Planeación. </t>
    </r>
  </si>
  <si>
    <r>
      <t xml:space="preserve">Reporte G. Documental: </t>
    </r>
    <r>
      <rPr>
        <sz val="8"/>
        <color theme="1"/>
        <rFont val="Tahoma"/>
        <family val="2"/>
      </rPr>
      <t xml:space="preserve">La actualización del PGD se presentó para aprobación por parte del CIGD para el primer Comité del año del 29 de enero del 2025 y ya se encuentra publicado en la página web. 
</t>
    </r>
    <r>
      <rPr>
        <b/>
        <sz val="8"/>
        <color theme="1"/>
        <rFont val="Tahoma"/>
        <family val="2"/>
      </rPr>
      <t xml:space="preserve">Análisis OCI: </t>
    </r>
    <r>
      <rPr>
        <sz val="8"/>
        <color theme="1"/>
        <rFont val="Tahoma"/>
        <family val="2"/>
      </rPr>
      <t xml:space="preserve">Se observa el documento con fecha de aprobación del 29 de enero de 2025, así como el acta del Comité Institucional de Gestión y Desempeño en la cual se avaló el PGD. Sin embargo, la ejecución es previo a la fecha de inicio del Programa, por lo que se recomienda al área revisar la formulación de la acción. Teniendo en cuenta lo indicado, se califica </t>
    </r>
    <r>
      <rPr>
        <b/>
        <sz val="8"/>
        <color theme="1"/>
        <rFont val="Tahoma"/>
        <family val="2"/>
      </rPr>
      <t>"Incumplida"</t>
    </r>
    <r>
      <rPr>
        <sz val="8"/>
        <color theme="1"/>
        <rFont val="Tahoma"/>
        <family val="2"/>
      </rPr>
      <t xml:space="preserve">. </t>
    </r>
  </si>
  <si>
    <r>
      <t xml:space="preserve">Reporte OCI: </t>
    </r>
    <r>
      <rPr>
        <sz val="8"/>
        <color theme="1"/>
        <rFont val="Tahoma"/>
        <family val="2"/>
      </rPr>
      <t xml:space="preserve">Se asistió a la jornada de capacitación de Transparencia - Decreto 1122 de 2024, en el marco de los Programas de Transparencia y Ética Pública - PTEP que adelantó la Secretaría de Transparencia durante el 29 de julio de 2025, en consecuencia, se adjunta la copia de la citación adelantada por parte de dicha entidad, los soportes de asistencia y memorias respectivas. De igual manera, se adjuntan los soportes de certificación de asistencia al curso de Programa de Transparencia y Ética Pública - PTEP de la Secretaría de Educación. Teniendo en cuenta lo anterior se califica como </t>
    </r>
    <r>
      <rPr>
        <b/>
        <sz val="8"/>
        <color theme="1"/>
        <rFont val="Tahoma"/>
        <family val="2"/>
      </rPr>
      <t>"Terminada"</t>
    </r>
    <r>
      <rPr>
        <sz val="8"/>
        <color theme="1"/>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</si>
</sst>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d/m/yyyy"/>
    <numFmt numFmtId="167" formatCode="d\.m"/>
  </numFmts>
  <fonts count="26" x14ac:knownFonts="1">
    <font>
      <sz val="11"/>
      <color theme="1"/>
      <name val="Aptos Narrow"/>
      <family val="2"/>
      <scheme val="minor"/>
    </font>
    <font>
      <sz val="11"/>
      <color theme="1"/>
      <name val="Aptos Narrow"/>
      <family val="2"/>
      <scheme val="minor"/>
    </font>
    <font>
      <b/>
      <sz val="10"/>
      <color theme="1"/>
      <name val="Calibri"/>
      <family val="2"/>
    </font>
    <font>
      <sz val="10"/>
      <name val="Times New Roman"/>
      <family val="1"/>
    </font>
    <font>
      <sz val="10"/>
      <color rgb="FF000000"/>
      <name val="Aptos Narrow"/>
      <family val="2"/>
      <scheme val="minor"/>
    </font>
    <font>
      <sz val="10"/>
      <color theme="1"/>
      <name val="Calibri"/>
      <family val="2"/>
    </font>
    <font>
      <b/>
      <sz val="12"/>
      <color rgb="FF333300"/>
      <name val="Calibri"/>
      <family val="2"/>
    </font>
    <font>
      <b/>
      <sz val="10"/>
      <color theme="1"/>
      <name val="Arial"/>
      <family val="2"/>
    </font>
    <font>
      <sz val="10"/>
      <color rgb="FF000000"/>
      <name val="Calibri"/>
      <family val="2"/>
    </font>
    <font>
      <b/>
      <u/>
      <sz val="10"/>
      <color theme="0"/>
      <name val="Calibri"/>
      <family val="2"/>
    </font>
    <font>
      <b/>
      <sz val="10"/>
      <color rgb="FF000000"/>
      <name val="Calibri"/>
      <family val="2"/>
    </font>
    <font>
      <b/>
      <sz val="10"/>
      <color rgb="FF333300"/>
      <name val="Calibri"/>
      <family val="2"/>
    </font>
    <font>
      <b/>
      <sz val="10"/>
      <color theme="1"/>
      <name val="Aptos Narrow"/>
      <family val="2"/>
      <scheme val="minor"/>
    </font>
    <font>
      <b/>
      <sz val="8"/>
      <color theme="0"/>
      <name val="Tahoma"/>
      <family val="2"/>
    </font>
    <font>
      <b/>
      <i/>
      <sz val="8"/>
      <color theme="1"/>
      <name val="Tahoma"/>
      <family val="2"/>
    </font>
    <font>
      <i/>
      <sz val="8"/>
      <color theme="1"/>
      <name val="Tahoma"/>
      <family val="2"/>
    </font>
    <font>
      <sz val="8"/>
      <color theme="1"/>
      <name val="Tahoma"/>
      <family val="2"/>
    </font>
    <font>
      <sz val="8"/>
      <color rgb="FF000000"/>
      <name val="Tahoma"/>
      <family val="2"/>
    </font>
    <font>
      <b/>
      <sz val="8"/>
      <color theme="1"/>
      <name val="Tahoma"/>
      <family val="2"/>
    </font>
    <font>
      <b/>
      <sz val="8"/>
      <color rgb="FF000000"/>
      <name val="Tahoma"/>
      <family val="2"/>
    </font>
    <font>
      <i/>
      <sz val="8"/>
      <color rgb="FF000000"/>
      <name val="Tahoma"/>
      <family val="2"/>
    </font>
    <font>
      <b/>
      <i/>
      <sz val="8"/>
      <color rgb="FF000000"/>
      <name val="Tahoma"/>
      <family val="2"/>
    </font>
    <font>
      <b/>
      <sz val="8"/>
      <color rgb="FFFFFFFF"/>
      <name val="Tahoma"/>
      <family val="2"/>
    </font>
    <font>
      <b/>
      <sz val="9"/>
      <color theme="1"/>
      <name val="Tahoma"/>
      <family val="2"/>
    </font>
    <font>
      <b/>
      <sz val="9"/>
      <color theme="0"/>
      <name val="Tahoma"/>
      <family val="2"/>
    </font>
    <font>
      <sz val="8"/>
      <color rgb="FFFF0000"/>
      <name val="Tahoma"/>
      <family val="2"/>
    </font>
  </fonts>
  <fills count="13">
    <fill>
      <patternFill patternType="none"/>
    </fill>
    <fill>
      <patternFill patternType="gray125"/>
    </fill>
    <fill>
      <patternFill patternType="solid">
        <fgColor rgb="FF422E76"/>
        <bgColor rgb="FF422E76"/>
      </patternFill>
    </fill>
    <fill>
      <patternFill patternType="solid">
        <fgColor theme="0"/>
        <bgColor theme="0"/>
      </patternFill>
    </fill>
    <fill>
      <patternFill patternType="solid">
        <fgColor rgb="FFFFFFFF"/>
        <bgColor rgb="FFFFFFFF"/>
      </patternFill>
    </fill>
    <fill>
      <patternFill patternType="solid">
        <fgColor theme="0"/>
        <bgColor rgb="FFFF0000"/>
      </patternFill>
    </fill>
    <fill>
      <patternFill patternType="solid">
        <fgColor rgb="FF24193F"/>
        <bgColor rgb="FF24193F"/>
      </patternFill>
    </fill>
    <fill>
      <patternFill patternType="solid">
        <fgColor rgb="FF006666"/>
        <bgColor indexed="64"/>
      </patternFill>
    </fill>
    <fill>
      <patternFill patternType="solid">
        <fgColor rgb="FFBFF0EF"/>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rgb="FFF5DBF3"/>
        <bgColor indexed="64"/>
      </patternFill>
    </fill>
    <fill>
      <patternFill patternType="solid">
        <fgColor theme="9" tint="-0.499984740745262"/>
        <bgColor indexed="64"/>
      </patternFill>
    </fill>
  </fills>
  <borders count="39">
    <border>
      <left/>
      <right/>
      <top/>
      <bottom/>
      <diagonal/>
    </border>
    <border>
      <left style="medium">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cellStyleXfs>
  <cellXfs count="151">
    <xf numFmtId="0" fontId="0" fillId="0" borderId="0" xfId="0"/>
    <xf numFmtId="0" fontId="5" fillId="0" borderId="0" xfId="2" applyFont="1" applyAlignment="1">
      <alignment horizontal="left"/>
    </xf>
    <xf numFmtId="0" fontId="4" fillId="0" borderId="0" xfId="2" applyAlignment="1">
      <alignment horizontal="left" vertical="top"/>
    </xf>
    <xf numFmtId="0" fontId="6" fillId="4" borderId="0" xfId="2" applyFont="1" applyFill="1" applyAlignment="1">
      <alignment horizontal="center" vertical="center" wrapText="1"/>
    </xf>
    <xf numFmtId="0" fontId="8" fillId="4" borderId="0" xfId="2" applyFont="1" applyFill="1" applyAlignment="1">
      <alignment horizontal="left" vertical="top" wrapText="1"/>
    </xf>
    <xf numFmtId="0" fontId="3" fillId="0" borderId="0" xfId="2" applyFont="1" applyAlignment="1">
      <alignment horizontal="left" vertical="top"/>
    </xf>
    <xf numFmtId="0" fontId="11" fillId="4" borderId="0" xfId="2" applyFont="1" applyFill="1" applyAlignment="1">
      <alignment horizontal="left" vertical="center" wrapText="1"/>
    </xf>
    <xf numFmtId="0" fontId="12" fillId="0" borderId="17" xfId="2" applyFont="1" applyBorder="1" applyAlignment="1">
      <alignment horizontal="center" vertical="center" wrapText="1"/>
    </xf>
    <xf numFmtId="0" fontId="2" fillId="0" borderId="19"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8" fillId="0" borderId="0" xfId="2" applyFont="1" applyAlignment="1">
      <alignment horizontal="left" vertical="top"/>
    </xf>
    <xf numFmtId="0" fontId="5" fillId="0" borderId="22" xfId="2" applyFont="1" applyBorder="1" applyAlignment="1">
      <alignment vertical="center" wrapText="1"/>
    </xf>
    <xf numFmtId="0" fontId="5" fillId="0" borderId="23" xfId="2" applyFont="1" applyBorder="1" applyAlignment="1">
      <alignment vertical="center" wrapText="1"/>
    </xf>
    <xf numFmtId="0" fontId="5" fillId="0" borderId="23" xfId="2" applyFont="1" applyBorder="1" applyAlignment="1">
      <alignment horizontal="center" vertical="center" wrapText="1"/>
    </xf>
    <xf numFmtId="0" fontId="5" fillId="0" borderId="24" xfId="2" applyFont="1" applyBorder="1" applyAlignment="1">
      <alignment horizontal="center" vertical="center" wrapText="1"/>
    </xf>
    <xf numFmtId="0" fontId="8" fillId="0" borderId="0" xfId="2" applyFont="1" applyAlignment="1">
      <alignment horizontal="left" vertical="center"/>
    </xf>
    <xf numFmtId="0" fontId="13" fillId="2" borderId="20" xfId="0" applyFont="1" applyFill="1" applyBorder="1" applyAlignment="1">
      <alignment horizontal="center" vertical="center" wrapText="1"/>
    </xf>
    <xf numFmtId="164" fontId="14" fillId="0" borderId="20" xfId="0" applyNumberFormat="1" applyFont="1" applyBorder="1" applyAlignment="1">
      <alignment horizontal="center" vertical="center" wrapText="1"/>
    </xf>
    <xf numFmtId="0" fontId="16" fillId="0" borderId="20" xfId="0" applyFont="1" applyBorder="1" applyAlignment="1">
      <alignment horizontal="center" vertical="center" wrapText="1"/>
    </xf>
    <xf numFmtId="165" fontId="16" fillId="0" borderId="20" xfId="0" applyNumberFormat="1" applyFont="1" applyBorder="1" applyAlignment="1">
      <alignment horizontal="center" vertical="center" wrapText="1"/>
    </xf>
    <xf numFmtId="0" fontId="16" fillId="3"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5" borderId="20" xfId="0" applyFont="1" applyFill="1" applyBorder="1" applyAlignment="1">
      <alignment horizontal="center" vertical="center" wrapText="1"/>
    </xf>
    <xf numFmtId="165" fontId="17" fillId="0" borderId="20" xfId="0" applyNumberFormat="1" applyFont="1" applyBorder="1" applyAlignment="1">
      <alignment horizontal="center" vertical="center" wrapText="1"/>
    </xf>
    <xf numFmtId="164" fontId="18" fillId="0" borderId="20" xfId="0" applyNumberFormat="1" applyFont="1" applyBorder="1" applyAlignment="1">
      <alignment horizontal="center" vertical="center" wrapText="1"/>
    </xf>
    <xf numFmtId="164" fontId="19" fillId="0" borderId="20"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4" borderId="20" xfId="0" applyFont="1" applyFill="1" applyBorder="1" applyAlignment="1">
      <alignment horizontal="center" vertical="center" wrapText="1"/>
    </xf>
    <xf numFmtId="164" fontId="21" fillId="0" borderId="20" xfId="0" applyNumberFormat="1" applyFont="1" applyBorder="1" applyAlignment="1">
      <alignment horizontal="center" vertical="center" wrapText="1"/>
    </xf>
    <xf numFmtId="0" fontId="22" fillId="2" borderId="20" xfId="0" applyFont="1" applyFill="1" applyBorder="1" applyAlignment="1">
      <alignment horizontal="center" vertical="center" wrapText="1"/>
    </xf>
    <xf numFmtId="167" fontId="14" fillId="0" borderId="20" xfId="0" applyNumberFormat="1" applyFont="1" applyBorder="1" applyAlignment="1">
      <alignment horizontal="center" vertical="center" wrapText="1"/>
    </xf>
    <xf numFmtId="0" fontId="16" fillId="0" borderId="20" xfId="0" applyFont="1" applyBorder="1" applyAlignment="1">
      <alignment horizontal="left" vertical="center" wrapText="1"/>
    </xf>
    <xf numFmtId="0" fontId="18" fillId="0" borderId="20" xfId="0" applyFont="1" applyBorder="1" applyAlignment="1">
      <alignment horizontal="center" vertical="center" wrapText="1"/>
    </xf>
    <xf numFmtId="0" fontId="16" fillId="0" borderId="0" xfId="0" applyFont="1"/>
    <xf numFmtId="0" fontId="16" fillId="0" borderId="0" xfId="0" applyFont="1" applyAlignment="1">
      <alignment horizontal="center"/>
    </xf>
    <xf numFmtId="0" fontId="18" fillId="0" borderId="0" xfId="0" applyFont="1"/>
    <xf numFmtId="0" fontId="16" fillId="0" borderId="26" xfId="0" applyFont="1" applyBorder="1" applyAlignment="1">
      <alignment horizontal="center"/>
    </xf>
    <xf numFmtId="0" fontId="18" fillId="8" borderId="25" xfId="0" applyFont="1" applyFill="1" applyBorder="1" applyAlignment="1">
      <alignment horizontal="center" vertical="center" wrapText="1"/>
    </xf>
    <xf numFmtId="9" fontId="18" fillId="8" borderId="25" xfId="1" applyFont="1" applyFill="1" applyBorder="1" applyAlignment="1">
      <alignment horizontal="center" vertical="center" wrapText="1"/>
    </xf>
    <xf numFmtId="0" fontId="18" fillId="8" borderId="25" xfId="0" applyFont="1" applyFill="1" applyBorder="1" applyAlignment="1">
      <alignment horizontal="center" vertical="center"/>
    </xf>
    <xf numFmtId="0" fontId="18" fillId="8" borderId="7" xfId="0" applyFont="1" applyFill="1" applyBorder="1" applyAlignment="1">
      <alignment horizontal="center" vertical="center" wrapText="1"/>
    </xf>
    <xf numFmtId="15" fontId="18" fillId="8" borderId="28" xfId="0" applyNumberFormat="1" applyFont="1" applyFill="1" applyBorder="1" applyAlignment="1">
      <alignment horizontal="center" vertical="center" wrapText="1"/>
    </xf>
    <xf numFmtId="0" fontId="18" fillId="0" borderId="27" xfId="0" applyFont="1" applyBorder="1" applyAlignment="1">
      <alignment horizontal="center" vertical="center" wrapText="1"/>
    </xf>
    <xf numFmtId="0" fontId="13" fillId="2" borderId="27" xfId="0" applyFont="1" applyFill="1" applyBorder="1" applyAlignment="1">
      <alignment horizontal="center" vertical="center" wrapText="1"/>
    </xf>
    <xf numFmtId="164" fontId="14" fillId="0" borderId="27" xfId="0" applyNumberFormat="1" applyFont="1" applyBorder="1" applyAlignment="1">
      <alignment horizontal="center" vertical="center" wrapText="1"/>
    </xf>
    <xf numFmtId="0" fontId="16" fillId="0" borderId="27" xfId="0" applyFont="1" applyBorder="1" applyAlignment="1">
      <alignment horizontal="center" vertical="center" wrapText="1"/>
    </xf>
    <xf numFmtId="165" fontId="16" fillId="0" borderId="27" xfId="0" applyNumberFormat="1" applyFont="1" applyBorder="1" applyAlignment="1">
      <alignment horizontal="center" vertical="center" wrapText="1"/>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20" xfId="0" applyFont="1" applyBorder="1" applyAlignment="1">
      <alignment horizontal="center" vertical="center"/>
    </xf>
    <xf numFmtId="15" fontId="16" fillId="0" borderId="27" xfId="0" applyNumberFormat="1" applyFont="1" applyBorder="1" applyAlignment="1">
      <alignment horizontal="center" vertical="center"/>
    </xf>
    <xf numFmtId="0" fontId="16" fillId="0" borderId="20" xfId="0" applyFont="1" applyBorder="1" applyAlignment="1">
      <alignment vertical="center"/>
    </xf>
    <xf numFmtId="0" fontId="17" fillId="0" borderId="0" xfId="0" applyFont="1" applyAlignment="1">
      <alignment horizontal="left" vertical="center"/>
    </xf>
    <xf numFmtId="0" fontId="16" fillId="0" borderId="20" xfId="0" applyFont="1" applyBorder="1" applyAlignment="1">
      <alignment vertical="center" wrapText="1"/>
    </xf>
    <xf numFmtId="0" fontId="16" fillId="0" borderId="27" xfId="0" applyFont="1" applyBorder="1" applyAlignment="1">
      <alignment vertical="center"/>
    </xf>
    <xf numFmtId="0" fontId="16" fillId="0" borderId="0" xfId="0" applyFont="1" applyAlignment="1">
      <alignment vertical="center" wrapText="1"/>
    </xf>
    <xf numFmtId="0" fontId="16" fillId="0" borderId="35" xfId="0" applyFont="1" applyBorder="1" applyAlignment="1">
      <alignment horizontal="center" vertical="center"/>
    </xf>
    <xf numFmtId="0" fontId="16" fillId="0" borderId="27" xfId="0" applyFont="1" applyBorder="1" applyAlignment="1">
      <alignment vertical="center" wrapText="1"/>
    </xf>
    <xf numFmtId="9" fontId="16" fillId="0" borderId="0" xfId="1" applyFont="1" applyAlignment="1">
      <alignment horizontal="center" vertical="center"/>
    </xf>
    <xf numFmtId="9" fontId="16" fillId="0" borderId="27" xfId="1" applyFont="1" applyBorder="1" applyAlignment="1">
      <alignment horizontal="center" vertical="center"/>
    </xf>
    <xf numFmtId="0" fontId="18" fillId="0" borderId="20" xfId="0" applyFont="1" applyBorder="1" applyAlignment="1">
      <alignment horizontal="justify" vertical="center" wrapText="1"/>
    </xf>
    <xf numFmtId="0" fontId="18" fillId="0" borderId="27" xfId="0" applyFont="1" applyBorder="1" applyAlignment="1">
      <alignment horizontal="justify" vertical="center" wrapText="1"/>
    </xf>
    <xf numFmtId="0" fontId="18" fillId="0" borderId="20" xfId="0" applyFont="1" applyBorder="1" applyAlignment="1">
      <alignment horizontal="justify" vertical="center"/>
    </xf>
    <xf numFmtId="0" fontId="16" fillId="0" borderId="27" xfId="0" applyFont="1" applyBorder="1" applyAlignment="1">
      <alignment horizontal="justify" vertical="center" wrapText="1"/>
    </xf>
    <xf numFmtId="0" fontId="16" fillId="0" borderId="20" xfId="0" applyFont="1" applyBorder="1" applyAlignment="1">
      <alignment horizontal="justify" vertical="center" wrapText="1"/>
    </xf>
    <xf numFmtId="0" fontId="16" fillId="0" borderId="0" xfId="0" applyFont="1" applyAlignment="1">
      <alignment horizontal="justify" vertical="center"/>
    </xf>
    <xf numFmtId="0" fontId="18" fillId="8" borderId="25" xfId="0" applyFont="1" applyFill="1" applyBorder="1" applyAlignment="1">
      <alignment horizontal="justify" vertical="center" wrapText="1"/>
    </xf>
    <xf numFmtId="0" fontId="17" fillId="0" borderId="0" xfId="0" applyFont="1" applyAlignment="1">
      <alignment horizontal="justify" vertical="center" wrapText="1"/>
    </xf>
    <xf numFmtId="0" fontId="17" fillId="0" borderId="20" xfId="0" applyFont="1" applyBorder="1" applyAlignment="1">
      <alignment horizontal="justify" vertical="center" wrapText="1"/>
    </xf>
    <xf numFmtId="15" fontId="16" fillId="9" borderId="27" xfId="0" applyNumberFormat="1" applyFont="1" applyFill="1" applyBorder="1" applyAlignment="1">
      <alignment horizontal="center" vertical="center"/>
    </xf>
    <xf numFmtId="0" fontId="16" fillId="9" borderId="20" xfId="0" applyFont="1" applyFill="1" applyBorder="1" applyAlignment="1">
      <alignment vertical="center"/>
    </xf>
    <xf numFmtId="0" fontId="16" fillId="9" borderId="20" xfId="0" applyFont="1" applyFill="1" applyBorder="1" applyAlignment="1">
      <alignment horizontal="center" vertical="center"/>
    </xf>
    <xf numFmtId="9" fontId="16" fillId="9" borderId="27" xfId="1" applyFont="1" applyFill="1" applyBorder="1" applyAlignment="1">
      <alignment horizontal="center" vertical="center"/>
    </xf>
    <xf numFmtId="0" fontId="16" fillId="9" borderId="27" xfId="0" applyFont="1" applyFill="1" applyBorder="1" applyAlignment="1">
      <alignment horizontal="center" vertical="center"/>
    </xf>
    <xf numFmtId="0" fontId="18" fillId="9" borderId="20" xfId="0" applyFont="1" applyFill="1" applyBorder="1" applyAlignment="1">
      <alignment horizontal="justify" vertical="center" wrapText="1"/>
    </xf>
    <xf numFmtId="0" fontId="16" fillId="9" borderId="20" xfId="0" applyFont="1" applyFill="1" applyBorder="1" applyAlignment="1">
      <alignment vertical="center" wrapText="1"/>
    </xf>
    <xf numFmtId="15" fontId="16" fillId="0" borderId="36" xfId="0" applyNumberFormat="1" applyFont="1" applyBorder="1" applyAlignment="1">
      <alignment horizontal="center" vertical="center"/>
    </xf>
    <xf numFmtId="0" fontId="16" fillId="0" borderId="37" xfId="0" applyFont="1" applyBorder="1" applyAlignment="1">
      <alignment vertical="center" wrapText="1"/>
    </xf>
    <xf numFmtId="0" fontId="16" fillId="0" borderId="37" xfId="0" applyFont="1" applyBorder="1" applyAlignment="1">
      <alignment horizontal="center" vertical="center"/>
    </xf>
    <xf numFmtId="9" fontId="16" fillId="0" borderId="36" xfId="1" applyFont="1" applyBorder="1" applyAlignment="1">
      <alignment horizontal="center" vertical="center"/>
    </xf>
    <xf numFmtId="0" fontId="16" fillId="0" borderId="36" xfId="0" applyFont="1" applyBorder="1" applyAlignment="1">
      <alignment horizontal="center" vertical="center"/>
    </xf>
    <xf numFmtId="15" fontId="16" fillId="9" borderId="20" xfId="0" applyNumberFormat="1" applyFont="1" applyFill="1" applyBorder="1" applyAlignment="1">
      <alignment horizontal="center" vertical="center"/>
    </xf>
    <xf numFmtId="9" fontId="16" fillId="9" borderId="20" xfId="1" applyFont="1" applyFill="1" applyBorder="1" applyAlignment="1">
      <alignment horizontal="center" vertical="center"/>
    </xf>
    <xf numFmtId="0" fontId="17" fillId="9" borderId="20" xfId="0" applyFont="1" applyFill="1" applyBorder="1" applyAlignment="1">
      <alignment horizontal="justify" vertical="center" wrapText="1"/>
    </xf>
    <xf numFmtId="0" fontId="16" fillId="9" borderId="20" xfId="0" applyFont="1" applyFill="1" applyBorder="1"/>
    <xf numFmtId="15" fontId="18" fillId="11" borderId="38" xfId="0" applyNumberFormat="1" applyFont="1" applyFill="1" applyBorder="1" applyAlignment="1">
      <alignment horizontal="center" vertical="center" wrapText="1"/>
    </xf>
    <xf numFmtId="0" fontId="18" fillId="11" borderId="25" xfId="0" applyFont="1" applyFill="1" applyBorder="1" applyAlignment="1">
      <alignment horizontal="center" vertical="center" wrapText="1"/>
    </xf>
    <xf numFmtId="9" fontId="18" fillId="11" borderId="25" xfId="1" applyFont="1" applyFill="1" applyBorder="1" applyAlignment="1">
      <alignment horizontal="center" vertical="center" wrapText="1"/>
    </xf>
    <xf numFmtId="0" fontId="18" fillId="11" borderId="25" xfId="0" applyFont="1" applyFill="1" applyBorder="1" applyAlignment="1">
      <alignment horizontal="center" vertical="center"/>
    </xf>
    <xf numFmtId="0" fontId="18" fillId="11" borderId="7" xfId="0" applyFont="1" applyFill="1" applyBorder="1" applyAlignment="1">
      <alignment horizontal="center" vertical="center" wrapText="1"/>
    </xf>
    <xf numFmtId="0" fontId="16" fillId="0" borderId="20" xfId="0" applyFont="1" applyBorder="1" applyAlignment="1">
      <alignment horizontal="left" vertical="center"/>
    </xf>
    <xf numFmtId="9" fontId="16" fillId="0" borderId="20" xfId="1" applyFont="1" applyBorder="1" applyAlignment="1">
      <alignment horizontal="center" vertical="center"/>
    </xf>
    <xf numFmtId="0" fontId="16" fillId="0" borderId="26" xfId="0" applyFont="1" applyBorder="1" applyAlignment="1">
      <alignment horizontal="center" vertical="center"/>
    </xf>
    <xf numFmtId="0" fontId="16" fillId="0" borderId="0" xfId="0" applyFont="1" applyAlignment="1">
      <alignment vertical="center"/>
    </xf>
    <xf numFmtId="0" fontId="16" fillId="9" borderId="20" xfId="0" applyFont="1" applyFill="1" applyBorder="1" applyAlignment="1">
      <alignment horizontal="justify" vertical="center"/>
    </xf>
    <xf numFmtId="0" fontId="13" fillId="12" borderId="20" xfId="0" applyFont="1" applyFill="1" applyBorder="1" applyAlignment="1">
      <alignment horizontal="center" vertical="center" wrapText="1"/>
    </xf>
    <xf numFmtId="0" fontId="24" fillId="10" borderId="5" xfId="0" applyFont="1" applyFill="1" applyBorder="1" applyAlignment="1">
      <alignment horizontal="center" vertical="center"/>
    </xf>
    <xf numFmtId="0" fontId="24" fillId="10" borderId="6" xfId="0" applyFont="1" applyFill="1" applyBorder="1" applyAlignment="1">
      <alignment horizontal="center" vertical="center" wrapText="1"/>
    </xf>
    <xf numFmtId="0" fontId="24" fillId="10" borderId="6" xfId="0" applyFont="1" applyFill="1" applyBorder="1" applyAlignment="1">
      <alignment horizontal="center" vertical="center"/>
    </xf>
    <xf numFmtId="0" fontId="24" fillId="10" borderId="7" xfId="0" applyFont="1" applyFill="1" applyBorder="1" applyAlignment="1">
      <alignment horizontal="center"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4" fillId="7" borderId="6" xfId="0" applyFont="1" applyFill="1" applyBorder="1" applyAlignment="1">
      <alignment horizontal="center" vertical="center"/>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6" fillId="4" borderId="5" xfId="2" applyFont="1" applyFill="1" applyBorder="1" applyAlignment="1">
      <alignment horizontal="center" vertical="center" wrapText="1"/>
    </xf>
    <xf numFmtId="0" fontId="3" fillId="0" borderId="6" xfId="2" applyFont="1" applyBorder="1" applyAlignment="1">
      <alignment horizontal="left" vertical="top"/>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8" fillId="4" borderId="6" xfId="2" applyFont="1" applyFill="1" applyBorder="1" applyAlignment="1">
      <alignment horizontal="center" vertical="top" wrapText="1"/>
    </xf>
    <xf numFmtId="0" fontId="8" fillId="4" borderId="7" xfId="2" applyFont="1" applyFill="1" applyBorder="1" applyAlignment="1">
      <alignment horizontal="center" vertical="top" wrapText="1"/>
    </xf>
    <xf numFmtId="0" fontId="9" fillId="6" borderId="1" xfId="2" applyFont="1" applyFill="1" applyBorder="1" applyAlignment="1">
      <alignment horizontal="center" vertical="center" wrapText="1"/>
    </xf>
    <xf numFmtId="0" fontId="9" fillId="6" borderId="0" xfId="2" applyFont="1" applyFill="1" applyAlignment="1">
      <alignment horizontal="center" vertical="center" wrapText="1"/>
    </xf>
    <xf numFmtId="0" fontId="10" fillId="4" borderId="0" xfId="2" applyFont="1" applyFill="1" applyAlignment="1">
      <alignment horizontal="left" vertical="center" wrapText="1"/>
    </xf>
    <xf numFmtId="0" fontId="3" fillId="0" borderId="0" xfId="2" applyFont="1" applyAlignment="1">
      <alignment horizontal="left" vertical="top"/>
    </xf>
    <xf numFmtId="0" fontId="10" fillId="4" borderId="8" xfId="2" applyFont="1" applyFill="1" applyBorder="1" applyAlignment="1">
      <alignment horizontal="left" vertical="center" wrapText="1"/>
    </xf>
    <xf numFmtId="0" fontId="3" fillId="0" borderId="9" xfId="2" applyFont="1" applyBorder="1" applyAlignment="1">
      <alignment horizontal="left" vertical="top"/>
    </xf>
    <xf numFmtId="0" fontId="3" fillId="0" borderId="3" xfId="2" applyFont="1" applyBorder="1" applyAlignment="1">
      <alignment horizontal="left" vertical="top"/>
    </xf>
    <xf numFmtId="0" fontId="4" fillId="0" borderId="0" xfId="2" applyAlignment="1">
      <alignment horizontal="left" vertical="top"/>
    </xf>
    <xf numFmtId="0" fontId="10" fillId="4" borderId="10" xfId="2" applyFont="1" applyFill="1" applyBorder="1" applyAlignment="1">
      <alignment horizontal="left" vertical="center" wrapText="1"/>
    </xf>
    <xf numFmtId="0" fontId="3" fillId="0" borderId="11" xfId="2" applyFont="1" applyBorder="1" applyAlignment="1">
      <alignment horizontal="left" vertical="top"/>
    </xf>
    <xf numFmtId="0" fontId="3" fillId="0" borderId="4" xfId="2" applyFont="1" applyBorder="1" applyAlignment="1">
      <alignment horizontal="left" vertical="top"/>
    </xf>
    <xf numFmtId="0" fontId="3" fillId="0" borderId="12" xfId="2" applyFont="1" applyBorder="1" applyAlignment="1">
      <alignment horizontal="left" vertical="top"/>
    </xf>
    <xf numFmtId="0" fontId="3" fillId="0" borderId="13" xfId="2" applyFont="1" applyBorder="1" applyAlignment="1">
      <alignment horizontal="left" vertical="top"/>
    </xf>
    <xf numFmtId="0" fontId="3" fillId="0" borderId="2" xfId="2" applyFont="1" applyBorder="1" applyAlignment="1">
      <alignment horizontal="left" vertical="top"/>
    </xf>
    <xf numFmtId="0" fontId="10" fillId="3" borderId="10" xfId="2" applyFont="1" applyFill="1" applyBorder="1" applyAlignment="1">
      <alignment horizontal="center" vertical="center" wrapText="1"/>
    </xf>
    <xf numFmtId="0" fontId="3" fillId="0" borderId="14" xfId="2" applyFont="1" applyBorder="1" applyAlignment="1">
      <alignment horizontal="left" vertical="top"/>
    </xf>
    <xf numFmtId="0" fontId="3" fillId="0" borderId="15" xfId="2" applyFont="1" applyBorder="1" applyAlignment="1">
      <alignment horizontal="left" vertical="top"/>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166" fontId="11" fillId="4" borderId="10" xfId="2" applyNumberFormat="1" applyFont="1" applyFill="1" applyBorder="1" applyAlignment="1">
      <alignment horizontal="center" vertical="center" wrapText="1"/>
    </xf>
    <xf numFmtId="0" fontId="6" fillId="4" borderId="0" xfId="2" applyFont="1" applyFill="1" applyAlignment="1">
      <alignment horizontal="center" vertical="center" wrapText="1"/>
    </xf>
    <xf numFmtId="0" fontId="12" fillId="0" borderId="16" xfId="2" applyFont="1" applyBorder="1" applyAlignment="1">
      <alignment horizontal="center" vertical="center" wrapText="1"/>
    </xf>
    <xf numFmtId="0" fontId="18" fillId="0" borderId="20"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16" fillId="0" borderId="20" xfId="0" applyFont="1" applyFill="1" applyBorder="1" applyAlignment="1">
      <alignment horizontal="justify" vertical="center" wrapText="1"/>
    </xf>
  </cellXfs>
  <cellStyles count="3">
    <cellStyle name="Normal" xfId="0" builtinId="0"/>
    <cellStyle name="Normal 2" xfId="2" xr:uid="{00000000-0005-0000-0000-000001000000}"/>
    <cellStyle name="Porcentaje" xfId="1" builtinId="5"/>
  </cellStyles>
  <dxfs count="10">
    <dxf>
      <font>
        <b/>
        <i val="0"/>
        <color theme="0"/>
      </font>
      <fill>
        <patternFill>
          <bgColor rgb="FFFF3300"/>
        </patternFill>
      </fill>
    </dxf>
    <dxf>
      <font>
        <b/>
        <i val="0"/>
      </font>
      <fill>
        <patternFill>
          <bgColor rgb="FFFFC000"/>
        </patternFill>
      </fill>
    </dxf>
    <dxf>
      <font>
        <b/>
        <i val="0"/>
        <color theme="0"/>
      </font>
      <fill>
        <patternFill>
          <bgColor theme="9" tint="-0.499984740745262"/>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9" tint="-0.24994659260841701"/>
        </patternFill>
      </fill>
    </dxf>
    <dxf>
      <font>
        <b/>
        <i val="0"/>
        <color theme="0"/>
      </font>
      <fill>
        <patternFill>
          <bgColor theme="9" tint="-0.499984740745262"/>
        </patternFill>
      </fill>
    </dxf>
    <dxf>
      <font>
        <b/>
        <i val="0"/>
        <color theme="0"/>
      </font>
      <fill>
        <patternFill>
          <bgColor rgb="FFC00000"/>
        </patternFill>
      </fill>
    </dxf>
  </dxfs>
  <tableStyles count="0" defaultTableStyle="TableStyleMedium2" defaultPivotStyle="PivotStyleLight16"/>
  <colors>
    <mruColors>
      <color rgb="FFFF3300"/>
      <color rgb="FFF5DB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1</xdr:row>
      <xdr:rowOff>83820</xdr:rowOff>
    </xdr:from>
    <xdr:to>
      <xdr:col>0</xdr:col>
      <xdr:colOff>1181100</xdr:colOff>
      <xdr:row>1</xdr:row>
      <xdr:rowOff>840105</xdr:rowOff>
    </xdr:to>
    <xdr:pic>
      <xdr:nvPicPr>
        <xdr:cNvPr id="2" name="image2.png" title="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tretch>
          <a:fillRect/>
        </a:stretch>
      </xdr:blipFill>
      <xdr:spPr>
        <a:xfrm>
          <a:off x="228600" y="220980"/>
          <a:ext cx="952500" cy="756285"/>
        </a:xfrm>
        <a:prstGeom prst="rect">
          <a:avLst/>
        </a:prstGeom>
        <a:noFill/>
      </xdr:spPr>
    </xdr:pic>
    <xdr:clientData/>
  </xdr:twoCellAnchor>
  <xdr:twoCellAnchor editAs="oneCell">
    <xdr:from>
      <xdr:col>23</xdr:col>
      <xdr:colOff>236220</xdr:colOff>
      <xdr:row>1</xdr:row>
      <xdr:rowOff>152400</xdr:rowOff>
    </xdr:from>
    <xdr:to>
      <xdr:col>23</xdr:col>
      <xdr:colOff>1005840</xdr:colOff>
      <xdr:row>1</xdr:row>
      <xdr:rowOff>815340</xdr:rowOff>
    </xdr:to>
    <xdr:pic>
      <xdr:nvPicPr>
        <xdr:cNvPr id="4" name="Imagen 3">
          <a:extLst>
            <a:ext uri="{FF2B5EF4-FFF2-40B4-BE49-F238E27FC236}">
              <a16:creationId xmlns:a16="http://schemas.microsoft.com/office/drawing/2014/main" id="{47B7C4F5-39A6-0501-1D70-675D3467CA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04800" y="289560"/>
          <a:ext cx="769620" cy="6629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695326</xdr:colOff>
      <xdr:row>1</xdr:row>
      <xdr:rowOff>119062</xdr:rowOff>
    </xdr:from>
    <xdr:ext cx="666750" cy="590550"/>
    <xdr:pic>
      <xdr:nvPicPr>
        <xdr:cNvPr id="2" name="image1.png" descr="C:\Users\john.garcia\Desktop\2020-01-08.png">
          <a:extLst>
            <a:ext uri="{FF2B5EF4-FFF2-40B4-BE49-F238E27FC236}">
              <a16:creationId xmlns:a16="http://schemas.microsoft.com/office/drawing/2014/main" id="{C4F64DB7-0677-4092-97A7-4CF39F9E09DF}"/>
            </a:ext>
          </a:extLst>
        </xdr:cNvPr>
        <xdr:cNvPicPr preferRelativeResize="0"/>
      </xdr:nvPicPr>
      <xdr:blipFill>
        <a:blip xmlns:r="http://schemas.openxmlformats.org/officeDocument/2006/relationships" r:embed="rId1" cstate="print"/>
        <a:stretch>
          <a:fillRect/>
        </a:stretch>
      </xdr:blipFill>
      <xdr:spPr>
        <a:xfrm>
          <a:off x="26016586" y="218122"/>
          <a:ext cx="666750" cy="590550"/>
        </a:xfrm>
        <a:prstGeom prst="rect">
          <a:avLst/>
        </a:prstGeom>
        <a:noFill/>
      </xdr:spPr>
    </xdr:pic>
    <xdr:clientData fLocksWithSheet="0"/>
  </xdr:oneCellAnchor>
  <xdr:oneCellAnchor>
    <xdr:from>
      <xdr:col>0</xdr:col>
      <xdr:colOff>95250</xdr:colOff>
      <xdr:row>1</xdr:row>
      <xdr:rowOff>23813</xdr:rowOff>
    </xdr:from>
    <xdr:ext cx="962025" cy="695325"/>
    <xdr:pic>
      <xdr:nvPicPr>
        <xdr:cNvPr id="3" name="image3.png">
          <a:extLst>
            <a:ext uri="{FF2B5EF4-FFF2-40B4-BE49-F238E27FC236}">
              <a16:creationId xmlns:a16="http://schemas.microsoft.com/office/drawing/2014/main" id="{5D7BBE24-FDDD-4B03-AF2C-D61E96104F3A}"/>
            </a:ext>
          </a:extLst>
        </xdr:cNvPr>
        <xdr:cNvPicPr preferRelativeResize="0"/>
      </xdr:nvPicPr>
      <xdr:blipFill>
        <a:blip xmlns:r="http://schemas.openxmlformats.org/officeDocument/2006/relationships" r:embed="rId2" cstate="print"/>
        <a:stretch>
          <a:fillRect/>
        </a:stretch>
      </xdr:blipFill>
      <xdr:spPr>
        <a:xfrm>
          <a:off x="95250" y="122873"/>
          <a:ext cx="962025" cy="695325"/>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2"/>
  <sheetViews>
    <sheetView tabSelected="1" topLeftCell="S80" workbookViewId="0">
      <selection activeCell="W12" sqref="W12"/>
    </sheetView>
  </sheetViews>
  <sheetFormatPr baseColWidth="10" defaultColWidth="11.5546875" defaultRowHeight="10.199999999999999" x14ac:dyDescent="0.2"/>
  <cols>
    <col min="1" max="1" width="21" style="34" customWidth="1"/>
    <col min="2" max="2" width="23" style="35" customWidth="1"/>
    <col min="3" max="3" width="5.33203125" style="36" customWidth="1"/>
    <col min="4" max="4" width="34.6640625" style="34" customWidth="1"/>
    <col min="5" max="5" width="10.88671875" style="35" customWidth="1"/>
    <col min="6" max="6" width="21.88671875" style="34" customWidth="1"/>
    <col min="7" max="10" width="15.88671875" style="34" customWidth="1"/>
    <col min="11" max="11" width="17.88671875" style="48" customWidth="1"/>
    <col min="12" max="12" width="47" style="56" customWidth="1"/>
    <col min="13" max="13" width="17.88671875" style="48" customWidth="1"/>
    <col min="14" max="14" width="17.88671875" style="59" customWidth="1"/>
    <col min="15" max="15" width="17.88671875" style="48" customWidth="1"/>
    <col min="16" max="16" width="65.88671875" style="66" customWidth="1"/>
    <col min="17" max="17" width="17.88671875" style="48" customWidth="1"/>
    <col min="18" max="18" width="18" style="34" customWidth="1"/>
    <col min="19" max="19" width="51" style="94" customWidth="1"/>
    <col min="20" max="22" width="18" style="34" customWidth="1"/>
    <col min="23" max="23" width="70.77734375" style="34" customWidth="1"/>
    <col min="24" max="24" width="18" style="48" customWidth="1"/>
    <col min="25" max="16384" width="11.5546875" style="34"/>
  </cols>
  <sheetData>
    <row r="1" spans="1:24" ht="10.8" thickBot="1" x14ac:dyDescent="0.25"/>
    <row r="2" spans="1:24" ht="75" customHeight="1" thickBot="1" x14ac:dyDescent="0.25">
      <c r="A2" s="37"/>
      <c r="B2" s="101" t="s">
        <v>539</v>
      </c>
      <c r="C2" s="104"/>
      <c r="D2" s="104"/>
      <c r="E2" s="104"/>
      <c r="F2" s="104"/>
      <c r="G2" s="104"/>
      <c r="H2" s="104"/>
      <c r="I2" s="104"/>
      <c r="J2" s="105"/>
      <c r="K2" s="101" t="s">
        <v>539</v>
      </c>
      <c r="L2" s="104"/>
      <c r="M2" s="104"/>
      <c r="N2" s="104"/>
      <c r="O2" s="104"/>
      <c r="P2" s="104"/>
      <c r="Q2" s="105"/>
      <c r="R2" s="101" t="s">
        <v>539</v>
      </c>
      <c r="S2" s="102"/>
      <c r="T2" s="102"/>
      <c r="U2" s="102"/>
      <c r="V2" s="102"/>
      <c r="W2" s="103"/>
      <c r="X2" s="93"/>
    </row>
    <row r="3" spans="1:24" ht="15" customHeight="1" thickBot="1" x14ac:dyDescent="0.25">
      <c r="A3" s="106" t="s">
        <v>288</v>
      </c>
      <c r="B3" s="111" t="s">
        <v>0</v>
      </c>
      <c r="C3" s="113" t="s">
        <v>1</v>
      </c>
      <c r="D3" s="114"/>
      <c r="E3" s="117" t="s">
        <v>300</v>
      </c>
      <c r="F3" s="111" t="s">
        <v>2</v>
      </c>
      <c r="G3" s="106" t="s">
        <v>3</v>
      </c>
      <c r="H3" s="106" t="s">
        <v>4</v>
      </c>
      <c r="I3" s="106" t="s">
        <v>5</v>
      </c>
      <c r="J3" s="106" t="s">
        <v>6</v>
      </c>
      <c r="K3" s="108" t="s">
        <v>287</v>
      </c>
      <c r="L3" s="109"/>
      <c r="M3" s="108"/>
      <c r="N3" s="108"/>
      <c r="O3" s="108"/>
      <c r="P3" s="108"/>
      <c r="Q3" s="110"/>
      <c r="R3" s="97" t="s">
        <v>418</v>
      </c>
      <c r="S3" s="98"/>
      <c r="T3" s="99"/>
      <c r="U3" s="99"/>
      <c r="V3" s="99"/>
      <c r="W3" s="99"/>
      <c r="X3" s="100"/>
    </row>
    <row r="4" spans="1:24" ht="21" customHeight="1" thickBot="1" x14ac:dyDescent="0.25">
      <c r="A4" s="107"/>
      <c r="B4" s="112"/>
      <c r="C4" s="115"/>
      <c r="D4" s="116"/>
      <c r="E4" s="118"/>
      <c r="F4" s="112"/>
      <c r="G4" s="107"/>
      <c r="H4" s="107"/>
      <c r="I4" s="107"/>
      <c r="J4" s="107"/>
      <c r="K4" s="42" t="s">
        <v>280</v>
      </c>
      <c r="L4" s="38" t="s">
        <v>281</v>
      </c>
      <c r="M4" s="38" t="s">
        <v>282</v>
      </c>
      <c r="N4" s="39" t="s">
        <v>283</v>
      </c>
      <c r="O4" s="40" t="s">
        <v>284</v>
      </c>
      <c r="P4" s="67" t="s">
        <v>285</v>
      </c>
      <c r="Q4" s="41" t="s">
        <v>286</v>
      </c>
      <c r="R4" s="86" t="s">
        <v>280</v>
      </c>
      <c r="S4" s="87" t="s">
        <v>281</v>
      </c>
      <c r="T4" s="87" t="s">
        <v>282</v>
      </c>
      <c r="U4" s="88" t="s">
        <v>283</v>
      </c>
      <c r="V4" s="89" t="s">
        <v>284</v>
      </c>
      <c r="W4" s="87" t="s">
        <v>285</v>
      </c>
      <c r="X4" s="90" t="s">
        <v>286</v>
      </c>
    </row>
    <row r="5" spans="1:24" ht="91.8" x14ac:dyDescent="0.2">
      <c r="A5" s="43" t="s">
        <v>289</v>
      </c>
      <c r="B5" s="44" t="s">
        <v>7</v>
      </c>
      <c r="C5" s="45" t="s">
        <v>8</v>
      </c>
      <c r="D5" s="46" t="s">
        <v>9</v>
      </c>
      <c r="E5" s="46">
        <v>1</v>
      </c>
      <c r="F5" s="46" t="s">
        <v>10</v>
      </c>
      <c r="G5" s="46" t="s">
        <v>11</v>
      </c>
      <c r="H5" s="46" t="s">
        <v>12</v>
      </c>
      <c r="I5" s="47">
        <v>45689</v>
      </c>
      <c r="J5" s="47">
        <v>46022</v>
      </c>
      <c r="K5" s="51">
        <v>45777</v>
      </c>
      <c r="L5" s="55" t="s">
        <v>305</v>
      </c>
      <c r="M5" s="49">
        <v>0</v>
      </c>
      <c r="N5" s="60">
        <f>IF(M5="","",IF(OR(E5=0,E5="",J5=""),"",(M5*100%/E5)))</f>
        <v>0</v>
      </c>
      <c r="O5" s="49" t="str">
        <f>IF(M5="","",IF(K5&lt;&gt;J5,IF(N5=100%,"TERMINADA",IF(M5&gt;0%,"EN PROCESO",IF(N5=0%,"SIN INICIAR")))))</f>
        <v>SIN INICIAR</v>
      </c>
      <c r="P5" s="62" t="s">
        <v>354</v>
      </c>
      <c r="Q5" s="49" t="s">
        <v>298</v>
      </c>
      <c r="R5" s="51">
        <v>45900</v>
      </c>
      <c r="S5" s="58" t="s">
        <v>421</v>
      </c>
      <c r="T5" s="49">
        <v>1</v>
      </c>
      <c r="U5" s="92">
        <f>IF(T5="","",IF(OR(E5=0,E5="",J5=""),"",(T5*100%/E5)))</f>
        <v>1</v>
      </c>
      <c r="V5" s="50" t="str">
        <f>IF(T5="","",IF(R5&lt;&gt;J5,IF(U5=100%,"TERMINADA",IF(U5&gt;0%,"EN PROCESO",IF(U5=0%,"INCUMPLIDA")))))</f>
        <v>TERMINADA</v>
      </c>
      <c r="W5" s="149" t="s">
        <v>501</v>
      </c>
      <c r="X5" s="49" t="s">
        <v>298</v>
      </c>
    </row>
    <row r="6" spans="1:24" ht="173.4" x14ac:dyDescent="0.2">
      <c r="A6" s="33" t="s">
        <v>289</v>
      </c>
      <c r="B6" s="17" t="s">
        <v>7</v>
      </c>
      <c r="C6" s="18" t="s">
        <v>13</v>
      </c>
      <c r="D6" s="21" t="s">
        <v>14</v>
      </c>
      <c r="E6" s="21">
        <v>2</v>
      </c>
      <c r="F6" s="21" t="s">
        <v>15</v>
      </c>
      <c r="G6" s="22" t="s">
        <v>12</v>
      </c>
      <c r="H6" s="23" t="s">
        <v>16</v>
      </c>
      <c r="I6" s="20">
        <v>45689</v>
      </c>
      <c r="J6" s="20">
        <v>46022</v>
      </c>
      <c r="K6" s="51">
        <v>45777</v>
      </c>
      <c r="L6" s="54" t="s">
        <v>355</v>
      </c>
      <c r="M6" s="50">
        <v>0.3</v>
      </c>
      <c r="N6" s="60">
        <f t="shared" ref="N6:N72" si="0">IF(M6="","",IF(OR(E6=0,E6="",J6=""),"",(M6*100%/E6)))</f>
        <v>0.15</v>
      </c>
      <c r="O6" s="49" t="str">
        <f t="shared" ref="O6:O71" si="1">IF(M6="","",IF(K6&lt;&gt;J6,IF(N6=100%,"TERMINADA",IF(M6&gt;0%,"EN PROCESO",IF(N6=0%,"SIN INICIAR")))))</f>
        <v>EN PROCESO</v>
      </c>
      <c r="P6" s="61" t="s">
        <v>349</v>
      </c>
      <c r="Q6" s="49" t="s">
        <v>298</v>
      </c>
      <c r="R6" s="51">
        <v>45900</v>
      </c>
      <c r="S6" s="54" t="s">
        <v>502</v>
      </c>
      <c r="T6" s="49">
        <v>0.5</v>
      </c>
      <c r="U6" s="92">
        <f t="shared" ref="U6:U69" si="2">IF(T6="","",IF(OR(E6=0,E6="",J6=""),"",(T6*100%/E6)))</f>
        <v>0.25</v>
      </c>
      <c r="V6" s="50" t="str">
        <f t="shared" ref="V6:V64" si="3">IF(T6="","",IF(R6&lt;&gt;J6,IF(U6=100%,"TERMINADA",IF(U6&gt;0%,"EN PROCESO",IF(U6=0%,"INCUMPLIDA")))))</f>
        <v>EN PROCESO</v>
      </c>
      <c r="W6" s="150" t="s">
        <v>503</v>
      </c>
      <c r="X6" s="50" t="s">
        <v>298</v>
      </c>
    </row>
    <row r="7" spans="1:24" ht="142.80000000000001" x14ac:dyDescent="0.2">
      <c r="A7" s="33" t="s">
        <v>289</v>
      </c>
      <c r="B7" s="17" t="s">
        <v>7</v>
      </c>
      <c r="C7" s="18" t="s">
        <v>17</v>
      </c>
      <c r="D7" s="19" t="s">
        <v>18</v>
      </c>
      <c r="E7" s="19">
        <v>1</v>
      </c>
      <c r="F7" s="19" t="s">
        <v>19</v>
      </c>
      <c r="G7" s="19" t="s">
        <v>20</v>
      </c>
      <c r="H7" s="19" t="s">
        <v>21</v>
      </c>
      <c r="I7" s="20">
        <v>45748</v>
      </c>
      <c r="J7" s="20">
        <v>46022</v>
      </c>
      <c r="K7" s="51">
        <v>45777</v>
      </c>
      <c r="L7" s="52" t="s">
        <v>305</v>
      </c>
      <c r="M7" s="50">
        <v>0</v>
      </c>
      <c r="N7" s="60">
        <f t="shared" si="0"/>
        <v>0</v>
      </c>
      <c r="O7" s="49" t="str">
        <f t="shared" si="1"/>
        <v>SIN INICIAR</v>
      </c>
      <c r="P7" s="62" t="s">
        <v>313</v>
      </c>
      <c r="Q7" s="49" t="s">
        <v>298</v>
      </c>
      <c r="R7" s="51">
        <v>45900</v>
      </c>
      <c r="S7" s="54" t="s">
        <v>423</v>
      </c>
      <c r="T7" s="49">
        <v>0</v>
      </c>
      <c r="U7" s="92">
        <f t="shared" si="2"/>
        <v>0</v>
      </c>
      <c r="V7" s="50" t="str">
        <f>IF(T7="","",IF(R7&lt;&gt;J7,IF(U7=100%,"TERMINADA",IF(U7&gt;0%,"EN PROCESO",IF(U7=0%,"SIN INICIAR")))))</f>
        <v>SIN INICIAR</v>
      </c>
      <c r="W7" s="148" t="s">
        <v>540</v>
      </c>
      <c r="X7" s="50" t="s">
        <v>298</v>
      </c>
    </row>
    <row r="8" spans="1:24" ht="132.6" x14ac:dyDescent="0.2">
      <c r="A8" s="33" t="s">
        <v>289</v>
      </c>
      <c r="B8" s="17" t="s">
        <v>7</v>
      </c>
      <c r="C8" s="18" t="s">
        <v>22</v>
      </c>
      <c r="D8" s="19" t="s">
        <v>486</v>
      </c>
      <c r="E8" s="19">
        <v>1</v>
      </c>
      <c r="F8" s="19" t="s">
        <v>23</v>
      </c>
      <c r="G8" s="19" t="s">
        <v>20</v>
      </c>
      <c r="H8" s="19" t="s">
        <v>21</v>
      </c>
      <c r="I8" s="20">
        <v>45689</v>
      </c>
      <c r="J8" s="20">
        <v>46022</v>
      </c>
      <c r="K8" s="51">
        <v>45777</v>
      </c>
      <c r="L8" s="52" t="s">
        <v>305</v>
      </c>
      <c r="M8" s="50">
        <v>0</v>
      </c>
      <c r="N8" s="60">
        <f t="shared" si="0"/>
        <v>0</v>
      </c>
      <c r="O8" s="49" t="str">
        <f t="shared" si="1"/>
        <v>SIN INICIAR</v>
      </c>
      <c r="P8" s="62" t="s">
        <v>313</v>
      </c>
      <c r="Q8" s="49" t="s">
        <v>298</v>
      </c>
      <c r="R8" s="51">
        <v>45900</v>
      </c>
      <c r="S8" s="54" t="s">
        <v>424</v>
      </c>
      <c r="T8" s="49">
        <v>0.5</v>
      </c>
      <c r="U8" s="92">
        <f t="shared" si="2"/>
        <v>0.5</v>
      </c>
      <c r="V8" s="50" t="str">
        <f>IF(T8="","",IF(R8&lt;&gt;J8,IF(U8=100%,"TERMINADA",IF(U8&gt;0%,"EN PROCESO",IF(U8=0%,"SIN INICIAR")))))</f>
        <v>EN PROCESO</v>
      </c>
      <c r="W8" s="148" t="s">
        <v>504</v>
      </c>
      <c r="X8" s="50" t="s">
        <v>298</v>
      </c>
    </row>
    <row r="9" spans="1:24" ht="173.4" x14ac:dyDescent="0.2">
      <c r="A9" s="33" t="s">
        <v>289</v>
      </c>
      <c r="B9" s="17" t="s">
        <v>7</v>
      </c>
      <c r="C9" s="18" t="s">
        <v>24</v>
      </c>
      <c r="D9" s="19" t="s">
        <v>487</v>
      </c>
      <c r="E9" s="19">
        <v>1</v>
      </c>
      <c r="F9" s="19" t="s">
        <v>25</v>
      </c>
      <c r="G9" s="22" t="s">
        <v>12</v>
      </c>
      <c r="H9" s="22" t="s">
        <v>27</v>
      </c>
      <c r="I9" s="20">
        <v>45689</v>
      </c>
      <c r="J9" s="20">
        <v>46022</v>
      </c>
      <c r="K9" s="51">
        <v>45777</v>
      </c>
      <c r="L9" s="54" t="s">
        <v>338</v>
      </c>
      <c r="M9" s="50">
        <v>0</v>
      </c>
      <c r="N9" s="60">
        <f t="shared" si="0"/>
        <v>0</v>
      </c>
      <c r="O9" s="49" t="str">
        <f t="shared" si="1"/>
        <v>SIN INICIAR</v>
      </c>
      <c r="P9" s="61" t="s">
        <v>356</v>
      </c>
      <c r="Q9" s="50" t="s">
        <v>298</v>
      </c>
      <c r="R9" s="51">
        <v>45900</v>
      </c>
      <c r="S9" s="54" t="s">
        <v>422</v>
      </c>
      <c r="T9" s="49">
        <v>0</v>
      </c>
      <c r="U9" s="92">
        <f t="shared" ref="U9" si="4">IF(T9="","",IF(OR(E9=0,E9="",J9=""),"",(T9*100%/E9)))</f>
        <v>0</v>
      </c>
      <c r="V9" s="50" t="str">
        <f>IF(T9="","",IF(R9&lt;&gt;J9,IF(U9=100%,"TERMINADA",IF(U9&gt;0%,"EN PROCESO",IF(U9=0%,"SIN INICIAR")))))</f>
        <v>SIN INICIAR</v>
      </c>
      <c r="W9" s="148" t="s">
        <v>505</v>
      </c>
      <c r="X9" s="50" t="s">
        <v>298</v>
      </c>
    </row>
    <row r="10" spans="1:24" ht="81.599999999999994" x14ac:dyDescent="0.2">
      <c r="A10" s="33" t="s">
        <v>289</v>
      </c>
      <c r="B10" s="17" t="s">
        <v>7</v>
      </c>
      <c r="C10" s="25" t="s">
        <v>28</v>
      </c>
      <c r="D10" s="19" t="s">
        <v>29</v>
      </c>
      <c r="E10" s="19">
        <v>1</v>
      </c>
      <c r="F10" s="19" t="s">
        <v>30</v>
      </c>
      <c r="G10" s="19" t="s">
        <v>31</v>
      </c>
      <c r="H10" s="19" t="s">
        <v>12</v>
      </c>
      <c r="I10" s="20">
        <v>45689</v>
      </c>
      <c r="J10" s="20">
        <v>46022</v>
      </c>
      <c r="K10" s="51">
        <v>45777</v>
      </c>
      <c r="L10" s="53" t="s">
        <v>299</v>
      </c>
      <c r="M10" s="50">
        <v>0.3</v>
      </c>
      <c r="N10" s="60">
        <f t="shared" si="0"/>
        <v>0.3</v>
      </c>
      <c r="O10" s="49" t="str">
        <f t="shared" si="1"/>
        <v>EN PROCESO</v>
      </c>
      <c r="P10" s="61" t="s">
        <v>301</v>
      </c>
      <c r="Q10" s="50" t="s">
        <v>298</v>
      </c>
      <c r="R10" s="51">
        <v>45900</v>
      </c>
      <c r="S10" s="91" t="s">
        <v>419</v>
      </c>
      <c r="T10" s="49">
        <v>0.6</v>
      </c>
      <c r="U10" s="92">
        <f t="shared" si="2"/>
        <v>0.6</v>
      </c>
      <c r="V10" s="50" t="str">
        <f t="shared" si="3"/>
        <v>EN PROCESO</v>
      </c>
      <c r="W10" s="148" t="s">
        <v>420</v>
      </c>
      <c r="X10" s="50" t="s">
        <v>298</v>
      </c>
    </row>
    <row r="11" spans="1:24" ht="71.400000000000006" x14ac:dyDescent="0.2">
      <c r="A11" s="33" t="s">
        <v>289</v>
      </c>
      <c r="B11" s="17" t="s">
        <v>7</v>
      </c>
      <c r="C11" s="26" t="s">
        <v>32</v>
      </c>
      <c r="D11" s="27" t="s">
        <v>33</v>
      </c>
      <c r="E11" s="27">
        <v>2</v>
      </c>
      <c r="F11" s="27" t="s">
        <v>34</v>
      </c>
      <c r="G11" s="28" t="s">
        <v>35</v>
      </c>
      <c r="H11" s="27" t="s">
        <v>36</v>
      </c>
      <c r="I11" s="20">
        <v>45689</v>
      </c>
      <c r="J11" s="20">
        <v>46022</v>
      </c>
      <c r="K11" s="51">
        <v>45777</v>
      </c>
      <c r="L11" s="52" t="s">
        <v>305</v>
      </c>
      <c r="M11" s="50">
        <v>0.3</v>
      </c>
      <c r="N11" s="60">
        <f t="shared" si="0"/>
        <v>0.15</v>
      </c>
      <c r="O11" s="49" t="str">
        <f t="shared" si="1"/>
        <v>EN PROCESO</v>
      </c>
      <c r="P11" s="63" t="s">
        <v>351</v>
      </c>
      <c r="Q11" s="50" t="s">
        <v>298</v>
      </c>
      <c r="R11" s="51">
        <v>45900</v>
      </c>
      <c r="S11" s="52" t="s">
        <v>425</v>
      </c>
      <c r="T11" s="49">
        <v>2</v>
      </c>
      <c r="U11" s="92">
        <f t="shared" si="2"/>
        <v>1</v>
      </c>
      <c r="V11" s="50" t="str">
        <f t="shared" si="3"/>
        <v>TERMINADA</v>
      </c>
      <c r="W11" s="148" t="s">
        <v>542</v>
      </c>
      <c r="X11" s="50" t="s">
        <v>298</v>
      </c>
    </row>
    <row r="12" spans="1:24" ht="142.80000000000001" x14ac:dyDescent="0.2">
      <c r="A12" s="33" t="s">
        <v>289</v>
      </c>
      <c r="B12" s="17" t="s">
        <v>7</v>
      </c>
      <c r="C12" s="25" t="s">
        <v>37</v>
      </c>
      <c r="D12" s="27" t="s">
        <v>38</v>
      </c>
      <c r="E12" s="27">
        <v>1</v>
      </c>
      <c r="F12" s="27" t="s">
        <v>39</v>
      </c>
      <c r="G12" s="27" t="s">
        <v>40</v>
      </c>
      <c r="H12" s="27" t="s">
        <v>41</v>
      </c>
      <c r="I12" s="20">
        <v>45689</v>
      </c>
      <c r="J12" s="20">
        <v>46022</v>
      </c>
      <c r="K12" s="77">
        <v>45777</v>
      </c>
      <c r="L12" s="78" t="s">
        <v>324</v>
      </c>
      <c r="M12" s="79">
        <v>0.8</v>
      </c>
      <c r="N12" s="80">
        <f t="shared" si="0"/>
        <v>0.8</v>
      </c>
      <c r="O12" s="81" t="str">
        <f>IF(M12="","",IF(K12&lt;&gt;J12,IF(N12=100%,"TERMINADA",IF(M12&gt;0%,"EN PROCESO",IF(N12=0%,"SIN INICIAR")))))</f>
        <v>EN PROCESO</v>
      </c>
      <c r="P12" s="68" t="s">
        <v>357</v>
      </c>
      <c r="Q12" s="79" t="s">
        <v>298</v>
      </c>
      <c r="R12" s="51">
        <v>45900</v>
      </c>
      <c r="S12" s="54" t="s">
        <v>426</v>
      </c>
      <c r="T12" s="49">
        <v>1</v>
      </c>
      <c r="U12" s="92">
        <f t="shared" si="2"/>
        <v>1</v>
      </c>
      <c r="V12" s="50" t="str">
        <f t="shared" si="3"/>
        <v>TERMINADA</v>
      </c>
      <c r="W12" s="148" t="s">
        <v>427</v>
      </c>
      <c r="X12" s="50" t="s">
        <v>298</v>
      </c>
    </row>
    <row r="13" spans="1:24" ht="42" customHeight="1" x14ac:dyDescent="0.2">
      <c r="A13" s="33" t="s">
        <v>289</v>
      </c>
      <c r="B13" s="17" t="s">
        <v>7</v>
      </c>
      <c r="C13" s="25" t="s">
        <v>402</v>
      </c>
      <c r="D13" s="27" t="s">
        <v>403</v>
      </c>
      <c r="E13" s="27">
        <v>2</v>
      </c>
      <c r="F13" s="27" t="s">
        <v>404</v>
      </c>
      <c r="G13" s="27" t="s">
        <v>41</v>
      </c>
      <c r="H13" s="27" t="s">
        <v>41</v>
      </c>
      <c r="I13" s="20">
        <v>45839</v>
      </c>
      <c r="J13" s="20">
        <v>45869</v>
      </c>
      <c r="K13" s="82"/>
      <c r="L13" s="76"/>
      <c r="M13" s="72"/>
      <c r="N13" s="83"/>
      <c r="O13" s="72"/>
      <c r="P13" s="84"/>
      <c r="Q13" s="72"/>
      <c r="R13" s="51">
        <v>45900</v>
      </c>
      <c r="S13" s="54" t="s">
        <v>428</v>
      </c>
      <c r="T13" s="49">
        <v>1</v>
      </c>
      <c r="U13" s="92">
        <f t="shared" si="2"/>
        <v>0.5</v>
      </c>
      <c r="V13" s="50" t="str">
        <f t="shared" si="3"/>
        <v>EN PROCESO</v>
      </c>
      <c r="W13" s="148" t="s">
        <v>429</v>
      </c>
      <c r="X13" s="50" t="s">
        <v>298</v>
      </c>
    </row>
    <row r="14" spans="1:24" ht="71.400000000000006" customHeight="1" x14ac:dyDescent="0.2">
      <c r="A14" s="33" t="s">
        <v>289</v>
      </c>
      <c r="B14" s="17" t="s">
        <v>43</v>
      </c>
      <c r="C14" s="18" t="s">
        <v>44</v>
      </c>
      <c r="D14" s="21" t="s">
        <v>45</v>
      </c>
      <c r="E14" s="21">
        <v>22</v>
      </c>
      <c r="F14" s="21" t="s">
        <v>46</v>
      </c>
      <c r="G14" s="21" t="s">
        <v>31</v>
      </c>
      <c r="H14" s="21" t="s">
        <v>42</v>
      </c>
      <c r="I14" s="20">
        <v>45690</v>
      </c>
      <c r="J14" s="20">
        <v>46022</v>
      </c>
      <c r="K14" s="51">
        <v>45777</v>
      </c>
      <c r="L14" s="54" t="s">
        <v>302</v>
      </c>
      <c r="M14" s="50">
        <v>8</v>
      </c>
      <c r="N14" s="60">
        <f t="shared" si="0"/>
        <v>0.36363636363636365</v>
      </c>
      <c r="O14" s="49" t="str">
        <f t="shared" si="1"/>
        <v>EN PROCESO</v>
      </c>
      <c r="P14" s="61" t="s">
        <v>358</v>
      </c>
      <c r="Q14" s="50" t="s">
        <v>298</v>
      </c>
      <c r="R14" s="51">
        <v>45900</v>
      </c>
      <c r="S14" s="54" t="s">
        <v>430</v>
      </c>
      <c r="T14" s="49">
        <v>16</v>
      </c>
      <c r="U14" s="92">
        <f t="shared" si="2"/>
        <v>0.72727272727272729</v>
      </c>
      <c r="V14" s="50" t="str">
        <f t="shared" si="3"/>
        <v>EN PROCESO</v>
      </c>
      <c r="W14" s="148" t="s">
        <v>431</v>
      </c>
      <c r="X14" s="50" t="s">
        <v>298</v>
      </c>
    </row>
    <row r="15" spans="1:24" ht="88.5" customHeight="1" x14ac:dyDescent="0.2">
      <c r="A15" s="33" t="s">
        <v>289</v>
      </c>
      <c r="B15" s="17" t="s">
        <v>47</v>
      </c>
      <c r="C15" s="18" t="s">
        <v>48</v>
      </c>
      <c r="D15" s="19" t="s">
        <v>49</v>
      </c>
      <c r="E15" s="19">
        <v>1</v>
      </c>
      <c r="F15" s="19" t="s">
        <v>50</v>
      </c>
      <c r="G15" s="19" t="s">
        <v>51</v>
      </c>
      <c r="H15" s="19" t="s">
        <v>42</v>
      </c>
      <c r="I15" s="20">
        <v>45689</v>
      </c>
      <c r="J15" s="20">
        <v>46022</v>
      </c>
      <c r="K15" s="51">
        <v>45777</v>
      </c>
      <c r="L15" s="55" t="s">
        <v>305</v>
      </c>
      <c r="M15" s="49">
        <v>0</v>
      </c>
      <c r="N15" s="60">
        <f t="shared" si="0"/>
        <v>0</v>
      </c>
      <c r="O15" s="49" t="str">
        <f t="shared" si="1"/>
        <v>SIN INICIAR</v>
      </c>
      <c r="P15" s="62" t="s">
        <v>359</v>
      </c>
      <c r="Q15" s="49" t="s">
        <v>298</v>
      </c>
      <c r="R15" s="51">
        <v>45900</v>
      </c>
      <c r="S15" s="54" t="s">
        <v>432</v>
      </c>
      <c r="T15" s="49">
        <v>0</v>
      </c>
      <c r="U15" s="92">
        <f t="shared" si="2"/>
        <v>0</v>
      </c>
      <c r="V15" s="50" t="str">
        <f t="shared" si="3"/>
        <v>INCUMPLIDA</v>
      </c>
      <c r="W15" s="148" t="s">
        <v>541</v>
      </c>
      <c r="X15" s="50" t="s">
        <v>298</v>
      </c>
    </row>
    <row r="16" spans="1:24" ht="91.8" x14ac:dyDescent="0.2">
      <c r="A16" s="33" t="s">
        <v>289</v>
      </c>
      <c r="B16" s="17" t="s">
        <v>47</v>
      </c>
      <c r="C16" s="18" t="s">
        <v>52</v>
      </c>
      <c r="D16" s="19" t="s">
        <v>53</v>
      </c>
      <c r="E16" s="19">
        <v>1</v>
      </c>
      <c r="F16" s="19" t="s">
        <v>54</v>
      </c>
      <c r="G16" s="19" t="s">
        <v>51</v>
      </c>
      <c r="H16" s="19" t="s">
        <v>42</v>
      </c>
      <c r="I16" s="20">
        <v>45689</v>
      </c>
      <c r="J16" s="20">
        <v>46022</v>
      </c>
      <c r="K16" s="51">
        <v>45777</v>
      </c>
      <c r="L16" s="55" t="s">
        <v>305</v>
      </c>
      <c r="M16" s="49">
        <v>0</v>
      </c>
      <c r="N16" s="60">
        <f t="shared" si="0"/>
        <v>0</v>
      </c>
      <c r="O16" s="49" t="str">
        <f t="shared" si="1"/>
        <v>SIN INICIAR</v>
      </c>
      <c r="P16" s="62" t="s">
        <v>313</v>
      </c>
      <c r="Q16" s="49" t="s">
        <v>298</v>
      </c>
      <c r="R16" s="51">
        <v>45900</v>
      </c>
      <c r="S16" s="52" t="s">
        <v>433</v>
      </c>
      <c r="T16" s="49">
        <v>1</v>
      </c>
      <c r="U16" s="92">
        <f t="shared" si="2"/>
        <v>1</v>
      </c>
      <c r="V16" s="50" t="str">
        <f t="shared" si="3"/>
        <v>TERMINADA</v>
      </c>
      <c r="W16" s="148" t="s">
        <v>506</v>
      </c>
      <c r="X16" s="50" t="s">
        <v>298</v>
      </c>
    </row>
    <row r="17" spans="1:24" ht="91.8" x14ac:dyDescent="0.2">
      <c r="A17" s="33" t="s">
        <v>289</v>
      </c>
      <c r="B17" s="17" t="s">
        <v>55</v>
      </c>
      <c r="C17" s="18" t="s">
        <v>56</v>
      </c>
      <c r="D17" s="19" t="s">
        <v>57</v>
      </c>
      <c r="E17" s="19">
        <v>1</v>
      </c>
      <c r="F17" s="19" t="s">
        <v>39</v>
      </c>
      <c r="G17" s="19" t="s">
        <v>58</v>
      </c>
      <c r="H17" s="19" t="s">
        <v>42</v>
      </c>
      <c r="I17" s="20">
        <v>45689</v>
      </c>
      <c r="J17" s="20">
        <v>45900</v>
      </c>
      <c r="K17" s="51">
        <v>45777</v>
      </c>
      <c r="L17" s="58" t="s">
        <v>305</v>
      </c>
      <c r="M17" s="49">
        <v>0</v>
      </c>
      <c r="N17" s="60">
        <f t="shared" si="0"/>
        <v>0</v>
      </c>
      <c r="O17" s="49" t="str">
        <f t="shared" si="1"/>
        <v>SIN INICIAR</v>
      </c>
      <c r="P17" s="69" t="s">
        <v>325</v>
      </c>
      <c r="Q17" s="50" t="s">
        <v>298</v>
      </c>
      <c r="R17" s="51">
        <v>45900</v>
      </c>
      <c r="S17" s="54" t="s">
        <v>434</v>
      </c>
      <c r="T17" s="49">
        <v>1</v>
      </c>
      <c r="U17" s="92">
        <f>IF(T17="","",IF(OR(E17=0,E17="",J17=""),"",(T17*100%/E17)))</f>
        <v>1</v>
      </c>
      <c r="V17" s="50" t="str">
        <f>IF(T17="","",IF(R17&lt;=J17,IF(U17=100%,"TERMINADA",IF(U17&gt;0%,"EN PROCESO",IF(U17=0%,"INCUMPLIDA")))))</f>
        <v>TERMINADA</v>
      </c>
      <c r="W17" s="148" t="s">
        <v>435</v>
      </c>
      <c r="X17" s="50" t="s">
        <v>298</v>
      </c>
    </row>
    <row r="18" spans="1:24" ht="71.400000000000006" customHeight="1" x14ac:dyDescent="0.2">
      <c r="A18" s="33" t="s">
        <v>289</v>
      </c>
      <c r="B18" s="17" t="s">
        <v>59</v>
      </c>
      <c r="C18" s="18" t="s">
        <v>60</v>
      </c>
      <c r="D18" s="19" t="s">
        <v>61</v>
      </c>
      <c r="E18" s="19">
        <v>11</v>
      </c>
      <c r="F18" s="19" t="s">
        <v>62</v>
      </c>
      <c r="G18" s="19" t="s">
        <v>31</v>
      </c>
      <c r="H18" s="19" t="s">
        <v>42</v>
      </c>
      <c r="I18" s="20">
        <v>45689</v>
      </c>
      <c r="J18" s="20">
        <v>46022</v>
      </c>
      <c r="K18" s="51">
        <v>45777</v>
      </c>
      <c r="L18" s="55" t="s">
        <v>303</v>
      </c>
      <c r="M18" s="49">
        <v>4</v>
      </c>
      <c r="N18" s="60">
        <f t="shared" si="0"/>
        <v>0.36363636363636365</v>
      </c>
      <c r="O18" s="49" t="str">
        <f t="shared" si="1"/>
        <v>EN PROCESO</v>
      </c>
      <c r="P18" s="62" t="s">
        <v>360</v>
      </c>
      <c r="Q18" s="49" t="s">
        <v>298</v>
      </c>
      <c r="R18" s="51">
        <v>45900</v>
      </c>
      <c r="S18" s="52" t="s">
        <v>436</v>
      </c>
      <c r="T18" s="49">
        <v>8</v>
      </c>
      <c r="U18" s="92">
        <f t="shared" si="2"/>
        <v>0.72727272727272729</v>
      </c>
      <c r="V18" s="50" t="str">
        <f t="shared" si="3"/>
        <v>EN PROCESO</v>
      </c>
      <c r="W18" s="148" t="s">
        <v>437</v>
      </c>
      <c r="X18" s="50" t="s">
        <v>298</v>
      </c>
    </row>
    <row r="19" spans="1:24" ht="132.6" x14ac:dyDescent="0.2">
      <c r="A19" s="33" t="s">
        <v>290</v>
      </c>
      <c r="B19" s="17" t="s">
        <v>64</v>
      </c>
      <c r="C19" s="29" t="s">
        <v>8</v>
      </c>
      <c r="D19" s="19" t="s">
        <v>65</v>
      </c>
      <c r="E19" s="19">
        <v>1</v>
      </c>
      <c r="F19" s="19" t="s">
        <v>66</v>
      </c>
      <c r="G19" s="22" t="s">
        <v>12</v>
      </c>
      <c r="H19" s="19" t="s">
        <v>67</v>
      </c>
      <c r="I19" s="20">
        <v>45689</v>
      </c>
      <c r="J19" s="20">
        <v>45747</v>
      </c>
      <c r="K19" s="51">
        <v>45777</v>
      </c>
      <c r="L19" s="58" t="s">
        <v>361</v>
      </c>
      <c r="M19" s="49">
        <v>0.5</v>
      </c>
      <c r="N19" s="60">
        <f t="shared" si="0"/>
        <v>0.5</v>
      </c>
      <c r="O19" s="49" t="str">
        <f>IF(M19="","",IF(K19&lt;&gt;J19,IF(N19=100%,"TERMINADA",IF(M19&gt;0%,"INCUMPLIDA",IF(N19=0%,"SIN INICIAR")))))</f>
        <v>INCUMPLIDA</v>
      </c>
      <c r="P19" s="61" t="s">
        <v>362</v>
      </c>
      <c r="Q19" s="50" t="s">
        <v>298</v>
      </c>
      <c r="R19" s="51">
        <v>45900</v>
      </c>
      <c r="S19" s="54" t="s">
        <v>438</v>
      </c>
      <c r="T19" s="49">
        <v>0.5</v>
      </c>
      <c r="U19" s="92">
        <f t="shared" si="2"/>
        <v>0.5</v>
      </c>
      <c r="V19" s="50" t="str">
        <f>IF(T19="","",IF(R19&gt;=J19,IF(U19=100%,"TERMINADA",IF(U19=0%,"EN PROCESO",IF(U19&gt;0%,"INCUMPLIDA")))))</f>
        <v>INCUMPLIDA</v>
      </c>
      <c r="W19" s="148" t="s">
        <v>507</v>
      </c>
      <c r="X19" s="50" t="s">
        <v>298</v>
      </c>
    </row>
    <row r="20" spans="1:24" ht="81.599999999999994" x14ac:dyDescent="0.2">
      <c r="A20" s="33" t="s">
        <v>290</v>
      </c>
      <c r="B20" s="17" t="s">
        <v>64</v>
      </c>
      <c r="C20" s="29" t="s">
        <v>13</v>
      </c>
      <c r="D20" s="19" t="s">
        <v>68</v>
      </c>
      <c r="E20" s="19">
        <v>1</v>
      </c>
      <c r="F20" s="19" t="s">
        <v>69</v>
      </c>
      <c r="G20" s="22" t="s">
        <v>70</v>
      </c>
      <c r="H20" s="19" t="s">
        <v>12</v>
      </c>
      <c r="I20" s="20">
        <v>45748</v>
      </c>
      <c r="J20" s="20">
        <v>45838</v>
      </c>
      <c r="K20" s="51">
        <v>45777</v>
      </c>
      <c r="L20" s="55" t="s">
        <v>305</v>
      </c>
      <c r="M20" s="49">
        <v>0</v>
      </c>
      <c r="N20" s="60">
        <f t="shared" si="0"/>
        <v>0</v>
      </c>
      <c r="O20" s="49" t="str">
        <f t="shared" si="1"/>
        <v>SIN INICIAR</v>
      </c>
      <c r="P20" s="62" t="s">
        <v>313</v>
      </c>
      <c r="Q20" s="50" t="s">
        <v>298</v>
      </c>
      <c r="R20" s="51">
        <v>45900</v>
      </c>
      <c r="S20" s="54" t="s">
        <v>508</v>
      </c>
      <c r="T20" s="49">
        <v>0</v>
      </c>
      <c r="U20" s="92">
        <f t="shared" si="2"/>
        <v>0</v>
      </c>
      <c r="V20" s="50" t="str">
        <f t="shared" si="3"/>
        <v>INCUMPLIDA</v>
      </c>
      <c r="W20" s="148" t="s">
        <v>439</v>
      </c>
      <c r="X20" s="50" t="s">
        <v>298</v>
      </c>
    </row>
    <row r="21" spans="1:24" ht="153" x14ac:dyDescent="0.2">
      <c r="A21" s="33" t="s">
        <v>290</v>
      </c>
      <c r="B21" s="17" t="s">
        <v>64</v>
      </c>
      <c r="C21" s="29" t="s">
        <v>17</v>
      </c>
      <c r="D21" s="19" t="s">
        <v>71</v>
      </c>
      <c r="E21" s="19">
        <v>1</v>
      </c>
      <c r="F21" s="19" t="s">
        <v>10</v>
      </c>
      <c r="G21" s="22" t="s">
        <v>67</v>
      </c>
      <c r="H21" s="19" t="s">
        <v>12</v>
      </c>
      <c r="I21" s="20">
        <v>45748</v>
      </c>
      <c r="J21" s="20">
        <v>45838</v>
      </c>
      <c r="K21" s="51">
        <v>45777</v>
      </c>
      <c r="L21" s="55" t="s">
        <v>305</v>
      </c>
      <c r="M21" s="49">
        <v>0</v>
      </c>
      <c r="N21" s="60">
        <f t="shared" si="0"/>
        <v>0</v>
      </c>
      <c r="O21" s="49" t="str">
        <f t="shared" si="1"/>
        <v>SIN INICIAR</v>
      </c>
      <c r="P21" s="62" t="s">
        <v>313</v>
      </c>
      <c r="Q21" s="49" t="s">
        <v>298</v>
      </c>
      <c r="R21" s="51">
        <v>45900</v>
      </c>
      <c r="S21" s="54" t="s">
        <v>440</v>
      </c>
      <c r="T21" s="49">
        <v>0</v>
      </c>
      <c r="U21" s="92">
        <f t="shared" si="2"/>
        <v>0</v>
      </c>
      <c r="V21" s="50" t="str">
        <f t="shared" si="3"/>
        <v>INCUMPLIDA</v>
      </c>
      <c r="W21" s="148" t="s">
        <v>441</v>
      </c>
      <c r="X21" s="50" t="s">
        <v>298</v>
      </c>
    </row>
    <row r="22" spans="1:24" ht="112.2" x14ac:dyDescent="0.2">
      <c r="A22" s="33" t="s">
        <v>290</v>
      </c>
      <c r="B22" s="17" t="s">
        <v>64</v>
      </c>
      <c r="C22" s="29" t="s">
        <v>22</v>
      </c>
      <c r="D22" s="19" t="s">
        <v>72</v>
      </c>
      <c r="E22" s="19">
        <v>1</v>
      </c>
      <c r="F22" s="19" t="s">
        <v>10</v>
      </c>
      <c r="G22" s="19" t="s">
        <v>67</v>
      </c>
      <c r="H22" s="19" t="s">
        <v>12</v>
      </c>
      <c r="I22" s="20">
        <v>45689</v>
      </c>
      <c r="J22" s="20">
        <v>46022</v>
      </c>
      <c r="K22" s="51">
        <v>45777</v>
      </c>
      <c r="L22" s="52" t="s">
        <v>305</v>
      </c>
      <c r="M22" s="50">
        <v>0</v>
      </c>
      <c r="N22" s="60">
        <f t="shared" si="0"/>
        <v>0</v>
      </c>
      <c r="O22" s="49" t="str">
        <f t="shared" si="1"/>
        <v>SIN INICIAR</v>
      </c>
      <c r="P22" s="62" t="s">
        <v>313</v>
      </c>
      <c r="Q22" s="49" t="s">
        <v>298</v>
      </c>
      <c r="R22" s="51">
        <v>45900</v>
      </c>
      <c r="S22" s="54" t="s">
        <v>442</v>
      </c>
      <c r="T22" s="49">
        <v>0.3</v>
      </c>
      <c r="U22" s="92">
        <f t="shared" si="2"/>
        <v>0.3</v>
      </c>
      <c r="V22" s="50" t="str">
        <f t="shared" si="3"/>
        <v>EN PROCESO</v>
      </c>
      <c r="W22" s="148" t="s">
        <v>443</v>
      </c>
      <c r="X22" s="50" t="s">
        <v>298</v>
      </c>
    </row>
    <row r="23" spans="1:24" ht="122.4" x14ac:dyDescent="0.2">
      <c r="A23" s="33" t="s">
        <v>290</v>
      </c>
      <c r="B23" s="17" t="s">
        <v>64</v>
      </c>
      <c r="C23" s="29" t="s">
        <v>24</v>
      </c>
      <c r="D23" s="27" t="s">
        <v>73</v>
      </c>
      <c r="E23" s="27">
        <v>1</v>
      </c>
      <c r="F23" s="27" t="s">
        <v>74</v>
      </c>
      <c r="G23" s="27" t="s">
        <v>75</v>
      </c>
      <c r="H23" s="24" t="s">
        <v>42</v>
      </c>
      <c r="I23" s="20">
        <v>45689</v>
      </c>
      <c r="J23" s="20">
        <v>46022</v>
      </c>
      <c r="K23" s="51">
        <v>45777</v>
      </c>
      <c r="L23" s="54" t="s">
        <v>329</v>
      </c>
      <c r="M23" s="50">
        <v>0.3</v>
      </c>
      <c r="N23" s="60">
        <f t="shared" si="0"/>
        <v>0.3</v>
      </c>
      <c r="O23" s="49" t="str">
        <f t="shared" si="1"/>
        <v>EN PROCESO</v>
      </c>
      <c r="P23" s="69" t="s">
        <v>363</v>
      </c>
      <c r="Q23" s="50" t="s">
        <v>298</v>
      </c>
      <c r="R23" s="51">
        <v>45900</v>
      </c>
      <c r="S23" s="54" t="s">
        <v>444</v>
      </c>
      <c r="T23" s="49">
        <v>0.3</v>
      </c>
      <c r="U23" s="92">
        <f t="shared" si="2"/>
        <v>0.3</v>
      </c>
      <c r="V23" s="50" t="str">
        <f t="shared" si="3"/>
        <v>EN PROCESO</v>
      </c>
      <c r="W23" s="148" t="s">
        <v>445</v>
      </c>
      <c r="X23" s="50" t="s">
        <v>298</v>
      </c>
    </row>
    <row r="24" spans="1:24" ht="128.25" customHeight="1" x14ac:dyDescent="0.2">
      <c r="A24" s="33" t="s">
        <v>290</v>
      </c>
      <c r="B24" s="30" t="s">
        <v>76</v>
      </c>
      <c r="C24" s="29" t="s">
        <v>44</v>
      </c>
      <c r="D24" s="27" t="s">
        <v>77</v>
      </c>
      <c r="E24" s="27">
        <v>1</v>
      </c>
      <c r="F24" s="27" t="s">
        <v>78</v>
      </c>
      <c r="G24" s="28" t="s">
        <v>16</v>
      </c>
      <c r="H24" s="27" t="s">
        <v>12</v>
      </c>
      <c r="I24" s="20">
        <v>45689</v>
      </c>
      <c r="J24" s="20">
        <v>45746</v>
      </c>
      <c r="K24" s="51">
        <v>45777</v>
      </c>
      <c r="L24" s="54" t="s">
        <v>318</v>
      </c>
      <c r="M24" s="50">
        <v>1</v>
      </c>
      <c r="N24" s="60">
        <f t="shared" si="0"/>
        <v>1</v>
      </c>
      <c r="O24" s="49" t="str">
        <f t="shared" si="1"/>
        <v>TERMINADA</v>
      </c>
      <c r="P24" s="61" t="s">
        <v>364</v>
      </c>
      <c r="Q24" s="49" t="s">
        <v>298</v>
      </c>
      <c r="R24" s="85"/>
      <c r="S24" s="71"/>
      <c r="T24" s="74"/>
      <c r="U24" s="85"/>
      <c r="V24" s="85"/>
      <c r="W24" s="95"/>
      <c r="X24" s="72"/>
    </row>
    <row r="25" spans="1:24" ht="122.4" customHeight="1" x14ac:dyDescent="0.2">
      <c r="A25" s="33" t="s">
        <v>290</v>
      </c>
      <c r="B25" s="30" t="s">
        <v>76</v>
      </c>
      <c r="C25" s="29" t="s">
        <v>79</v>
      </c>
      <c r="D25" s="19" t="s">
        <v>80</v>
      </c>
      <c r="E25" s="19">
        <v>1</v>
      </c>
      <c r="F25" s="19" t="s">
        <v>81</v>
      </c>
      <c r="G25" s="19" t="s">
        <v>82</v>
      </c>
      <c r="H25" s="19" t="s">
        <v>12</v>
      </c>
      <c r="I25" s="20">
        <v>45689</v>
      </c>
      <c r="J25" s="20">
        <v>45747</v>
      </c>
      <c r="K25" s="51">
        <v>45777</v>
      </c>
      <c r="L25" s="54" t="s">
        <v>320</v>
      </c>
      <c r="M25" s="50">
        <v>1</v>
      </c>
      <c r="N25" s="60">
        <f t="shared" si="0"/>
        <v>1</v>
      </c>
      <c r="O25" s="46" t="str">
        <f>IF(M25="","",IF(K25&lt;&gt;J25,IF(N25=100%,"TERMINADA EXTEMPORÁNEA",IF(M25&gt;0%,"EN PROCESO",IF(N25=0%,"SIN INICIAR")))))</f>
        <v>TERMINADA EXTEMPORÁNEA</v>
      </c>
      <c r="P25" s="64" t="s">
        <v>365</v>
      </c>
      <c r="Q25" s="57" t="s">
        <v>298</v>
      </c>
      <c r="R25" s="85"/>
      <c r="S25" s="71"/>
      <c r="T25" s="74"/>
      <c r="U25" s="85"/>
      <c r="V25" s="85"/>
      <c r="W25" s="95"/>
      <c r="X25" s="72"/>
    </row>
    <row r="26" spans="1:24" ht="91.95" customHeight="1" x14ac:dyDescent="0.2">
      <c r="A26" s="33" t="s">
        <v>290</v>
      </c>
      <c r="B26" s="30" t="s">
        <v>76</v>
      </c>
      <c r="C26" s="29" t="s">
        <v>79</v>
      </c>
      <c r="D26" s="19" t="s">
        <v>80</v>
      </c>
      <c r="E26" s="19">
        <v>1</v>
      </c>
      <c r="F26" s="19" t="s">
        <v>81</v>
      </c>
      <c r="G26" s="19" t="s">
        <v>82</v>
      </c>
      <c r="H26" s="19" t="s">
        <v>67</v>
      </c>
      <c r="I26" s="20">
        <v>45689</v>
      </c>
      <c r="J26" s="20">
        <v>45747</v>
      </c>
      <c r="K26" s="51">
        <v>45777</v>
      </c>
      <c r="L26" s="54" t="s">
        <v>321</v>
      </c>
      <c r="M26" s="50">
        <v>1</v>
      </c>
      <c r="N26" s="60">
        <f t="shared" si="0"/>
        <v>1</v>
      </c>
      <c r="O26" s="46" t="str">
        <f>IF(M26="","",IF(K26&lt;&gt;J26,IF(N26=100%,"TERMINADA EXTEMPORÁNEA",IF(M26&gt;0%,"EN PROCESO",IF(N26=0%,"SIN INICIAR")))))</f>
        <v>TERMINADA EXTEMPORÁNEA</v>
      </c>
      <c r="P26" s="65" t="s">
        <v>323</v>
      </c>
      <c r="Q26" s="57" t="s">
        <v>298</v>
      </c>
      <c r="R26" s="85"/>
      <c r="S26" s="71"/>
      <c r="T26" s="74"/>
      <c r="U26" s="85"/>
      <c r="V26" s="85"/>
      <c r="W26" s="95"/>
      <c r="X26" s="72"/>
    </row>
    <row r="27" spans="1:24" ht="148.5" customHeight="1" x14ac:dyDescent="0.2">
      <c r="A27" s="33" t="s">
        <v>290</v>
      </c>
      <c r="B27" s="17" t="s">
        <v>83</v>
      </c>
      <c r="C27" s="29" t="s">
        <v>48</v>
      </c>
      <c r="D27" s="19" t="s">
        <v>84</v>
      </c>
      <c r="E27" s="19">
        <v>1</v>
      </c>
      <c r="F27" s="19" t="s">
        <v>85</v>
      </c>
      <c r="G27" s="19" t="s">
        <v>75</v>
      </c>
      <c r="H27" s="19" t="s">
        <v>42</v>
      </c>
      <c r="I27" s="20">
        <v>45839</v>
      </c>
      <c r="J27" s="20">
        <v>46022</v>
      </c>
      <c r="K27" s="51">
        <v>45777</v>
      </c>
      <c r="L27" s="54" t="s">
        <v>330</v>
      </c>
      <c r="M27" s="50">
        <v>0.5</v>
      </c>
      <c r="N27" s="60">
        <f t="shared" si="0"/>
        <v>0.5</v>
      </c>
      <c r="O27" s="49" t="str">
        <f t="shared" si="1"/>
        <v>EN PROCESO</v>
      </c>
      <c r="P27" s="69" t="s">
        <v>352</v>
      </c>
      <c r="Q27" s="50" t="s">
        <v>298</v>
      </c>
      <c r="R27" s="51">
        <v>45900</v>
      </c>
      <c r="S27" s="54" t="s">
        <v>446</v>
      </c>
      <c r="T27" s="49">
        <v>1</v>
      </c>
      <c r="U27" s="92">
        <f t="shared" si="2"/>
        <v>1</v>
      </c>
      <c r="V27" s="50" t="str">
        <f t="shared" si="3"/>
        <v>TERMINADA</v>
      </c>
      <c r="W27" s="148" t="s">
        <v>509</v>
      </c>
      <c r="X27" s="50" t="s">
        <v>298</v>
      </c>
    </row>
    <row r="28" spans="1:24" ht="132" customHeight="1" x14ac:dyDescent="0.2">
      <c r="A28" s="33" t="s">
        <v>290</v>
      </c>
      <c r="B28" s="17" t="s">
        <v>83</v>
      </c>
      <c r="C28" s="18" t="s">
        <v>52</v>
      </c>
      <c r="D28" s="19" t="s">
        <v>86</v>
      </c>
      <c r="E28" s="19">
        <v>1</v>
      </c>
      <c r="F28" s="19" t="s">
        <v>87</v>
      </c>
      <c r="G28" s="22" t="s">
        <v>67</v>
      </c>
      <c r="H28" s="19" t="s">
        <v>12</v>
      </c>
      <c r="I28" s="20">
        <v>45748</v>
      </c>
      <c r="J28" s="20">
        <v>45688</v>
      </c>
      <c r="K28" s="51">
        <v>45777</v>
      </c>
      <c r="L28" s="54" t="s">
        <v>314</v>
      </c>
      <c r="M28" s="50">
        <v>0</v>
      </c>
      <c r="N28" s="60">
        <f t="shared" si="0"/>
        <v>0</v>
      </c>
      <c r="O28" s="49" t="str">
        <f t="shared" si="1"/>
        <v>SIN INICIAR</v>
      </c>
      <c r="P28" s="62" t="s">
        <v>366</v>
      </c>
      <c r="Q28" s="49" t="s">
        <v>298</v>
      </c>
      <c r="R28" s="51">
        <v>45900</v>
      </c>
      <c r="S28" s="54" t="s">
        <v>447</v>
      </c>
      <c r="T28" s="49">
        <v>1</v>
      </c>
      <c r="U28" s="92">
        <f t="shared" si="2"/>
        <v>1</v>
      </c>
      <c r="V28" s="50" t="str">
        <f t="shared" si="3"/>
        <v>TERMINADA</v>
      </c>
      <c r="W28" s="148" t="s">
        <v>448</v>
      </c>
      <c r="X28" s="50" t="s">
        <v>298</v>
      </c>
    </row>
    <row r="29" spans="1:24" ht="91.8" x14ac:dyDescent="0.2">
      <c r="A29" s="33" t="s">
        <v>290</v>
      </c>
      <c r="B29" s="17" t="s">
        <v>88</v>
      </c>
      <c r="C29" s="29" t="s">
        <v>56</v>
      </c>
      <c r="D29" s="19" t="s">
        <v>89</v>
      </c>
      <c r="E29" s="19">
        <v>1</v>
      </c>
      <c r="F29" s="19" t="s">
        <v>90</v>
      </c>
      <c r="G29" s="19" t="s">
        <v>91</v>
      </c>
      <c r="H29" s="19" t="s">
        <v>12</v>
      </c>
      <c r="I29" s="20">
        <v>45717</v>
      </c>
      <c r="J29" s="20">
        <v>45808</v>
      </c>
      <c r="K29" s="51">
        <v>45777</v>
      </c>
      <c r="L29" s="54" t="s">
        <v>304</v>
      </c>
      <c r="M29" s="50">
        <v>0.3</v>
      </c>
      <c r="N29" s="60">
        <f t="shared" si="0"/>
        <v>0.3</v>
      </c>
      <c r="O29" s="49" t="str">
        <f t="shared" si="1"/>
        <v>EN PROCESO</v>
      </c>
      <c r="P29" s="61" t="s">
        <v>367</v>
      </c>
      <c r="Q29" s="50" t="s">
        <v>298</v>
      </c>
      <c r="R29" s="51">
        <v>45900</v>
      </c>
      <c r="S29" s="54" t="s">
        <v>449</v>
      </c>
      <c r="T29" s="49">
        <v>1</v>
      </c>
      <c r="U29" s="92">
        <f t="shared" si="2"/>
        <v>1</v>
      </c>
      <c r="V29" s="96" t="str">
        <f>IF(T29="","",IF(R29&lt;&gt;J29,IF(U29=100%,"TERMINADA EXTEMPORÁNEA",IF(U29&gt;0%,"EN PROCESO",IF(U29=0%,"INCUMPLIDA")))))</f>
        <v>TERMINADA EXTEMPORÁNEA</v>
      </c>
      <c r="W29" s="61" t="s">
        <v>510</v>
      </c>
      <c r="X29" s="50" t="s">
        <v>298</v>
      </c>
    </row>
    <row r="30" spans="1:24" ht="265.2" x14ac:dyDescent="0.2">
      <c r="A30" s="33" t="s">
        <v>290</v>
      </c>
      <c r="B30" s="17" t="s">
        <v>88</v>
      </c>
      <c r="C30" s="29" t="s">
        <v>405</v>
      </c>
      <c r="D30" s="19" t="s">
        <v>406</v>
      </c>
      <c r="E30" s="19">
        <v>2</v>
      </c>
      <c r="F30" s="19" t="s">
        <v>407</v>
      </c>
      <c r="G30" s="19" t="s">
        <v>12</v>
      </c>
      <c r="H30" s="19" t="s">
        <v>67</v>
      </c>
      <c r="I30" s="20">
        <v>45839</v>
      </c>
      <c r="J30" s="20">
        <v>45900</v>
      </c>
      <c r="K30" s="70"/>
      <c r="L30" s="76"/>
      <c r="M30" s="72"/>
      <c r="N30" s="73"/>
      <c r="O30" s="74"/>
      <c r="P30" s="75"/>
      <c r="Q30" s="72"/>
      <c r="R30" s="51">
        <v>45900</v>
      </c>
      <c r="S30" s="54" t="s">
        <v>450</v>
      </c>
      <c r="T30" s="49">
        <v>1</v>
      </c>
      <c r="U30" s="92">
        <f t="shared" si="2"/>
        <v>0.5</v>
      </c>
      <c r="V30" s="50" t="str">
        <f>IF(T30="","",IF(R30&lt;=J30,IF(U30=100%,"TERMINADA",IF(U30&gt;0%,"EN PROCESO",IF(U30=0%,"INCUMPLIDA")))))</f>
        <v>EN PROCESO</v>
      </c>
      <c r="W30" s="148" t="s">
        <v>511</v>
      </c>
      <c r="X30" s="50" t="s">
        <v>298</v>
      </c>
    </row>
    <row r="31" spans="1:24" ht="61.2" x14ac:dyDescent="0.2">
      <c r="A31" s="33" t="s">
        <v>290</v>
      </c>
      <c r="B31" s="17" t="s">
        <v>408</v>
      </c>
      <c r="C31" s="29" t="s">
        <v>409</v>
      </c>
      <c r="D31" s="19" t="s">
        <v>410</v>
      </c>
      <c r="E31" s="19">
        <v>1</v>
      </c>
      <c r="F31" s="19" t="s">
        <v>411</v>
      </c>
      <c r="G31" s="19" t="s">
        <v>412</v>
      </c>
      <c r="H31" s="19" t="s">
        <v>16</v>
      </c>
      <c r="I31" s="20">
        <v>45839</v>
      </c>
      <c r="J31" s="20">
        <v>46022</v>
      </c>
      <c r="K31" s="70"/>
      <c r="L31" s="76"/>
      <c r="M31" s="72"/>
      <c r="N31" s="73"/>
      <c r="O31" s="74"/>
      <c r="P31" s="75"/>
      <c r="Q31" s="72"/>
      <c r="R31" s="51">
        <v>45900</v>
      </c>
      <c r="S31" s="52" t="s">
        <v>451</v>
      </c>
      <c r="T31" s="49">
        <v>0</v>
      </c>
      <c r="U31" s="92">
        <f t="shared" si="2"/>
        <v>0</v>
      </c>
      <c r="V31" s="50" t="str">
        <f>IF(T31="","",IF(R31&lt;&gt;J31,IF(U31=100%,"TERMINADA",IF(U31&gt;0%,"EN PROCESO",IF(U31=0%,"SIN INICIAR")))))</f>
        <v>SIN INICIAR</v>
      </c>
      <c r="W31" s="148" t="s">
        <v>512</v>
      </c>
      <c r="X31" s="50" t="s">
        <v>298</v>
      </c>
    </row>
    <row r="32" spans="1:24" ht="102" x14ac:dyDescent="0.2">
      <c r="A32" s="33" t="s">
        <v>290</v>
      </c>
      <c r="B32" s="17" t="s">
        <v>92</v>
      </c>
      <c r="C32" s="29" t="s">
        <v>93</v>
      </c>
      <c r="D32" s="19" t="s">
        <v>94</v>
      </c>
      <c r="E32" s="19">
        <v>1</v>
      </c>
      <c r="F32" s="19" t="s">
        <v>95</v>
      </c>
      <c r="G32" s="19" t="s">
        <v>82</v>
      </c>
      <c r="H32" s="19" t="s">
        <v>12</v>
      </c>
      <c r="I32" s="20">
        <v>45689</v>
      </c>
      <c r="J32" s="20">
        <v>46022</v>
      </c>
      <c r="K32" s="51">
        <v>45777</v>
      </c>
      <c r="L32" s="54" t="s">
        <v>322</v>
      </c>
      <c r="M32" s="50">
        <v>1</v>
      </c>
      <c r="N32" s="60">
        <f t="shared" si="0"/>
        <v>1</v>
      </c>
      <c r="O32" s="46" t="str">
        <f>IF(M32="","",IF(K32&lt;&gt;J32,IF(N32=100%,"TERMINADA EXTEMPORÁNEA",IF(M32&gt;0%,"EN PROCESO",IF(N32=0%,"SIN INICIAR")))))</f>
        <v>TERMINADA EXTEMPORÁNEA</v>
      </c>
      <c r="P32" s="65" t="s">
        <v>368</v>
      </c>
      <c r="Q32" s="50" t="s">
        <v>298</v>
      </c>
      <c r="R32" s="85"/>
      <c r="S32" s="71"/>
      <c r="T32" s="74"/>
      <c r="U32" s="85"/>
      <c r="V32" s="85"/>
      <c r="W32" s="95"/>
      <c r="X32" s="72"/>
    </row>
    <row r="33" spans="1:24" ht="51" x14ac:dyDescent="0.2">
      <c r="A33" s="33" t="s">
        <v>291</v>
      </c>
      <c r="B33" s="17" t="s">
        <v>96</v>
      </c>
      <c r="C33" s="18" t="s">
        <v>8</v>
      </c>
      <c r="D33" s="19" t="s">
        <v>97</v>
      </c>
      <c r="E33" s="19">
        <v>1</v>
      </c>
      <c r="F33" s="19" t="s">
        <v>98</v>
      </c>
      <c r="G33" s="19" t="s">
        <v>31</v>
      </c>
      <c r="H33" s="19" t="s">
        <v>42</v>
      </c>
      <c r="I33" s="20">
        <v>45689</v>
      </c>
      <c r="J33" s="20">
        <v>46022</v>
      </c>
      <c r="K33" s="51">
        <v>45777</v>
      </c>
      <c r="L33" s="52" t="s">
        <v>305</v>
      </c>
      <c r="M33" s="50">
        <v>0</v>
      </c>
      <c r="N33" s="60">
        <f t="shared" si="0"/>
        <v>0</v>
      </c>
      <c r="O33" s="49" t="str">
        <f t="shared" si="1"/>
        <v>SIN INICIAR</v>
      </c>
      <c r="P33" s="61" t="s">
        <v>306</v>
      </c>
      <c r="Q33" s="50" t="s">
        <v>298</v>
      </c>
      <c r="R33" s="51">
        <v>45900</v>
      </c>
      <c r="S33" s="52" t="s">
        <v>451</v>
      </c>
      <c r="T33" s="49">
        <v>0</v>
      </c>
      <c r="U33" s="92">
        <f t="shared" si="2"/>
        <v>0</v>
      </c>
      <c r="V33" s="50" t="str">
        <f>IF(T33="","",IF(R33&lt;&gt;J33,IF(U33=100%,"TERMINADA",IF(U33&gt;0%,"EN PROCESO",IF(U33=0%,"SIN INICIAR")))))</f>
        <v>SIN INICIAR</v>
      </c>
      <c r="W33" s="148" t="s">
        <v>513</v>
      </c>
      <c r="X33" s="50" t="s">
        <v>298</v>
      </c>
    </row>
    <row r="34" spans="1:24" ht="71.400000000000006" x14ac:dyDescent="0.2">
      <c r="A34" s="33" t="s">
        <v>291</v>
      </c>
      <c r="B34" s="17" t="s">
        <v>96</v>
      </c>
      <c r="C34" s="18" t="s">
        <v>13</v>
      </c>
      <c r="D34" s="19" t="s">
        <v>99</v>
      </c>
      <c r="E34" s="19">
        <v>4</v>
      </c>
      <c r="F34" s="27" t="s">
        <v>100</v>
      </c>
      <c r="G34" s="19" t="s">
        <v>31</v>
      </c>
      <c r="H34" s="19" t="s">
        <v>42</v>
      </c>
      <c r="I34" s="20">
        <v>45689</v>
      </c>
      <c r="J34" s="20">
        <v>46022</v>
      </c>
      <c r="K34" s="51">
        <v>45777</v>
      </c>
      <c r="L34" s="54" t="s">
        <v>308</v>
      </c>
      <c r="M34" s="50">
        <v>1</v>
      </c>
      <c r="N34" s="60">
        <f t="shared" si="0"/>
        <v>0.25</v>
      </c>
      <c r="O34" s="49" t="str">
        <f t="shared" si="1"/>
        <v>EN PROCESO</v>
      </c>
      <c r="P34" s="61" t="s">
        <v>307</v>
      </c>
      <c r="Q34" s="50" t="s">
        <v>298</v>
      </c>
      <c r="R34" s="51">
        <v>45900</v>
      </c>
      <c r="S34" s="54" t="s">
        <v>452</v>
      </c>
      <c r="T34" s="49">
        <v>2</v>
      </c>
      <c r="U34" s="92">
        <f t="shared" si="2"/>
        <v>0.5</v>
      </c>
      <c r="V34" s="50" t="str">
        <f t="shared" si="3"/>
        <v>EN PROCESO</v>
      </c>
      <c r="W34" s="148" t="s">
        <v>453</v>
      </c>
      <c r="X34" s="50" t="s">
        <v>298</v>
      </c>
    </row>
    <row r="35" spans="1:24" ht="122.4" x14ac:dyDescent="0.2">
      <c r="A35" s="33" t="s">
        <v>291</v>
      </c>
      <c r="B35" s="17" t="s">
        <v>96</v>
      </c>
      <c r="C35" s="18" t="s">
        <v>17</v>
      </c>
      <c r="D35" s="19" t="s">
        <v>101</v>
      </c>
      <c r="E35" s="19">
        <v>1</v>
      </c>
      <c r="F35" s="19" t="s">
        <v>102</v>
      </c>
      <c r="G35" s="19" t="s">
        <v>75</v>
      </c>
      <c r="H35" s="19" t="s">
        <v>31</v>
      </c>
      <c r="I35" s="20">
        <v>45689</v>
      </c>
      <c r="J35" s="20">
        <v>46022</v>
      </c>
      <c r="K35" s="51">
        <v>45777</v>
      </c>
      <c r="L35" s="54" t="s">
        <v>331</v>
      </c>
      <c r="M35" s="50">
        <v>0.5</v>
      </c>
      <c r="N35" s="60">
        <f t="shared" si="0"/>
        <v>0.5</v>
      </c>
      <c r="O35" s="49" t="str">
        <f t="shared" si="1"/>
        <v>EN PROCESO</v>
      </c>
      <c r="P35" s="69" t="s">
        <v>350</v>
      </c>
      <c r="Q35" s="50" t="s">
        <v>298</v>
      </c>
      <c r="R35" s="51">
        <v>45900</v>
      </c>
      <c r="S35" s="54" t="s">
        <v>454</v>
      </c>
      <c r="T35" s="49">
        <v>0.5</v>
      </c>
      <c r="U35" s="92">
        <f t="shared" si="2"/>
        <v>0.5</v>
      </c>
      <c r="V35" s="50" t="str">
        <f t="shared" si="3"/>
        <v>EN PROCESO</v>
      </c>
      <c r="W35" s="148" t="s">
        <v>514</v>
      </c>
      <c r="X35" s="50" t="s">
        <v>298</v>
      </c>
    </row>
    <row r="36" spans="1:24" ht="81.599999999999994" x14ac:dyDescent="0.2">
      <c r="A36" s="33" t="s">
        <v>291</v>
      </c>
      <c r="B36" s="17" t="s">
        <v>96</v>
      </c>
      <c r="C36" s="18" t="s">
        <v>22</v>
      </c>
      <c r="D36" s="27" t="s">
        <v>369</v>
      </c>
      <c r="E36" s="27">
        <v>3</v>
      </c>
      <c r="F36" s="28" t="s">
        <v>103</v>
      </c>
      <c r="G36" s="22" t="s">
        <v>12</v>
      </c>
      <c r="H36" s="27" t="s">
        <v>31</v>
      </c>
      <c r="I36" s="20">
        <v>45689</v>
      </c>
      <c r="J36" s="20">
        <v>46022</v>
      </c>
      <c r="K36" s="51">
        <v>45777</v>
      </c>
      <c r="L36" s="52" t="s">
        <v>339</v>
      </c>
      <c r="M36" s="50">
        <v>1</v>
      </c>
      <c r="N36" s="60">
        <f t="shared" si="0"/>
        <v>0.33333333333333331</v>
      </c>
      <c r="O36" s="49" t="str">
        <f t="shared" si="1"/>
        <v>EN PROCESO</v>
      </c>
      <c r="P36" s="62" t="s">
        <v>370</v>
      </c>
      <c r="Q36" s="50" t="s">
        <v>298</v>
      </c>
      <c r="R36" s="51">
        <v>45900</v>
      </c>
      <c r="S36" s="54" t="s">
        <v>455</v>
      </c>
      <c r="T36" s="49">
        <v>2</v>
      </c>
      <c r="U36" s="92">
        <f t="shared" si="2"/>
        <v>0.66666666666666663</v>
      </c>
      <c r="V36" s="50" t="str">
        <f t="shared" si="3"/>
        <v>EN PROCESO</v>
      </c>
      <c r="W36" s="148" t="s">
        <v>456</v>
      </c>
      <c r="X36" s="50" t="s">
        <v>298</v>
      </c>
    </row>
    <row r="37" spans="1:24" ht="71.400000000000006" x14ac:dyDescent="0.2">
      <c r="A37" s="33" t="s">
        <v>291</v>
      </c>
      <c r="B37" s="17" t="s">
        <v>104</v>
      </c>
      <c r="C37" s="18" t="s">
        <v>44</v>
      </c>
      <c r="D37" s="19" t="s">
        <v>105</v>
      </c>
      <c r="E37" s="19">
        <v>1</v>
      </c>
      <c r="F37" s="19" t="s">
        <v>106</v>
      </c>
      <c r="G37" s="27" t="s">
        <v>16</v>
      </c>
      <c r="H37" s="19" t="s">
        <v>31</v>
      </c>
      <c r="I37" s="20">
        <v>45717</v>
      </c>
      <c r="J37" s="20">
        <v>46022</v>
      </c>
      <c r="K37" s="51">
        <v>45777</v>
      </c>
      <c r="L37" s="54" t="s">
        <v>317</v>
      </c>
      <c r="M37" s="50">
        <v>1</v>
      </c>
      <c r="N37" s="60">
        <f t="shared" si="0"/>
        <v>1</v>
      </c>
      <c r="O37" s="46" t="str">
        <f>IF(M37="","",IF(K37&lt;&gt;J37,IF(N37=100%,"TERMINADA EXTEMPORÁNEA",IF(M37&gt;0%,"EN PROCESO",IF(N37=0%,"SIN INICIAR")))))</f>
        <v>TERMINADA EXTEMPORÁNEA</v>
      </c>
      <c r="P37" s="61" t="s">
        <v>319</v>
      </c>
      <c r="Q37" s="50" t="s">
        <v>298</v>
      </c>
      <c r="R37" s="85"/>
      <c r="S37" s="71"/>
      <c r="T37" s="74"/>
      <c r="U37" s="85"/>
      <c r="V37" s="85"/>
      <c r="W37" s="95"/>
      <c r="X37" s="72"/>
    </row>
    <row r="38" spans="1:24" ht="81.599999999999994" x14ac:dyDescent="0.2">
      <c r="A38" s="33" t="s">
        <v>291</v>
      </c>
      <c r="B38" s="17" t="s">
        <v>104</v>
      </c>
      <c r="C38" s="18" t="s">
        <v>79</v>
      </c>
      <c r="D38" s="19" t="s">
        <v>107</v>
      </c>
      <c r="E38" s="19">
        <v>2</v>
      </c>
      <c r="F38" s="19" t="s">
        <v>108</v>
      </c>
      <c r="G38" s="19" t="s">
        <v>31</v>
      </c>
      <c r="H38" s="27" t="s">
        <v>16</v>
      </c>
      <c r="I38" s="20">
        <v>45689</v>
      </c>
      <c r="J38" s="20">
        <v>46022</v>
      </c>
      <c r="K38" s="51">
        <v>45777</v>
      </c>
      <c r="L38" s="54" t="s">
        <v>309</v>
      </c>
      <c r="M38" s="50">
        <v>1</v>
      </c>
      <c r="N38" s="60">
        <f t="shared" si="0"/>
        <v>0.5</v>
      </c>
      <c r="O38" s="49" t="str">
        <f t="shared" si="1"/>
        <v>EN PROCESO</v>
      </c>
      <c r="P38" s="61" t="s">
        <v>371</v>
      </c>
      <c r="Q38" s="50" t="s">
        <v>298</v>
      </c>
      <c r="R38" s="51">
        <v>45900</v>
      </c>
      <c r="S38" s="54" t="s">
        <v>457</v>
      </c>
      <c r="T38" s="49">
        <v>1.5</v>
      </c>
      <c r="U38" s="92">
        <f t="shared" si="2"/>
        <v>0.75</v>
      </c>
      <c r="V38" s="50" t="str">
        <f t="shared" si="3"/>
        <v>EN PROCESO</v>
      </c>
      <c r="W38" s="148" t="s">
        <v>515</v>
      </c>
      <c r="X38" s="50" t="s">
        <v>298</v>
      </c>
    </row>
    <row r="39" spans="1:24" ht="81.599999999999994" x14ac:dyDescent="0.2">
      <c r="A39" s="33" t="s">
        <v>291</v>
      </c>
      <c r="B39" s="17" t="s">
        <v>104</v>
      </c>
      <c r="C39" s="18" t="s">
        <v>109</v>
      </c>
      <c r="D39" s="19" t="s">
        <v>110</v>
      </c>
      <c r="E39" s="19">
        <v>2</v>
      </c>
      <c r="F39" s="19" t="s">
        <v>108</v>
      </c>
      <c r="G39" s="19" t="s">
        <v>31</v>
      </c>
      <c r="H39" s="27" t="s">
        <v>16</v>
      </c>
      <c r="I39" s="20">
        <v>45689</v>
      </c>
      <c r="J39" s="20">
        <v>46022</v>
      </c>
      <c r="K39" s="51">
        <v>45777</v>
      </c>
      <c r="L39" s="54" t="s">
        <v>309</v>
      </c>
      <c r="M39" s="50">
        <v>1</v>
      </c>
      <c r="N39" s="60">
        <f t="shared" si="0"/>
        <v>0.5</v>
      </c>
      <c r="O39" s="49" t="str">
        <f t="shared" si="1"/>
        <v>EN PROCESO</v>
      </c>
      <c r="P39" s="61" t="s">
        <v>372</v>
      </c>
      <c r="Q39" s="50" t="s">
        <v>298</v>
      </c>
      <c r="R39" s="51">
        <v>45900</v>
      </c>
      <c r="S39" s="54" t="s">
        <v>457</v>
      </c>
      <c r="T39" s="49">
        <v>1.5</v>
      </c>
      <c r="U39" s="92">
        <f t="shared" si="2"/>
        <v>0.75</v>
      </c>
      <c r="V39" s="50" t="str">
        <f t="shared" si="3"/>
        <v>EN PROCESO</v>
      </c>
      <c r="W39" s="148" t="s">
        <v>515</v>
      </c>
      <c r="X39" s="50" t="s">
        <v>298</v>
      </c>
    </row>
    <row r="40" spans="1:24" ht="91.8" x14ac:dyDescent="0.2">
      <c r="A40" s="33" t="s">
        <v>291</v>
      </c>
      <c r="B40" s="17" t="s">
        <v>111</v>
      </c>
      <c r="C40" s="18" t="s">
        <v>48</v>
      </c>
      <c r="D40" s="19" t="s">
        <v>112</v>
      </c>
      <c r="E40" s="19">
        <v>3</v>
      </c>
      <c r="F40" s="19" t="s">
        <v>113</v>
      </c>
      <c r="G40" s="19" t="s">
        <v>67</v>
      </c>
      <c r="H40" s="19" t="s">
        <v>63</v>
      </c>
      <c r="I40" s="20">
        <v>45689</v>
      </c>
      <c r="J40" s="20">
        <v>46022</v>
      </c>
      <c r="K40" s="51">
        <v>45777</v>
      </c>
      <c r="L40" s="54" t="s">
        <v>308</v>
      </c>
      <c r="M40" s="50">
        <v>1</v>
      </c>
      <c r="N40" s="60">
        <f t="shared" si="0"/>
        <v>0.33333333333333331</v>
      </c>
      <c r="O40" s="49" t="str">
        <f t="shared" si="1"/>
        <v>EN PROCESO</v>
      </c>
      <c r="P40" s="61" t="s">
        <v>307</v>
      </c>
      <c r="Q40" s="49" t="s">
        <v>298</v>
      </c>
      <c r="R40" s="51">
        <v>45900</v>
      </c>
      <c r="S40" s="54" t="s">
        <v>458</v>
      </c>
      <c r="T40" s="49">
        <v>1</v>
      </c>
      <c r="U40" s="92">
        <f t="shared" si="2"/>
        <v>0.33333333333333331</v>
      </c>
      <c r="V40" s="50" t="str">
        <f t="shared" si="3"/>
        <v>EN PROCESO</v>
      </c>
      <c r="W40" s="148" t="s">
        <v>459</v>
      </c>
      <c r="X40" s="50" t="s">
        <v>298</v>
      </c>
    </row>
    <row r="41" spans="1:24" ht="142.80000000000001" x14ac:dyDescent="0.2">
      <c r="A41" s="33" t="s">
        <v>291</v>
      </c>
      <c r="B41" s="17" t="s">
        <v>111</v>
      </c>
      <c r="C41" s="18" t="s">
        <v>52</v>
      </c>
      <c r="D41" s="27" t="s">
        <v>278</v>
      </c>
      <c r="E41" s="27">
        <v>1</v>
      </c>
      <c r="F41" s="19" t="s">
        <v>114</v>
      </c>
      <c r="G41" s="19" t="s">
        <v>75</v>
      </c>
      <c r="H41" s="19" t="s">
        <v>42</v>
      </c>
      <c r="I41" s="20">
        <v>45689</v>
      </c>
      <c r="J41" s="20">
        <v>46022</v>
      </c>
      <c r="K41" s="51">
        <v>45777</v>
      </c>
      <c r="L41" s="54" t="s">
        <v>333</v>
      </c>
      <c r="M41" s="50">
        <v>0.5</v>
      </c>
      <c r="N41" s="60">
        <f t="shared" si="0"/>
        <v>0.5</v>
      </c>
      <c r="O41" s="49" t="str">
        <f t="shared" si="1"/>
        <v>EN PROCESO</v>
      </c>
      <c r="P41" s="69" t="s">
        <v>373</v>
      </c>
      <c r="Q41" s="50" t="s">
        <v>298</v>
      </c>
      <c r="R41" s="51">
        <v>45900</v>
      </c>
      <c r="S41" s="54" t="s">
        <v>460</v>
      </c>
      <c r="T41" s="49">
        <v>0.5</v>
      </c>
      <c r="U41" s="92">
        <f t="shared" si="2"/>
        <v>0.5</v>
      </c>
      <c r="V41" s="50" t="str">
        <f t="shared" si="3"/>
        <v>EN PROCESO</v>
      </c>
      <c r="W41" s="148" t="s">
        <v>462</v>
      </c>
      <c r="X41" s="50" t="s">
        <v>298</v>
      </c>
    </row>
    <row r="42" spans="1:24" ht="132.6" x14ac:dyDescent="0.2">
      <c r="A42" s="33" t="s">
        <v>291</v>
      </c>
      <c r="B42" s="17" t="s">
        <v>111</v>
      </c>
      <c r="C42" s="18" t="s">
        <v>115</v>
      </c>
      <c r="D42" s="19" t="s">
        <v>116</v>
      </c>
      <c r="E42" s="19">
        <v>1</v>
      </c>
      <c r="F42" s="19" t="s">
        <v>117</v>
      </c>
      <c r="G42" s="19" t="s">
        <v>75</v>
      </c>
      <c r="H42" s="19" t="s">
        <v>42</v>
      </c>
      <c r="I42" s="20">
        <v>45689</v>
      </c>
      <c r="J42" s="20">
        <v>46022</v>
      </c>
      <c r="K42" s="51">
        <v>45777</v>
      </c>
      <c r="L42" s="54" t="s">
        <v>305</v>
      </c>
      <c r="M42" s="50">
        <v>0</v>
      </c>
      <c r="N42" s="60">
        <f t="shared" si="0"/>
        <v>0</v>
      </c>
      <c r="O42" s="49" t="str">
        <f t="shared" si="1"/>
        <v>SIN INICIAR</v>
      </c>
      <c r="P42" s="69" t="s">
        <v>326</v>
      </c>
      <c r="Q42" s="50" t="s">
        <v>298</v>
      </c>
      <c r="R42" s="51">
        <v>45900</v>
      </c>
      <c r="S42" s="54" t="s">
        <v>461</v>
      </c>
      <c r="T42" s="49">
        <v>1</v>
      </c>
      <c r="U42" s="92">
        <f t="shared" si="2"/>
        <v>1</v>
      </c>
      <c r="V42" s="50" t="str">
        <f t="shared" si="3"/>
        <v>TERMINADA</v>
      </c>
      <c r="W42" s="148" t="s">
        <v>463</v>
      </c>
      <c r="X42" s="50" t="s">
        <v>298</v>
      </c>
    </row>
    <row r="43" spans="1:24" ht="81.599999999999994" x14ac:dyDescent="0.2">
      <c r="A43" s="33" t="s">
        <v>291</v>
      </c>
      <c r="B43" s="17" t="s">
        <v>118</v>
      </c>
      <c r="C43" s="18" t="s">
        <v>56</v>
      </c>
      <c r="D43" s="19" t="s">
        <v>119</v>
      </c>
      <c r="E43" s="19">
        <v>1</v>
      </c>
      <c r="F43" s="19" t="s">
        <v>120</v>
      </c>
      <c r="G43" s="19" t="s">
        <v>31</v>
      </c>
      <c r="H43" s="19" t="s">
        <v>42</v>
      </c>
      <c r="I43" s="20">
        <v>45689</v>
      </c>
      <c r="J43" s="20">
        <v>46022</v>
      </c>
      <c r="K43" s="51">
        <v>45777</v>
      </c>
      <c r="L43" s="52" t="s">
        <v>305</v>
      </c>
      <c r="M43" s="50">
        <v>0</v>
      </c>
      <c r="N43" s="60">
        <f t="shared" si="0"/>
        <v>0</v>
      </c>
      <c r="O43" s="49" t="str">
        <f t="shared" si="1"/>
        <v>SIN INICIAR</v>
      </c>
      <c r="P43" s="62" t="s">
        <v>306</v>
      </c>
      <c r="Q43" s="49" t="s">
        <v>298</v>
      </c>
      <c r="R43" s="51">
        <v>45900</v>
      </c>
      <c r="S43" s="54" t="s">
        <v>464</v>
      </c>
      <c r="T43" s="49">
        <v>0.2</v>
      </c>
      <c r="U43" s="92">
        <f t="shared" si="2"/>
        <v>0.2</v>
      </c>
      <c r="V43" s="50" t="str">
        <f t="shared" si="3"/>
        <v>EN PROCESO</v>
      </c>
      <c r="W43" s="148" t="s">
        <v>516</v>
      </c>
      <c r="X43" s="50" t="s">
        <v>298</v>
      </c>
    </row>
    <row r="44" spans="1:24" ht="61.2" x14ac:dyDescent="0.2">
      <c r="A44" s="33" t="s">
        <v>291</v>
      </c>
      <c r="B44" s="17" t="s">
        <v>118</v>
      </c>
      <c r="C44" s="31">
        <v>45692</v>
      </c>
      <c r="D44" s="19" t="s">
        <v>121</v>
      </c>
      <c r="E44" s="19">
        <v>1</v>
      </c>
      <c r="F44" s="19" t="s">
        <v>122</v>
      </c>
      <c r="G44" s="19" t="s">
        <v>31</v>
      </c>
      <c r="H44" s="19" t="s">
        <v>42</v>
      </c>
      <c r="I44" s="20">
        <v>45689</v>
      </c>
      <c r="J44" s="20">
        <v>45777</v>
      </c>
      <c r="K44" s="51">
        <v>45777</v>
      </c>
      <c r="L44" s="54" t="s">
        <v>310</v>
      </c>
      <c r="M44" s="50">
        <v>1</v>
      </c>
      <c r="N44" s="60">
        <f t="shared" si="0"/>
        <v>1</v>
      </c>
      <c r="O44" s="49" t="str">
        <f>IF(M44="","",IF(K44=J44,IF(N44=100%,"TERMINADA",IF(M44&gt;0%,"EN PROCESO",IF(N44=0%,"SIN INICIAR")))))</f>
        <v>TERMINADA</v>
      </c>
      <c r="P44" s="61" t="s">
        <v>374</v>
      </c>
      <c r="Q44" s="50" t="s">
        <v>298</v>
      </c>
      <c r="R44" s="85"/>
      <c r="S44" s="71"/>
      <c r="T44" s="74"/>
      <c r="U44" s="85"/>
      <c r="V44" s="85"/>
      <c r="W44" s="95"/>
      <c r="X44" s="72"/>
    </row>
    <row r="45" spans="1:24" ht="126.75" customHeight="1" x14ac:dyDescent="0.2">
      <c r="A45" s="33" t="s">
        <v>291</v>
      </c>
      <c r="B45" s="17" t="s">
        <v>123</v>
      </c>
      <c r="C45" s="18" t="s">
        <v>60</v>
      </c>
      <c r="D45" s="19" t="s">
        <v>124</v>
      </c>
      <c r="E45" s="19">
        <v>2</v>
      </c>
      <c r="F45" s="19" t="s">
        <v>125</v>
      </c>
      <c r="G45" s="19" t="s">
        <v>31</v>
      </c>
      <c r="H45" s="19" t="s">
        <v>42</v>
      </c>
      <c r="I45" s="20">
        <v>45658</v>
      </c>
      <c r="J45" s="20">
        <v>46021</v>
      </c>
      <c r="K45" s="51">
        <v>45777</v>
      </c>
      <c r="L45" s="54" t="s">
        <v>311</v>
      </c>
      <c r="M45" s="50">
        <v>1</v>
      </c>
      <c r="N45" s="60">
        <f t="shared" si="0"/>
        <v>0.5</v>
      </c>
      <c r="O45" s="49" t="str">
        <f t="shared" si="1"/>
        <v>EN PROCESO</v>
      </c>
      <c r="P45" s="61" t="s">
        <v>375</v>
      </c>
      <c r="Q45" s="50" t="s">
        <v>298</v>
      </c>
      <c r="R45" s="51">
        <v>45900</v>
      </c>
      <c r="S45" s="54" t="s">
        <v>465</v>
      </c>
      <c r="T45" s="49">
        <v>1.5</v>
      </c>
      <c r="U45" s="92">
        <f t="shared" si="2"/>
        <v>0.75</v>
      </c>
      <c r="V45" s="50" t="str">
        <f t="shared" si="3"/>
        <v>EN PROCESO</v>
      </c>
      <c r="W45" s="148" t="s">
        <v>466</v>
      </c>
      <c r="X45" s="50" t="s">
        <v>298</v>
      </c>
    </row>
    <row r="46" spans="1:24" ht="91.8" x14ac:dyDescent="0.2">
      <c r="A46" s="33" t="s">
        <v>291</v>
      </c>
      <c r="B46" s="17" t="s">
        <v>123</v>
      </c>
      <c r="C46" s="18" t="s">
        <v>126</v>
      </c>
      <c r="D46" s="19" t="s">
        <v>127</v>
      </c>
      <c r="E46" s="19">
        <v>1</v>
      </c>
      <c r="F46" s="19" t="s">
        <v>128</v>
      </c>
      <c r="G46" s="22" t="s">
        <v>12</v>
      </c>
      <c r="H46" s="19" t="s">
        <v>42</v>
      </c>
      <c r="I46" s="20">
        <v>45718</v>
      </c>
      <c r="J46" s="20">
        <v>46022</v>
      </c>
      <c r="K46" s="51">
        <v>45777</v>
      </c>
      <c r="L46" s="54" t="s">
        <v>340</v>
      </c>
      <c r="M46" s="50">
        <v>0</v>
      </c>
      <c r="N46" s="60">
        <f t="shared" si="0"/>
        <v>0</v>
      </c>
      <c r="O46" s="49" t="str">
        <f t="shared" si="1"/>
        <v>SIN INICIAR</v>
      </c>
      <c r="P46" s="61" t="s">
        <v>376</v>
      </c>
      <c r="Q46" s="50" t="s">
        <v>298</v>
      </c>
      <c r="R46" s="51">
        <v>45900</v>
      </c>
      <c r="S46" s="54" t="s">
        <v>467</v>
      </c>
      <c r="T46" s="49">
        <v>0.3</v>
      </c>
      <c r="U46" s="92">
        <f t="shared" si="2"/>
        <v>0.3</v>
      </c>
      <c r="V46" s="50" t="str">
        <f t="shared" si="3"/>
        <v>EN PROCESO</v>
      </c>
      <c r="W46" s="148" t="s">
        <v>468</v>
      </c>
      <c r="X46" s="50" t="s">
        <v>298</v>
      </c>
    </row>
    <row r="47" spans="1:24" ht="51" x14ac:dyDescent="0.2">
      <c r="A47" s="33" t="s">
        <v>291</v>
      </c>
      <c r="B47" s="17" t="s">
        <v>129</v>
      </c>
      <c r="C47" s="18" t="s">
        <v>93</v>
      </c>
      <c r="D47" s="19" t="s">
        <v>130</v>
      </c>
      <c r="E47" s="19">
        <v>11</v>
      </c>
      <c r="F47" s="19" t="s">
        <v>131</v>
      </c>
      <c r="G47" s="19" t="s">
        <v>91</v>
      </c>
      <c r="H47" s="19" t="s">
        <v>42</v>
      </c>
      <c r="I47" s="20">
        <v>45689</v>
      </c>
      <c r="J47" s="20">
        <v>46022</v>
      </c>
      <c r="K47" s="51">
        <v>45777</v>
      </c>
      <c r="L47" s="54" t="s">
        <v>303</v>
      </c>
      <c r="M47" s="50">
        <v>4</v>
      </c>
      <c r="N47" s="60">
        <f t="shared" si="0"/>
        <v>0.36363636363636365</v>
      </c>
      <c r="O47" s="49" t="str">
        <f t="shared" si="1"/>
        <v>EN PROCESO</v>
      </c>
      <c r="P47" s="61" t="s">
        <v>377</v>
      </c>
      <c r="Q47" s="50" t="s">
        <v>298</v>
      </c>
      <c r="R47" s="51">
        <v>45900</v>
      </c>
      <c r="S47" s="54" t="s">
        <v>469</v>
      </c>
      <c r="T47" s="49">
        <v>8</v>
      </c>
      <c r="U47" s="92">
        <f t="shared" si="2"/>
        <v>0.72727272727272729</v>
      </c>
      <c r="V47" s="50" t="str">
        <f t="shared" si="3"/>
        <v>EN PROCESO</v>
      </c>
      <c r="W47" s="148" t="s">
        <v>470</v>
      </c>
      <c r="X47" s="50" t="s">
        <v>298</v>
      </c>
    </row>
    <row r="48" spans="1:24" ht="224.4" x14ac:dyDescent="0.2">
      <c r="A48" s="33" t="s">
        <v>292</v>
      </c>
      <c r="B48" s="17" t="s">
        <v>132</v>
      </c>
      <c r="C48" s="18" t="s">
        <v>8</v>
      </c>
      <c r="D48" s="19" t="s">
        <v>133</v>
      </c>
      <c r="E48" s="19">
        <v>1</v>
      </c>
      <c r="F48" s="19" t="s">
        <v>134</v>
      </c>
      <c r="G48" s="19" t="s">
        <v>91</v>
      </c>
      <c r="H48" s="19" t="s">
        <v>42</v>
      </c>
      <c r="I48" s="20">
        <v>45672</v>
      </c>
      <c r="J48" s="20">
        <v>46022</v>
      </c>
      <c r="K48" s="51">
        <v>45777</v>
      </c>
      <c r="L48" s="54" t="s">
        <v>312</v>
      </c>
      <c r="M48" s="50">
        <v>0.3</v>
      </c>
      <c r="N48" s="60">
        <f t="shared" si="0"/>
        <v>0.3</v>
      </c>
      <c r="O48" s="49" t="str">
        <f t="shared" si="1"/>
        <v>EN PROCESO</v>
      </c>
      <c r="P48" s="61" t="s">
        <v>378</v>
      </c>
      <c r="Q48" s="50" t="s">
        <v>298</v>
      </c>
      <c r="R48" s="51">
        <v>45900</v>
      </c>
      <c r="S48" s="54" t="s">
        <v>471</v>
      </c>
      <c r="T48" s="49">
        <v>0.6</v>
      </c>
      <c r="U48" s="92">
        <f t="shared" si="2"/>
        <v>0.6</v>
      </c>
      <c r="V48" s="50" t="str">
        <f t="shared" si="3"/>
        <v>EN PROCESO</v>
      </c>
      <c r="W48" s="148" t="s">
        <v>472</v>
      </c>
      <c r="X48" s="50" t="s">
        <v>298</v>
      </c>
    </row>
    <row r="49" spans="1:24" ht="112.2" x14ac:dyDescent="0.2">
      <c r="A49" s="33" t="s">
        <v>293</v>
      </c>
      <c r="B49" s="17" t="s">
        <v>190</v>
      </c>
      <c r="C49" s="18" t="s">
        <v>8</v>
      </c>
      <c r="D49" s="27" t="s">
        <v>191</v>
      </c>
      <c r="E49" s="27">
        <v>1</v>
      </c>
      <c r="F49" s="27" t="s">
        <v>192</v>
      </c>
      <c r="G49" s="27" t="s">
        <v>193</v>
      </c>
      <c r="H49" s="27" t="s">
        <v>42</v>
      </c>
      <c r="I49" s="20">
        <v>45689</v>
      </c>
      <c r="J49" s="20">
        <v>46022</v>
      </c>
      <c r="K49" s="51">
        <v>45777</v>
      </c>
      <c r="L49" s="52" t="s">
        <v>305</v>
      </c>
      <c r="M49" s="50">
        <v>0</v>
      </c>
      <c r="N49" s="60">
        <f t="shared" si="0"/>
        <v>0</v>
      </c>
      <c r="O49" s="49" t="str">
        <f t="shared" si="1"/>
        <v>SIN INICIAR</v>
      </c>
      <c r="P49" s="62" t="s">
        <v>313</v>
      </c>
      <c r="Q49" s="49" t="s">
        <v>298</v>
      </c>
      <c r="R49" s="51">
        <v>45900</v>
      </c>
      <c r="S49" s="54" t="s">
        <v>473</v>
      </c>
      <c r="T49" s="49">
        <v>0.2</v>
      </c>
      <c r="U49" s="92">
        <f t="shared" si="2"/>
        <v>0.2</v>
      </c>
      <c r="V49" s="50" t="str">
        <f t="shared" si="3"/>
        <v>EN PROCESO</v>
      </c>
      <c r="W49" s="148" t="s">
        <v>474</v>
      </c>
      <c r="X49" s="50" t="s">
        <v>298</v>
      </c>
    </row>
    <row r="50" spans="1:24" ht="132.6" x14ac:dyDescent="0.2">
      <c r="A50" s="33" t="s">
        <v>293</v>
      </c>
      <c r="B50" s="17" t="s">
        <v>190</v>
      </c>
      <c r="C50" s="18" t="s">
        <v>13</v>
      </c>
      <c r="D50" s="27" t="s">
        <v>194</v>
      </c>
      <c r="E50" s="27">
        <v>11</v>
      </c>
      <c r="F50" s="27" t="s">
        <v>195</v>
      </c>
      <c r="G50" s="27" t="s">
        <v>193</v>
      </c>
      <c r="H50" s="28" t="s">
        <v>196</v>
      </c>
      <c r="I50" s="20">
        <v>45689</v>
      </c>
      <c r="J50" s="20">
        <v>46022</v>
      </c>
      <c r="K50" s="51">
        <v>45777</v>
      </c>
      <c r="L50" s="52" t="s">
        <v>305</v>
      </c>
      <c r="M50" s="50">
        <v>0</v>
      </c>
      <c r="N50" s="60">
        <f t="shared" si="0"/>
        <v>0</v>
      </c>
      <c r="O50" s="49" t="str">
        <f t="shared" si="1"/>
        <v>SIN INICIAR</v>
      </c>
      <c r="P50" s="62" t="s">
        <v>313</v>
      </c>
      <c r="Q50" s="49" t="s">
        <v>298</v>
      </c>
      <c r="R50" s="51">
        <v>45900</v>
      </c>
      <c r="S50" s="54" t="s">
        <v>475</v>
      </c>
      <c r="T50" s="49">
        <v>1</v>
      </c>
      <c r="U50" s="92">
        <f t="shared" si="2"/>
        <v>9.0909090909090912E-2</v>
      </c>
      <c r="V50" s="50" t="str">
        <f t="shared" si="3"/>
        <v>EN PROCESO</v>
      </c>
      <c r="W50" s="148" t="s">
        <v>517</v>
      </c>
      <c r="X50" s="50" t="s">
        <v>298</v>
      </c>
    </row>
    <row r="51" spans="1:24" ht="102" x14ac:dyDescent="0.2">
      <c r="A51" s="33" t="s">
        <v>293</v>
      </c>
      <c r="B51" s="17" t="s">
        <v>197</v>
      </c>
      <c r="C51" s="18" t="s">
        <v>44</v>
      </c>
      <c r="D51" s="19" t="s">
        <v>198</v>
      </c>
      <c r="E51" s="19">
        <v>3</v>
      </c>
      <c r="F51" s="19" t="s">
        <v>199</v>
      </c>
      <c r="G51" s="19" t="s">
        <v>31</v>
      </c>
      <c r="H51" s="19" t="s">
        <v>42</v>
      </c>
      <c r="I51" s="20">
        <v>45717</v>
      </c>
      <c r="J51" s="20">
        <v>46021</v>
      </c>
      <c r="K51" s="51">
        <v>45777</v>
      </c>
      <c r="L51" s="52" t="s">
        <v>305</v>
      </c>
      <c r="M51" s="50">
        <v>0</v>
      </c>
      <c r="N51" s="60">
        <f t="shared" si="0"/>
        <v>0</v>
      </c>
      <c r="O51" s="49" t="str">
        <f t="shared" si="1"/>
        <v>SIN INICIAR</v>
      </c>
      <c r="P51" s="61" t="s">
        <v>306</v>
      </c>
      <c r="Q51" s="50" t="s">
        <v>298</v>
      </c>
      <c r="R51" s="51">
        <v>45900</v>
      </c>
      <c r="S51" s="54" t="s">
        <v>476</v>
      </c>
      <c r="T51" s="49">
        <v>2</v>
      </c>
      <c r="U51" s="92">
        <f t="shared" si="2"/>
        <v>0.66666666666666663</v>
      </c>
      <c r="V51" s="50" t="str">
        <f t="shared" si="3"/>
        <v>EN PROCESO</v>
      </c>
      <c r="W51" s="148" t="s">
        <v>518</v>
      </c>
      <c r="X51" s="50" t="s">
        <v>298</v>
      </c>
    </row>
    <row r="52" spans="1:24" ht="71.400000000000006" x14ac:dyDescent="0.2">
      <c r="A52" s="33" t="s">
        <v>293</v>
      </c>
      <c r="B52" s="17" t="s">
        <v>197</v>
      </c>
      <c r="C52" s="18" t="s">
        <v>79</v>
      </c>
      <c r="D52" s="19" t="s">
        <v>200</v>
      </c>
      <c r="E52" s="19">
        <v>2</v>
      </c>
      <c r="F52" s="19" t="s">
        <v>201</v>
      </c>
      <c r="G52" s="19" t="s">
        <v>31</v>
      </c>
      <c r="H52" s="19" t="s">
        <v>42</v>
      </c>
      <c r="I52" s="20">
        <v>45689</v>
      </c>
      <c r="J52" s="20">
        <v>46021</v>
      </c>
      <c r="K52" s="51">
        <v>45777</v>
      </c>
      <c r="L52" s="52" t="s">
        <v>305</v>
      </c>
      <c r="M52" s="50">
        <v>0</v>
      </c>
      <c r="N52" s="60">
        <f t="shared" si="0"/>
        <v>0</v>
      </c>
      <c r="O52" s="49" t="str">
        <f t="shared" si="1"/>
        <v>SIN INICIAR</v>
      </c>
      <c r="P52" s="61" t="s">
        <v>306</v>
      </c>
      <c r="Q52" s="50" t="s">
        <v>298</v>
      </c>
      <c r="R52" s="51">
        <v>45900</v>
      </c>
      <c r="S52" s="54" t="s">
        <v>477</v>
      </c>
      <c r="T52" s="49">
        <v>1</v>
      </c>
      <c r="U52" s="92">
        <f t="shared" si="2"/>
        <v>0.5</v>
      </c>
      <c r="V52" s="50" t="str">
        <f t="shared" si="3"/>
        <v>EN PROCESO</v>
      </c>
      <c r="W52" s="148" t="s">
        <v>478</v>
      </c>
      <c r="X52" s="50" t="s">
        <v>298</v>
      </c>
    </row>
    <row r="53" spans="1:24" ht="122.4" x14ac:dyDescent="0.2">
      <c r="A53" s="33" t="s">
        <v>293</v>
      </c>
      <c r="B53" s="17" t="s">
        <v>202</v>
      </c>
      <c r="C53" s="18" t="s">
        <v>48</v>
      </c>
      <c r="D53" s="19" t="s">
        <v>379</v>
      </c>
      <c r="E53" s="19">
        <v>1</v>
      </c>
      <c r="F53" s="19" t="s">
        <v>203</v>
      </c>
      <c r="G53" s="22" t="s">
        <v>12</v>
      </c>
      <c r="H53" s="19" t="s">
        <v>204</v>
      </c>
      <c r="I53" s="20">
        <v>45658</v>
      </c>
      <c r="J53" s="20">
        <v>45747</v>
      </c>
      <c r="K53" s="51">
        <v>45777</v>
      </c>
      <c r="L53" s="54" t="s">
        <v>341</v>
      </c>
      <c r="M53" s="50">
        <v>0.3</v>
      </c>
      <c r="N53" s="60">
        <f t="shared" si="0"/>
        <v>0.3</v>
      </c>
      <c r="O53" s="49" t="str">
        <f>IF(M53="","",IF(K53&lt;&gt;J53,IF(N53=100%,"TERMINADA",IF(M53&gt;0%,"INCUMPLIDA",IF(N53=0%,"SIN INICIAR")))))</f>
        <v>INCUMPLIDA</v>
      </c>
      <c r="P53" s="61" t="s">
        <v>348</v>
      </c>
      <c r="Q53" s="50" t="s">
        <v>298</v>
      </c>
      <c r="R53" s="51">
        <v>45900</v>
      </c>
      <c r="S53" s="54" t="s">
        <v>519</v>
      </c>
      <c r="T53" s="49">
        <v>1</v>
      </c>
      <c r="U53" s="92">
        <f t="shared" si="2"/>
        <v>1</v>
      </c>
      <c r="V53" s="96" t="str">
        <f>IF(T53="","",IF(R53&lt;&gt;J53,IF(U53=100%,"TERMINADA EXTEMPORÁNEA",IF(U53&gt;0%,"EN PROCESO",IF(U53=0%,"INCUMPLIDA")))))</f>
        <v>TERMINADA EXTEMPORÁNEA</v>
      </c>
      <c r="W53" s="148" t="s">
        <v>520</v>
      </c>
      <c r="X53" s="50" t="s">
        <v>298</v>
      </c>
    </row>
    <row r="54" spans="1:24" ht="71.400000000000006" x14ac:dyDescent="0.2">
      <c r="A54" s="33" t="s">
        <v>294</v>
      </c>
      <c r="B54" s="17" t="s">
        <v>205</v>
      </c>
      <c r="C54" s="18" t="s">
        <v>8</v>
      </c>
      <c r="D54" s="22" t="s">
        <v>380</v>
      </c>
      <c r="E54" s="22">
        <v>1</v>
      </c>
      <c r="F54" s="19" t="s">
        <v>206</v>
      </c>
      <c r="G54" s="19" t="s">
        <v>207</v>
      </c>
      <c r="H54" s="19" t="s">
        <v>26</v>
      </c>
      <c r="I54" s="20">
        <v>45689</v>
      </c>
      <c r="J54" s="20">
        <v>46022</v>
      </c>
      <c r="K54" s="51">
        <v>45777</v>
      </c>
      <c r="L54" s="52" t="s">
        <v>305</v>
      </c>
      <c r="M54" s="50">
        <v>0</v>
      </c>
      <c r="N54" s="60">
        <f t="shared" si="0"/>
        <v>0</v>
      </c>
      <c r="O54" s="49" t="str">
        <f t="shared" si="1"/>
        <v>SIN INICIAR</v>
      </c>
      <c r="P54" s="61" t="s">
        <v>381</v>
      </c>
      <c r="Q54" s="50" t="s">
        <v>298</v>
      </c>
      <c r="R54" s="51">
        <v>45900</v>
      </c>
      <c r="S54" s="52" t="s">
        <v>451</v>
      </c>
      <c r="T54" s="49">
        <v>0</v>
      </c>
      <c r="U54" s="92">
        <f t="shared" si="2"/>
        <v>0</v>
      </c>
      <c r="V54" s="50" t="str">
        <f>IF(T54="","",IF(R54&lt;&gt;J54,IF(U54=100%,"TERMINADA",IF(U54&gt;0%,"EN PROCESO",IF(U54=0%,"SIN INICIAR")))))</f>
        <v>SIN INICIAR</v>
      </c>
      <c r="W54" s="148" t="s">
        <v>521</v>
      </c>
      <c r="X54" s="50" t="s">
        <v>298</v>
      </c>
    </row>
    <row r="55" spans="1:24" ht="40.799999999999997" x14ac:dyDescent="0.2">
      <c r="A55" s="33" t="s">
        <v>294</v>
      </c>
      <c r="B55" s="17" t="s">
        <v>208</v>
      </c>
      <c r="C55" s="18" t="s">
        <v>44</v>
      </c>
      <c r="D55" s="22" t="s">
        <v>209</v>
      </c>
      <c r="E55" s="22">
        <v>1</v>
      </c>
      <c r="F55" s="19" t="s">
        <v>210</v>
      </c>
      <c r="G55" s="19" t="s">
        <v>211</v>
      </c>
      <c r="H55" s="19" t="s">
        <v>212</v>
      </c>
      <c r="I55" s="20">
        <v>45688</v>
      </c>
      <c r="J55" s="20">
        <v>46022</v>
      </c>
      <c r="K55" s="51">
        <v>45777</v>
      </c>
      <c r="L55" s="52" t="s">
        <v>305</v>
      </c>
      <c r="M55" s="50">
        <v>0</v>
      </c>
      <c r="N55" s="60">
        <f t="shared" si="0"/>
        <v>0</v>
      </c>
      <c r="O55" s="49" t="str">
        <f t="shared" si="1"/>
        <v>SIN INICIAR</v>
      </c>
      <c r="P55" s="62" t="s">
        <v>313</v>
      </c>
      <c r="Q55" s="49" t="s">
        <v>298</v>
      </c>
      <c r="R55" s="51">
        <v>45900</v>
      </c>
      <c r="S55" s="52" t="s">
        <v>451</v>
      </c>
      <c r="T55" s="49">
        <v>0</v>
      </c>
      <c r="U55" s="92">
        <f t="shared" si="2"/>
        <v>0</v>
      </c>
      <c r="V55" s="50" t="str">
        <f>IF(T55="","",IF(R55&lt;&gt;J55,IF(U55=100%,"TERMINADA",IF(U55&gt;0%,"EN PROCESO",IF(U55=0%,"SIN INICIAR")))))</f>
        <v>SIN INICIAR</v>
      </c>
      <c r="W55" s="148" t="s">
        <v>521</v>
      </c>
      <c r="X55" s="50" t="s">
        <v>298</v>
      </c>
    </row>
    <row r="56" spans="1:24" ht="81.599999999999994" x14ac:dyDescent="0.2">
      <c r="A56" s="33" t="s">
        <v>294</v>
      </c>
      <c r="B56" s="17" t="s">
        <v>213</v>
      </c>
      <c r="C56" s="18" t="s">
        <v>48</v>
      </c>
      <c r="D56" s="19" t="s">
        <v>214</v>
      </c>
      <c r="E56" s="19">
        <v>1</v>
      </c>
      <c r="F56" s="19" t="s">
        <v>215</v>
      </c>
      <c r="G56" s="22" t="s">
        <v>12</v>
      </c>
      <c r="H56" s="22" t="s">
        <v>212</v>
      </c>
      <c r="I56" s="20">
        <v>45689</v>
      </c>
      <c r="J56" s="20">
        <v>46022</v>
      </c>
      <c r="K56" s="51">
        <v>45777</v>
      </c>
      <c r="L56" s="52" t="s">
        <v>342</v>
      </c>
      <c r="M56" s="50">
        <v>0.3</v>
      </c>
      <c r="N56" s="60">
        <f t="shared" si="0"/>
        <v>0.3</v>
      </c>
      <c r="O56" s="49" t="str">
        <f t="shared" si="1"/>
        <v>EN PROCESO</v>
      </c>
      <c r="P56" s="61" t="s">
        <v>382</v>
      </c>
      <c r="Q56" s="50" t="s">
        <v>298</v>
      </c>
      <c r="R56" s="51">
        <v>45900</v>
      </c>
      <c r="S56" s="52" t="s">
        <v>451</v>
      </c>
      <c r="T56" s="49">
        <v>0.3</v>
      </c>
      <c r="U56" s="92">
        <f t="shared" si="2"/>
        <v>0.3</v>
      </c>
      <c r="V56" s="50" t="str">
        <f t="shared" si="3"/>
        <v>EN PROCESO</v>
      </c>
      <c r="W56" s="148" t="s">
        <v>479</v>
      </c>
      <c r="X56" s="50" t="s">
        <v>298</v>
      </c>
    </row>
    <row r="57" spans="1:24" ht="132.6" x14ac:dyDescent="0.2">
      <c r="A57" s="33" t="s">
        <v>295</v>
      </c>
      <c r="B57" s="17" t="s">
        <v>216</v>
      </c>
      <c r="C57" s="18" t="s">
        <v>8</v>
      </c>
      <c r="D57" s="19" t="s">
        <v>383</v>
      </c>
      <c r="E57" s="19">
        <v>1</v>
      </c>
      <c r="F57" s="19" t="s">
        <v>217</v>
      </c>
      <c r="G57" s="19" t="s">
        <v>75</v>
      </c>
      <c r="H57" s="19" t="s">
        <v>16</v>
      </c>
      <c r="I57" s="20">
        <v>45689</v>
      </c>
      <c r="J57" s="20">
        <v>45838</v>
      </c>
      <c r="K57" s="51">
        <v>45777</v>
      </c>
      <c r="L57" s="54" t="s">
        <v>334</v>
      </c>
      <c r="M57" s="50">
        <v>1</v>
      </c>
      <c r="N57" s="60">
        <f t="shared" si="0"/>
        <v>1</v>
      </c>
      <c r="O57" s="49" t="str">
        <f t="shared" si="1"/>
        <v>TERMINADA</v>
      </c>
      <c r="P57" s="69" t="s">
        <v>384</v>
      </c>
      <c r="Q57" s="50" t="s">
        <v>298</v>
      </c>
      <c r="R57" s="85"/>
      <c r="S57" s="71"/>
      <c r="T57" s="74"/>
      <c r="U57" s="85"/>
      <c r="V57" s="85"/>
      <c r="W57" s="95"/>
      <c r="X57" s="72"/>
    </row>
    <row r="58" spans="1:24" ht="122.4" x14ac:dyDescent="0.2">
      <c r="A58" s="33" t="s">
        <v>295</v>
      </c>
      <c r="B58" s="17" t="s">
        <v>216</v>
      </c>
      <c r="C58" s="31">
        <v>45689</v>
      </c>
      <c r="D58" s="19" t="s">
        <v>218</v>
      </c>
      <c r="E58" s="19">
        <v>1</v>
      </c>
      <c r="F58" s="19" t="s">
        <v>219</v>
      </c>
      <c r="G58" s="19" t="s">
        <v>75</v>
      </c>
      <c r="H58" s="19" t="s">
        <v>67</v>
      </c>
      <c r="I58" s="20">
        <v>45689</v>
      </c>
      <c r="J58" s="20" t="s">
        <v>220</v>
      </c>
      <c r="K58" s="51">
        <v>45777</v>
      </c>
      <c r="L58" s="54" t="s">
        <v>334</v>
      </c>
      <c r="M58" s="50">
        <v>1</v>
      </c>
      <c r="N58" s="60">
        <f t="shared" si="0"/>
        <v>1</v>
      </c>
      <c r="O58" s="49" t="str">
        <f t="shared" si="1"/>
        <v>TERMINADA</v>
      </c>
      <c r="P58" s="69" t="s">
        <v>347</v>
      </c>
      <c r="Q58" s="50" t="s">
        <v>298</v>
      </c>
      <c r="R58" s="85"/>
      <c r="S58" s="71"/>
      <c r="T58" s="74"/>
      <c r="U58" s="85"/>
      <c r="V58" s="85"/>
      <c r="W58" s="95"/>
      <c r="X58" s="72"/>
    </row>
    <row r="59" spans="1:24" ht="132.6" x14ac:dyDescent="0.2">
      <c r="A59" s="33" t="s">
        <v>295</v>
      </c>
      <c r="B59" s="17" t="s">
        <v>221</v>
      </c>
      <c r="C59" s="18" t="s">
        <v>44</v>
      </c>
      <c r="D59" s="19" t="s">
        <v>222</v>
      </c>
      <c r="E59" s="19">
        <v>2</v>
      </c>
      <c r="F59" s="19" t="s">
        <v>223</v>
      </c>
      <c r="G59" s="19" t="s">
        <v>75</v>
      </c>
      <c r="H59" s="19" t="s">
        <v>42</v>
      </c>
      <c r="I59" s="20">
        <v>45689</v>
      </c>
      <c r="J59" s="20">
        <v>45838</v>
      </c>
      <c r="K59" s="51">
        <v>45777</v>
      </c>
      <c r="L59" s="54" t="s">
        <v>305</v>
      </c>
      <c r="M59" s="50">
        <v>0</v>
      </c>
      <c r="N59" s="60">
        <f t="shared" si="0"/>
        <v>0</v>
      </c>
      <c r="O59" s="49" t="str">
        <f t="shared" si="1"/>
        <v>SIN INICIAR</v>
      </c>
      <c r="P59" s="69" t="s">
        <v>327</v>
      </c>
      <c r="Q59" s="50" t="s">
        <v>298</v>
      </c>
      <c r="R59" s="51">
        <v>45900</v>
      </c>
      <c r="S59" s="54" t="s">
        <v>480</v>
      </c>
      <c r="T59" s="49">
        <v>1</v>
      </c>
      <c r="U59" s="92">
        <f t="shared" si="2"/>
        <v>0.5</v>
      </c>
      <c r="V59" s="50" t="str">
        <f t="shared" si="3"/>
        <v>EN PROCESO</v>
      </c>
      <c r="W59" s="148" t="s">
        <v>481</v>
      </c>
      <c r="X59" s="50" t="s">
        <v>298</v>
      </c>
    </row>
    <row r="60" spans="1:24" ht="81.599999999999994" x14ac:dyDescent="0.2">
      <c r="A60" s="33" t="s">
        <v>295</v>
      </c>
      <c r="B60" s="17" t="s">
        <v>221</v>
      </c>
      <c r="C60" s="18" t="s">
        <v>79</v>
      </c>
      <c r="D60" s="19" t="s">
        <v>224</v>
      </c>
      <c r="E60" s="19">
        <v>1</v>
      </c>
      <c r="F60" s="19" t="s">
        <v>225</v>
      </c>
      <c r="G60" s="19" t="s">
        <v>226</v>
      </c>
      <c r="H60" s="19" t="s">
        <v>227</v>
      </c>
      <c r="I60" s="20">
        <v>45689</v>
      </c>
      <c r="J60" s="20">
        <v>46022</v>
      </c>
      <c r="K60" s="51">
        <v>45777</v>
      </c>
      <c r="L60" s="54" t="s">
        <v>335</v>
      </c>
      <c r="M60" s="50">
        <v>1</v>
      </c>
      <c r="N60" s="60">
        <f t="shared" si="0"/>
        <v>1</v>
      </c>
      <c r="O60" s="49" t="str">
        <f t="shared" si="1"/>
        <v>TERMINADA</v>
      </c>
      <c r="P60" s="69" t="s">
        <v>336</v>
      </c>
      <c r="Q60" s="50" t="s">
        <v>298</v>
      </c>
      <c r="R60" s="85"/>
      <c r="S60" s="71"/>
      <c r="T60" s="74"/>
      <c r="U60" s="85"/>
      <c r="V60" s="85"/>
      <c r="W60" s="95"/>
      <c r="X60" s="72"/>
    </row>
    <row r="61" spans="1:24" ht="112.2" x14ac:dyDescent="0.2">
      <c r="A61" s="33" t="s">
        <v>295</v>
      </c>
      <c r="B61" s="17" t="s">
        <v>221</v>
      </c>
      <c r="C61" s="18" t="s">
        <v>109</v>
      </c>
      <c r="D61" s="19" t="s">
        <v>228</v>
      </c>
      <c r="E61" s="19">
        <v>1</v>
      </c>
      <c r="F61" s="19" t="s">
        <v>229</v>
      </c>
      <c r="G61" s="19" t="s">
        <v>226</v>
      </c>
      <c r="H61" s="19" t="s">
        <v>42</v>
      </c>
      <c r="I61" s="20">
        <v>45689</v>
      </c>
      <c r="J61" s="20">
        <v>46022</v>
      </c>
      <c r="K61" s="51">
        <v>45777</v>
      </c>
      <c r="L61" s="54" t="s">
        <v>330</v>
      </c>
      <c r="M61" s="50">
        <v>0.5</v>
      </c>
      <c r="N61" s="60">
        <f t="shared" si="0"/>
        <v>0.5</v>
      </c>
      <c r="O61" s="49" t="str">
        <f t="shared" si="1"/>
        <v>EN PROCESO</v>
      </c>
      <c r="P61" s="69" t="s">
        <v>385</v>
      </c>
      <c r="Q61" s="50" t="s">
        <v>298</v>
      </c>
      <c r="R61" s="51">
        <v>45900</v>
      </c>
      <c r="S61" s="54" t="s">
        <v>426</v>
      </c>
      <c r="T61" s="49">
        <v>1</v>
      </c>
      <c r="U61" s="92">
        <f t="shared" si="2"/>
        <v>1</v>
      </c>
      <c r="V61" s="50" t="str">
        <f t="shared" si="3"/>
        <v>TERMINADA</v>
      </c>
      <c r="W61" s="148" t="s">
        <v>522</v>
      </c>
      <c r="X61" s="50" t="s">
        <v>298</v>
      </c>
    </row>
    <row r="62" spans="1:24" ht="122.4" x14ac:dyDescent="0.2">
      <c r="A62" s="33" t="s">
        <v>295</v>
      </c>
      <c r="B62" s="17" t="s">
        <v>230</v>
      </c>
      <c r="C62" s="18" t="s">
        <v>48</v>
      </c>
      <c r="D62" s="19" t="s">
        <v>231</v>
      </c>
      <c r="E62" s="19">
        <v>1</v>
      </c>
      <c r="F62" s="19" t="s">
        <v>232</v>
      </c>
      <c r="G62" s="19" t="s">
        <v>226</v>
      </c>
      <c r="H62" s="19" t="s">
        <v>67</v>
      </c>
      <c r="I62" s="20">
        <v>45689</v>
      </c>
      <c r="J62" s="20">
        <v>45930</v>
      </c>
      <c r="K62" s="51">
        <v>45777</v>
      </c>
      <c r="L62" s="54" t="s">
        <v>305</v>
      </c>
      <c r="M62" s="50">
        <v>0</v>
      </c>
      <c r="N62" s="60">
        <f t="shared" si="0"/>
        <v>0</v>
      </c>
      <c r="O62" s="49" t="str">
        <f t="shared" si="1"/>
        <v>SIN INICIAR</v>
      </c>
      <c r="P62" s="69" t="s">
        <v>332</v>
      </c>
      <c r="Q62" s="50" t="s">
        <v>298</v>
      </c>
      <c r="R62" s="51">
        <v>45900</v>
      </c>
      <c r="S62" s="54" t="s">
        <v>482</v>
      </c>
      <c r="T62" s="49">
        <v>1</v>
      </c>
      <c r="U62" s="92">
        <f t="shared" si="2"/>
        <v>1</v>
      </c>
      <c r="V62" s="50" t="str">
        <f t="shared" si="3"/>
        <v>TERMINADA</v>
      </c>
      <c r="W62" s="148" t="s">
        <v>523</v>
      </c>
      <c r="X62" s="50" t="s">
        <v>298</v>
      </c>
    </row>
    <row r="63" spans="1:24" ht="122.4" x14ac:dyDescent="0.2">
      <c r="A63" s="33" t="s">
        <v>295</v>
      </c>
      <c r="B63" s="17" t="s">
        <v>233</v>
      </c>
      <c r="C63" s="18" t="s">
        <v>56</v>
      </c>
      <c r="D63" s="19" t="s">
        <v>234</v>
      </c>
      <c r="E63" s="19">
        <v>1</v>
      </c>
      <c r="F63" s="19" t="s">
        <v>232</v>
      </c>
      <c r="G63" s="19" t="s">
        <v>226</v>
      </c>
      <c r="H63" s="19" t="s">
        <v>67</v>
      </c>
      <c r="I63" s="20">
        <v>45689</v>
      </c>
      <c r="J63" s="20">
        <v>46022</v>
      </c>
      <c r="K63" s="51">
        <v>45777</v>
      </c>
      <c r="L63" s="54" t="s">
        <v>305</v>
      </c>
      <c r="M63" s="50">
        <v>0</v>
      </c>
      <c r="N63" s="60">
        <f t="shared" si="0"/>
        <v>0</v>
      </c>
      <c r="O63" s="49" t="str">
        <f t="shared" si="1"/>
        <v>SIN INICIAR</v>
      </c>
      <c r="P63" s="69" t="s">
        <v>328</v>
      </c>
      <c r="Q63" s="50" t="s">
        <v>298</v>
      </c>
      <c r="R63" s="51">
        <v>45900</v>
      </c>
      <c r="S63" s="54" t="s">
        <v>482</v>
      </c>
      <c r="T63" s="49">
        <v>1</v>
      </c>
      <c r="U63" s="92">
        <f t="shared" si="2"/>
        <v>1</v>
      </c>
      <c r="V63" s="50" t="str">
        <f t="shared" si="3"/>
        <v>TERMINADA</v>
      </c>
      <c r="W63" s="148" t="s">
        <v>523</v>
      </c>
      <c r="X63" s="50" t="s">
        <v>298</v>
      </c>
    </row>
    <row r="64" spans="1:24" ht="81.599999999999994" x14ac:dyDescent="0.2">
      <c r="A64" s="33" t="s">
        <v>295</v>
      </c>
      <c r="B64" s="17" t="s">
        <v>233</v>
      </c>
      <c r="C64" s="31">
        <v>45692</v>
      </c>
      <c r="D64" s="19" t="s">
        <v>235</v>
      </c>
      <c r="E64" s="19">
        <v>2</v>
      </c>
      <c r="F64" s="19" t="s">
        <v>236</v>
      </c>
      <c r="G64" s="19" t="s">
        <v>67</v>
      </c>
      <c r="H64" s="19" t="s">
        <v>226</v>
      </c>
      <c r="I64" s="20">
        <v>45689</v>
      </c>
      <c r="J64" s="20">
        <v>46022</v>
      </c>
      <c r="K64" s="51">
        <v>45777</v>
      </c>
      <c r="L64" s="52" t="s">
        <v>305</v>
      </c>
      <c r="M64" s="50">
        <v>0</v>
      </c>
      <c r="N64" s="60">
        <f t="shared" si="0"/>
        <v>0</v>
      </c>
      <c r="O64" s="49" t="str">
        <f t="shared" si="1"/>
        <v>SIN INICIAR</v>
      </c>
      <c r="P64" s="62" t="s">
        <v>313</v>
      </c>
      <c r="Q64" s="49" t="s">
        <v>298</v>
      </c>
      <c r="R64" s="51">
        <v>45900</v>
      </c>
      <c r="S64" s="54" t="s">
        <v>483</v>
      </c>
      <c r="T64" s="49">
        <v>1</v>
      </c>
      <c r="U64" s="92">
        <f t="shared" si="2"/>
        <v>0.5</v>
      </c>
      <c r="V64" s="50" t="str">
        <f t="shared" si="3"/>
        <v>EN PROCESO</v>
      </c>
      <c r="W64" s="148" t="s">
        <v>524</v>
      </c>
      <c r="X64" s="50" t="s">
        <v>298</v>
      </c>
    </row>
    <row r="65" spans="1:24" ht="122.4" x14ac:dyDescent="0.2">
      <c r="A65" s="33" t="s">
        <v>295</v>
      </c>
      <c r="B65" s="17" t="s">
        <v>237</v>
      </c>
      <c r="C65" s="18" t="s">
        <v>60</v>
      </c>
      <c r="D65" s="19" t="s">
        <v>238</v>
      </c>
      <c r="E65" s="19">
        <v>1</v>
      </c>
      <c r="F65" s="19" t="s">
        <v>239</v>
      </c>
      <c r="G65" s="19" t="s">
        <v>226</v>
      </c>
      <c r="H65" s="19" t="s">
        <v>67</v>
      </c>
      <c r="I65" s="20">
        <v>45689</v>
      </c>
      <c r="J65" s="20">
        <v>46022</v>
      </c>
      <c r="K65" s="51">
        <v>45777</v>
      </c>
      <c r="L65" s="54" t="s">
        <v>329</v>
      </c>
      <c r="M65" s="50">
        <v>0</v>
      </c>
      <c r="N65" s="60">
        <f t="shared" si="0"/>
        <v>0</v>
      </c>
      <c r="O65" s="49" t="str">
        <f t="shared" si="1"/>
        <v>SIN INICIAR</v>
      </c>
      <c r="P65" s="69" t="s">
        <v>386</v>
      </c>
      <c r="Q65" s="50" t="s">
        <v>298</v>
      </c>
      <c r="R65" s="51">
        <v>45900</v>
      </c>
      <c r="S65" s="54" t="s">
        <v>484</v>
      </c>
      <c r="T65" s="49">
        <v>0</v>
      </c>
      <c r="U65" s="92">
        <f t="shared" si="2"/>
        <v>0</v>
      </c>
      <c r="V65" s="50" t="str">
        <f>IF(T65="","",IF(R65&lt;&gt;J65,IF(U65=100%,"TERMINADA",IF(U65&gt;0%,"EN PROCESO",IF(U65=0%,"SIN INICIAR")))))</f>
        <v>SIN INICIAR</v>
      </c>
      <c r="W65" s="148" t="s">
        <v>485</v>
      </c>
      <c r="X65" s="50" t="s">
        <v>298</v>
      </c>
    </row>
    <row r="66" spans="1:24" ht="122.4" x14ac:dyDescent="0.2">
      <c r="A66" s="33" t="s">
        <v>295</v>
      </c>
      <c r="B66" s="17" t="s">
        <v>237</v>
      </c>
      <c r="C66" s="31">
        <v>45693</v>
      </c>
      <c r="D66" s="19" t="s">
        <v>387</v>
      </c>
      <c r="E66" s="19">
        <v>2</v>
      </c>
      <c r="F66" s="19" t="s">
        <v>240</v>
      </c>
      <c r="G66" s="19" t="s">
        <v>67</v>
      </c>
      <c r="H66" s="19" t="s">
        <v>226</v>
      </c>
      <c r="I66" s="20">
        <v>45689</v>
      </c>
      <c r="J66" s="20">
        <v>46022</v>
      </c>
      <c r="K66" s="51">
        <v>45777</v>
      </c>
      <c r="L66" s="52" t="s">
        <v>305</v>
      </c>
      <c r="M66" s="50">
        <v>0</v>
      </c>
      <c r="N66" s="60">
        <f t="shared" si="0"/>
        <v>0</v>
      </c>
      <c r="O66" s="49" t="str">
        <f t="shared" si="1"/>
        <v>SIN INICIAR</v>
      </c>
      <c r="P66" s="62" t="s">
        <v>313</v>
      </c>
      <c r="Q66" s="49" t="s">
        <v>298</v>
      </c>
      <c r="R66" s="51">
        <v>45900</v>
      </c>
      <c r="S66" s="54" t="s">
        <v>488</v>
      </c>
      <c r="T66" s="49">
        <v>0</v>
      </c>
      <c r="U66" s="92">
        <f t="shared" si="2"/>
        <v>0</v>
      </c>
      <c r="V66" s="50" t="str">
        <f>IF(T66="","",IF(R66&lt;&gt;J66,IF(U66=100%,"TERMINADA",IF(U66&gt;0%,"EN PROCESO",IF(U66=0%,"SIN INICIAR")))))</f>
        <v>SIN INICIAR</v>
      </c>
      <c r="W66" s="148" t="s">
        <v>525</v>
      </c>
      <c r="X66" s="50" t="s">
        <v>298</v>
      </c>
    </row>
    <row r="67" spans="1:24" ht="61.2" x14ac:dyDescent="0.2">
      <c r="A67" s="33" t="s">
        <v>296</v>
      </c>
      <c r="B67" s="17" t="s">
        <v>241</v>
      </c>
      <c r="C67" s="29" t="s">
        <v>8</v>
      </c>
      <c r="D67" s="19" t="s">
        <v>242</v>
      </c>
      <c r="E67" s="19">
        <v>2</v>
      </c>
      <c r="F67" s="19" t="s">
        <v>243</v>
      </c>
      <c r="G67" s="19" t="s">
        <v>67</v>
      </c>
      <c r="H67" s="19" t="s">
        <v>12</v>
      </c>
      <c r="I67" s="20">
        <v>45689</v>
      </c>
      <c r="J67" s="20">
        <v>46021</v>
      </c>
      <c r="K67" s="51">
        <v>45777</v>
      </c>
      <c r="L67" s="52" t="s">
        <v>305</v>
      </c>
      <c r="M67" s="50">
        <v>0</v>
      </c>
      <c r="N67" s="60">
        <f t="shared" si="0"/>
        <v>0</v>
      </c>
      <c r="O67" s="49" t="str">
        <f t="shared" si="1"/>
        <v>SIN INICIAR</v>
      </c>
      <c r="P67" s="62" t="s">
        <v>313</v>
      </c>
      <c r="Q67" s="49" t="s">
        <v>298</v>
      </c>
      <c r="R67" s="51">
        <v>45900</v>
      </c>
      <c r="S67" s="52" t="s">
        <v>451</v>
      </c>
      <c r="T67" s="49">
        <v>0</v>
      </c>
      <c r="U67" s="92">
        <f t="shared" si="2"/>
        <v>0</v>
      </c>
      <c r="V67" s="50" t="str">
        <f>IF(T67="","",IF(R67&lt;&gt;J67,IF(U67=100%,"TERMINADA",IF(U67&gt;0%,"EN PROCESO",IF(U67=0%,"SIN INICIAR")))))</f>
        <v>SIN INICIAR</v>
      </c>
      <c r="W67" s="148" t="s">
        <v>526</v>
      </c>
      <c r="X67" s="50" t="s">
        <v>298</v>
      </c>
    </row>
    <row r="68" spans="1:24" ht="163.19999999999999" x14ac:dyDescent="0.2">
      <c r="A68" s="33" t="s">
        <v>296</v>
      </c>
      <c r="B68" s="17" t="s">
        <v>241</v>
      </c>
      <c r="C68" s="29" t="s">
        <v>13</v>
      </c>
      <c r="D68" s="19" t="s">
        <v>244</v>
      </c>
      <c r="E68" s="19">
        <v>1</v>
      </c>
      <c r="F68" s="19" t="s">
        <v>245</v>
      </c>
      <c r="G68" s="22" t="s">
        <v>12</v>
      </c>
      <c r="H68" s="19" t="s">
        <v>246</v>
      </c>
      <c r="I68" s="20">
        <v>45689</v>
      </c>
      <c r="J68" s="20">
        <v>45869</v>
      </c>
      <c r="K68" s="51">
        <v>45777</v>
      </c>
      <c r="L68" s="54" t="s">
        <v>343</v>
      </c>
      <c r="M68" s="50">
        <v>0.3</v>
      </c>
      <c r="N68" s="60">
        <f t="shared" si="0"/>
        <v>0.3</v>
      </c>
      <c r="O68" s="49" t="str">
        <f t="shared" si="1"/>
        <v>EN PROCESO</v>
      </c>
      <c r="P68" s="61" t="s">
        <v>388</v>
      </c>
      <c r="Q68" s="50" t="s">
        <v>298</v>
      </c>
      <c r="R68" s="51">
        <v>45900</v>
      </c>
      <c r="S68" s="54" t="s">
        <v>489</v>
      </c>
      <c r="T68" s="49">
        <v>0.3</v>
      </c>
      <c r="U68" s="92">
        <f t="shared" si="2"/>
        <v>0.3</v>
      </c>
      <c r="V68" s="50" t="str">
        <f>IF(T68="","",IF(R68&lt;&gt;J68,IF(U68=100%,"TERMINADA",IF(U68=0%,"EN PROCESO",IF(U68&gt;0%,"INCUMPLIDA")))))</f>
        <v>INCUMPLIDA</v>
      </c>
      <c r="W68" s="148" t="s">
        <v>490</v>
      </c>
      <c r="X68" s="50" t="s">
        <v>298</v>
      </c>
    </row>
    <row r="69" spans="1:24" ht="153" x14ac:dyDescent="0.2">
      <c r="A69" s="33" t="s">
        <v>296</v>
      </c>
      <c r="B69" s="17" t="s">
        <v>247</v>
      </c>
      <c r="C69" s="18" t="s">
        <v>44</v>
      </c>
      <c r="D69" s="19" t="s">
        <v>248</v>
      </c>
      <c r="E69" s="19">
        <v>1</v>
      </c>
      <c r="F69" s="19" t="s">
        <v>249</v>
      </c>
      <c r="G69" s="22" t="s">
        <v>12</v>
      </c>
      <c r="H69" s="19" t="s">
        <v>250</v>
      </c>
      <c r="I69" s="20">
        <v>45660</v>
      </c>
      <c r="J69" s="20">
        <v>45688</v>
      </c>
      <c r="K69" s="51">
        <v>45777</v>
      </c>
      <c r="L69" s="54" t="s">
        <v>343</v>
      </c>
      <c r="M69" s="50">
        <v>0.3</v>
      </c>
      <c r="N69" s="60">
        <f t="shared" si="0"/>
        <v>0.3</v>
      </c>
      <c r="O69" s="49" t="str">
        <f t="shared" si="1"/>
        <v>EN PROCESO</v>
      </c>
      <c r="P69" s="61" t="s">
        <v>389</v>
      </c>
      <c r="Q69" s="50" t="s">
        <v>298</v>
      </c>
      <c r="R69" s="51">
        <v>45900</v>
      </c>
      <c r="S69" s="54" t="s">
        <v>527</v>
      </c>
      <c r="T69" s="49">
        <v>0.3</v>
      </c>
      <c r="U69" s="92">
        <f t="shared" si="2"/>
        <v>0.3</v>
      </c>
      <c r="V69" s="50" t="str">
        <f>IF(T69="","",IF(R69&lt;&gt;J69,IF(U69=100%,"TERMINADA",IF(U69=0%,"EN PROCESO",IF(U69&gt;0%,"INCUMPLIDA")))))</f>
        <v>INCUMPLIDA</v>
      </c>
      <c r="W69" s="148" t="s">
        <v>528</v>
      </c>
      <c r="X69" s="50" t="s">
        <v>298</v>
      </c>
    </row>
    <row r="70" spans="1:24" ht="102" x14ac:dyDescent="0.2">
      <c r="A70" s="33" t="s">
        <v>296</v>
      </c>
      <c r="B70" s="17" t="s">
        <v>247</v>
      </c>
      <c r="C70" s="18" t="s">
        <v>79</v>
      </c>
      <c r="D70" s="19" t="s">
        <v>251</v>
      </c>
      <c r="E70" s="19">
        <v>1</v>
      </c>
      <c r="F70" s="19" t="s">
        <v>252</v>
      </c>
      <c r="G70" s="22" t="s">
        <v>12</v>
      </c>
      <c r="H70" s="19" t="s">
        <v>253</v>
      </c>
      <c r="I70" s="20">
        <v>45689</v>
      </c>
      <c r="J70" s="20">
        <v>46022</v>
      </c>
      <c r="K70" s="51">
        <v>45777</v>
      </c>
      <c r="L70" s="54" t="s">
        <v>390</v>
      </c>
      <c r="M70" s="50">
        <v>0</v>
      </c>
      <c r="N70" s="60">
        <f t="shared" si="0"/>
        <v>0</v>
      </c>
      <c r="O70" s="49" t="str">
        <f t="shared" si="1"/>
        <v>SIN INICIAR</v>
      </c>
      <c r="P70" s="61" t="s">
        <v>391</v>
      </c>
      <c r="Q70" s="50" t="s">
        <v>298</v>
      </c>
      <c r="R70" s="51">
        <v>45900</v>
      </c>
      <c r="S70" s="54" t="s">
        <v>491</v>
      </c>
      <c r="T70" s="49">
        <v>0</v>
      </c>
      <c r="U70" s="92">
        <f t="shared" ref="U70:U82" si="5">IF(T70="","",IF(OR(E70=0,E70="",J70=""),"",(T70*100%/E70)))</f>
        <v>0</v>
      </c>
      <c r="V70" s="50" t="str">
        <f>IF(T70="","",IF(R70&lt;&gt;J70,IF(U70=100%,"TERMINADA",IF(U70&gt;0%,"EN PROCESO",IF(U70=0%,"SIN INICIAR")))))</f>
        <v>SIN INICIAR</v>
      </c>
      <c r="W70" s="148" t="s">
        <v>529</v>
      </c>
      <c r="X70" s="50" t="s">
        <v>298</v>
      </c>
    </row>
    <row r="71" spans="1:24" ht="71.400000000000006" x14ac:dyDescent="0.2">
      <c r="A71" s="33" t="s">
        <v>296</v>
      </c>
      <c r="B71" s="17" t="s">
        <v>254</v>
      </c>
      <c r="C71" s="29" t="s">
        <v>48</v>
      </c>
      <c r="D71" s="19" t="s">
        <v>255</v>
      </c>
      <c r="E71" s="19">
        <v>1</v>
      </c>
      <c r="F71" s="19" t="s">
        <v>256</v>
      </c>
      <c r="G71" s="22" t="s">
        <v>12</v>
      </c>
      <c r="H71" s="19" t="s">
        <v>42</v>
      </c>
      <c r="I71" s="20">
        <v>45674</v>
      </c>
      <c r="J71" s="20">
        <v>45685</v>
      </c>
      <c r="K71" s="51">
        <v>45777</v>
      </c>
      <c r="L71" s="54" t="s">
        <v>344</v>
      </c>
      <c r="M71" s="50">
        <v>1</v>
      </c>
      <c r="N71" s="60">
        <f t="shared" si="0"/>
        <v>1</v>
      </c>
      <c r="O71" s="49" t="str">
        <f t="shared" si="1"/>
        <v>TERMINADA</v>
      </c>
      <c r="P71" s="61" t="s">
        <v>392</v>
      </c>
      <c r="Q71" s="50" t="s">
        <v>298</v>
      </c>
      <c r="R71" s="85"/>
      <c r="S71" s="71"/>
      <c r="T71" s="74"/>
      <c r="U71" s="85"/>
      <c r="V71" s="85"/>
      <c r="W71" s="95"/>
      <c r="X71" s="72"/>
    </row>
    <row r="72" spans="1:24" ht="112.2" x14ac:dyDescent="0.2">
      <c r="A72" s="33" t="s">
        <v>296</v>
      </c>
      <c r="B72" s="17" t="s">
        <v>254</v>
      </c>
      <c r="C72" s="29" t="s">
        <v>52</v>
      </c>
      <c r="D72" s="19" t="s">
        <v>257</v>
      </c>
      <c r="E72" s="19">
        <v>2</v>
      </c>
      <c r="F72" s="19" t="s">
        <v>258</v>
      </c>
      <c r="G72" s="22" t="s">
        <v>12</v>
      </c>
      <c r="H72" s="19" t="s">
        <v>42</v>
      </c>
      <c r="I72" s="20">
        <v>45686</v>
      </c>
      <c r="J72" s="20">
        <v>45688</v>
      </c>
      <c r="K72" s="51">
        <v>45777</v>
      </c>
      <c r="L72" s="54" t="s">
        <v>345</v>
      </c>
      <c r="M72" s="50">
        <v>0.5</v>
      </c>
      <c r="N72" s="60">
        <f t="shared" si="0"/>
        <v>0.25</v>
      </c>
      <c r="O72" s="49" t="str">
        <f>IF(M72="","",IF(K72&lt;&gt;J72,IF(N72=100%,"TERMINADA",IF(M72&gt;0%,"INCUMPLIDA",IF(N72=0%,"SIN INICIAR")))))</f>
        <v>INCUMPLIDA</v>
      </c>
      <c r="P72" s="61" t="s">
        <v>393</v>
      </c>
      <c r="Q72" s="50" t="s">
        <v>298</v>
      </c>
      <c r="R72" s="51">
        <v>45900</v>
      </c>
      <c r="S72" s="54" t="s">
        <v>492</v>
      </c>
      <c r="T72" s="49">
        <v>2</v>
      </c>
      <c r="U72" s="92">
        <f t="shared" si="5"/>
        <v>1</v>
      </c>
      <c r="V72" s="96" t="str">
        <f>IF(T72="","",IF(R72&lt;&gt;J72,IF(U72=100%,"TERMINADA EXTEMPORÁNEA",IF(U72=0%,"EN PROCESO",IF(U72&gt;0%,"INCUMPLIDA")))))</f>
        <v>TERMINADA EXTEMPORÁNEA</v>
      </c>
      <c r="W72" s="148" t="s">
        <v>493</v>
      </c>
      <c r="X72" s="50" t="s">
        <v>298</v>
      </c>
    </row>
    <row r="73" spans="1:24" ht="132.6" x14ac:dyDescent="0.2">
      <c r="A73" s="33" t="s">
        <v>296</v>
      </c>
      <c r="B73" s="17" t="s">
        <v>254</v>
      </c>
      <c r="C73" s="29" t="s">
        <v>115</v>
      </c>
      <c r="D73" s="19" t="s">
        <v>259</v>
      </c>
      <c r="E73" s="19">
        <v>1</v>
      </c>
      <c r="F73" s="19" t="s">
        <v>260</v>
      </c>
      <c r="G73" s="22" t="s">
        <v>12</v>
      </c>
      <c r="H73" s="19" t="s">
        <v>42</v>
      </c>
      <c r="I73" s="20">
        <v>45688</v>
      </c>
      <c r="J73" s="20">
        <v>46022</v>
      </c>
      <c r="K73" s="51">
        <v>45777</v>
      </c>
      <c r="L73" s="52" t="s">
        <v>305</v>
      </c>
      <c r="M73" s="50">
        <v>0</v>
      </c>
      <c r="N73" s="60">
        <f t="shared" ref="N73:N82" si="6">IF(M73="","",IF(OR(E73=0,E73="",J73=""),"",(M73*100%/E73)))</f>
        <v>0</v>
      </c>
      <c r="O73" s="49" t="str">
        <f t="shared" ref="O73:O82" si="7">IF(M73="","",IF(K73&lt;&gt;J73,IF(N73=100%,"TERMINADA",IF(M73&gt;0%,"EN PROCESO",IF(N73=0%,"SIN INICIAR")))))</f>
        <v>SIN INICIAR</v>
      </c>
      <c r="P73" s="61" t="s">
        <v>346</v>
      </c>
      <c r="Q73" s="50" t="s">
        <v>298</v>
      </c>
      <c r="R73" s="51">
        <v>45900</v>
      </c>
      <c r="S73" s="54" t="s">
        <v>494</v>
      </c>
      <c r="T73" s="49">
        <v>0.5</v>
      </c>
      <c r="U73" s="92">
        <f t="shared" si="5"/>
        <v>0.5</v>
      </c>
      <c r="V73" s="50" t="str">
        <f t="shared" ref="V73" si="8">IF(T73="","",IF(R73&lt;&gt;J73,IF(U73=100%,"TERMINADA",IF(U73&gt;0%,"EN PROCESO",IF(U73=0%,"INCUMPLIDA")))))</f>
        <v>EN PROCESO</v>
      </c>
      <c r="W73" s="148" t="s">
        <v>530</v>
      </c>
      <c r="X73" s="50" t="s">
        <v>298</v>
      </c>
    </row>
    <row r="74" spans="1:24" ht="51" x14ac:dyDescent="0.2">
      <c r="A74" s="33" t="s">
        <v>296</v>
      </c>
      <c r="B74" s="17" t="s">
        <v>413</v>
      </c>
      <c r="C74" s="29" t="s">
        <v>60</v>
      </c>
      <c r="D74" s="19" t="s">
        <v>414</v>
      </c>
      <c r="E74" s="19">
        <v>1</v>
      </c>
      <c r="F74" s="19" t="s">
        <v>416</v>
      </c>
      <c r="G74" s="22" t="s">
        <v>35</v>
      </c>
      <c r="H74" s="19" t="s">
        <v>42</v>
      </c>
      <c r="I74" s="20">
        <v>45778</v>
      </c>
      <c r="J74" s="20">
        <v>45870</v>
      </c>
      <c r="K74" s="70"/>
      <c r="L74" s="71"/>
      <c r="M74" s="72"/>
      <c r="N74" s="73"/>
      <c r="O74" s="74"/>
      <c r="P74" s="75"/>
      <c r="Q74" s="72"/>
      <c r="R74" s="51">
        <v>45900</v>
      </c>
      <c r="S74" s="54" t="s">
        <v>495</v>
      </c>
      <c r="T74" s="49">
        <v>1</v>
      </c>
      <c r="U74" s="92">
        <f t="shared" si="5"/>
        <v>1</v>
      </c>
      <c r="V74" s="50" t="str">
        <f t="shared" ref="V74:V82" si="9">IF(T74="","",IF(R74&lt;&gt;J74,IF(U74=100%,"TERMINADA",IF(U74&gt;0%,"EN PROCESO",IF(U74=0%,"INCUMPLIDA")))))</f>
        <v>TERMINADA</v>
      </c>
      <c r="W74" s="148" t="s">
        <v>531</v>
      </c>
      <c r="X74" s="50" t="s">
        <v>298</v>
      </c>
    </row>
    <row r="75" spans="1:24" ht="51" x14ac:dyDescent="0.2">
      <c r="A75" s="33" t="s">
        <v>296</v>
      </c>
      <c r="B75" s="17" t="s">
        <v>413</v>
      </c>
      <c r="C75" s="29" t="s">
        <v>126</v>
      </c>
      <c r="D75" s="19" t="s">
        <v>415</v>
      </c>
      <c r="E75" s="19">
        <v>3</v>
      </c>
      <c r="F75" s="19" t="s">
        <v>417</v>
      </c>
      <c r="G75" s="22" t="s">
        <v>35</v>
      </c>
      <c r="H75" s="19" t="s">
        <v>42</v>
      </c>
      <c r="I75" s="20">
        <v>45780</v>
      </c>
      <c r="J75" s="20">
        <v>45791</v>
      </c>
      <c r="K75" s="70"/>
      <c r="L75" s="71"/>
      <c r="M75" s="72"/>
      <c r="N75" s="73"/>
      <c r="O75" s="74"/>
      <c r="P75" s="75"/>
      <c r="Q75" s="72"/>
      <c r="R75" s="51">
        <v>45900</v>
      </c>
      <c r="S75" s="54" t="s">
        <v>496</v>
      </c>
      <c r="T75" s="49">
        <v>1</v>
      </c>
      <c r="U75" s="92">
        <f t="shared" si="5"/>
        <v>0.33333333333333331</v>
      </c>
      <c r="V75" s="50" t="str">
        <f t="shared" si="9"/>
        <v>EN PROCESO</v>
      </c>
      <c r="W75" s="148" t="s">
        <v>532</v>
      </c>
      <c r="X75" s="50" t="s">
        <v>298</v>
      </c>
    </row>
    <row r="76" spans="1:24" ht="112.2" x14ac:dyDescent="0.2">
      <c r="A76" s="33" t="s">
        <v>297</v>
      </c>
      <c r="B76" s="17" t="s">
        <v>261</v>
      </c>
      <c r="C76" s="29" t="s">
        <v>8</v>
      </c>
      <c r="D76" s="32" t="s">
        <v>262</v>
      </c>
      <c r="E76" s="19">
        <v>2</v>
      </c>
      <c r="F76" s="19" t="s">
        <v>263</v>
      </c>
      <c r="G76" s="19" t="s">
        <v>279</v>
      </c>
      <c r="H76" s="19" t="s">
        <v>264</v>
      </c>
      <c r="I76" s="20">
        <v>45689</v>
      </c>
      <c r="J76" s="20">
        <v>46022</v>
      </c>
      <c r="K76" s="51">
        <v>45777</v>
      </c>
      <c r="L76" s="52" t="s">
        <v>305</v>
      </c>
      <c r="M76" s="50">
        <v>0</v>
      </c>
      <c r="N76" s="60">
        <f t="shared" si="6"/>
        <v>0</v>
      </c>
      <c r="O76" s="49" t="str">
        <f t="shared" si="7"/>
        <v>SIN INICIAR</v>
      </c>
      <c r="P76" s="65" t="s">
        <v>353</v>
      </c>
      <c r="Q76" s="50" t="s">
        <v>298</v>
      </c>
      <c r="R76" s="51">
        <v>45900</v>
      </c>
      <c r="S76" s="54" t="s">
        <v>497</v>
      </c>
      <c r="T76" s="49">
        <v>0</v>
      </c>
      <c r="U76" s="92">
        <f t="shared" si="5"/>
        <v>0</v>
      </c>
      <c r="V76" s="50" t="str">
        <f>IF(T76="","",IF(R76&lt;&gt;J76,IF(U76=100%,"TERMINADA",IF(U76&gt;0%,"EN PROCESO",IF(U76=0%,"SIN INICIAR")))))</f>
        <v>SIN INICIAR</v>
      </c>
      <c r="W76" s="148" t="s">
        <v>498</v>
      </c>
      <c r="X76" s="50" t="s">
        <v>298</v>
      </c>
    </row>
    <row r="77" spans="1:24" ht="132.6" x14ac:dyDescent="0.2">
      <c r="A77" s="33" t="s">
        <v>297</v>
      </c>
      <c r="B77" s="17" t="s">
        <v>265</v>
      </c>
      <c r="C77" s="18" t="s">
        <v>44</v>
      </c>
      <c r="D77" s="19" t="s">
        <v>266</v>
      </c>
      <c r="E77" s="19">
        <v>1</v>
      </c>
      <c r="F77" s="19" t="s">
        <v>267</v>
      </c>
      <c r="G77" s="19" t="s">
        <v>268</v>
      </c>
      <c r="H77" s="28" t="s">
        <v>269</v>
      </c>
      <c r="I77" s="20">
        <v>45689</v>
      </c>
      <c r="J77" s="20">
        <v>45900</v>
      </c>
      <c r="K77" s="51">
        <v>45777</v>
      </c>
      <c r="L77" s="54" t="s">
        <v>394</v>
      </c>
      <c r="M77" s="50">
        <v>0</v>
      </c>
      <c r="N77" s="60">
        <f t="shared" si="6"/>
        <v>0</v>
      </c>
      <c r="O77" s="49" t="str">
        <f t="shared" si="7"/>
        <v>SIN INICIAR</v>
      </c>
      <c r="P77" s="65" t="s">
        <v>395</v>
      </c>
      <c r="Q77" s="50" t="s">
        <v>298</v>
      </c>
      <c r="R77" s="51">
        <v>45900</v>
      </c>
      <c r="S77" s="52" t="s">
        <v>499</v>
      </c>
      <c r="T77" s="49">
        <v>1</v>
      </c>
      <c r="U77" s="92">
        <f t="shared" si="5"/>
        <v>1</v>
      </c>
      <c r="V77" s="50" t="str">
        <f>IF(T77="","",IF(R77&lt;=J77,IF(U77=100%,"TERMINADA",IF(U77&gt;0%,"EN PROCESO",IF(U77=0%,"INCUMPLIDA")))))</f>
        <v>TERMINADA</v>
      </c>
      <c r="W77" s="148" t="s">
        <v>533</v>
      </c>
      <c r="X77" s="50" t="s">
        <v>298</v>
      </c>
    </row>
    <row r="78" spans="1:24" ht="132.6" x14ac:dyDescent="0.2">
      <c r="A78" s="33" t="s">
        <v>297</v>
      </c>
      <c r="B78" s="17" t="s">
        <v>265</v>
      </c>
      <c r="C78" s="18" t="s">
        <v>44</v>
      </c>
      <c r="D78" s="19" t="s">
        <v>266</v>
      </c>
      <c r="E78" s="19">
        <v>1</v>
      </c>
      <c r="F78" s="19" t="s">
        <v>267</v>
      </c>
      <c r="G78" s="19" t="s">
        <v>268</v>
      </c>
      <c r="H78" s="28" t="s">
        <v>58</v>
      </c>
      <c r="I78" s="20">
        <v>45689</v>
      </c>
      <c r="J78" s="20">
        <v>45900</v>
      </c>
      <c r="K78" s="51">
        <v>45777</v>
      </c>
      <c r="L78" s="54" t="s">
        <v>394</v>
      </c>
      <c r="M78" s="50">
        <v>0</v>
      </c>
      <c r="N78" s="60">
        <f t="shared" si="6"/>
        <v>0</v>
      </c>
      <c r="O78" s="49" t="str">
        <f t="shared" si="7"/>
        <v>SIN INICIAR</v>
      </c>
      <c r="P78" s="65" t="s">
        <v>395</v>
      </c>
      <c r="Q78" s="50" t="s">
        <v>298</v>
      </c>
      <c r="R78" s="51">
        <v>45900</v>
      </c>
      <c r="S78" s="52" t="s">
        <v>499</v>
      </c>
      <c r="T78" s="49">
        <v>1</v>
      </c>
      <c r="U78" s="92">
        <f t="shared" ref="U78" si="10">IF(T78="","",IF(OR(E78=0,E78="",J78=""),"",(T78*100%/E78)))</f>
        <v>1</v>
      </c>
      <c r="V78" s="50" t="str">
        <f>IF(T78="","",IF(R78&lt;=J78,IF(U78=100%,"TERMINADA",IF(U78&gt;0%,"EN PROCESO",IF(U78=0%,"INCUMPLIDA")))))</f>
        <v>TERMINADA</v>
      </c>
      <c r="W78" s="148" t="s">
        <v>533</v>
      </c>
      <c r="X78" s="50" t="s">
        <v>298</v>
      </c>
    </row>
    <row r="79" spans="1:24" ht="122.4" x14ac:dyDescent="0.2">
      <c r="A79" s="33" t="s">
        <v>297</v>
      </c>
      <c r="B79" s="17" t="s">
        <v>265</v>
      </c>
      <c r="C79" s="18" t="s">
        <v>270</v>
      </c>
      <c r="D79" s="19" t="s">
        <v>271</v>
      </c>
      <c r="E79" s="19">
        <v>1</v>
      </c>
      <c r="F79" s="19" t="s">
        <v>396</v>
      </c>
      <c r="G79" s="19" t="s">
        <v>268</v>
      </c>
      <c r="H79" s="28" t="s">
        <v>269</v>
      </c>
      <c r="I79" s="20">
        <v>45748</v>
      </c>
      <c r="J79" s="20">
        <v>45930</v>
      </c>
      <c r="K79" s="51">
        <v>45777</v>
      </c>
      <c r="L79" s="54" t="s">
        <v>397</v>
      </c>
      <c r="M79" s="50">
        <v>0</v>
      </c>
      <c r="N79" s="60">
        <f t="shared" si="6"/>
        <v>0</v>
      </c>
      <c r="O79" s="49" t="str">
        <f t="shared" si="7"/>
        <v>SIN INICIAR</v>
      </c>
      <c r="P79" s="61" t="s">
        <v>398</v>
      </c>
      <c r="Q79" s="50" t="s">
        <v>298</v>
      </c>
      <c r="R79" s="51">
        <v>45900</v>
      </c>
      <c r="S79" s="54" t="s">
        <v>534</v>
      </c>
      <c r="T79" s="49">
        <v>1</v>
      </c>
      <c r="U79" s="92">
        <f t="shared" si="5"/>
        <v>1</v>
      </c>
      <c r="V79" s="50" t="str">
        <f t="shared" si="9"/>
        <v>TERMINADA</v>
      </c>
      <c r="W79" s="148" t="s">
        <v>535</v>
      </c>
      <c r="X79" s="50" t="s">
        <v>298</v>
      </c>
    </row>
    <row r="80" spans="1:24" ht="122.4" x14ac:dyDescent="0.2">
      <c r="A80" s="33" t="s">
        <v>297</v>
      </c>
      <c r="B80" s="17" t="s">
        <v>265</v>
      </c>
      <c r="C80" s="18" t="s">
        <v>270</v>
      </c>
      <c r="D80" s="19" t="s">
        <v>271</v>
      </c>
      <c r="E80" s="19">
        <v>1</v>
      </c>
      <c r="F80" s="19" t="s">
        <v>396</v>
      </c>
      <c r="G80" s="19" t="s">
        <v>268</v>
      </c>
      <c r="H80" s="28" t="s">
        <v>58</v>
      </c>
      <c r="I80" s="20">
        <v>45748</v>
      </c>
      <c r="J80" s="20">
        <v>45930</v>
      </c>
      <c r="K80" s="51">
        <v>45777</v>
      </c>
      <c r="L80" s="54" t="s">
        <v>397</v>
      </c>
      <c r="M80" s="50">
        <v>0</v>
      </c>
      <c r="N80" s="60">
        <f t="shared" si="6"/>
        <v>0</v>
      </c>
      <c r="O80" s="49" t="str">
        <f t="shared" si="7"/>
        <v>SIN INICIAR</v>
      </c>
      <c r="P80" s="61" t="s">
        <v>398</v>
      </c>
      <c r="Q80" s="50" t="s">
        <v>298</v>
      </c>
      <c r="R80" s="51">
        <v>45900</v>
      </c>
      <c r="S80" s="54" t="s">
        <v>534</v>
      </c>
      <c r="T80" s="49">
        <v>1</v>
      </c>
      <c r="U80" s="92">
        <f t="shared" ref="U80" si="11">IF(T80="","",IF(OR(E80=0,E80="",J80=""),"",(T80*100%/E80)))</f>
        <v>1</v>
      </c>
      <c r="V80" s="50" t="str">
        <f t="shared" ref="V80" si="12">IF(T80="","",IF(R80&lt;&gt;J80,IF(U80=100%,"TERMINADA",IF(U80&gt;0%,"EN PROCESO",IF(U80=0%,"INCUMPLIDA")))))</f>
        <v>TERMINADA</v>
      </c>
      <c r="W80" s="148" t="s">
        <v>535</v>
      </c>
      <c r="X80" s="50" t="s">
        <v>298</v>
      </c>
    </row>
    <row r="81" spans="1:24" ht="112.2" x14ac:dyDescent="0.2">
      <c r="A81" s="33" t="s">
        <v>297</v>
      </c>
      <c r="B81" s="17" t="s">
        <v>272</v>
      </c>
      <c r="C81" s="29" t="s">
        <v>273</v>
      </c>
      <c r="D81" s="32" t="s">
        <v>399</v>
      </c>
      <c r="E81" s="19">
        <v>1</v>
      </c>
      <c r="F81" s="19" t="s">
        <v>274</v>
      </c>
      <c r="G81" s="19" t="s">
        <v>275</v>
      </c>
      <c r="H81" s="19" t="s">
        <v>42</v>
      </c>
      <c r="I81" s="20">
        <v>45717</v>
      </c>
      <c r="J81" s="20">
        <v>46022</v>
      </c>
      <c r="K81" s="51">
        <v>45777</v>
      </c>
      <c r="L81" s="52" t="s">
        <v>315</v>
      </c>
      <c r="M81" s="50">
        <v>0.3</v>
      </c>
      <c r="N81" s="60">
        <f t="shared" si="6"/>
        <v>0.3</v>
      </c>
      <c r="O81" s="49" t="str">
        <f t="shared" si="7"/>
        <v>EN PROCESO</v>
      </c>
      <c r="P81" s="61" t="s">
        <v>316</v>
      </c>
      <c r="Q81" s="50" t="s">
        <v>298</v>
      </c>
      <c r="R81" s="51">
        <v>45900</v>
      </c>
      <c r="S81" s="54" t="s">
        <v>536</v>
      </c>
      <c r="T81" s="49">
        <v>0.6</v>
      </c>
      <c r="U81" s="92">
        <f t="shared" si="5"/>
        <v>0.6</v>
      </c>
      <c r="V81" s="50" t="str">
        <f t="shared" si="9"/>
        <v>EN PROCESO</v>
      </c>
      <c r="W81" s="148" t="s">
        <v>537</v>
      </c>
      <c r="X81" s="50" t="s">
        <v>298</v>
      </c>
    </row>
    <row r="82" spans="1:24" ht="173.4" x14ac:dyDescent="0.2">
      <c r="A82" s="33" t="s">
        <v>297</v>
      </c>
      <c r="B82" s="17" t="s">
        <v>272</v>
      </c>
      <c r="C82" s="29" t="s">
        <v>276</v>
      </c>
      <c r="D82" s="32" t="s">
        <v>400</v>
      </c>
      <c r="E82" s="19">
        <v>1</v>
      </c>
      <c r="F82" s="19" t="s">
        <v>277</v>
      </c>
      <c r="G82" s="19" t="s">
        <v>58</v>
      </c>
      <c r="H82" s="19" t="s">
        <v>42</v>
      </c>
      <c r="I82" s="20">
        <v>45717</v>
      </c>
      <c r="J82" s="20">
        <v>46022</v>
      </c>
      <c r="K82" s="51">
        <v>45777</v>
      </c>
      <c r="L82" s="54" t="s">
        <v>337</v>
      </c>
      <c r="M82" s="50">
        <v>0</v>
      </c>
      <c r="N82" s="60">
        <f t="shared" si="6"/>
        <v>0</v>
      </c>
      <c r="O82" s="49" t="str">
        <f t="shared" si="7"/>
        <v>SIN INICIAR</v>
      </c>
      <c r="P82" s="69" t="s">
        <v>401</v>
      </c>
      <c r="Q82" s="50" t="s">
        <v>298</v>
      </c>
      <c r="R82" s="51">
        <v>45900</v>
      </c>
      <c r="S82" s="54" t="s">
        <v>500</v>
      </c>
      <c r="T82" s="49">
        <v>0.3</v>
      </c>
      <c r="U82" s="92">
        <f t="shared" si="5"/>
        <v>0.3</v>
      </c>
      <c r="V82" s="50" t="str">
        <f t="shared" si="9"/>
        <v>EN PROCESO</v>
      </c>
      <c r="W82" s="148" t="s">
        <v>538</v>
      </c>
      <c r="X82" s="50" t="s">
        <v>298</v>
      </c>
    </row>
  </sheetData>
  <mergeCells count="14">
    <mergeCell ref="R3:X3"/>
    <mergeCell ref="R2:W2"/>
    <mergeCell ref="B2:J2"/>
    <mergeCell ref="K2:Q2"/>
    <mergeCell ref="A3:A4"/>
    <mergeCell ref="K3:Q3"/>
    <mergeCell ref="J3:J4"/>
    <mergeCell ref="I3:I4"/>
    <mergeCell ref="B3:B4"/>
    <mergeCell ref="C3:D4"/>
    <mergeCell ref="E3:E4"/>
    <mergeCell ref="F3:F4"/>
    <mergeCell ref="G3:G4"/>
    <mergeCell ref="H3:H4"/>
  </mergeCells>
  <conditionalFormatting sqref="O4:O82">
    <cfRule type="containsText" dxfId="9" priority="7" operator="containsText" text="INCUMPLIDA">
      <formula>NOT(ISERROR(SEARCH("INCUMPLIDA",O4)))</formula>
    </cfRule>
  </conditionalFormatting>
  <conditionalFormatting sqref="O5:O82">
    <cfRule type="containsText" dxfId="8" priority="8" operator="containsText" text="TERMINADA EXTEMPORÁNEA">
      <formula>NOT(ISERROR(SEARCH("TERMINADA EXTEMPORÁNEA",O5)))</formula>
    </cfRule>
    <cfRule type="containsText" dxfId="7" priority="9" operator="containsText" text="TERMINADA">
      <formula>NOT(ISERROR(SEARCH("TERMINADA",O5)))</formula>
    </cfRule>
    <cfRule type="containsText" dxfId="6" priority="10" operator="containsText" text="EN PROCESO">
      <formula>NOT(ISERROR(SEARCH("EN PROCESO",O5)))</formula>
    </cfRule>
    <cfRule type="containsText" dxfId="5" priority="11" operator="containsText" text="SIN INICIAR">
      <formula>NOT(ISERROR(SEARCH("SIN INICIAR",O5)))</formula>
    </cfRule>
  </conditionalFormatting>
  <conditionalFormatting sqref="V4:V28 V30:V52 V54:V71 V73:V82">
    <cfRule type="containsText" dxfId="4" priority="3" operator="containsText" text="INCUMPLIDA">
      <formula>NOT(ISERROR(SEARCH("INCUMPLIDA",V4)))</formula>
    </cfRule>
  </conditionalFormatting>
  <conditionalFormatting sqref="V5:V28 V30:V52 V54:V71 V73:V82">
    <cfRule type="containsText" dxfId="3" priority="1" operator="containsText" text="TERMINADA">
      <formula>NOT(ISERROR(SEARCH("TERMINADA",V5)))</formula>
    </cfRule>
    <cfRule type="containsText" dxfId="2" priority="2" operator="containsText" text="TERMINADA EXTEMPORÁNEA">
      <formula>NOT(ISERROR(SEARCH("TERMINADA EXTEMPORÁNEA",V5)))</formula>
    </cfRule>
    <cfRule type="containsText" dxfId="1" priority="4" operator="containsText" text="EN PROCESO">
      <formula>NOT(ISERROR(SEARCH("EN PROCESO",V5)))</formula>
    </cfRule>
    <cfRule type="containsText" dxfId="0" priority="5" operator="containsText" text="SIN INICIAR">
      <formula>NOT(ISERROR(SEARCH("SIN INICIAR",V5)))</formula>
    </cfRule>
  </conditionalFormatting>
  <pageMargins left="0.7" right="0.7" top="0.75" bottom="0.75" header="0.3" footer="0.3"/>
  <pageSetup paperSize="9" orientation="portrait" r:id="rId1"/>
  <ignoredErrors>
    <ignoredError sqref="V7 V17 V19 V29 V53 V65 V7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showGridLines="0" zoomScale="85" zoomScaleNormal="85" workbookViewId="0">
      <selection activeCell="B21" sqref="B21"/>
    </sheetView>
  </sheetViews>
  <sheetFormatPr baseColWidth="10" defaultColWidth="14.44140625" defaultRowHeight="15" customHeight="1" x14ac:dyDescent="0.3"/>
  <cols>
    <col min="1" max="1" width="17.88671875" style="2" customWidth="1"/>
    <col min="2" max="2" width="10" style="2" customWidth="1"/>
    <col min="3" max="3" width="16.6640625" style="2" customWidth="1"/>
    <col min="4" max="4" width="11.109375" style="2" customWidth="1"/>
    <col min="5" max="5" width="45.44140625" style="2" customWidth="1"/>
    <col min="6" max="6" width="28.33203125" style="2" customWidth="1"/>
    <col min="7" max="7" width="33.109375" style="2" customWidth="1"/>
    <col min="8" max="8" width="11.44140625" style="2" customWidth="1"/>
    <col min="9" max="9" width="11.88671875" style="2" customWidth="1"/>
    <col min="10" max="10" width="11.6640625" style="2" customWidth="1"/>
    <col min="11" max="11" width="11.33203125" style="2" customWidth="1"/>
    <col min="12" max="12" width="13.33203125" style="2" customWidth="1"/>
    <col min="13" max="13" width="11.33203125" style="2" customWidth="1"/>
    <col min="14" max="14" width="12.6640625" style="2" customWidth="1"/>
    <col min="15" max="15" width="14.109375" style="2" customWidth="1"/>
    <col min="16" max="16" width="11.88671875" style="2" customWidth="1"/>
    <col min="17" max="18" width="12.88671875" style="2" customWidth="1"/>
    <col min="19" max="19" width="13.88671875" style="2" customWidth="1"/>
    <col min="20" max="20" width="10.6640625" style="2" customWidth="1"/>
    <col min="21" max="21" width="16.44140625" style="2" customWidth="1"/>
    <col min="22" max="22" width="16.6640625" style="2" customWidth="1"/>
    <col min="23" max="23" width="14.109375" style="2" customWidth="1"/>
    <col min="24" max="24" width="16.21875" style="2" customWidth="1"/>
    <col min="25" max="25" width="14.44140625" style="2" customWidth="1"/>
    <col min="26" max="26" width="13" style="2" customWidth="1"/>
    <col min="27" max="16384" width="14.44140625" style="2"/>
  </cols>
  <sheetData>
    <row r="1" spans="1:26" ht="8.25" customHeight="1" thickBot="1" x14ac:dyDescent="0.35">
      <c r="A1" s="1"/>
      <c r="B1" s="1"/>
      <c r="C1" s="1"/>
      <c r="D1" s="1"/>
      <c r="E1" s="1"/>
      <c r="F1" s="1"/>
      <c r="G1" s="1"/>
      <c r="H1" s="1"/>
      <c r="I1" s="1"/>
      <c r="J1" s="1"/>
      <c r="K1" s="1"/>
      <c r="L1" s="1"/>
      <c r="M1" s="1"/>
      <c r="N1" s="1"/>
      <c r="O1" s="1"/>
      <c r="P1" s="1"/>
      <c r="Q1" s="1"/>
      <c r="R1" s="1"/>
      <c r="S1" s="1"/>
      <c r="T1" s="1"/>
      <c r="U1" s="1"/>
      <c r="V1" s="1"/>
      <c r="W1" s="1"/>
      <c r="X1" s="1"/>
      <c r="Y1" s="1"/>
      <c r="Z1" s="1"/>
    </row>
    <row r="2" spans="1:26" ht="63" customHeight="1" thickBot="1" x14ac:dyDescent="0.35">
      <c r="A2" s="119" t="s">
        <v>135</v>
      </c>
      <c r="B2" s="120"/>
      <c r="C2" s="121" t="s">
        <v>136</v>
      </c>
      <c r="D2" s="122"/>
      <c r="E2" s="122"/>
      <c r="F2" s="122"/>
      <c r="G2" s="122"/>
      <c r="H2" s="122"/>
      <c r="I2" s="122"/>
      <c r="J2" s="122"/>
      <c r="K2" s="122"/>
      <c r="L2" s="122"/>
      <c r="M2" s="122"/>
      <c r="N2" s="122"/>
      <c r="O2" s="122"/>
      <c r="P2" s="122"/>
      <c r="Q2" s="122"/>
      <c r="R2" s="122"/>
      <c r="S2" s="122"/>
      <c r="T2" s="122"/>
      <c r="U2" s="122"/>
      <c r="V2" s="122"/>
      <c r="W2" s="123"/>
      <c r="X2" s="124"/>
      <c r="Y2" s="124"/>
      <c r="Z2" s="125"/>
    </row>
    <row r="3" spans="1:26" ht="8.25" customHeight="1" x14ac:dyDescent="0.3">
      <c r="A3" s="3"/>
      <c r="B3" s="3"/>
      <c r="C3" s="3"/>
      <c r="D3" s="3"/>
      <c r="E3" s="3"/>
      <c r="F3" s="3"/>
      <c r="G3" s="3"/>
      <c r="H3" s="3"/>
      <c r="I3" s="3"/>
      <c r="J3" s="3"/>
      <c r="K3" s="3"/>
      <c r="L3" s="3"/>
      <c r="M3" s="3"/>
      <c r="N3" s="3"/>
      <c r="O3" s="3"/>
      <c r="P3" s="4"/>
      <c r="Q3" s="4"/>
      <c r="R3" s="4"/>
      <c r="S3" s="1"/>
      <c r="T3" s="1"/>
      <c r="U3" s="1"/>
      <c r="V3" s="1"/>
      <c r="W3" s="1"/>
      <c r="X3" s="1"/>
      <c r="Y3" s="1"/>
      <c r="Z3" s="1"/>
    </row>
    <row r="4" spans="1:26" ht="30" customHeight="1" x14ac:dyDescent="0.3">
      <c r="A4" s="126" t="s">
        <v>137</v>
      </c>
      <c r="B4" s="127"/>
      <c r="C4" s="127"/>
      <c r="D4" s="127"/>
      <c r="E4" s="127"/>
      <c r="F4" s="127"/>
      <c r="G4" s="127"/>
      <c r="H4" s="127"/>
      <c r="I4" s="127"/>
      <c r="J4" s="127"/>
      <c r="K4" s="127"/>
      <c r="L4" s="127"/>
      <c r="M4" s="127"/>
      <c r="N4" s="127"/>
      <c r="O4" s="127"/>
      <c r="P4" s="127"/>
      <c r="Q4" s="127"/>
      <c r="R4" s="127"/>
      <c r="S4" s="127"/>
      <c r="T4" s="127"/>
      <c r="U4" s="127"/>
      <c r="V4" s="127"/>
      <c r="W4" s="127"/>
      <c r="X4" s="127"/>
      <c r="Y4" s="127"/>
      <c r="Z4" s="127"/>
    </row>
    <row r="5" spans="1:26" ht="8.25" customHeight="1" x14ac:dyDescent="0.3">
      <c r="A5" s="3"/>
      <c r="B5" s="3"/>
      <c r="C5" s="3"/>
      <c r="D5" s="3"/>
      <c r="E5" s="3"/>
      <c r="F5" s="3"/>
      <c r="G5" s="3"/>
      <c r="H5" s="3"/>
      <c r="I5" s="3"/>
      <c r="J5" s="3"/>
      <c r="K5" s="3"/>
      <c r="L5" s="3"/>
      <c r="M5" s="3"/>
      <c r="N5" s="3"/>
      <c r="O5" s="3"/>
      <c r="P5" s="4"/>
      <c r="Q5" s="4"/>
      <c r="R5" s="4"/>
      <c r="S5" s="1"/>
      <c r="T5" s="1"/>
      <c r="U5" s="1"/>
      <c r="V5" s="1"/>
      <c r="W5" s="1"/>
      <c r="X5" s="1"/>
      <c r="Y5" s="1"/>
      <c r="Z5" s="1"/>
    </row>
    <row r="6" spans="1:26" ht="24.75" customHeight="1" x14ac:dyDescent="0.3">
      <c r="A6" s="128" t="s">
        <v>138</v>
      </c>
      <c r="B6" s="129"/>
      <c r="C6" s="130" t="s">
        <v>139</v>
      </c>
      <c r="D6" s="131"/>
      <c r="E6" s="131"/>
      <c r="F6" s="131"/>
      <c r="G6" s="131"/>
      <c r="H6" s="132"/>
      <c r="I6" s="4"/>
      <c r="J6" s="4"/>
      <c r="K6" s="4"/>
      <c r="L6" s="4"/>
      <c r="M6" s="4"/>
      <c r="N6" s="4"/>
      <c r="O6" s="4"/>
      <c r="P6" s="4"/>
      <c r="Q6" s="4"/>
      <c r="R6" s="4"/>
      <c r="S6" s="1"/>
      <c r="T6" s="1"/>
      <c r="U6" s="1"/>
      <c r="V6" s="1"/>
      <c r="W6" s="1"/>
      <c r="X6" s="1"/>
      <c r="Y6" s="1"/>
      <c r="Z6" s="1"/>
    </row>
    <row r="7" spans="1:26" ht="9" customHeight="1" x14ac:dyDescent="0.3">
      <c r="A7" s="4"/>
      <c r="B7" s="4"/>
      <c r="C7" s="4"/>
      <c r="D7" s="4"/>
      <c r="E7" s="4"/>
      <c r="F7" s="4"/>
      <c r="G7" s="4"/>
      <c r="H7" s="4"/>
      <c r="I7" s="4"/>
      <c r="J7" s="4"/>
      <c r="P7" s="4"/>
      <c r="Q7" s="128" t="s">
        <v>140</v>
      </c>
      <c r="R7" s="129"/>
      <c r="S7" s="134" t="s">
        <v>141</v>
      </c>
      <c r="T7" s="135"/>
      <c r="U7" s="136"/>
      <c r="V7" s="1"/>
      <c r="W7" s="1"/>
      <c r="X7" s="1"/>
      <c r="Y7" s="1"/>
      <c r="Z7" s="1"/>
    </row>
    <row r="8" spans="1:26" ht="15.75" customHeight="1" x14ac:dyDescent="0.3">
      <c r="A8" s="128" t="s">
        <v>142</v>
      </c>
      <c r="B8" s="129"/>
      <c r="C8" s="134" t="s">
        <v>143</v>
      </c>
      <c r="D8" s="135"/>
      <c r="E8" s="135"/>
      <c r="F8" s="135"/>
      <c r="G8" s="135"/>
      <c r="H8" s="136"/>
      <c r="I8" s="4"/>
      <c r="J8" s="4"/>
      <c r="P8" s="4"/>
      <c r="Q8" s="129"/>
      <c r="R8" s="133"/>
      <c r="S8" s="137"/>
      <c r="T8" s="138"/>
      <c r="U8" s="139"/>
      <c r="V8" s="1"/>
      <c r="W8" s="1"/>
      <c r="X8" s="1"/>
      <c r="Y8" s="1"/>
      <c r="Z8" s="1"/>
    </row>
    <row r="9" spans="1:26" ht="9" customHeight="1" x14ac:dyDescent="0.3">
      <c r="A9" s="129"/>
      <c r="B9" s="133"/>
      <c r="C9" s="137"/>
      <c r="D9" s="138"/>
      <c r="E9" s="138"/>
      <c r="F9" s="138"/>
      <c r="G9" s="138"/>
      <c r="H9" s="139"/>
      <c r="I9" s="4"/>
      <c r="J9" s="4"/>
      <c r="P9" s="4"/>
      <c r="Q9" s="4"/>
      <c r="R9" s="4"/>
      <c r="S9" s="4"/>
      <c r="T9" s="4"/>
      <c r="U9" s="4"/>
      <c r="V9" s="1"/>
      <c r="W9" s="1"/>
      <c r="X9" s="1"/>
      <c r="Y9" s="1"/>
      <c r="Z9" s="1"/>
    </row>
    <row r="10" spans="1:26" ht="9" customHeight="1" x14ac:dyDescent="0.3">
      <c r="A10" s="4"/>
      <c r="B10" s="4"/>
      <c r="C10" s="4"/>
      <c r="D10" s="4"/>
      <c r="E10" s="4"/>
      <c r="F10" s="4"/>
      <c r="G10" s="4"/>
      <c r="H10" s="4"/>
      <c r="I10" s="4"/>
      <c r="J10" s="4"/>
      <c r="P10" s="4"/>
      <c r="Q10" s="128" t="s">
        <v>144</v>
      </c>
      <c r="R10" s="129"/>
      <c r="S10" s="140">
        <v>2025</v>
      </c>
      <c r="T10" s="135"/>
      <c r="U10" s="136"/>
      <c r="V10" s="1"/>
      <c r="W10" s="1"/>
      <c r="X10" s="1"/>
      <c r="Y10" s="1"/>
      <c r="Z10" s="1"/>
    </row>
    <row r="11" spans="1:26" ht="15.75" customHeight="1" x14ac:dyDescent="0.3">
      <c r="A11" s="128" t="s">
        <v>145</v>
      </c>
      <c r="B11" s="129"/>
      <c r="C11" s="134" t="s">
        <v>146</v>
      </c>
      <c r="D11" s="135"/>
      <c r="E11" s="135"/>
      <c r="F11" s="135"/>
      <c r="G11" s="135"/>
      <c r="H11" s="136"/>
      <c r="I11" s="4"/>
      <c r="J11" s="4"/>
      <c r="P11" s="4"/>
      <c r="Q11" s="129"/>
      <c r="R11" s="133"/>
      <c r="S11" s="141"/>
      <c r="T11" s="133"/>
      <c r="U11" s="142"/>
      <c r="V11" s="1"/>
      <c r="W11" s="1"/>
      <c r="X11" s="1"/>
      <c r="Y11" s="1"/>
      <c r="Z11" s="1"/>
    </row>
    <row r="12" spans="1:26" ht="6" customHeight="1" x14ac:dyDescent="0.3">
      <c r="A12" s="129"/>
      <c r="B12" s="133"/>
      <c r="C12" s="141"/>
      <c r="D12" s="133"/>
      <c r="E12" s="133"/>
      <c r="F12" s="133"/>
      <c r="G12" s="133"/>
      <c r="H12" s="142"/>
      <c r="I12" s="4"/>
      <c r="J12" s="4"/>
      <c r="P12" s="4"/>
      <c r="Q12" s="129"/>
      <c r="R12" s="133"/>
      <c r="S12" s="137"/>
      <c r="T12" s="138"/>
      <c r="U12" s="139"/>
      <c r="V12" s="1"/>
      <c r="W12" s="1"/>
      <c r="X12" s="1"/>
      <c r="Y12" s="1"/>
      <c r="Z12" s="1"/>
    </row>
    <row r="13" spans="1:26" ht="3" customHeight="1" x14ac:dyDescent="0.3">
      <c r="A13" s="129"/>
      <c r="B13" s="133"/>
      <c r="C13" s="137"/>
      <c r="D13" s="138"/>
      <c r="E13" s="138"/>
      <c r="F13" s="138"/>
      <c r="G13" s="138"/>
      <c r="H13" s="139"/>
      <c r="I13" s="4"/>
      <c r="J13" s="4"/>
      <c r="P13" s="4"/>
      <c r="Q13" s="6" t="s">
        <v>135</v>
      </c>
      <c r="R13" s="6"/>
      <c r="S13" s="6"/>
      <c r="T13" s="6"/>
      <c r="U13" s="6"/>
      <c r="V13" s="1"/>
      <c r="W13" s="1"/>
      <c r="X13" s="1"/>
      <c r="Y13" s="1"/>
      <c r="Z13" s="1"/>
    </row>
    <row r="14" spans="1:26" ht="10.5" customHeight="1" x14ac:dyDescent="0.3">
      <c r="A14" s="4"/>
      <c r="B14" s="4"/>
      <c r="C14" s="4"/>
      <c r="D14" s="4"/>
      <c r="E14" s="4"/>
      <c r="F14" s="4"/>
      <c r="G14" s="4"/>
      <c r="H14" s="4"/>
      <c r="I14" s="4"/>
      <c r="J14" s="4"/>
      <c r="P14" s="4"/>
      <c r="Q14" s="6"/>
      <c r="R14" s="6"/>
      <c r="S14" s="6"/>
      <c r="T14" s="6"/>
      <c r="U14" s="6"/>
      <c r="V14" s="1"/>
      <c r="W14" s="1"/>
      <c r="X14" s="1"/>
      <c r="Y14" s="1"/>
      <c r="Z14" s="1"/>
    </row>
    <row r="15" spans="1:26" ht="6" customHeight="1" x14ac:dyDescent="0.3">
      <c r="A15" s="128" t="s">
        <v>147</v>
      </c>
      <c r="B15" s="129"/>
      <c r="C15" s="134" t="s">
        <v>148</v>
      </c>
      <c r="D15" s="135"/>
      <c r="E15" s="135"/>
      <c r="F15" s="135"/>
      <c r="G15" s="135"/>
      <c r="H15" s="136"/>
      <c r="I15" s="4"/>
      <c r="J15" s="4"/>
      <c r="P15" s="4"/>
      <c r="Q15" s="128" t="s">
        <v>149</v>
      </c>
      <c r="R15" s="129"/>
      <c r="S15" s="145">
        <v>45685</v>
      </c>
      <c r="T15" s="135"/>
      <c r="U15" s="136"/>
      <c r="V15" s="1"/>
      <c r="W15" s="1"/>
      <c r="X15" s="1"/>
      <c r="Y15" s="1"/>
      <c r="Z15" s="1"/>
    </row>
    <row r="16" spans="1:26" ht="18.75" customHeight="1" x14ac:dyDescent="0.3">
      <c r="A16" s="129"/>
      <c r="B16" s="133"/>
      <c r="C16" s="137"/>
      <c r="D16" s="138"/>
      <c r="E16" s="138"/>
      <c r="F16" s="138"/>
      <c r="G16" s="138"/>
      <c r="H16" s="139"/>
      <c r="I16" s="4"/>
      <c r="J16" s="4"/>
      <c r="P16" s="4"/>
      <c r="Q16" s="129"/>
      <c r="R16" s="133"/>
      <c r="S16" s="137"/>
      <c r="T16" s="138"/>
      <c r="U16" s="139"/>
      <c r="V16" s="1"/>
      <c r="W16" s="1"/>
      <c r="X16" s="1"/>
      <c r="Y16" s="1"/>
      <c r="Z16" s="1"/>
    </row>
    <row r="17" spans="1:26" ht="19.5" customHeight="1" x14ac:dyDescent="0.3">
      <c r="A17" s="146" t="s">
        <v>135</v>
      </c>
      <c r="B17" s="129"/>
      <c r="C17" s="129"/>
      <c r="D17" s="129"/>
      <c r="E17" s="129"/>
      <c r="F17" s="129"/>
      <c r="G17" s="129"/>
      <c r="H17" s="129"/>
      <c r="I17" s="129"/>
      <c r="J17" s="129"/>
      <c r="K17" s="129"/>
      <c r="L17" s="129"/>
      <c r="M17" s="129"/>
      <c r="N17" s="129"/>
      <c r="O17" s="129"/>
      <c r="P17" s="4"/>
      <c r="Q17" s="4"/>
      <c r="R17" s="4"/>
      <c r="S17" s="1"/>
      <c r="T17" s="1"/>
      <c r="U17" s="1"/>
      <c r="V17" s="1"/>
      <c r="W17" s="1"/>
      <c r="X17" s="1"/>
      <c r="Y17" s="1"/>
      <c r="Z17" s="1"/>
    </row>
    <row r="18" spans="1:26" ht="19.5" customHeight="1" thickBot="1" x14ac:dyDescent="0.35">
      <c r="A18" s="3"/>
      <c r="B18" s="5"/>
      <c r="C18" s="5"/>
      <c r="D18" s="5"/>
      <c r="E18" s="5"/>
      <c r="F18" s="5"/>
      <c r="G18" s="5"/>
      <c r="H18" s="5"/>
      <c r="I18" s="5"/>
      <c r="J18" s="5"/>
      <c r="K18" s="5"/>
      <c r="L18" s="5"/>
      <c r="M18" s="5"/>
      <c r="N18" s="5"/>
      <c r="O18" s="5"/>
      <c r="P18" s="4"/>
      <c r="Q18" s="4"/>
      <c r="R18" s="4"/>
      <c r="S18" s="1"/>
      <c r="T18" s="1"/>
      <c r="U18" s="1"/>
      <c r="V18" s="1"/>
      <c r="W18" s="1"/>
      <c r="X18" s="1"/>
      <c r="Y18" s="1"/>
      <c r="Z18" s="1"/>
    </row>
    <row r="19" spans="1:26" ht="19.5" customHeight="1" x14ac:dyDescent="0.3">
      <c r="A19" s="147" t="s">
        <v>150</v>
      </c>
      <c r="B19" s="143"/>
      <c r="C19" s="143"/>
      <c r="D19" s="143"/>
      <c r="E19" s="7"/>
      <c r="F19" s="143" t="s">
        <v>151</v>
      </c>
      <c r="G19" s="143"/>
      <c r="H19" s="143" t="s">
        <v>152</v>
      </c>
      <c r="I19" s="143"/>
      <c r="J19" s="143"/>
      <c r="K19" s="143"/>
      <c r="L19" s="143"/>
      <c r="M19" s="143"/>
      <c r="N19" s="143"/>
      <c r="O19" s="143"/>
      <c r="P19" s="143"/>
      <c r="Q19" s="143" t="s">
        <v>153</v>
      </c>
      <c r="R19" s="143"/>
      <c r="S19" s="143"/>
      <c r="T19" s="143" t="s">
        <v>154</v>
      </c>
      <c r="U19" s="143"/>
      <c r="V19" s="143" t="s">
        <v>155</v>
      </c>
      <c r="W19" s="143"/>
      <c r="X19" s="7" t="s">
        <v>156</v>
      </c>
      <c r="Y19" s="143" t="s">
        <v>157</v>
      </c>
      <c r="Z19" s="144"/>
    </row>
    <row r="20" spans="1:26" s="11" customFormat="1" ht="81" customHeight="1" x14ac:dyDescent="0.3">
      <c r="A20" s="8" t="s">
        <v>158</v>
      </c>
      <c r="B20" s="9" t="s">
        <v>159</v>
      </c>
      <c r="C20" s="9" t="s">
        <v>160</v>
      </c>
      <c r="D20" s="9" t="s">
        <v>161</v>
      </c>
      <c r="E20" s="9" t="s">
        <v>162</v>
      </c>
      <c r="F20" s="9" t="s">
        <v>163</v>
      </c>
      <c r="G20" s="9" t="s">
        <v>164</v>
      </c>
      <c r="H20" s="9" t="s">
        <v>165</v>
      </c>
      <c r="I20" s="9" t="s">
        <v>166</v>
      </c>
      <c r="J20" s="9" t="s">
        <v>167</v>
      </c>
      <c r="K20" s="9" t="s">
        <v>168</v>
      </c>
      <c r="L20" s="9" t="s">
        <v>169</v>
      </c>
      <c r="M20" s="9" t="s">
        <v>170</v>
      </c>
      <c r="N20" s="9" t="s">
        <v>171</v>
      </c>
      <c r="O20" s="9" t="s">
        <v>172</v>
      </c>
      <c r="P20" s="9" t="s">
        <v>173</v>
      </c>
      <c r="Q20" s="9" t="s">
        <v>174</v>
      </c>
      <c r="R20" s="9" t="s">
        <v>175</v>
      </c>
      <c r="S20" s="9" t="s">
        <v>176</v>
      </c>
      <c r="T20" s="9" t="s">
        <v>177</v>
      </c>
      <c r="U20" s="9" t="s">
        <v>178</v>
      </c>
      <c r="V20" s="9" t="s">
        <v>179</v>
      </c>
      <c r="W20" s="9" t="s">
        <v>180</v>
      </c>
      <c r="X20" s="9" t="s">
        <v>181</v>
      </c>
      <c r="Y20" s="9" t="s">
        <v>182</v>
      </c>
      <c r="Z20" s="10" t="s">
        <v>183</v>
      </c>
    </row>
    <row r="21" spans="1:26" s="16" customFormat="1" ht="198" customHeight="1" thickBot="1" x14ac:dyDescent="0.35">
      <c r="A21" s="12" t="s">
        <v>184</v>
      </c>
      <c r="B21" s="13">
        <v>81382</v>
      </c>
      <c r="C21" s="13" t="s">
        <v>185</v>
      </c>
      <c r="D21" s="13" t="s">
        <v>186</v>
      </c>
      <c r="E21" s="13" t="s">
        <v>187</v>
      </c>
      <c r="F21" s="14" t="s">
        <v>188</v>
      </c>
      <c r="G21" s="14" t="s">
        <v>189</v>
      </c>
      <c r="H21" s="14" t="s">
        <v>188</v>
      </c>
      <c r="I21" s="14" t="s">
        <v>188</v>
      </c>
      <c r="J21" s="14" t="s">
        <v>188</v>
      </c>
      <c r="K21" s="14" t="s">
        <v>189</v>
      </c>
      <c r="L21" s="14" t="s">
        <v>188</v>
      </c>
      <c r="M21" s="14" t="s">
        <v>188</v>
      </c>
      <c r="N21" s="14" t="s">
        <v>188</v>
      </c>
      <c r="O21" s="14" t="s">
        <v>188</v>
      </c>
      <c r="P21" s="14" t="s">
        <v>188</v>
      </c>
      <c r="Q21" s="14" t="s">
        <v>188</v>
      </c>
      <c r="R21" s="14" t="s">
        <v>188</v>
      </c>
      <c r="S21" s="14" t="s">
        <v>189</v>
      </c>
      <c r="T21" s="14" t="s">
        <v>188</v>
      </c>
      <c r="U21" s="14" t="s">
        <v>188</v>
      </c>
      <c r="V21" s="14" t="s">
        <v>189</v>
      </c>
      <c r="W21" s="14" t="s">
        <v>188</v>
      </c>
      <c r="X21" s="14">
        <v>3</v>
      </c>
      <c r="Y21" s="14">
        <v>24</v>
      </c>
      <c r="Z21" s="15" t="s">
        <v>188</v>
      </c>
    </row>
    <row r="22" spans="1:26" ht="19.5" customHeight="1" x14ac:dyDescent="0.3">
      <c r="A22" s="3"/>
      <c r="B22" s="5"/>
      <c r="C22" s="5"/>
      <c r="D22" s="5"/>
      <c r="E22" s="5"/>
      <c r="F22" s="5"/>
      <c r="G22" s="5"/>
      <c r="H22" s="5"/>
      <c r="I22" s="5"/>
      <c r="J22" s="5"/>
      <c r="K22" s="5"/>
      <c r="L22" s="5"/>
      <c r="M22" s="5"/>
      <c r="N22" s="5"/>
      <c r="O22" s="5"/>
      <c r="P22" s="4"/>
      <c r="Q22" s="4"/>
      <c r="R22" s="4"/>
      <c r="S22" s="1"/>
      <c r="T22" s="1"/>
      <c r="U22" s="1"/>
      <c r="V22" s="1"/>
      <c r="W22" s="1"/>
      <c r="X22" s="1"/>
      <c r="Y22" s="1"/>
      <c r="Z22" s="1"/>
    </row>
    <row r="23" spans="1:26"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6">
    <mergeCell ref="V19:W19"/>
    <mergeCell ref="Y19:Z19"/>
    <mergeCell ref="A15:B16"/>
    <mergeCell ref="C15:H16"/>
    <mergeCell ref="Q15:R16"/>
    <mergeCell ref="S15:U16"/>
    <mergeCell ref="A17:O17"/>
    <mergeCell ref="A19:D19"/>
    <mergeCell ref="F19:G19"/>
    <mergeCell ref="H19:P19"/>
    <mergeCell ref="Q19:S19"/>
    <mergeCell ref="T19:U19"/>
    <mergeCell ref="Q7:R8"/>
    <mergeCell ref="S7:U8"/>
    <mergeCell ref="A8:B9"/>
    <mergeCell ref="C8:H9"/>
    <mergeCell ref="Q10:R12"/>
    <mergeCell ref="S10:U12"/>
    <mergeCell ref="A11:B13"/>
    <mergeCell ref="C11:H13"/>
    <mergeCell ref="A2:B2"/>
    <mergeCell ref="C2:W2"/>
    <mergeCell ref="X2:Z2"/>
    <mergeCell ref="A4:Z4"/>
    <mergeCell ref="A6:B6"/>
    <mergeCell ref="C6:H6"/>
  </mergeCells>
  <printOptions horizontalCentered="1"/>
  <pageMargins left="0.11811023622047245" right="0" top="0.24" bottom="0" header="0" footer="0"/>
  <pageSetup scale="70" pageOrder="overThenDown"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PTEP</vt:lpstr>
      <vt:lpstr>4.1 Anexo SUIT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dcterms:created xsi:type="dcterms:W3CDTF">2025-04-29T20:30:30Z</dcterms:created>
  <dcterms:modified xsi:type="dcterms:W3CDTF">2025-10-03T14:20:57Z</dcterms:modified>
</cp:coreProperties>
</file>