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izeth.gonzalez\Downloads\"/>
    </mc:Choice>
  </mc:AlternateContent>
  <bookViews>
    <workbookView xWindow="0" yWindow="0" windowWidth="15345" windowHeight="4575" tabRatio="794"/>
  </bookViews>
  <sheets>
    <sheet name="PTEP" sheetId="1" r:id="rId1"/>
    <sheet name="4,1, SUIT" sheetId="5" r:id="rId2"/>
    <sheet name="Hoja3" sheetId="3" state="hidden" r:id="rId3"/>
    <sheet name="4.1 Anexo SUIT" sheetId="2" state="hidden" r:id="rId4"/>
    <sheet name="4.2 Anexo Cronograma" sheetId="4" state="hidden" r:id="rId5"/>
  </sheets>
  <definedNames>
    <definedName name="_xlnm._FilterDatabase" localSheetId="0" hidden="1">PTEP!$A$4:$P$69</definedName>
    <definedName name="_xlnm.Print_Area" localSheetId="1">'4,1, SUIT'!$A$1:$Q$23</definedName>
    <definedName name="_xlnm.Print_Area" localSheetId="3">'4.1 Anexo SUIT'!$A$1:$W$23</definedName>
    <definedName name="_xlnm.Print_Titles" localSheetId="4">'4.2 Anexo Cronograma'!$A:$D,'4.2 Anexo Cronograma'!$1:$7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N40" i="1"/>
  <c r="M66" i="1"/>
  <c r="N66" i="1"/>
  <c r="M58" i="1"/>
  <c r="N58" i="1"/>
  <c r="M57" i="1"/>
  <c r="N57" i="1"/>
  <c r="M56" i="1"/>
  <c r="N56" i="1"/>
  <c r="M55" i="1"/>
  <c r="N55" i="1"/>
  <c r="M54" i="1"/>
  <c r="N54" i="1"/>
  <c r="M53" i="1"/>
  <c r="N53" i="1"/>
  <c r="M52" i="1"/>
  <c r="N52" i="1"/>
  <c r="M51" i="1"/>
  <c r="N51" i="1"/>
  <c r="M31" i="1"/>
  <c r="N31" i="1"/>
  <c r="M30" i="1"/>
  <c r="N30" i="1"/>
  <c r="M25" i="1"/>
  <c r="N25" i="1"/>
  <c r="M17" i="1"/>
  <c r="N17" i="1"/>
  <c r="M11" i="1"/>
  <c r="N11" i="1"/>
  <c r="M67" i="1"/>
  <c r="N67" i="1"/>
  <c r="M64" i="1"/>
  <c r="N64" i="1"/>
  <c r="M62" i="1"/>
  <c r="N62" i="1"/>
  <c r="M61" i="1"/>
  <c r="N61" i="1"/>
  <c r="M48" i="1"/>
  <c r="N48" i="1"/>
  <c r="M47" i="1"/>
  <c r="N47" i="1"/>
  <c r="M45" i="1"/>
  <c r="N45" i="1"/>
  <c r="M41" i="1"/>
  <c r="N41" i="1"/>
  <c r="M22" i="1"/>
  <c r="N22" i="1"/>
  <c r="M20" i="1"/>
  <c r="N20" i="1"/>
  <c r="M44" i="1"/>
  <c r="N44" i="1"/>
  <c r="M43" i="1"/>
  <c r="N43" i="1"/>
  <c r="M39" i="1"/>
  <c r="N39" i="1"/>
  <c r="M34" i="1"/>
  <c r="N34" i="1"/>
  <c r="M33" i="1"/>
  <c r="N33" i="1"/>
  <c r="M32" i="1"/>
  <c r="N32" i="1"/>
  <c r="M28" i="1"/>
  <c r="N28" i="1"/>
  <c r="M26" i="1"/>
  <c r="N26" i="1"/>
  <c r="M23" i="1"/>
  <c r="N23" i="1"/>
  <c r="M18" i="1"/>
  <c r="N18" i="1"/>
  <c r="M69" i="1"/>
  <c r="N69" i="1"/>
  <c r="M21" i="1"/>
  <c r="N21" i="1"/>
  <c r="M24" i="1"/>
  <c r="N24" i="1"/>
  <c r="M27" i="1"/>
  <c r="N27" i="1"/>
  <c r="M9" i="1"/>
  <c r="N9" i="1"/>
  <c r="M6" i="1"/>
  <c r="N6" i="1"/>
  <c r="M7" i="1"/>
  <c r="N7" i="1"/>
  <c r="M8" i="1"/>
  <c r="N8" i="1"/>
  <c r="M10" i="1"/>
  <c r="N10" i="1"/>
  <c r="M12" i="1"/>
  <c r="N12" i="1"/>
  <c r="M13" i="1"/>
  <c r="N13" i="1"/>
  <c r="M14" i="1"/>
  <c r="N14" i="1"/>
  <c r="M15" i="1"/>
  <c r="N15" i="1"/>
  <c r="M16" i="1"/>
  <c r="N16" i="1"/>
  <c r="M19" i="1"/>
  <c r="N19" i="1"/>
  <c r="M29" i="1"/>
  <c r="N29" i="1"/>
  <c r="M35" i="1"/>
  <c r="N35" i="1"/>
  <c r="M36" i="1"/>
  <c r="N36" i="1"/>
  <c r="M37" i="1"/>
  <c r="N37" i="1"/>
  <c r="M38" i="1"/>
  <c r="N38" i="1"/>
  <c r="M42" i="1"/>
  <c r="N42" i="1"/>
  <c r="M46" i="1"/>
  <c r="N46" i="1"/>
  <c r="M49" i="1"/>
  <c r="N49" i="1"/>
  <c r="M50" i="1"/>
  <c r="N50" i="1"/>
  <c r="M59" i="1"/>
  <c r="N59" i="1"/>
  <c r="M60" i="1"/>
  <c r="N60" i="1"/>
  <c r="M63" i="1"/>
  <c r="N63" i="1"/>
  <c r="M65" i="1"/>
  <c r="N65" i="1"/>
  <c r="M68" i="1"/>
  <c r="N68" i="1"/>
  <c r="M5" i="1"/>
  <c r="N5" i="1"/>
  <c r="Z21" i="2"/>
  <c r="AA21" i="2"/>
</calcChain>
</file>

<file path=xl/sharedStrings.xml><?xml version="1.0" encoding="utf-8"?>
<sst xmlns="http://schemas.openxmlformats.org/spreadsheetml/2006/main" count="841" uniqueCount="444">
  <si>
    <t>1. Lineamientos de transparencia activa.</t>
  </si>
  <si>
    <t>1.1</t>
  </si>
  <si>
    <t>Divulgar a través de los canales de comunicación internos el documento con lineamientos para la publicación de información en el botón de transparencia.</t>
  </si>
  <si>
    <t xml:space="preserve">Dos (2) piezas comunicativas publicadas </t>
  </si>
  <si>
    <t xml:space="preserve">Planeación
Comunicaciones </t>
  </si>
  <si>
    <t>1.2</t>
  </si>
  <si>
    <t>Monitorear la actualización de la información de los contenidos de la sede electrónica relacionados con los documentos del botón de transparencia y derecho de acceso a la información pública (Resolución 1519 de 2020).</t>
  </si>
  <si>
    <t xml:space="preserve">Comunicaciones </t>
  </si>
  <si>
    <t>1.3</t>
  </si>
  <si>
    <t>1.4</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</si>
  <si>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</si>
  <si>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</si>
  <si>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</si>
  <si>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</si>
  <si>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t>Sistema Único de Información y Trámites - SUIT actualizado</t>
  </si>
  <si>
    <t>Atención al Ciudadano
Planeación</t>
  </si>
  <si>
    <t>Una (1) capacitación realizada</t>
  </si>
  <si>
    <t>2. Lineamientos de transparencia pasiva.</t>
  </si>
  <si>
    <t>2.1</t>
  </si>
  <si>
    <t>Atención al Ciudadano.</t>
  </si>
  <si>
    <t>3. Elaboración de los instrumentos de gestión de la información.</t>
  </si>
  <si>
    <t>3.1</t>
  </si>
  <si>
    <t>Actualizar el registro de activos de información de la entidad conforme a lo definido en la ley 1712 de 2014</t>
  </si>
  <si>
    <t xml:space="preserve">Un (1) registro de activos de información actualizado en la página web </t>
  </si>
  <si>
    <t>Gestión Documental</t>
  </si>
  <si>
    <t>3.2</t>
  </si>
  <si>
    <t>3.3</t>
  </si>
  <si>
    <t>Publicar el programa de gestión documental en la sede electrónica de la entidad conforme a lo definido en la ley 1712 de 2014</t>
  </si>
  <si>
    <t xml:space="preserve">Un (1) Programa de Gestión Documental - PGD actualizado en la página web </t>
  </si>
  <si>
    <t>3.4</t>
  </si>
  <si>
    <t>Actualizar las Tablas de Retención documental de la entidad conforme a lo definido en el acuerdo 04 de 2019 del archivo general de la nación</t>
  </si>
  <si>
    <t>4.1</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</si>
  <si>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</si>
  <si>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</si>
  <si>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</si>
  <si>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</si>
  <si>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Subcomponente / procesos</t>
  </si>
  <si>
    <t>Actividad</t>
  </si>
  <si>
    <t>Meta o producto</t>
  </si>
  <si>
    <t>Responsable</t>
  </si>
  <si>
    <t>Fecha inicial</t>
  </si>
  <si>
    <t>Fecha final</t>
  </si>
  <si>
    <t>Planeación</t>
  </si>
  <si>
    <t>2.2</t>
  </si>
  <si>
    <t xml:space="preserve">Recursos humanos </t>
  </si>
  <si>
    <t>4.2</t>
  </si>
  <si>
    <t>6.1</t>
  </si>
  <si>
    <t>1. Estructura administrativa y direccionamiento estratégico.</t>
  </si>
  <si>
    <t>Realizar la revisión de los informes de servicio al ciudadano una vez al año.</t>
  </si>
  <si>
    <t>Una (1) reunión de comité con la temática de servicio al ciudadano.</t>
  </si>
  <si>
    <t xml:space="preserve">Cuatro (4)  comunicaciones realizadas en el año </t>
  </si>
  <si>
    <t>2. Fortalecimiento de los canales de atención.</t>
  </si>
  <si>
    <t xml:space="preserve">Atención al Ciudadano. 
Equipo digital </t>
  </si>
  <si>
    <t>Fortalecer la descripción de los canales de atención de la entidad para las denuncias por posibles actos de corrupción en la página web y plataformas digitales</t>
  </si>
  <si>
    <t>Cuatro (4) mensajes asociados a los canales de atención a la ciudadanía elaborados y publicados en redes sociales</t>
  </si>
  <si>
    <t>2.3</t>
  </si>
  <si>
    <t xml:space="preserve">Cuatro (4) mensajes asociados a los canales de atención a la ciudadanía elaborados y publicados </t>
  </si>
  <si>
    <t>3. Talento Humano.</t>
  </si>
  <si>
    <t>4. Normativo y procedimental.</t>
  </si>
  <si>
    <t xml:space="preserve">Cuatro (4) mensajes publicados en el año </t>
  </si>
  <si>
    <t xml:space="preserve">Atención al Ciudadano </t>
  </si>
  <si>
    <t>4.3</t>
  </si>
  <si>
    <t>5. Relacionamiento con el ciudadano.</t>
  </si>
  <si>
    <t>5.2</t>
  </si>
  <si>
    <t>Realizar evaluación de la atención al ciudadano prestada por la entidad mediante un (1) ejercicio de análisis de la prestación del servicio.</t>
  </si>
  <si>
    <t>6. Análisis de la información de las denuncia de corrupción (enfoque de género)</t>
  </si>
  <si>
    <t xml:space="preserve">Atención al ciudadano </t>
  </si>
  <si>
    <t>1. Racionalización de trámites</t>
  </si>
  <si>
    <t>Adelantar la estrategia de racionalización de trámites de acuerdo con el registro realizado en el SUIT (Anexo 4.1).</t>
  </si>
  <si>
    <t>Una (1) estrategia de racionalización implementada para el OPA</t>
  </si>
  <si>
    <t xml:space="preserve">Llevar a cabo la fase de monitoreo a la implementación de la estrategia de racionalización de trámites registrada en el SUIT </t>
  </si>
  <si>
    <t xml:space="preserve">Planeación </t>
  </si>
  <si>
    <t xml:space="preserve">1. Apertura de datos para los ciudadanos y grupos de interés </t>
  </si>
  <si>
    <t xml:space="preserve">Sistemas </t>
  </si>
  <si>
    <t>Seguimiento a la usabilidad de los set de datos publicados en datos abiertos</t>
  </si>
  <si>
    <t>Reporte mensual del uso y descarga de los set de datos publicados mensualmente</t>
  </si>
  <si>
    <t>2. Entrega de información en lenguaje sencillo que de cuenta de la gestión institucional.</t>
  </si>
  <si>
    <t>Promover ejercicios de capacitación y traducción de documentos en lenguaje claro</t>
  </si>
  <si>
    <t>Atención al Ciudadano</t>
  </si>
  <si>
    <t>3. Apertura de la información presupuestal institucional y de resultados.</t>
  </si>
  <si>
    <t>1. Ciudadanía en la toma de decisiones públicas.</t>
  </si>
  <si>
    <t>Dirección Operativa
Planeación (Reporte)</t>
  </si>
  <si>
    <t>2. Iniciativas de innovación por articulación institucional.</t>
  </si>
  <si>
    <t xml:space="preserve">Realizar iniciativas de participación en Capital invitando a la ciudadanía a aportar nuevas ideas para solucionar un problema o construir una idea". </t>
  </si>
  <si>
    <t>3. Redes de innovación pública.</t>
  </si>
  <si>
    <t>Asistir a los encuentros de la Red del Conocimiento e Innovación del Sector Cultura, Recreación y Deporte</t>
  </si>
  <si>
    <t xml:space="preserve">Reuniones atendidas de acuerdo con el cronograma de la red </t>
  </si>
  <si>
    <t>Recursos humanos.</t>
  </si>
  <si>
    <t xml:space="preserve">  Publicar el Código de Integridad actualizado en la Página web del Canal para consulta de los grupos de valor.</t>
  </si>
  <si>
    <t>Publicación en la página web del código de Integridad para consulta de los grupos de valor</t>
  </si>
  <si>
    <t>2. Promoción de la integridad en las instituciones y grupos de interés.</t>
  </si>
  <si>
    <t xml:space="preserve">Adelantar acciones para la visibilización de los gestores éticos de la entidad  </t>
  </si>
  <si>
    <t xml:space="preserve">Dos (2) socializaciones de los gestores éticos en el año </t>
  </si>
  <si>
    <t>Recursos humanos - gestores éticos</t>
  </si>
  <si>
    <t xml:space="preserve">Llevar a cabo capacitaciones en materia de veedurías ciudadanas (Decreto distrital 1712 de 2014 artículo 4) con el apoyo de las entidades correspondientes </t>
  </si>
  <si>
    <t xml:space="preserve">4. Gestión preventiva de conflicto de interés </t>
  </si>
  <si>
    <t>Una (1) capacitación realizada, dos (2) piezas graficas socializadas</t>
  </si>
  <si>
    <t>5. Gestión prácticas Antisoborno, Antifraude</t>
  </si>
  <si>
    <t>2. Construcción del mapa de riesgos anticorrupción (Incluidos los riesgos de lavado de activos)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</si>
  <si>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</si>
  <si>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</si>
  <si>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 xml:space="preserve">Planeación
Procesos susceptibles de identificar riesgos de lavado de activos </t>
  </si>
  <si>
    <t>1. Adecuación institucional para cumplir con la debida diligencia</t>
  </si>
  <si>
    <t>2. Construcción del plan de trabajo para adaptar y/o desarrollar la debida diligencia</t>
  </si>
  <si>
    <t/>
  </si>
  <si>
    <t>Programa de Transparencia y Ética Pública 2023 
(En transición del Plan Anticorrupción y de Atención al Ciudadano - PAAC)
Versión 1
Fecha de publicación: 31/01/2023</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</si>
  <si>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</si>
  <si>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</si>
  <si>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</si>
  <si>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</si>
  <si>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</si>
  <si>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</si>
  <si>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</si>
  <si>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</si>
  <si>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</si>
  <si>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</si>
  <si>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</si>
  <si>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</si>
  <si>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</si>
  <si>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</si>
  <si>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</si>
  <si>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</si>
  <si>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</si>
  <si>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</si>
  <si>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</si>
  <si>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</si>
  <si>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</si>
  <si>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</si>
  <si>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</si>
  <si>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</si>
  <si>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</si>
  <si>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</si>
  <si>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Otros procedimientos administrativos de cara al usuario</t>
  </si>
  <si>
    <t>81382</t>
  </si>
  <si>
    <t>Permiso de retransmisión de señal de televisión</t>
  </si>
  <si>
    <t>Inscrito</t>
  </si>
  <si>
    <t>Para la solicitud de los permisos de retransmisión de señal, los canales comunitarios adelantan la solicitud por correo electrónico y posteriormente envían la documentación que se les indica.</t>
  </si>
  <si>
    <t>A través de formulario digital en la sede electrónica de la entidad los canales comunitarios podrán realizar la solicitud y cargar los documentos necesarios para obtener el permiso.</t>
  </si>
  <si>
    <t>Con la mejora implementada se reducen los tiempos y pasos requeridos por los solicitantes (canales comunitarios) para obtener el permiso de retransmisión de señal.</t>
  </si>
  <si>
    <t>Tecnológica</t>
  </si>
  <si>
    <t>Formularios diligenciados en línea</t>
  </si>
  <si>
    <t>Auxiliar de atención al ciudadano</t>
  </si>
  <si>
    <t xml:space="preserve">Universo </t>
  </si>
  <si>
    <t>Componente</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</si>
  <si>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</si>
  <si>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</si>
  <si>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</si>
  <si>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</si>
  <si>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</si>
  <si>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</si>
  <si>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</si>
  <si>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PRIMER SEGUIMIENTO 2023</t>
  </si>
  <si>
    <t>Fecha seguimiento</t>
  </si>
  <si>
    <t>Evidencias o soportes ejecución acción de mejora</t>
  </si>
  <si>
    <t xml:space="preserve"> Actividades realizadas  a la fecha</t>
  </si>
  <si>
    <t>Resultado del indicador</t>
  </si>
  <si>
    <t>Alerta</t>
  </si>
  <si>
    <t>Análisis - Seguimiento OCI</t>
  </si>
  <si>
    <t>Auditor que realizó el seguimiento</t>
  </si>
  <si>
    <t>31-04-2023</t>
  </si>
  <si>
    <t xml:space="preserve">Enviar un reporte quincenal a las áreas que tengan peticiones  pendientes de respuesta con el fin de hacer el seguimiento del caso.  </t>
  </si>
  <si>
    <t xml:space="preserve">al menos 22 reportes enviados por correo electrónico </t>
  </si>
  <si>
    <t xml:space="preserve">Incluir en los informes mensuales de PQRS información de las denuncias de corrupción con enfoque de género. </t>
  </si>
  <si>
    <t xml:space="preserve">ESTRATEGIA DE RACIONALIZACIÓN DE TRÁMITES </t>
  </si>
  <si>
    <t>ANEXO 4.2 - CRONOGRAMA DE IMPLEMENTACIÓN</t>
  </si>
  <si>
    <t>CRONOGRAMA DE ACTIVIDADES</t>
  </si>
  <si>
    <t>SOPORTE</t>
  </si>
  <si>
    <t>ENE</t>
  </si>
  <si>
    <t>FEB</t>
  </si>
  <si>
    <t>MAR</t>
  </si>
  <si>
    <t>ABR</t>
  </si>
  <si>
    <t>MAY</t>
  </si>
  <si>
    <t>JUN</t>
  </si>
  <si>
    <t>JUL</t>
  </si>
  <si>
    <t>AGO</t>
  </si>
  <si>
    <t>SEP</t>
  </si>
  <si>
    <t>OCT</t>
  </si>
  <si>
    <t>NOV</t>
  </si>
  <si>
    <t>DIC</t>
  </si>
  <si>
    <t>S1</t>
  </si>
  <si>
    <t>S2</t>
  </si>
  <si>
    <t>S3</t>
  </si>
  <si>
    <t>S4</t>
  </si>
  <si>
    <t>Planificación de la mejora</t>
  </si>
  <si>
    <t>Formular la estrategia de racionalización en SUIT.</t>
  </si>
  <si>
    <t>PTEP / SUIT</t>
  </si>
  <si>
    <t>Documentar la Iniciativa de participación relacionada con la mejora al OPA.</t>
  </si>
  <si>
    <t>PTEP (Estrategia de para la construcción del plan)</t>
  </si>
  <si>
    <t>Elaborar el plan de trabajo para la implementación de la racionalización en el OPA.</t>
  </si>
  <si>
    <t xml:space="preserve">Cronograma (Anexo PETP) </t>
  </si>
  <si>
    <t>Ejecución de la mejora</t>
  </si>
  <si>
    <t>Programar y realizar mesas de trabajo con las áreas involucradas.</t>
  </si>
  <si>
    <t>Actas / Correos Electrónicos</t>
  </si>
  <si>
    <t>Elaborar el formulario para la solicitud de permisos de retransmisión de la señal.</t>
  </si>
  <si>
    <t xml:space="preserve">Propuesta de Formulario </t>
  </si>
  <si>
    <t>Realizar pruebas y mejoras al formulario.</t>
  </si>
  <si>
    <t>Pruebas por parte de Programación / A. al ciudadano / Planeación / Oficina de Control Interno</t>
  </si>
  <si>
    <t>2.4</t>
  </si>
  <si>
    <t>Socializar y aprobar el formulario con las áreas involucradas.</t>
  </si>
  <si>
    <t>Correos electrónicos aprobación</t>
  </si>
  <si>
    <t>2.5</t>
  </si>
  <si>
    <t>Enviar para revisión por parte del equipo digital el formulario para su publicación en sede electrónica.</t>
  </si>
  <si>
    <t>Correo Electrónico  
Publicación en página web</t>
  </si>
  <si>
    <t>Comunicación de la mejora</t>
  </si>
  <si>
    <t>Socializar a los usuarios y grupos de valor el formulario, a través de banner en la sede electrónica.</t>
  </si>
  <si>
    <t xml:space="preserve">Banner </t>
  </si>
  <si>
    <t>Comunicar a través de boletín a los grupos internos la implementación de la mejora realizada.</t>
  </si>
  <si>
    <t>Boletín Interno</t>
  </si>
  <si>
    <t>Seguimiento y documentación de la mejora</t>
  </si>
  <si>
    <t>Adelantar la medición de la mejora realizada (registro de datos de operación en SUIT).</t>
  </si>
  <si>
    <t>Reporte SUIT</t>
  </si>
  <si>
    <t>Actualizar la información del OPA en el SUIT y la GTyS.</t>
  </si>
  <si>
    <t>SUIT / GTyS</t>
  </si>
  <si>
    <t>Actualizar la Política de racionalización con los ajustes realizados al OPA.</t>
  </si>
  <si>
    <t>Política de racionalización actualizada</t>
  </si>
  <si>
    <t>4.4</t>
  </si>
  <si>
    <t>Actualizar el Manual de servicio a la ciudadanía con información del tratamiento de OPAs en la entidad.</t>
  </si>
  <si>
    <t xml:space="preserve">Manual de servicio a la ciudadanía / Capítulo OPA's </t>
  </si>
  <si>
    <t>Evaluación y análisis de la mejora.</t>
  </si>
  <si>
    <t>Socializar en CIGD la mejora realizada.</t>
  </si>
  <si>
    <t>Acta CIGD</t>
  </si>
  <si>
    <t>Crear e implementar la encuesta de satisfacción sobre el impacto de la mejora implementada.</t>
  </si>
  <si>
    <t xml:space="preserve">Encuesta de satisfacción </t>
  </si>
  <si>
    <t>5.3</t>
  </si>
  <si>
    <t>Realizar un análisis de los resultados obtenidos con las encuestas de satisfacción implementadas.</t>
  </si>
  <si>
    <t xml:space="preserve">Análisis de resultados / Informe </t>
  </si>
  <si>
    <t>5.4</t>
  </si>
  <si>
    <t>Adelantar la planificación para la Implementación de mejoras (insumo para la estrategia de racionalización 2024).</t>
  </si>
  <si>
    <t>Jizeth González</t>
  </si>
  <si>
    <r>
      <t xml:space="preserve">Análisis OCI: </t>
    </r>
    <r>
      <rPr>
        <sz val="8"/>
        <color rgb="FF000000"/>
        <rFont val="Tahoma"/>
        <family val="2"/>
      </rPr>
      <t xml:space="preserve">Se procede a la verificación de la página web de Capital, en la parte inferior izquierda de Capital se ubica un formulario de Solicitud permiso de retransmisión de la señal, de conformidad con lo formulado. Teniendo en cuenta lo anterior, así como la fecha de terminación programada se califica la acción </t>
    </r>
    <r>
      <rPr>
        <b/>
        <sz val="8"/>
        <color rgb="FF000000"/>
        <rFont val="Tahoma"/>
        <family val="2"/>
      </rPr>
      <t>"En Proceso"</t>
    </r>
    <r>
      <rPr>
        <sz val="8"/>
        <color rgb="FF000000"/>
        <rFont val="Tahoma"/>
        <family val="2"/>
      </rPr>
      <t>.</t>
    </r>
  </si>
  <si>
    <t>Actualizar el índice de información clasificada y reservada de la entidad conforme a lo definido en la ley 1712 de 2014</t>
  </si>
  <si>
    <t xml:space="preserve">Un (1) índice de información clasificada y reservada actualizado en la página web </t>
  </si>
  <si>
    <t>Llevar a cabo capacitaciones en materia de conflictos de interés y participar de socializaciones Distritales y socialización de piezas graficas al interior de la entidad</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</si>
  <si>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</si>
  <si>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</si>
  <si>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Adelantar seguimientos cuatrimestrales a la estrategia de racionalización de trámites de Capital en el Sistema Único de Información y Trámites - SUIT.</t>
  </si>
  <si>
    <t xml:space="preserve">Tres (3) seguimientos a la estrategia de racionalización en el Sistema Único de Información y Trámites - SUIT </t>
  </si>
  <si>
    <t xml:space="preserve">Dos (2) seguimientos al Plan de Integridad en el año </t>
  </si>
  <si>
    <t>EN PROCESO</t>
  </si>
  <si>
    <t>SEGUNDO SEGUIMIENTO 2023</t>
  </si>
  <si>
    <t>1. Formulario de permiso de retransmisión: https://docs.google.com/forms/d/e/1FAIpQLSfYSLcT-tny0hNlc3aPZwtmbhMd4QXaWANXZIWo-kouR28Z8A/viewform
2.  Hoja de cálculo con respuestas al formulario.
https://docs.google.com/spreadsheets/d/1mi5a5N9HvjLur8lQEMHy1TMxpXeTrqeJ6NK1bTYhWtM/edit?usp=sharing</t>
  </si>
  <si>
    <r>
      <rPr>
        <b/>
        <sz val="8"/>
        <color rgb="FF000000"/>
        <rFont val="Tahoma"/>
        <family val="2"/>
      </rPr>
      <t xml:space="preserve">Reporte S. Ciudadano: </t>
    </r>
    <r>
      <rPr>
        <sz val="8"/>
        <color rgb="FF000000"/>
        <rFont val="Tahoma"/>
        <family val="2"/>
      </rPr>
      <t xml:space="preserve">Se ha diligenciado por parte de los requirentes el formulario de permiso de retransmisión de la señal.
</t>
    </r>
    <r>
      <rPr>
        <b/>
        <sz val="8"/>
        <color rgb="FF000000"/>
        <rFont val="Tahoma"/>
        <family val="2"/>
      </rPr>
      <t xml:space="preserve">Análisis OCI: </t>
    </r>
    <r>
      <rPr>
        <sz val="8"/>
        <color rgb="FF000000"/>
        <rFont val="Tahoma"/>
        <family val="2"/>
      </rPr>
      <t xml:space="preserve"> Se cuenta con el formulario de retransmisión de señal publicado en la página web de Capital, el cual e viene diligenciando por parte de los interesados. Teniendo en cuenta que a la fecha no se efectuaron ajustes adicionales al formulario, así como la fecha de terminación de la actividad se procede a la calificación de la actividad como </t>
    </r>
    <r>
      <rPr>
        <b/>
        <sz val="8"/>
        <color rgb="FF000000"/>
        <rFont val="Tahoma"/>
        <family val="2"/>
      </rPr>
      <t>"Terminada"</t>
    </r>
    <r>
      <rPr>
        <sz val="8"/>
        <color rgb="FF000000"/>
        <rFont val="Tahoma"/>
        <family val="2"/>
      </rPr>
      <t xml:space="preserve">. </t>
    </r>
  </si>
  <si>
    <t>1. Fecha seguimiento</t>
  </si>
  <si>
    <t>2. Evidencias o soportes ejecución acción de mejora</t>
  </si>
  <si>
    <t>3. Actividades realizadas  a la fecha</t>
  </si>
  <si>
    <t>4. Resultado del indicador</t>
  </si>
  <si>
    <t>5. Alerta</t>
  </si>
  <si>
    <t>6. Análisis - Seguimiento OCI</t>
  </si>
  <si>
    <t>7. Auditor que realizó el seguimiento</t>
  </si>
  <si>
    <t>1.7</t>
  </si>
  <si>
    <t>Llevar a cabo una capacitación en materia de transparencia en el marco de la Ley 1712 de 2014 y la Ley 2195 de 2022</t>
  </si>
  <si>
    <t xml:space="preserve"> Recursos Humanos.</t>
  </si>
  <si>
    <t>4. Criterio diferencial de accesibilidad.</t>
  </si>
  <si>
    <t>Realizar una capacitación al personal del canal para atención adecuada de personas en condición de discapacidad.</t>
  </si>
  <si>
    <t>Recursos Humanos.</t>
  </si>
  <si>
    <t>1. Información de calidad y en lenguaje comprensible</t>
  </si>
  <si>
    <t>Revisar y actualizar la estrategia de rendición de cuentas, teniendo en cuenta los canales y metodologías a emplear, así como lo grupos de valor de la entidad.</t>
  </si>
  <si>
    <t>Estrategia de rendición de cuentas actualizada para la vigencia.</t>
  </si>
  <si>
    <t>Socializar a través de  redes sociales y la página web del Canal la estrategia de rendición de cuentas</t>
  </si>
  <si>
    <t xml:space="preserve">Una (1) socialización realizada en redes sociales y página web </t>
  </si>
  <si>
    <t xml:space="preserve">Una (1) comunicación realizada en el año </t>
  </si>
  <si>
    <t>Planeación
Equipo de comunicaciones internas</t>
  </si>
  <si>
    <t>Socializar a nivel interno el Programa de Transparencia y Ética Pública - PTEP (Plan Anticorrupción y de Atención al Ciudadano - PAAC).</t>
  </si>
  <si>
    <t>Coordinar acciones de formación y cualificación a los servidores en temáticas relacionadas con el mejoramiento del servicio a la ciudadanía</t>
  </si>
  <si>
    <t>Dos (2) actividades realizadas en el año</t>
  </si>
  <si>
    <t>Recursos humanos</t>
  </si>
  <si>
    <t>Realizar el informe de la encuesta de satisfacción ciudadana disponible en la página web y divulgarlo a través de la página web del Canal.</t>
  </si>
  <si>
    <t>Dos (2) Informes de satisfacción de usuarios".</t>
  </si>
  <si>
    <t>Reunión con el equipo interdisciplinario para la revisión de los activos de información que serán incluidos en la publicación de set de datos abiertos.</t>
  </si>
  <si>
    <t>Evidencia de reunión</t>
  </si>
  <si>
    <t>Actualizar  y divulgar el  plan de Gestión de la Integridad en coherencia con la política de integridad de la dimensión del talento humano del Modelo Integrado de Planeación y Gestión - MIPG.</t>
  </si>
  <si>
    <t xml:space="preserve">Un (1) documento de "Plan de Gestión de la Integridad"
Un (1) mensaje de socialización del Plan de Integridad en el año </t>
  </si>
  <si>
    <t>Implementar mecanismos que le permitan al Canal medir el grado de apropiación de la cultura de la Integridad y así mismo enfocar las acciones hacia aquellos puntos débiles que se detecten.</t>
  </si>
  <si>
    <t>3. Participación en las estrategias distritales de Integridad</t>
  </si>
  <si>
    <t>Llevar a cabo capacitaciones en materia de integridad y participar de actividades Distritales asociadas</t>
  </si>
  <si>
    <t>Una (1) capacitación realizada por parte de una entidad del Distrito.</t>
  </si>
  <si>
    <t>1. Política de administración de riesgos</t>
  </si>
  <si>
    <t>Socializar la política de administración del riesgo de la entidad así como el manual metodológico de administración del riesgo en los canales de comunicación dispuestos.</t>
  </si>
  <si>
    <t>Matrices de riesgos actualizadas de los procesos de la entidad.</t>
  </si>
  <si>
    <t>Planeación
Líderes y responsables de los procesos de la entidad.</t>
  </si>
  <si>
    <t>Mapa de riesgos de corrupción actualizado, consolidado y publicado en la página web y en la intranet institucional.</t>
  </si>
  <si>
    <t>Planeación
Líderes y responsables de los procesos de la entidad con riesgos de corrupción identificados.</t>
  </si>
  <si>
    <t>3. Consulta y divulgación</t>
  </si>
  <si>
    <t>Proyecto de Programa de Transparencia y Ética Pública - PTEP publicado en la página web.</t>
  </si>
  <si>
    <t>Coordinar acciones de formación y cualificación a la auxiliar de atención al ciudadano y auxiliar de correspondencia en materia de leguaje de señas y/o en atención a población en condición de discapacidad.</t>
  </si>
  <si>
    <t>Una (1) actividad realizada en el año</t>
  </si>
  <si>
    <t>Revisar y actualizar en lo pertinente la carta de trato digno al usuario, en cumplimiento del numeral 5 del artículo 7 de la ley 1437 de 2011.</t>
  </si>
  <si>
    <t>Un (1) documento "carta de trato digno" actualizado, publicado y comunicado.</t>
  </si>
  <si>
    <t>PRIMER SEGUIMIENTO 2024</t>
  </si>
  <si>
    <t>Programa de Transparencia y Ética Pública -PTEP (PAAC) 
Versión 2
Fecha de publicación: 11/04/2024
Primer Seguimiento vigencia 2024
Oficina de Control Interno</t>
  </si>
  <si>
    <t>Componente 1:  Mecanismos para la transparencia y acceso a la información pública</t>
  </si>
  <si>
    <t xml:space="preserve">Un (1) ejercicios de monitoreo realizado en el año </t>
  </si>
  <si>
    <t>Revisar y si es el caso publicar en formato de hoja de cálculo en la página web institucional y en los portales de datos abiertos Bogotá, el documento "Registro de activos de información"</t>
  </si>
  <si>
    <t>Documento "Registro de activos de información" revisado y con análisis para realizar la publicación en la página web de la entidad y en el portal de datos abiertos Bogotá.</t>
  </si>
  <si>
    <t xml:space="preserve"> Sistemas.
 Gestión Documental</t>
  </si>
  <si>
    <t>Sistemas.
Gestión Documental.</t>
  </si>
  <si>
    <t>Planeación / Equipo Digital
Sistemas.</t>
  </si>
  <si>
    <t xml:space="preserve">Revisar y actualizar (si aplica) el inventario de trámites, otros procedimientos administrativos (OPA) y consultas de acceso a información pública en el SUIT. </t>
  </si>
  <si>
    <t>Gestión Documental
Procesos productores documentales</t>
  </si>
  <si>
    <t>Tablas de retención documental - TRD actualizadas y publicadas en la sede electrónica de la entidad</t>
  </si>
  <si>
    <t xml:space="preserve">Planeación
Equipo digital </t>
  </si>
  <si>
    <t xml:space="preserve">Socializar la estrategia de rendición de cuentas con los grupos de valor internos del Canal </t>
  </si>
  <si>
    <t xml:space="preserve">Dos (2) comunicaciones realizadas en el año </t>
  </si>
  <si>
    <t>Divulgar entre los grupos de valor internos los mecanismos definidos para la gestión de buenas prácticas en materia de servicio a la Ciudadanía a través del correo institucional.</t>
  </si>
  <si>
    <t>Cuatro (4)  comunicaciones realizadas en el año.</t>
  </si>
  <si>
    <t>Realizar acciones de formación y cualificación de los servidores en temáticas relacionadas con el mejoramiento del servicio a la ciudadanía, innovación en la administración pública, ética y valores del servicio público, gestión del cambio y/o lenguaje claro, entre otros.</t>
  </si>
  <si>
    <t>Dos (2) capacitaciones para los servidores de la entidad relacionadas con en alguna de las temáticas señaladas.</t>
  </si>
  <si>
    <t>Fortalecer en la página web la descripción de los canales de atención de la entidad y su mejor uso dependiendo de la necesidad del ciudadano.</t>
  </si>
  <si>
    <t xml:space="preserve">Un (1) banner en la página web invitando a la ciudadanía a conocer los canales de atención disponibles en la entidad </t>
  </si>
  <si>
    <t>Fortalecer la descripción de los canales de atención para las denuncias con enfoque de género en la página web y plataformas digitales</t>
  </si>
  <si>
    <t xml:space="preserve">Publicar mensajes a través del correo institucional sobre los distintos tipos de canales de atención a la ciudadanía disponibles en el Canal </t>
  </si>
  <si>
    <t>Seis (6) mensajes en el año asociados a los mecanismos de atención ciudadana.</t>
  </si>
  <si>
    <t xml:space="preserve">Revisar y/o actualizar en lo pertinente el documento AAUT-MN-001 Manual de Servicio a la Ciudadanía y los protocolos de servicio a la Ciudadanía atendiendo los requisitos generales en materia de atención a la ciudadanía </t>
  </si>
  <si>
    <t xml:space="preserve">Un (1) manual revisado y/o actualizado. </t>
  </si>
  <si>
    <t xml:space="preserve">Socializar a través del correo institucional mensajes resaltando la importancia y responsabilidad de los servidores públicos en materia de la atención a la ciudadanía. </t>
  </si>
  <si>
    <t>Un (1) ejercicio documentado de evaluación en la atención a la ciudadanía.</t>
  </si>
  <si>
    <t xml:space="preserve">Planeación    </t>
  </si>
  <si>
    <t>Tres (3) ejercicios de monitoreo realizado a la estrategia de racionalización registrada en el SUIT.</t>
  </si>
  <si>
    <t xml:space="preserve">Planeación 
Atención al ciudadano </t>
  </si>
  <si>
    <t>Control Interno</t>
  </si>
  <si>
    <t xml:space="preserve">Sistemas 
Planeación </t>
  </si>
  <si>
    <t>Equipo Digital</t>
  </si>
  <si>
    <t>1. Un (1) taller de lenguaje claro
2. Dos (2) documentos traducidos a lenguaje claro</t>
  </si>
  <si>
    <t>Divulgar a través del correo electrónico la guía de lenguaje claro y/o pautas para escribir en lenguaje claro</t>
  </si>
  <si>
    <t xml:space="preserve">Solicitar con las entidades correspondientes concepto sobre la gestión de información presupuestal y de inversión en formato de datos abiertos y los atributos que esta debe tener para poder ser gestionado en el portal de datos abiertos.  </t>
  </si>
  <si>
    <t>Un (1) concepto de gestión de información sobre datos abiertos</t>
  </si>
  <si>
    <t>Planeación 
Sistemas</t>
  </si>
  <si>
    <t>4. Estandarización de datos abiertos para intercambio de información.</t>
  </si>
  <si>
    <t>N/A</t>
  </si>
  <si>
    <t>Gestionar espacios de trabajo colaborativo que incluya la participación activa de la ciudadanía infantil en el diseño, producción y/o circulación del contenidos de Capital y de Eureka</t>
  </si>
  <si>
    <t>Un (1) reporte de información asociado con la gestión de los espacios de trabajo colaborativo.</t>
  </si>
  <si>
    <t>Una (1) iniciativa de participación realizada.</t>
  </si>
  <si>
    <t>Equipo de marca</t>
  </si>
  <si>
    <t>1. Programas gestión de integridad .</t>
  </si>
  <si>
    <t>Hacer seguimiento y reporte posterior al Plan de Integridad a partir de la formulación del mismo para la vigencia 2024</t>
  </si>
  <si>
    <t>31/06/2024</t>
  </si>
  <si>
    <t xml:space="preserve">Dos (2) encuestas aplicada en el año </t>
  </si>
  <si>
    <t xml:space="preserve">Una (1) capacitación realizada </t>
  </si>
  <si>
    <t>Llevar a cabo capacitaciones relacionadas con la prevención de soborno y fraude y socialización de piezas graficas.</t>
  </si>
  <si>
    <t>Una (1) capacitación realizada y dos (2) piezas gráficas socializadas</t>
  </si>
  <si>
    <t>Dos (2) mensajes en el año.</t>
  </si>
  <si>
    <t>Adelantar la revisión y actualización de riesgos de gestión de los procesos de la entidad alineados con la Política de Administración del Riesgo así como con el Manual Metodológico de Administración del Riesgo.</t>
  </si>
  <si>
    <t>Revisar y actualizar los riesgos de corrupción para la vigencia 2024.</t>
  </si>
  <si>
    <t>Publicar en la página web el proyecto de Programa de Transparencia y Ética Pública - PTEP (Antes denominado Plan Anticorrupción y de Atención al Ciudadano - PAAC) de la vigencia 2024, a conocimiento general.</t>
  </si>
  <si>
    <t>Publicar en la  sede electrónica y en la intranet la versión final del Programa de Transparencia y Ética Pública - PTEP (Antes denominado Plan Anticorrupción y de Atención al Ciudadano - PAAC)  y la Matriz de Riesgos de Corrupción de la vigencia 2024.</t>
  </si>
  <si>
    <t>Versión uno (1) del Programa de Transparencia y Ética Pública - PTEP de la vigencia 2024 publicados en la sede electrónica e intranet.
Versión uno (1) de la matriz de riesgos de corrupción publicadas en la sede electrónica e intranet.</t>
  </si>
  <si>
    <t>Publicar en la  sede electrónica y en la intranet las versiones y actualizaciones que se realicen sobre el Programa de Transparencia y Ética Pública - PTEP (Antes denominado Plan Anticorrupción y de Atención al Ciudadano - PAAC) y sobre la Matriz de Riesgos de Corrupción, conservando la trazabilidad sobre los ajustes realizados.</t>
  </si>
  <si>
    <t>Versiones del Programa de Transparencia y Ética Pública - PTEP y de la Matriz de riesgos de corrupción de versiones anteriores publicados en la sede electrónica e intranet.</t>
  </si>
  <si>
    <t>Componente 9: Medidas de debida diligencia y prevención de lavado de activos.</t>
  </si>
  <si>
    <t>Gestionar sensibilización con relación a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t>
  </si>
  <si>
    <t>Un (1) espacio de sensibilización 
Una (1) comunicación masiva al interior de la entidad</t>
  </si>
  <si>
    <t xml:space="preserve">Elaborar un plan de trabajo que contenga las acciones requeridas para adaptar y/o desarrollar el principio de debida diligencia y 
SARLAFT a interior de Capital </t>
  </si>
  <si>
    <t xml:space="preserve">Un (1) plan de trabajo de debida diligencia documentado </t>
  </si>
  <si>
    <t xml:space="preserve">Socializar con los directos involucrados en materia de SARLAFT el plan de trabajo correspondiente. </t>
  </si>
  <si>
    <t xml:space="preserve">Un (1) correo de socialización del plan de trabajo de la debida diligenia </t>
  </si>
  <si>
    <t>3. Gestión de la debida diligencia</t>
  </si>
  <si>
    <t>Jurídica 
Talento Humano
Marca y comunicaciones</t>
  </si>
  <si>
    <r>
      <t xml:space="preserve">Suministrar a los socios de negocios contractuales la politica integral de transparencia, una vez perfeccionado el contrato.
</t>
    </r>
    <r>
      <rPr>
        <b/>
        <sz val="8"/>
        <color theme="1"/>
        <rFont val="Tahoma"/>
        <family val="2"/>
      </rPr>
      <t>Nota:</t>
    </r>
    <r>
      <rPr>
        <sz val="8"/>
        <color theme="1"/>
        <rFont val="Tahoma"/>
        <family val="2"/>
      </rPr>
      <t xml:space="preserve"> aplica únicamente para personas naturales y jurídicas con las cuales Canal Capital tuviese algún tipo vínculo que le permitiese desarrollar su misionalidad, en razón de lo cual, serían todas las personas naturales y jurídicas con las cuales se suscribiese contratos. </t>
    </r>
  </si>
  <si>
    <t>Minutas contractuales con la inclusión de la obligación especifica en el marco de la política integral de transparencia</t>
  </si>
  <si>
    <t>Jurídica</t>
  </si>
  <si>
    <t>No se remiten soportes para el presente seguimiento</t>
  </si>
  <si>
    <r>
      <t xml:space="preserve">Reporte Planeación: </t>
    </r>
    <r>
      <rPr>
        <sz val="8"/>
        <color theme="1"/>
        <rFont val="Tahoma"/>
        <family val="2"/>
      </rPr>
      <t xml:space="preserve">Esta actividad no se ha adelantado toda vez que desde pleación estamos en proceso de actualizaicón del documento, lo cual se llevará a cabo en el transcurso del segundo cuatrimestre del año.
</t>
    </r>
    <r>
      <rPr>
        <b/>
        <sz val="8"/>
        <color theme="1"/>
        <rFont val="Tahoma"/>
        <family val="2"/>
      </rPr>
      <t xml:space="preserve">Análisis OCI: </t>
    </r>
    <r>
      <rPr>
        <sz val="8"/>
        <color theme="1"/>
        <rFont val="Tahoma"/>
        <family val="2"/>
      </rPr>
      <t xml:space="preserve">Teniendo en cuenta el reporte del área de Planeación, y, teniendo en cuenta que el área de Comunicaciones no adelantó reporte de avances respecto las actividades formuladas, se califica la acción </t>
    </r>
    <r>
      <rPr>
        <b/>
        <sz val="8"/>
        <color theme="1"/>
        <rFont val="Tahoma"/>
        <family val="2"/>
      </rPr>
      <t>"Sin Iniciar"</t>
    </r>
    <r>
      <rPr>
        <sz val="8"/>
        <color theme="1"/>
        <rFont val="Tahoma"/>
        <family val="2"/>
      </rPr>
      <t xml:space="preserve">. </t>
    </r>
  </si>
  <si>
    <r>
      <rPr>
        <b/>
        <sz val="8"/>
        <color theme="1"/>
        <rFont val="Tahoma"/>
        <family val="2"/>
      </rPr>
      <t xml:space="preserve">Análisis OCI: </t>
    </r>
    <r>
      <rPr>
        <sz val="8"/>
        <color theme="1"/>
        <rFont val="Tahoma"/>
        <family val="2"/>
      </rPr>
      <t xml:space="preserve">Teniendo en cuenta que el área no adelantó reporte de avances y soportes respecto a las acciones formuladas en el plan, se califica como </t>
    </r>
    <r>
      <rPr>
        <b/>
        <sz val="8"/>
        <color theme="1"/>
        <rFont val="Tahoma"/>
        <family val="2"/>
      </rPr>
      <t>"Sin Iniciar"</t>
    </r>
    <r>
      <rPr>
        <sz val="8"/>
        <color theme="1"/>
        <rFont val="Tahoma"/>
        <family val="2"/>
      </rPr>
      <t>.</t>
    </r>
  </si>
  <si>
    <t>Estrategia de rendición de cuentas 2024 y correos de publicación en la intranet</t>
  </si>
  <si>
    <r>
      <t xml:space="preserve">Reporte Planeación: </t>
    </r>
    <r>
      <rPr>
        <sz val="8"/>
        <color theme="1"/>
        <rFont val="Tahoma"/>
        <family val="2"/>
      </rPr>
      <t>Esta acción se adelantará a partir del mes de mayo.</t>
    </r>
    <r>
      <rPr>
        <b/>
        <sz val="8"/>
        <color theme="1"/>
        <rFont val="Tahoma"/>
        <family val="2"/>
      </rPr>
      <t xml:space="preserve">
Análisis OCI: </t>
    </r>
    <r>
      <rPr>
        <sz val="8"/>
        <color theme="1"/>
        <rFont val="Tahoma"/>
        <family val="2"/>
      </rPr>
      <t>Teniendo en cuenta el reporte del área de Planeación, y, teniendo en cuenta que el área de Comunicaciones no adelantó reporte de avances respecto las actividades formuladas, se califica la acción</t>
    </r>
    <r>
      <rPr>
        <b/>
        <sz val="8"/>
        <color theme="1"/>
        <rFont val="Tahoma"/>
        <family val="2"/>
      </rPr>
      <t xml:space="preserve"> "Sin Iniciar". </t>
    </r>
  </si>
  <si>
    <r>
      <t xml:space="preserve">Reporte Jurídica: </t>
    </r>
    <r>
      <rPr>
        <sz val="8"/>
        <color theme="1"/>
        <rFont val="Tahoma"/>
        <family val="2"/>
      </rPr>
      <t xml:space="preserve">Esta actividad se encuentra programada para el 2do cuatrimestre de la vigencia.
</t>
    </r>
    <r>
      <rPr>
        <b/>
        <sz val="8"/>
        <color theme="1"/>
        <rFont val="Tahoma"/>
        <family val="2"/>
      </rPr>
      <t xml:space="preserve">Análisis OCI: </t>
    </r>
    <r>
      <rPr>
        <sz val="8"/>
        <color theme="1"/>
        <rFont val="Tahoma"/>
        <family val="2"/>
      </rPr>
      <t xml:space="preserve">Teniendo en cuenta que no se remite reporte de avances y soportes por parte de las áreas de Recursos Humanos y Comunicaciones, y, teniendo en cuenta lo indicado por parte del área Jurídica, así como las fechas de terminación se califica la actividad </t>
    </r>
    <r>
      <rPr>
        <b/>
        <sz val="8"/>
        <color theme="1"/>
        <rFont val="Tahoma"/>
        <family val="2"/>
      </rPr>
      <t>"Sin Iniciar"</t>
    </r>
    <r>
      <rPr>
        <sz val="8"/>
        <color theme="1"/>
        <rFont val="Tahoma"/>
        <family val="2"/>
      </rPr>
      <t>.</t>
    </r>
  </si>
  <si>
    <t>Muestra de (10) minutas con cláusulas</t>
  </si>
  <si>
    <r>
      <rPr>
        <b/>
        <sz val="8"/>
        <color theme="1"/>
        <rFont val="Tahoma"/>
        <family val="2"/>
      </rPr>
      <t xml:space="preserve">Reporte Jurídica: </t>
    </r>
    <r>
      <rPr>
        <sz val="8"/>
        <color theme="1"/>
        <rFont val="Tahoma"/>
        <family val="2"/>
      </rPr>
      <t xml:space="preserve">Durante el cuatrimestre se incluyó en las minutas contractuales la obligación especifica en el marco de la política integral de transparencia.
</t>
    </r>
    <r>
      <rPr>
        <b/>
        <sz val="8"/>
        <color theme="1"/>
        <rFont val="Tahoma"/>
        <family val="2"/>
      </rPr>
      <t xml:space="preserve">Análisis OCI: </t>
    </r>
    <r>
      <rPr>
        <sz val="8"/>
        <color theme="1"/>
        <rFont val="Tahoma"/>
        <family val="2"/>
      </rPr>
      <t xml:space="preserve">Se remite por parte del área una muestra de (10) minutas en las que se observa la inclusión de la cláusula </t>
    </r>
    <r>
      <rPr>
        <i/>
        <sz val="8"/>
        <color theme="1"/>
        <rFont val="Tahoma"/>
        <family val="2"/>
      </rPr>
      <t>"Compromiso de integridad y cláusula anticorrupción"</t>
    </r>
    <r>
      <rPr>
        <sz val="8"/>
        <color theme="1"/>
        <rFont val="Tahoma"/>
        <family val="2"/>
      </rPr>
      <t xml:space="preserve">; sin embargo, para los seguimientos futurosl, el área deberá remitir la relación de contratos suscritos, de manera que el equipo de la Oficina de Control Interno sea el que adelante la muestra ue considere pertinente para evaluar el cumplimiento efectivo de las actividades formuladas. Teniendo en cuenta lo anterior, se califica la acción </t>
    </r>
    <r>
      <rPr>
        <b/>
        <sz val="8"/>
        <color theme="1"/>
        <rFont val="Tahoma"/>
        <family val="2"/>
      </rPr>
      <t>"En Proceso"</t>
    </r>
    <r>
      <rPr>
        <sz val="8"/>
        <color theme="1"/>
        <rFont val="Tahoma"/>
        <family val="2"/>
      </rPr>
      <t xml:space="preserve">. </t>
    </r>
  </si>
  <si>
    <t>https://drive.google.com/drive/folders/1SYGuKvLLpngDasc8GunWgTAHh0gCXcW-?usp=drive_link</t>
  </si>
  <si>
    <t>Correos electrónicos de envío de reporte de peticiones pendientes.</t>
  </si>
  <si>
    <r>
      <t xml:space="preserve">Reporte S. Ciudadano: </t>
    </r>
    <r>
      <rPr>
        <sz val="8"/>
        <color theme="1"/>
        <rFont val="Tahoma"/>
        <family val="2"/>
      </rPr>
      <t xml:space="preserve">Se han enviado reportes quincenales a las áreas con el fin de recordarles las peticiones pendientes de respuestas.
</t>
    </r>
    <r>
      <rPr>
        <b/>
        <sz val="8"/>
        <color theme="1"/>
        <rFont val="Tahoma"/>
        <family val="2"/>
      </rPr>
      <t xml:space="preserve">Análisis OCI: </t>
    </r>
    <r>
      <rPr>
        <sz val="8"/>
        <color theme="1"/>
        <rFont val="Tahoma"/>
        <family val="2"/>
      </rPr>
      <t xml:space="preserve">Se adelantó la remisión de (18) correos correspondientes al periodo de febrero a marzo de 2024 con el reporte de las peticiones pendientes por parte de las áreas responsables de dar respuesta dentro de los plazos definidos en la norma vigente aplicable. Teniendo en cuenta lo anterior, se califica la acción </t>
    </r>
    <r>
      <rPr>
        <b/>
        <sz val="8"/>
        <color theme="1"/>
        <rFont val="Tahoma"/>
        <family val="2"/>
      </rPr>
      <t>"En Proceso"</t>
    </r>
    <r>
      <rPr>
        <sz val="8"/>
        <color theme="1"/>
        <rFont val="Tahoma"/>
        <family val="2"/>
      </rPr>
      <t xml:space="preserve">. </t>
    </r>
  </si>
  <si>
    <t>1. Correos electrónicos de socialización.
2.https://www.canalcapital.gov.co/institucional/4-planeacion-presupuesto-e-informes/410-informes-trimestrales-sobre-acceso</t>
  </si>
  <si>
    <r>
      <t xml:space="preserve">Reporte S. Ciudadano: </t>
    </r>
    <r>
      <rPr>
        <sz val="8"/>
        <color theme="1"/>
        <rFont val="Tahoma"/>
        <family val="2"/>
      </rPr>
      <t xml:space="preserve">No se han realizado acciones sobre esta actividad.
</t>
    </r>
    <r>
      <rPr>
        <b/>
        <sz val="8"/>
        <color theme="1"/>
        <rFont val="Tahoma"/>
        <family val="2"/>
      </rPr>
      <t xml:space="preserve">Análisis OCI: </t>
    </r>
    <r>
      <rPr>
        <sz val="8"/>
        <color theme="1"/>
        <rFont val="Tahoma"/>
        <family val="2"/>
      </rPr>
      <t xml:space="preserve">Teniendo en cuenta lo indicado por el área, así como las fechas de ejecución, se califica la acción </t>
    </r>
    <r>
      <rPr>
        <b/>
        <sz val="8"/>
        <color theme="1"/>
        <rFont val="Tahoma"/>
        <family val="2"/>
      </rPr>
      <t>"Sin Iniciar"</t>
    </r>
    <r>
      <rPr>
        <sz val="8"/>
        <color theme="1"/>
        <rFont val="Tahoma"/>
        <family val="2"/>
      </rPr>
      <t>.</t>
    </r>
  </si>
  <si>
    <t>1. Pieza informativa
2. Pantallazo publicación página web
3. https://www.canalcapital.gov.co/</t>
  </si>
  <si>
    <r>
      <t xml:space="preserve">Reporte S. Ciudadano: </t>
    </r>
    <r>
      <rPr>
        <sz val="8"/>
        <color theme="1"/>
        <rFont val="Tahoma"/>
        <family val="2"/>
      </rPr>
      <t xml:space="preserve">Se rediseño la pieza del banner y se publico en la página web.
</t>
    </r>
    <r>
      <rPr>
        <b/>
        <sz val="8"/>
        <color theme="1"/>
        <rFont val="Tahoma"/>
        <family val="2"/>
      </rPr>
      <t xml:space="preserve">Análisis OCI: </t>
    </r>
    <r>
      <rPr>
        <sz val="8"/>
        <color theme="1"/>
        <rFont val="Tahoma"/>
        <family val="2"/>
      </rPr>
      <t xml:space="preserve">Se adelanta la revisión de los soportes remitidos, dentro de los cuales se evidencia el banner construido (1); sin embargo, se recomienda al área remitir los soportes de solicitud de publicación, de manera que pueda confirmarse la fecha de ejecución. Teniendo en cuenta lo anterior, así como la actividad formulada, se califica </t>
    </r>
    <r>
      <rPr>
        <b/>
        <sz val="8"/>
        <color theme="1"/>
        <rFont val="Tahoma"/>
        <family val="2"/>
      </rPr>
      <t>"En Proceso"</t>
    </r>
    <r>
      <rPr>
        <sz val="8"/>
        <color theme="1"/>
        <rFont val="Tahoma"/>
        <family val="2"/>
      </rPr>
      <t>.</t>
    </r>
  </si>
  <si>
    <t>1. Correo electrónico de Marca y Comunicaciones</t>
  </si>
  <si>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Revisados los soportes remitidos, se observa la remisión de la pieza </t>
    </r>
    <r>
      <rPr>
        <i/>
        <sz val="8"/>
        <color theme="1"/>
        <rFont val="Tahoma"/>
        <family val="2"/>
      </rPr>
      <t>"Tips y buenas prácticas para la atención a la ciudadanía"</t>
    </r>
    <r>
      <rPr>
        <sz val="8"/>
        <color theme="1"/>
        <rFont val="Tahoma"/>
        <family val="2"/>
      </rPr>
      <t xml:space="preserve"> con fecha de 25 de marzo de 2024 (1 de 4) vía comunicaciones internas. Teniendo en cuenta lo anterior, así como las fechas de ejecución, se califica la acción </t>
    </r>
    <r>
      <rPr>
        <b/>
        <sz val="8"/>
        <color theme="1"/>
        <rFont val="Tahoma"/>
        <family val="2"/>
      </rPr>
      <t>"En Proceso"</t>
    </r>
    <r>
      <rPr>
        <sz val="8"/>
        <color theme="1"/>
        <rFont val="Tahoma"/>
        <family val="2"/>
      </rPr>
      <t>.</t>
    </r>
  </si>
  <si>
    <t>1. Correo electrónico de solicitud</t>
  </si>
  <si>
    <r>
      <rPr>
        <b/>
        <sz val="8"/>
        <color theme="1"/>
        <rFont val="Tahoma"/>
        <family val="2"/>
      </rPr>
      <t xml:space="preserve">Reporte S. Ciudadano: </t>
    </r>
    <r>
      <rPr>
        <sz val="8"/>
        <color theme="1"/>
        <rFont val="Tahoma"/>
        <family val="2"/>
      </rPr>
      <t xml:space="preserve">Se encuentran en rediseño las piezas informativas.
</t>
    </r>
    <r>
      <rPr>
        <b/>
        <sz val="8"/>
        <color theme="1"/>
        <rFont val="Tahoma"/>
        <family val="2"/>
      </rPr>
      <t xml:space="preserve">Análisis OCI: </t>
    </r>
    <r>
      <rPr>
        <sz val="8"/>
        <color theme="1"/>
        <rFont val="Tahoma"/>
        <family val="2"/>
      </rPr>
      <t xml:space="preserve">Revisados los soportes remitidos por el área, se observa la cadena de correos frente al rediseño de la pieza requerida por el área durante marzo y abril de 2024 por parte del área digital. Teniendo en cuenta lo anterior, así como las fechas de ejecución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</si>
  <si>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 por parte del área el soporte de la pieza (1 de 6) comunicada vía correo elctrónico el 18 de marzo de 2024 respecto a </t>
    </r>
    <r>
      <rPr>
        <i/>
        <sz val="8"/>
        <color theme="1"/>
        <rFont val="Tahoma"/>
        <family val="2"/>
      </rPr>
      <t xml:space="preserve">"¿Sabes cuáles son nuestros Canales para prestar atención a la ciudadanía?". </t>
    </r>
    <r>
      <rPr>
        <sz val="8"/>
        <color theme="1"/>
        <rFont val="Tahoma"/>
        <family val="2"/>
      </rPr>
      <t xml:space="preserve">Teniendo en cuenta lo anterior, así como las fechas de ejecución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</si>
  <si>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 por parte del área el soporte de la pieza (1 de 4) comunicada vía correo elctrónico el 18 de marzo de 2024 respecto a </t>
    </r>
    <r>
      <rPr>
        <i/>
        <sz val="8"/>
        <color theme="1"/>
        <rFont val="Tahoma"/>
        <family val="2"/>
      </rPr>
      <t xml:space="preserve">"¿Sabes cuáles son nuestros Canales para prestar atención a la ciudadanía?". </t>
    </r>
    <r>
      <rPr>
        <sz val="8"/>
        <color theme="1"/>
        <rFont val="Tahoma"/>
        <family val="2"/>
      </rPr>
      <t xml:space="preserve">Teniendo en cuenta lo anterior, así como las fechas de ejecución programadas se califica la acción </t>
    </r>
    <r>
      <rPr>
        <b/>
        <sz val="8"/>
        <color theme="1"/>
        <rFont val="Tahoma"/>
        <family val="2"/>
      </rPr>
      <t>"En Proceso"</t>
    </r>
    <r>
      <rPr>
        <sz val="8"/>
        <color theme="1"/>
        <rFont val="Tahoma"/>
        <family val="2"/>
      </rPr>
      <t>.</t>
    </r>
  </si>
  <si>
    <t>1. Correo electrónico de socialización
2. Carta de trato digno
3.https://www.canalcapital.gov.co/institucional/servicios/carta-trato-digno</t>
  </si>
  <si>
    <r>
      <t xml:space="preserve">Reporte S. Ciudadano: </t>
    </r>
    <r>
      <rPr>
        <sz val="8"/>
        <color theme="1"/>
        <rFont val="Tahoma"/>
        <family val="2"/>
      </rPr>
      <t xml:space="preserve">Se actualizó y publicó la carta de trato digno.
</t>
    </r>
    <r>
      <rPr>
        <b/>
        <sz val="8"/>
        <color theme="1"/>
        <rFont val="Tahoma"/>
        <family val="2"/>
      </rPr>
      <t xml:space="preserve">Análisis OCI: </t>
    </r>
    <r>
      <rPr>
        <sz val="8"/>
        <color theme="1"/>
        <rFont val="Tahoma"/>
        <family val="2"/>
      </rPr>
      <t xml:space="preserve">Se adelanta la verificación de los soportes entregados, observando que se adelantó la actualización de la carta de trato digno, siendo comunicada vía boletín interno No. 11 del 10 de abril de 2024, así como la publicación en el botón de transparencia con fecha del 5 de marzo de 2024. Teniendo en cuenta lo anterior, se califica la acción como </t>
    </r>
    <r>
      <rPr>
        <b/>
        <sz val="8"/>
        <color theme="1"/>
        <rFont val="Tahoma"/>
        <family val="2"/>
      </rPr>
      <t>"Terminada"</t>
    </r>
    <r>
      <rPr>
        <sz val="8"/>
        <color theme="1"/>
        <rFont val="Tahoma"/>
        <family val="2"/>
      </rPr>
      <t>.</t>
    </r>
  </si>
  <si>
    <t>"1.  Correo electrónico de socialización
2.https://www.canalcapital.gov.co/institucional/4-planeacion-presupuesto-e-informes/410-informes-trimestrales-sobre-acceso"</t>
  </si>
  <si>
    <r>
      <t xml:space="preserve">Reporte S. Ciudadano: </t>
    </r>
    <r>
      <rPr>
        <sz val="8"/>
        <color theme="1"/>
        <rFont val="Tahoma"/>
        <family val="2"/>
      </rPr>
      <t xml:space="preserve">Se realizó en enero el informe de satisfacción del segundo semestre de la vigencia 2023.
</t>
    </r>
    <r>
      <rPr>
        <b/>
        <sz val="8"/>
        <color theme="1"/>
        <rFont val="Tahoma"/>
        <family val="2"/>
      </rPr>
      <t xml:space="preserve">Análisis OCI: </t>
    </r>
    <r>
      <rPr>
        <sz val="8"/>
        <color theme="1"/>
        <rFont val="Tahoma"/>
        <family val="2"/>
      </rPr>
      <t xml:space="preserve">Se adelantó la verificación de los soportes entregados, observando que se adelantó la consolidación del informe de satisfacción de los usuarios (1 de 2) correspondiente al segundo semestre de la vigencia 2024 siendo publicado el 19 de enero de 2024 en el botón de transparencia de Capital [numeral 4.10] respectivamente. Teniendo en cuenta lo anterior, así como las fechas de ejecución se califica la acción </t>
    </r>
    <r>
      <rPr>
        <b/>
        <sz val="8"/>
        <color theme="1"/>
        <rFont val="Tahoma"/>
        <family val="2"/>
      </rPr>
      <t>"En Proceso"</t>
    </r>
    <r>
      <rPr>
        <sz val="8"/>
        <color theme="1"/>
        <rFont val="Tahoma"/>
        <family val="2"/>
      </rPr>
      <t xml:space="preserve">. </t>
    </r>
  </si>
  <si>
    <t>"1. Correos electrónicos de socialización.
2.https://www.canalcapital.gov.co/institucional/4-planeacion-presupuesto-e-informes/410-informes-trimestrales-sobre-acceso"</t>
  </si>
  <si>
    <r>
      <t xml:space="preserve">Reporte S. Ciudadano: </t>
    </r>
    <r>
      <rPr>
        <sz val="8"/>
        <color theme="1"/>
        <rFont val="Tahoma"/>
        <family val="2"/>
      </rPr>
      <t>Se han publicado y socializado los informes de PQRS de enero a marzo.</t>
    </r>
    <r>
      <rPr>
        <b/>
        <sz val="8"/>
        <color theme="1"/>
        <rFont val="Tahoma"/>
        <family val="2"/>
      </rPr>
      <t xml:space="preserve">
Análisis OCI: </t>
    </r>
    <r>
      <rPr>
        <sz val="8"/>
        <color theme="1"/>
        <rFont val="Tahoma"/>
        <family val="2"/>
      </rPr>
      <t xml:space="preserve">Se adelanta la verificación de los soportes remitidos por el área, observando que en los informes mensuales (3 de 11) de seguimiento a las PQRS registradas en Capital correspondientes al periodo de enero a marzo, se incluye el numeral 4.Denuncias de posibles actos de corrupción con enfoque de genero, de conformidad con lo formulado. Teniendo en cuenta lo anterior, así como las fechas de ejecución se califica </t>
    </r>
    <r>
      <rPr>
        <b/>
        <sz val="8"/>
        <color theme="1"/>
        <rFont val="Tahoma"/>
        <family val="2"/>
      </rPr>
      <t>"En Proceso"</t>
    </r>
    <r>
      <rPr>
        <sz val="8"/>
        <color theme="1"/>
        <rFont val="Tahoma"/>
        <family val="2"/>
      </rPr>
      <t xml:space="preserve">. </t>
    </r>
  </si>
  <si>
    <t>Programa de Transparencia y Ética Pública -PTEP (PAAC) 
Versión 1
Fecha de publicación: 31/01/2024
Primer Seguimiento vigencia 2024
Oficina de Control Interno</t>
  </si>
  <si>
    <t>Registro SUIT</t>
  </si>
  <si>
    <t>REPORTE DE AVANCES</t>
  </si>
  <si>
    <t>Evidencias y/o soportes de la ejecución de la acción</t>
  </si>
  <si>
    <t>Relación de Avances</t>
  </si>
  <si>
    <t>En la actualidad los permisos de retransmisión de la señal se solicitan a través de formulario publicado en la página web y son entregados a los requirentes mediante correo electrónico. La vigencia del permiso otorgado es de 2 años.</t>
  </si>
  <si>
    <t>Tras el análisis normativo adelantado por la entidad a lo establecido en el artículo 21 de la Ley 2052 de 2020 RACIONALIZACIÓN DE LICENCIAS, AUTORIZACIONES Y PERMISOS, se identificó que los permisos otorgados pueden entregarse de manera permanente, salvo ajustes por actualización de información del solicitante. 
Adicionalmente, se dispone como mejora en la prestación del OPA poner a disposición de los solicitantes el permiso en la página web una vez se haya validado el cumplimiento de los requisitos, en el tiempo concertado para este proceso y de forma permanente.</t>
  </si>
  <si>
    <t>Con la implementación de la mejora al OPA, el requirente obtendrá de manera permanente el permiso de retransmisión de la señal y lo encontrará disponible en la sede electrónica de la entidad. De esta manera podrá consultarlo y descargarlo cada vez que lo requiera, sin necesidad de presentar una nueva solicitud.</t>
  </si>
  <si>
    <t>Administrativa.</t>
  </si>
  <si>
    <t>Mejora u optimización del proceso o procedimiento asociado al trámite.</t>
  </si>
  <si>
    <t>https://drive.google.com/drive/folders/1iCfNQZ211ue7NWfnfSZxmJTEEOHMQZ3B?usp=drive_link</t>
  </si>
  <si>
    <t>https://drive.google.com/drive/folders/1SsWY6TdV0zEpcVAe5NYxhS44w7XBamKt?usp=sharing</t>
  </si>
  <si>
    <r>
      <t xml:space="preserve">Reporte S. Ciudadano: </t>
    </r>
    <r>
      <rPr>
        <sz val="8"/>
        <color theme="1"/>
        <rFont val="Tahoma"/>
        <family val="2"/>
      </rPr>
      <t xml:space="preserve">Se realizó monitoreo el 25 de abril.
</t>
    </r>
    <r>
      <rPr>
        <b/>
        <sz val="8"/>
        <color theme="1"/>
        <rFont val="Tahoma"/>
        <family val="2"/>
      </rPr>
      <t xml:space="preserve">Reporte Planeación: </t>
    </r>
    <r>
      <rPr>
        <sz val="8"/>
        <color theme="1"/>
        <rFont val="Tahoma"/>
        <family val="2"/>
      </rPr>
      <t xml:space="preserve">Se llevó a cabo el monitoreo a la estrategia de racionalización de trámites con la auxiliar de atención al ciudadano.
</t>
    </r>
    <r>
      <rPr>
        <b/>
        <sz val="8"/>
        <color theme="1"/>
        <rFont val="Tahoma"/>
        <family val="2"/>
      </rPr>
      <t xml:space="preserve">AnálisisOCI: </t>
    </r>
    <r>
      <rPr>
        <sz val="8"/>
        <color theme="1"/>
        <rFont val="Tahoma"/>
        <family val="2"/>
      </rPr>
      <t xml:space="preserve">Se procede a la verificación de los soportes remitidos observando el acta de reunión del 25 de abril de 2024, en la cual se registra el monitoreo adelantado (1 de 3) a las actividades de la estrategia de racionalización y su respectivo cargue en la plataforma del SUIT. Teniendo en cuenta lo anterio, así como las fechas programadas se califica la actividad </t>
    </r>
    <r>
      <rPr>
        <b/>
        <sz val="8"/>
        <color theme="1"/>
        <rFont val="Tahoma"/>
        <family val="2"/>
      </rPr>
      <t>"En Proceso"</t>
    </r>
    <r>
      <rPr>
        <sz val="8"/>
        <color theme="1"/>
        <rFont val="Tahoma"/>
        <family val="2"/>
      </rPr>
      <t xml:space="preserve">. </t>
    </r>
  </si>
  <si>
    <t>1. Correo de envío de documentos para participar en la convocatoria de traducción de documentos a lenguaje claro.
2. Evidencias asistencia al taller de Fundamentos de lenguaje claro.</t>
  </si>
  <si>
    <r>
      <t xml:space="preserve">Reporte S. Ciudadano: </t>
    </r>
    <r>
      <rPr>
        <sz val="8"/>
        <color theme="1"/>
        <rFont val="Tahoma"/>
        <family val="2"/>
      </rPr>
      <t xml:space="preserve">Se participó en la convocatoria de traducción de documentos de lenguaje claro convocada por la Veeduría Distrital, sin embargo no hemos recibido los documentos aún. Se realizó el taller de lenguaje claro "Fundamentos de lenguaje claro" el 24 de abril.
</t>
    </r>
    <r>
      <rPr>
        <b/>
        <sz val="8"/>
        <color theme="1"/>
        <rFont val="Tahoma"/>
        <family val="2"/>
      </rPr>
      <t xml:space="preserve">Análisis OCI: </t>
    </r>
    <r>
      <rPr>
        <sz val="8"/>
        <color theme="1"/>
        <rFont val="Tahoma"/>
        <family val="2"/>
      </rPr>
      <t xml:space="preserve">Se verifican los soportes remitidos por el área, observando que se adelantó la remisión del documento a traducir en lenguaje claro en febrero de 2024, así como la ejecución del taller de lenguaje claro el 24 de abril de 2024, de conformidad con lo formulado. Teniendo en cuenta lo anterior, así como las fechas programadas se califica la actividad </t>
    </r>
    <r>
      <rPr>
        <b/>
        <sz val="8"/>
        <color theme="1"/>
        <rFont val="Tahoma"/>
        <family val="2"/>
      </rPr>
      <t>"En Proceso"</t>
    </r>
    <r>
      <rPr>
        <sz val="8"/>
        <color theme="1"/>
        <rFont val="Tahoma"/>
        <family val="2"/>
      </rPr>
      <t>.</t>
    </r>
  </si>
  <si>
    <r>
      <t xml:space="preserve">Reporte S. Ciudadano: </t>
    </r>
    <r>
      <rPr>
        <sz val="8"/>
        <color theme="1"/>
        <rFont val="Tahoma"/>
        <family val="2"/>
      </rPr>
      <t xml:space="preserve">Se socializó la infografía con la información correspondiente a través de comunicaciones internas. 
</t>
    </r>
    <r>
      <rPr>
        <b/>
        <sz val="8"/>
        <color theme="1"/>
        <rFont val="Tahoma"/>
        <family val="2"/>
      </rPr>
      <t xml:space="preserve">Análisis OCI: </t>
    </r>
    <r>
      <rPr>
        <sz val="8"/>
        <color theme="1"/>
        <rFont val="Tahoma"/>
        <family val="2"/>
      </rPr>
      <t xml:space="preserve">Se remite por parte del área el soporte del comunicado interno No. 22 del 5 de abril de 2024 en el cual se da a conocer la guía de lenguaje claro para Capital, en coordinación entre las áreas de Servicio al Ciudadano y COmunicaciones. Teniendo en cuenta lo anterior, se califica la acción </t>
    </r>
    <r>
      <rPr>
        <b/>
        <sz val="8"/>
        <color theme="1"/>
        <rFont val="Tahoma"/>
        <family val="2"/>
      </rPr>
      <t>"En Proceso"</t>
    </r>
    <r>
      <rPr>
        <sz val="8"/>
        <color theme="1"/>
        <rFont val="Tahoma"/>
        <family val="2"/>
      </rPr>
      <t>.</t>
    </r>
  </si>
  <si>
    <t>Acta de la reunión con los equipos de sistemas y digital</t>
  </si>
  <si>
    <r>
      <t xml:space="preserve">Reporte Planeación: </t>
    </r>
    <r>
      <rPr>
        <sz val="8"/>
        <color theme="1"/>
        <rFont val="Tahoma"/>
        <family val="2"/>
      </rPr>
      <t xml:space="preserve">Se llevó a cabo la mesa de trabajo con las áreas de sistemas y digital con el fin de definir las acciones a tener en cuenta frente al esquema de publicación de información.
</t>
    </r>
    <r>
      <rPr>
        <b/>
        <sz val="8"/>
        <color theme="1"/>
        <rFont val="Tahoma"/>
        <family val="2"/>
      </rPr>
      <t xml:space="preserve">Análisis OCI: </t>
    </r>
    <r>
      <rPr>
        <sz val="8"/>
        <color theme="1"/>
        <rFont val="Tahoma"/>
        <family val="2"/>
      </rPr>
      <t xml:space="preserve">Se adelantó una mesa de trabajo entre las áreas involucradas el 12 de abril de 2024 en la cual se consignan los compromisos de revisión y publicación del formato formulado; se recomienda al área remitir los soportes debidamente suscritos para los próximos seguimientos (acta firmada). Teniendo en cuenta lo anterior, así como las fechas programadas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</si>
  <si>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realizó la revisión del OPA registrado en el SUIT y se registro la estrategia de racionalización de trámites.
</t>
    </r>
    <r>
      <rPr>
        <b/>
        <sz val="8"/>
        <color theme="1"/>
        <rFont val="Tahoma"/>
        <family val="2"/>
      </rPr>
      <t xml:space="preserve">Reporte Planeación: </t>
    </r>
    <r>
      <rPr>
        <sz val="8"/>
        <color theme="1"/>
        <rFont val="Tahoma"/>
        <family val="2"/>
      </rPr>
      <t xml:space="preserve">Esta actividad se adelantará atendiendo el cronograma de implementación de la estrategia de relacionamiento con la ciudadanía.
</t>
    </r>
    <r>
      <rPr>
        <b/>
        <sz val="8"/>
        <color theme="1"/>
        <rFont val="Tahoma"/>
        <family val="2"/>
      </rPr>
      <t xml:space="preserve">Análisis OCI: </t>
    </r>
    <r>
      <rPr>
        <sz val="8"/>
        <color theme="1"/>
        <rFont val="Tahoma"/>
        <family val="2"/>
      </rPr>
      <t xml:space="preserve">Se remite por parte del área las actas correspondientes al 16 y 25 de enero de 2024 en las cuales se adelantó el registro de la estrategia de racionalización, y, se hace mención de la revisión y actualización de los campos relacionados con el OPA registrado en el SUIT; sin embargo, la última fecha de actualización registrada en la plataforma es del 4 de mayo de 2023, así mismo, se evidencian diferencias en el reporte de información por parte de las áreas involucradas [se deben coordinar esfuerzos para el reporte de avances y soportes]. Por lo anterior, se recomienda dar continuidad a la revisión y actualización, de conformidad con lo formulado. Teniendo en cuenta lo anterior, se califica la acción </t>
    </r>
    <r>
      <rPr>
        <b/>
        <sz val="8"/>
        <color theme="1"/>
        <rFont val="Tahoma"/>
        <family val="2"/>
      </rPr>
      <t>"En Proceso"</t>
    </r>
    <r>
      <rPr>
        <sz val="8"/>
        <color theme="1"/>
        <rFont val="Tahoma"/>
        <family val="2"/>
      </rPr>
      <t>.</t>
    </r>
  </si>
  <si>
    <r>
      <t xml:space="preserve">Reporte Planeación: </t>
    </r>
    <r>
      <rPr>
        <sz val="8"/>
        <color theme="1"/>
        <rFont val="Tahoma"/>
        <family val="2"/>
      </rPr>
      <t xml:space="preserve">Esta acción se adelantará a partir del mes de mayo.
</t>
    </r>
    <r>
      <rPr>
        <b/>
        <sz val="8"/>
        <color theme="1"/>
        <rFont val="Tahoma"/>
        <family val="2"/>
      </rPr>
      <t xml:space="preserve">Reporte Digital: </t>
    </r>
    <r>
      <rPr>
        <sz val="8"/>
        <color theme="1"/>
        <rFont val="Tahoma"/>
        <family val="2"/>
      </rPr>
      <t xml:space="preserve">Durante el cuatrimestre el equipo de Planeación solicitó a través de correo electrónico la publicación de la estrategia de rendición de cuentas. Desde el equipo Digital se respondio el requerimiento el 1ero de abril de 2024 y se cuenta como soporte el correo electrónico enviado al solicitante.
</t>
    </r>
    <r>
      <rPr>
        <b/>
        <sz val="8"/>
        <color theme="1"/>
        <rFont val="Tahoma"/>
        <family val="2"/>
      </rPr>
      <t xml:space="preserve">
Análisis OCI: </t>
    </r>
    <r>
      <rPr>
        <sz val="8"/>
        <color theme="1"/>
        <rFont val="Tahoma"/>
        <family val="2"/>
      </rPr>
      <t xml:space="preserve">Se verifican los soportes remitidos por parte del área Diital, observando que se adelantó la publicación de la estrategia de rendición de cuentas en el botón de transparencia en la pagina web de Capital, respecto a lo cual se recomienda verificar la fecha de publicación teniendo en cuenta que esta presenta incoherencias entre el correo y lo registrado en la página; así mismo, se recomienda a las áreas involucradas que se adelante la coordinación del reporte de avances y soportes de las actividades formuladas. Teniendo en cuenta lo anterior, se califica la acción </t>
    </r>
    <r>
      <rPr>
        <b/>
        <sz val="8"/>
        <color theme="1"/>
        <rFont val="Tahoma"/>
        <family val="2"/>
      </rPr>
      <t>"En Proceso"</t>
    </r>
    <r>
      <rPr>
        <sz val="8"/>
        <color theme="1"/>
        <rFont val="Tahoma"/>
        <family val="2"/>
      </rPr>
      <t xml:space="preserve">. </t>
    </r>
  </si>
  <si>
    <t>Comunicación interna del documento PTEP y MRC</t>
  </si>
  <si>
    <r>
      <t xml:space="preserve">Reporte S. Ciudadano: </t>
    </r>
    <r>
      <rPr>
        <sz val="8"/>
        <color theme="1"/>
        <rFont val="Tahoma"/>
        <family val="2"/>
      </rPr>
      <t xml:space="preserve">En el mes de febrero se presentó a través del boletín de comunicaciones internas información asociada con el Programa de Transparencia y Ética Pública de la entidad para conocimiento general.
</t>
    </r>
    <r>
      <rPr>
        <b/>
        <sz val="8"/>
        <color theme="1"/>
        <rFont val="Tahoma"/>
        <family val="2"/>
      </rPr>
      <t xml:space="preserve">Análisis OCI: </t>
    </r>
    <r>
      <rPr>
        <sz val="8"/>
        <color theme="1"/>
        <rFont val="Tahoma"/>
        <family val="2"/>
      </rPr>
      <t xml:space="preserve">Se adelanta la revisión de los soportes remitidos por parte del área de Planeación, observando que se adelantó la socialización vía comunicaciones internas mediante comunicado No. 10 del 23 de febrero de 2024. Teniendo en cuenta lo anterior, así como de las fechas programadas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</si>
  <si>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Esta actividad iniciará en el segundo cuatrimestre del año. 
</t>
    </r>
    <r>
      <rPr>
        <b/>
        <sz val="8"/>
        <color theme="1"/>
        <rFont val="Tahoma"/>
        <family val="2"/>
      </rPr>
      <t xml:space="preserve">Análisis OCI: </t>
    </r>
    <r>
      <rPr>
        <sz val="8"/>
        <color theme="1"/>
        <rFont val="Tahoma"/>
        <family val="2"/>
      </rPr>
      <t xml:space="preserve">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</si>
  <si>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Esta actividad no se ha adelantado toda vez que desde pleación estamos en proceso de actualizaicón del documento, lo cual se llevará a cabo en el transcurso del segundo cuatrimestre del año.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</si>
  <si>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Esta acción no ha iniciado teniendo en cuenta los cambios a la política de administración del riesgo y los tiempos internos de trabajo establecidos para tal fin.
</t>
    </r>
    <r>
      <rPr>
        <b/>
        <sz val="8"/>
        <color theme="1"/>
        <rFont val="Tahoma"/>
        <family val="2"/>
      </rPr>
      <t>Análisis OCI:</t>
    </r>
    <r>
      <rPr>
        <sz val="8"/>
        <color theme="1"/>
        <rFont val="Tahoma"/>
        <family val="2"/>
      </rPr>
      <t xml:space="preserve"> 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</si>
  <si>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t>Correos electrónicos asociados con la revisión y actualización de los riesgos de corrupción.</t>
  </si>
  <si>
    <r>
      <t xml:space="preserve">Reporte S. Ciudadano: </t>
    </r>
    <r>
      <rPr>
        <sz val="8"/>
        <color theme="1"/>
        <rFont val="Tahoma"/>
        <family val="2"/>
      </rPr>
      <t xml:space="preserve">Lo riesgos de corrupción fueron revisados y actualizados durante el primer cuatrimestre del año.
</t>
    </r>
    <r>
      <rPr>
        <b/>
        <sz val="8"/>
        <color theme="1"/>
        <rFont val="Tahoma"/>
        <family val="2"/>
      </rPr>
      <t xml:space="preserve">Análisis OCI: </t>
    </r>
    <r>
      <rPr>
        <sz val="8"/>
        <color theme="1"/>
        <rFont val="Tahoma"/>
        <family val="2"/>
      </rPr>
      <t xml:space="preserve">Se adelanta la verificación de los soportes entregados por parte del área en el que se observa la solicitud de revisión de la matriz de riesgos de corrupción durante el 23 y 24 de enero de 2024 a las áreas responsables, así como el acta de reunión de revisión con el área técnica el 22 de enero de 2024. De igual manera, se adelantó la verificación de la matriz consolidada evidenciando que se adelantó el ajuste de las fechas de ejecución de actividades de control del 1 de enero al 31 de diciembre de 2024 respectivamente. Teniendo en cuenta lo anterior, se califica como </t>
    </r>
    <r>
      <rPr>
        <b/>
        <sz val="8"/>
        <color theme="1"/>
        <rFont val="Tahoma"/>
        <family val="2"/>
      </rPr>
      <t>"Terminada"</t>
    </r>
    <r>
      <rPr>
        <sz val="8"/>
        <color theme="1"/>
        <rFont val="Tahoma"/>
        <family val="2"/>
      </rPr>
      <t>.</t>
    </r>
  </si>
  <si>
    <t>Correos electrónicos de socialización de los documentos PTEP y MRC en versión preliminar.</t>
  </si>
  <si>
    <t>Correos electrónicos de publicación de los documentos PTEP y MRC</t>
  </si>
  <si>
    <t>Versión 2 PTEP y MRC 
Correos de gestión de la información.</t>
  </si>
  <si>
    <t>Acta de reunión encuesta temas LA/FT</t>
  </si>
  <si>
    <r>
      <t xml:space="preserve">Reporte Planeación: </t>
    </r>
    <r>
      <rPr>
        <sz val="8"/>
        <color theme="1"/>
        <rFont val="Tahoma"/>
        <family val="2"/>
      </rPr>
      <t xml:space="preserve">Se publicaron los documentos en el mes de enero previo a la generación de la versión 1 de los mismos.
</t>
    </r>
    <r>
      <rPr>
        <b/>
        <sz val="8"/>
        <color theme="1"/>
        <rFont val="Tahoma"/>
        <family val="2"/>
      </rPr>
      <t xml:space="preserve">Análisis OCI: </t>
    </r>
    <r>
      <rPr>
        <sz val="8"/>
        <color theme="1"/>
        <rFont val="Tahoma"/>
        <family val="2"/>
      </rPr>
      <t xml:space="preserve">Se verifican los soportes remitidos por el área responsable, evidenciando que se adelantó la solicitud de publicación de los documentos PTEP y MRC el 31 de enero de 2024, con respuesta por parte del Web Máster de la misma fecha, así mismo se observa la socialización de las herramientas mediante comunicado interno No. 10 del 23 de febrero de 2024. Teniendo en cuenta lo anterior, así como las fechas programadas se califica la acción como </t>
    </r>
    <r>
      <rPr>
        <b/>
        <sz val="8"/>
        <color theme="1"/>
        <rFont val="Tahoma"/>
        <family val="2"/>
      </rPr>
      <t>"Terminada Extemporánea"</t>
    </r>
    <r>
      <rPr>
        <sz val="8"/>
        <color theme="1"/>
        <rFont val="Tahoma"/>
        <family val="2"/>
      </rPr>
      <t xml:space="preserve">. </t>
    </r>
  </si>
  <si>
    <r>
      <t xml:space="preserve">Reporte Planeación: </t>
    </r>
    <r>
      <rPr>
        <sz val="8"/>
        <color theme="1"/>
        <rFont val="Tahoma"/>
        <family val="2"/>
      </rPr>
      <t xml:space="preserve">Se recibieron solicitudes de actualización del PTEP y de la MRC, la publicación de las versiones se realizó en la página web y en la intranet.
</t>
    </r>
    <r>
      <rPr>
        <b/>
        <sz val="8"/>
        <color theme="1"/>
        <rFont val="Tahoma"/>
        <family val="2"/>
      </rPr>
      <t xml:space="preserve">Análisis OCI: </t>
    </r>
    <r>
      <rPr>
        <sz val="8"/>
        <color theme="1"/>
        <rFont val="Tahoma"/>
        <family val="2"/>
      </rPr>
      <t xml:space="preserve">Teniendo en cuenta los soportes remitidos se observa la solicitud de ajuste a las herramientas consolidadas del PTEP y MRC durante marzo y abril de 2024, las cuales fueron modificadas y publicadas el 11 de abril de 2024 [teniendo en cuenta la fecha de publicación de la pagina web de Capital]. Lo anterior, se verifica teniendo en cuenta que las fechas de solicitud de ajuste no corresponden a la versión 1 publicadas en el botón de transparencia. De conformidad con lo observado se califica la acción como </t>
    </r>
    <r>
      <rPr>
        <b/>
        <sz val="8"/>
        <color theme="1"/>
        <rFont val="Tahoma"/>
        <family val="2"/>
      </rPr>
      <t>"Terminada Extemporánea"</t>
    </r>
    <r>
      <rPr>
        <sz val="8"/>
        <color theme="1"/>
        <rFont val="Tahoma"/>
        <family val="2"/>
      </rPr>
      <t>.</t>
    </r>
  </si>
  <si>
    <r>
      <t xml:space="preserve">Reporte Planeación: </t>
    </r>
    <r>
      <rPr>
        <sz val="8"/>
        <color theme="1"/>
        <rFont val="Tahoma"/>
        <family val="2"/>
      </rPr>
      <t xml:space="preserve">Se publicaron los documentos en versión 1 el 31 de enero.
</t>
    </r>
    <r>
      <rPr>
        <b/>
        <sz val="8"/>
        <color theme="1"/>
        <rFont val="Tahoma"/>
        <family val="2"/>
      </rPr>
      <t xml:space="preserve">Análisis OCI: </t>
    </r>
    <r>
      <rPr>
        <sz val="8"/>
        <color theme="1"/>
        <rFont val="Tahoma"/>
        <family val="2"/>
      </rPr>
      <t xml:space="preserve">Se procede a la verificación de los soportes remitidos, observando la solicitud de publicación de los documentos PTEP y MRC el 31 de enero de 2024, con respuesta por parte del Web Máster de la misma fecha, así mismo se observa la socialización de las herramientas mediante comunicado interno No. 10 del 23 de febrero de 2024. Teniendo en cuenta lo anterior, así como las fechas programadas se califica la acción como </t>
    </r>
    <r>
      <rPr>
        <b/>
        <sz val="8"/>
        <color theme="1"/>
        <rFont val="Tahoma"/>
        <family val="2"/>
      </rPr>
      <t>"Terminada"</t>
    </r>
    <r>
      <rPr>
        <sz val="8"/>
        <color theme="1"/>
        <rFont val="Tahoma"/>
        <family val="2"/>
      </rPr>
      <t xml:space="preserve">. </t>
    </r>
  </si>
  <si>
    <r>
      <t xml:space="preserve">Reporte Planeación: </t>
    </r>
    <r>
      <rPr>
        <sz val="8"/>
        <color theme="1"/>
        <rFont val="Tahoma"/>
        <family val="2"/>
      </rPr>
      <t xml:space="preserve">El documento será socializado a partir dels¿ segundo cuatrimestre del año.
</t>
    </r>
    <r>
      <rPr>
        <b/>
        <sz val="8"/>
        <color theme="1"/>
        <rFont val="Tahoma"/>
        <family val="2"/>
      </rPr>
      <t xml:space="preserve">Análisis OCI: </t>
    </r>
    <r>
      <rPr>
        <sz val="8"/>
        <color theme="1"/>
        <rFont val="Tahoma"/>
        <family val="2"/>
      </rPr>
      <t xml:space="preserve">Teniendo en cuenta el reporte del área de Planeación, respecto las actividades formuladas,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</si>
  <si>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Se llevó a cabo una mesa de trabajo con la finalidad de analizar el estado de avance de los temas asociados con riesgos de LA/FT de manera conjunta con la secretaría general y la subdirección financiera, esto para definir temas iniciales en la materia.
</t>
    </r>
    <r>
      <rPr>
        <b/>
        <sz val="8"/>
        <color theme="1"/>
        <rFont val="Tahoma"/>
        <family val="2"/>
      </rPr>
      <t xml:space="preserve">Análisis OCI: </t>
    </r>
    <r>
      <rPr>
        <sz val="8"/>
        <color theme="1"/>
        <rFont val="Tahoma"/>
        <family val="2"/>
      </rPr>
      <t xml:space="preserve">Se remite por parte del área responsable el acta de "Revisión y diligenciamiento formulario de identificación de responsables y avances en materia de gestión de riesgos LA/FT" con fecha del 18 de abril de 2024; sin embargo, no se observan soportes ni avances relacionados con la acción formulada, no se observa la construcción del </t>
    </r>
    <r>
      <rPr>
        <i/>
        <sz val="8"/>
        <color theme="1"/>
        <rFont val="Tahoma"/>
        <family val="2"/>
      </rPr>
      <t>"plan de trabajo que contenga las acciones requeridas para adaptar y/o desarrollar el principio de debida diligencia y  SARLAFT a interior de Capital"</t>
    </r>
    <r>
      <rPr>
        <sz val="8"/>
        <color theme="1"/>
        <rFont val="Tahoma"/>
        <family val="2"/>
      </rPr>
      <t xml:space="preserve">, por lo que se recomienda a los responsables coordinar la ejecución de lo formulado dentro de las fechas programadas. Teniendo en cuenta lo anterior, se califica la acción </t>
    </r>
    <r>
      <rPr>
        <b/>
        <sz val="8"/>
        <color theme="1"/>
        <rFont val="Tahoma"/>
        <family val="2"/>
      </rPr>
      <t>"Sin Iniciar"</t>
    </r>
    <r>
      <rPr>
        <sz val="8"/>
        <color theme="1"/>
        <rFont val="Tahoma"/>
        <family val="2"/>
      </rPr>
      <t xml:space="preserve">. </t>
    </r>
  </si>
  <si>
    <r>
      <rPr>
        <b/>
        <sz val="8"/>
        <color theme="1"/>
        <rFont val="Tahoma"/>
        <family val="2"/>
      </rPr>
      <t xml:space="preserve">Análisis OCI: </t>
    </r>
    <r>
      <rPr>
        <sz val="8"/>
        <color theme="1"/>
        <rFont val="Tahoma"/>
        <family val="2"/>
      </rPr>
      <t xml:space="preserve">Teniendo en cuenta que el área no adelantó reporte de avances y soportes en la herramienta habilitada para tal fin respecto a las acciones formuladas en el plan, se califica como </t>
    </r>
    <r>
      <rPr>
        <b/>
        <sz val="8"/>
        <color theme="1"/>
        <rFont val="Tahoma"/>
        <family val="2"/>
      </rPr>
      <t>"Sin Iniciar"</t>
    </r>
    <r>
      <rPr>
        <sz val="8"/>
        <color theme="1"/>
        <rFont val="Tahoma"/>
        <family val="2"/>
      </rPr>
      <t>.</t>
    </r>
  </si>
  <si>
    <t>Como soporte se cuenta con cuatro reportes realizados</t>
  </si>
  <si>
    <r>
      <t xml:space="preserve">Reporte Digital: </t>
    </r>
    <r>
      <rPr>
        <sz val="8"/>
        <color theme="1"/>
        <rFont val="Tahoma"/>
        <family val="2"/>
      </rPr>
      <t xml:space="preserve">Durante el cuatrimestre se realizaron los reportes de los meses correspondientes a Enero, Febrero, Marzo y Abril de 2024.
</t>
    </r>
    <r>
      <rPr>
        <b/>
        <sz val="8"/>
        <color theme="1"/>
        <rFont val="Tahoma"/>
        <family val="2"/>
      </rPr>
      <t xml:space="preserve">Análisis OCI: </t>
    </r>
    <r>
      <rPr>
        <sz val="8"/>
        <color theme="1"/>
        <rFont val="Tahoma"/>
        <family val="2"/>
      </rPr>
      <t xml:space="preserve">Se adelanta la verificación de los soportes remitidos, observando la consolidación del reporte de usabilidad de datos abiertos correspondiente al periodo de enero a abril; sin embargo, los reportes no cuentan con fecha de elaboración, así como tampoco se observa el soporte de comunicación de estos documentos. Teniendo en cuenta lo anterior, se califica la acción </t>
    </r>
    <r>
      <rPr>
        <b/>
        <sz val="8"/>
        <color theme="1"/>
        <rFont val="Tahoma"/>
        <family val="2"/>
      </rPr>
      <t>"En Proceso"</t>
    </r>
    <r>
      <rPr>
        <sz val="8"/>
        <color theme="1"/>
        <rFont val="Tahoma"/>
        <family val="2"/>
      </rPr>
      <t xml:space="preserve"> y se recomienda al área modificar el formato incluyendo la fecha de elaboración para los próximos reportes. </t>
    </r>
  </si>
  <si>
    <r>
      <t xml:space="preserve">Reporte Sistemas: </t>
    </r>
    <r>
      <rPr>
        <sz val="8"/>
        <color theme="1"/>
        <rFont val="Tahoma"/>
        <family val="2"/>
      </rPr>
      <t xml:space="preserve">Para el periodo del reporte, no se realizaron actividades, ya que esta se encuentra planeada para iniciar a partir de mayo. 
</t>
    </r>
    <r>
      <rPr>
        <b/>
        <sz val="8"/>
        <color theme="1"/>
        <rFont val="Tahoma"/>
        <family val="2"/>
      </rPr>
      <t xml:space="preserve">Reporte G. Documental: </t>
    </r>
    <r>
      <rPr>
        <sz val="8"/>
        <color theme="1"/>
        <rFont val="Tahoma"/>
        <family val="2"/>
      </rPr>
      <t xml:space="preserve">Actividad realizada por seguridad de la información.
</t>
    </r>
    <r>
      <rPr>
        <b/>
        <sz val="8"/>
        <color theme="1"/>
        <rFont val="Tahoma"/>
        <family val="2"/>
      </rPr>
      <t xml:space="preserve">Análisis OCI: </t>
    </r>
    <r>
      <rPr>
        <sz val="8"/>
        <color theme="1"/>
        <rFont val="Tahoma"/>
        <family val="2"/>
      </rPr>
      <t xml:space="preserve">Teniendo en cuenta el reporte adelantado por parte de las áreas responsables, se recomienda la coordinación de ejecución y reporte de avances y soportes respecto a lo formulado. Por lo anterior, se califica la acción </t>
    </r>
    <r>
      <rPr>
        <b/>
        <sz val="8"/>
        <color theme="1"/>
        <rFont val="Tahoma"/>
        <family val="2"/>
      </rPr>
      <t>"Sin Iniciar"</t>
    </r>
    <r>
      <rPr>
        <sz val="8"/>
        <color theme="1"/>
        <rFont val="Tahoma"/>
        <family val="2"/>
      </rPr>
      <t>.</t>
    </r>
  </si>
  <si>
    <t>* Correo de revisión formato " "Índice de información clasificada y reservada"
* Acta de la mesa de trabajo del 17 de abril con sistemas y planeación</t>
  </si>
  <si>
    <t>* Correo de revisión formato " "Índice de información clasificada y reservada"
* Acta de la mesa de trabajo del 17 de abril con sistemas y planeación
* Correo de Bogotá es TIC - Continuidad diligenciamiento información del Índice de información clasificada y reservada.
* Correo de Bogotá es TIC - Re_ Solicitud apoyo revisión formato índice de información clasificada y reservada
* GRI-SI-FT-049 INDICE DE INFORMACION CLASIFICADA Y RESERVADA</t>
  </si>
  <si>
    <r>
      <t xml:space="preserve">Reporte G. Documental: </t>
    </r>
    <r>
      <rPr>
        <sz val="8"/>
        <color theme="1"/>
        <rFont val="Tahoma"/>
        <family val="2"/>
      </rPr>
      <t xml:space="preserve">* Se envia correo con la revisión del cuadro de Información botón de transparencia del fecha 23 de febrero y se realizar realizada la verificación, en el botón de transparencia de la Entidad, donde se informa que no fue posible la verificación del Ítem 7.1. TABLAS DE RETENCIÓN Y TABLAS DE VALORACIÓN DOCUMENTAL, dado a que la página Web, no permite el acceso a dicha información y muestra un error. *Durante el primer semestre se abordará y se terminará la revisión, consolidación y envío para publicación en la página web del Índice de Información clasificada y reservada de la entidad conforme a lo definido en la Ley 1712 de 2014”.
</t>
    </r>
    <r>
      <rPr>
        <b/>
        <sz val="8"/>
        <color theme="1"/>
        <rFont val="Tahoma"/>
        <family val="2"/>
      </rPr>
      <t xml:space="preserve">Reporte Sistemas: </t>
    </r>
    <r>
      <rPr>
        <sz val="8"/>
        <color theme="1"/>
        <rFont val="Tahoma"/>
        <family val="2"/>
      </rPr>
      <t xml:space="preserve">*Se actualizó el formato GRI-SI-FT-048 ÍNDICE DE INFORMACIÓN CLASIFICADA Y RESERVADA, donde se incluyeron aspectos legales, los cuales fueron revisados por la Oficia Jurídica, este fue oficializado en calidad, actualmente el formato se encuentran en Gestión Documental donde se solicitó desde sistemas la completitud de algunos campos faltantes por identificar y definir.
</t>
    </r>
    <r>
      <rPr>
        <b/>
        <sz val="8"/>
        <color theme="1"/>
        <rFont val="Tahoma"/>
        <family val="2"/>
      </rPr>
      <t xml:space="preserve">Análisis OCI: </t>
    </r>
    <r>
      <rPr>
        <sz val="8"/>
        <color theme="1"/>
        <rFont val="Tahoma"/>
        <family val="2"/>
      </rPr>
      <t xml:space="preserve">Teniendo en cuenta el reporte de las áreas respecto a la acción formulada, no se observan avances respecto a la revisión y actualización del </t>
    </r>
    <r>
      <rPr>
        <i/>
        <sz val="8"/>
        <color theme="1"/>
        <rFont val="Tahoma"/>
        <family val="2"/>
      </rPr>
      <t>"formato de hoja de cálculo en la página web institucional y en los portales de datos abiertos Bogotá, el documento "Índice de información clasificada y reservada"</t>
    </r>
    <r>
      <rPr>
        <sz val="8"/>
        <color theme="1"/>
        <rFont val="Tahoma"/>
        <family val="2"/>
      </rPr>
      <t xml:space="preserve">, por lo que a la fecha de seguimiento se califica la actividad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</si>
  <si>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 Se envia correo con la revisión del cuadro de Información botón de transparencia del fecha 23 de febrero y se realizar realizada la verificación, en el botón de transparencia de la Entidad, donde se informa que no fue posible la verificación del Ítem 7.1. TABLAS DE RETENCIÓN Y TABLAS DE VALORACIÓN DOCUMENTAL, dado a que la página Web, no permite el acceso a dicha información y muestra un error. *Durante el primer semestre se abordará y se terminará la revisión, consolidación y envío para publicación en la página web del Índice de Información clasificada y reservada de la entidad conforme a lo definido en la Ley 1712 de 2014”.
</t>
    </r>
    <r>
      <rPr>
        <b/>
        <sz val="8"/>
        <color theme="1"/>
        <rFont val="Tahoma"/>
        <family val="2"/>
      </rPr>
      <t xml:space="preserve">Análisis OCI: </t>
    </r>
    <r>
      <rPr>
        <sz val="8"/>
        <color theme="1"/>
        <rFont val="Tahoma"/>
        <family val="2"/>
      </rPr>
      <t xml:space="preserve">Teniendo en cuenta el reporte del área respecto a la acción formulada, no se observan avances respecto a </t>
    </r>
    <r>
      <rPr>
        <i/>
        <sz val="8"/>
        <color theme="1"/>
        <rFont val="Tahoma"/>
        <family val="2"/>
      </rPr>
      <t>"Actualizar el índice de información clasificada y reservada de la entidad conforme a lo definido en la ley 1712 de 2014"</t>
    </r>
    <r>
      <rPr>
        <sz val="8"/>
        <color theme="1"/>
        <rFont val="Tahoma"/>
        <family val="2"/>
      </rPr>
      <t xml:space="preserve">, por lo que a la fecha de seguimiento se califica la actividad </t>
    </r>
    <r>
      <rPr>
        <b/>
        <sz val="8"/>
        <color theme="1"/>
        <rFont val="Tahoma"/>
        <family val="2"/>
      </rPr>
      <t>"Sin Iniciar"</t>
    </r>
    <r>
      <rPr>
        <sz val="8"/>
        <color theme="1"/>
        <rFont val="Tahoma"/>
        <family val="2"/>
      </rPr>
      <t xml:space="preserve">. </t>
    </r>
  </si>
  <si>
    <t>https://drive.google.com/drive/u/1/folders/1iXfQ0AQJh_W0tJm7vK6nZ0b0iR00ned1</t>
  </si>
  <si>
    <r>
      <t xml:space="preserve">Reporte G. Documental: </t>
    </r>
    <r>
      <rPr>
        <sz val="8"/>
        <color theme="1"/>
        <rFont val="Tahoma"/>
        <family val="2"/>
      </rPr>
      <t xml:space="preserve">Mediante correo electrónico de fecha 13 de marzo de 2024 se radicaron los ajustes por Control Interno y a la fecha no se ha recibido respuesta.
</t>
    </r>
    <r>
      <rPr>
        <b/>
        <sz val="8"/>
        <color theme="1"/>
        <rFont val="Tahoma"/>
        <family val="2"/>
      </rPr>
      <t xml:space="preserve">Análisis OCI: </t>
    </r>
    <r>
      <rPr>
        <sz val="8"/>
        <color theme="1"/>
        <rFont val="Tahoma"/>
        <family val="2"/>
      </rPr>
      <t xml:space="preserve">Se adelanta la verificación de los soportes, observando la cadena de corresos de actualización del Programa de Gestión Documental durante marzo y abril de 2024. Teniendo en cuenta lo anterior, así como las fechas de ejecución programadas, se califica la acción </t>
    </r>
    <r>
      <rPr>
        <b/>
        <sz val="8"/>
        <color theme="1"/>
        <rFont val="Tahoma"/>
        <family val="2"/>
      </rPr>
      <t>"En Proceso"</t>
    </r>
    <r>
      <rPr>
        <sz val="8"/>
        <color theme="1"/>
        <rFont val="Tahoma"/>
        <family val="2"/>
      </rPr>
      <t xml:space="preserve">. </t>
    </r>
  </si>
  <si>
    <t>* https://docs.google.com/spreadsheets/d/1Brw_oLtf7B38XweoybujlrZ5AGkIwvp3/edit#gid=18435615
 89
 * https://drive.google.com/drive/u/1/folders/15BjW0WKxvuxwwKkZ6c065_tDHijd5DHO
 * https://drive.google.com/drive/u/1/folders/12lCbPoIpshGQp9k-H4Xpa-hGkBUEvWV4
 * https://drive.google.com/drive/u/1/folders/15eHouMv0W7NFoePEDzH4_POn45Q4o3E7</t>
  </si>
  <si>
    <r>
      <t xml:space="preserve">Reporte G. Documental: </t>
    </r>
    <r>
      <rPr>
        <sz val="8"/>
        <color theme="1"/>
        <rFont val="Tahoma"/>
        <family val="2"/>
      </rPr>
      <t xml:space="preserve">Se encuentra en proceso de Actualización (Acuerdo 006 del 2023) y ajustes solicitados por el Archivo de Bogotá. (Análisis y consolidación de series y subseries de acuerdo a las mesas de trabajo realizadas con las dependencias).
</t>
    </r>
    <r>
      <rPr>
        <b/>
        <sz val="8"/>
        <color theme="1"/>
        <rFont val="Tahoma"/>
        <family val="2"/>
      </rPr>
      <t xml:space="preserve">Análisis OCI: </t>
    </r>
    <r>
      <rPr>
        <sz val="8"/>
        <color theme="1"/>
        <rFont val="Tahoma"/>
        <family val="2"/>
      </rPr>
      <t xml:space="preserve">Se remiten enlaces de Drive por parte del área, de los cuales solo se otorga acceso a un (1) documento de modificación de series y subseries por proceso. Se recomienda al área tener en cuenta las recomendaciones dadas por parte de la Oficina de Control Interno respecto a los criterios de seguimiento consignados en la Circular 024 de 2019 y correos elctrónicos de solicitud de información. Teniendo en cuenta lo observado, se califica la acción </t>
    </r>
    <r>
      <rPr>
        <b/>
        <sz val="8"/>
        <color theme="1"/>
        <rFont val="Tahoma"/>
        <family val="2"/>
      </rPr>
      <t>"En Proceso"</t>
    </r>
    <r>
      <rPr>
        <sz val="8"/>
        <color theme="1"/>
        <rFont val="Tahoma"/>
        <family val="2"/>
      </rPr>
      <t xml:space="preserve">. </t>
    </r>
  </si>
  <si>
    <r>
      <t xml:space="preserve">Reporte Sistemas: </t>
    </r>
    <r>
      <rPr>
        <sz val="8"/>
        <color theme="1"/>
        <rFont val="Tahoma"/>
        <family val="2"/>
      </rPr>
      <t xml:space="preserve">Para el periodo del reporte, no se realizaron actividades, ya que esta se encuentra planeada para iniciar a partir de abril. </t>
    </r>
    <r>
      <rPr>
        <b/>
        <sz val="8"/>
        <color theme="1"/>
        <rFont val="Tahoma"/>
        <family val="2"/>
      </rPr>
      <t xml:space="preserve">
Análisis OCI: </t>
    </r>
    <r>
      <rPr>
        <sz val="8"/>
        <color theme="1"/>
        <rFont val="Tahoma"/>
        <family val="2"/>
      </rPr>
      <t>Teniendo en cuenta lo indicado por el área respecto a lo formulado, así como las fechas de ejecución, se califica la acción</t>
    </r>
    <r>
      <rPr>
        <b/>
        <sz val="8"/>
        <color theme="1"/>
        <rFont val="Tahoma"/>
        <family val="2"/>
      </rPr>
      <t xml:space="preserve"> "Sin Iniciar".</t>
    </r>
  </si>
  <si>
    <t>No se requieren soportes de seguimiento para el seguimiento.</t>
  </si>
  <si>
    <r>
      <t xml:space="preserve">Análisis OCI: </t>
    </r>
    <r>
      <rPr>
        <sz val="8"/>
        <color theme="1"/>
        <rFont val="Tahoma"/>
        <family val="2"/>
      </rPr>
      <t xml:space="preserve">Teniendo en cuenta que el subcomponente no cuenta con aplicación al interior de Capital, no se requieren soportes de seguimiento. </t>
    </r>
  </si>
  <si>
    <r>
      <t xml:space="preserve">Reporte Sistemas: </t>
    </r>
    <r>
      <rPr>
        <sz val="8"/>
        <color theme="1"/>
        <rFont val="Tahoma"/>
        <family val="2"/>
      </rPr>
      <t xml:space="preserve">Para el periodo del reporte, no se realizaron actividades, ya que esta se encuentra planeada para iniciar a partir de abril. 
</t>
    </r>
    <r>
      <rPr>
        <b/>
        <sz val="8"/>
        <color theme="1"/>
        <rFont val="Tahoma"/>
        <family val="2"/>
      </rPr>
      <t xml:space="preserve">Análisis OCI: </t>
    </r>
    <r>
      <rPr>
        <sz val="8"/>
        <color theme="1"/>
        <rFont val="Tahoma"/>
        <family val="2"/>
      </rPr>
      <t xml:space="preserve">Teniendo en cuenta lo indicado por el área respecto a lo formulado, así como las fechas de ejecución programadas, se califica la acción </t>
    </r>
    <r>
      <rPr>
        <b/>
        <sz val="8"/>
        <color theme="1"/>
        <rFont val="Tahoma"/>
        <family val="2"/>
      </rPr>
      <t>"Sin Iniciar"</t>
    </r>
    <r>
      <rPr>
        <sz val="8"/>
        <color theme="1"/>
        <rFont val="Tahoma"/>
        <family val="2"/>
      </rPr>
      <t xml:space="preserve">. </t>
    </r>
  </si>
  <si>
    <t>Seguimiento a la estrategia de racionalización</t>
  </si>
  <si>
    <r>
      <t xml:space="preserve">Análisis OCI: </t>
    </r>
    <r>
      <rPr>
        <sz val="8"/>
        <color theme="1"/>
        <rFont val="Tahoma"/>
        <family val="2"/>
      </rPr>
      <t xml:space="preserve">Se adelantó el 10 de abril de 2024 el seguimiento a la estartegia de racionalización formulada por Capital, lo cual quedó registrado en la plataforma del SUIT. Teniendo en cuenta lo efectuado, así como las fechas programadas en el PTEP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</si>
  <si>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Se actualizó la estrategia de rendición de cuentas para la vigencia 2024, la misma fue publicada en la intranet y la página web.
</t>
    </r>
    <r>
      <rPr>
        <b/>
        <sz val="8"/>
        <color theme="1"/>
        <rFont val="Tahoma"/>
        <family val="2"/>
      </rPr>
      <t xml:space="preserve">Análisis OCI: </t>
    </r>
    <r>
      <rPr>
        <sz val="8"/>
        <color theme="1"/>
        <rFont val="Tahoma"/>
        <family val="2"/>
      </rPr>
      <t xml:space="preserve">Se adelanta la revisión de los soportes remitidos evidenciando que se adelantó la actualización y publicación en la intranet de Capital, el documento de estrategia de rendición de cuentas con fecha del 27 de marzo de 2024; sin embargo, en el botón de transparencia la publicación cuenta con fecha del 1 de marzo de 2024, por lo que se recomienda adelantar la revisión de las fechas consignadas. Teniendo en cuenta lo anterior, así como la fecha de terminación de la actividad se califica como </t>
    </r>
    <r>
      <rPr>
        <b/>
        <sz val="8"/>
        <color theme="1"/>
        <rFont val="Tahoma"/>
        <family val="2"/>
      </rPr>
      <t>"Terminada"</t>
    </r>
    <r>
      <rPr>
        <sz val="8"/>
        <color theme="1"/>
        <rFont val="Tahoma"/>
        <family val="2"/>
      </rPr>
      <t>.</t>
    </r>
  </si>
  <si>
    <t>Reporte S. Ciudadano: Se han publicado y socializado los informes de PQRS de enero a marzo.
Análisis OCI: Se adelanta la revisión de los soportes remitidos por el área, observando que se adelantó la consolidación de los informes mensuales de enero a marzo de 2024, los cuales fueron socializados vía correo electrónico por parte de la Auxiliar de Atención al Ciudadano; de igual manera, se adelantó la publicación de los informes en el botón de transparencia de Capital en el numeral 4.10 respectivamente. Dado lo anterior, se califica la acción "En Proceso".</t>
  </si>
  <si>
    <r>
      <t xml:space="preserve">Reporte S. Ciudadano: </t>
    </r>
    <r>
      <rPr>
        <sz val="8"/>
        <color theme="1"/>
        <rFont val="Tahoma"/>
        <family val="2"/>
      </rPr>
      <t xml:space="preserve">Se encuentra en implementación la estrategia de racionalización de trámites registrada para la presente vigencia de acuerdo al cronograma elaborado.
</t>
    </r>
    <r>
      <rPr>
        <b/>
        <sz val="8"/>
        <color theme="1"/>
        <rFont val="Tahoma"/>
        <family val="2"/>
      </rPr>
      <t xml:space="preserve">Análisis OCI: </t>
    </r>
    <r>
      <rPr>
        <sz val="8"/>
        <color theme="1"/>
        <rFont val="Tahoma"/>
        <family val="2"/>
      </rPr>
      <t xml:space="preserve">Se remiten los soportes que permiten evidenciar la construcción del cronograma de implementación de la estrategia de racionalización, así como los soportes de ejecución respectivos a la fecha de corte; se recomienda al área documentar el contexto de la estrategia anticorrupción que se articule con el plan de trabajo consolidado. Teniendo en cuenta lo anterior, así como las fechas de ejecución programadas se califica la acción </t>
    </r>
    <r>
      <rPr>
        <b/>
        <sz val="8"/>
        <color theme="1"/>
        <rFont val="Tahoma"/>
        <family val="2"/>
      </rPr>
      <t>"En Proceso"</t>
    </r>
    <r>
      <rPr>
        <sz val="8"/>
        <color theme="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</si>
</sst>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38" x14ac:knownFonts="1">
    <font>
      <sz val="11"/>
      <color theme="1"/>
      <name val="Calibri"/>
      <family val="2"/>
      <scheme val="minor"/>
    </font>
    <font>
      <sz val="11"/>
      <color theme="1"/>
      <name val="Calibri"/>
      <family val="2"/>
      <scheme val="minor"/>
    </font>
    <font>
      <sz val="10"/>
      <name val="Arial"/>
      <family val="2"/>
    </font>
    <font>
      <u/>
      <sz val="10"/>
      <color theme="10"/>
      <name val="Times New Roman"/>
      <family val="1"/>
    </font>
    <font>
      <b/>
      <sz val="9"/>
      <color theme="0"/>
      <name val="Tahoma"/>
      <family val="2"/>
    </font>
    <font>
      <b/>
      <sz val="8"/>
      <color theme="1"/>
      <name val="Tahoma"/>
      <family val="2"/>
    </font>
    <font>
      <b/>
      <i/>
      <sz val="8"/>
      <color theme="1"/>
      <name val="Tahoma"/>
      <family val="2"/>
    </font>
    <font>
      <sz val="8"/>
      <name val="Tahoma"/>
      <family val="2"/>
    </font>
    <font>
      <b/>
      <i/>
      <sz val="8"/>
      <color rgb="FF000000"/>
      <name val="Tahoma"/>
      <family val="2"/>
    </font>
    <font>
      <b/>
      <i/>
      <sz val="8"/>
      <name val="Tahoma"/>
      <family val="2"/>
    </font>
    <font>
      <sz val="8"/>
      <color theme="1"/>
      <name val="Tahoma"/>
      <family val="2"/>
    </font>
    <font>
      <b/>
      <sz val="8"/>
      <name val="Tahoma"/>
      <family val="2"/>
    </font>
    <font>
      <b/>
      <sz val="10"/>
      <color theme="1"/>
      <name val="Tahoma"/>
      <family val="2"/>
    </font>
    <font>
      <b/>
      <sz val="8"/>
      <color indexed="59"/>
      <name val="Tahoma"/>
      <family val="2"/>
    </font>
    <font>
      <sz val="8"/>
      <color indexed="8"/>
      <name val="Tahoma"/>
      <family val="2"/>
    </font>
    <font>
      <b/>
      <u/>
      <sz val="8"/>
      <color theme="0"/>
      <name val="Tahoma"/>
      <family val="2"/>
    </font>
    <font>
      <b/>
      <sz val="8"/>
      <color indexed="8"/>
      <name val="Tahoma"/>
      <family val="2"/>
    </font>
    <font>
      <b/>
      <sz val="11"/>
      <color theme="0"/>
      <name val="Calibri"/>
      <family val="2"/>
      <scheme val="minor"/>
    </font>
    <font>
      <b/>
      <sz val="11"/>
      <color theme="1"/>
      <name val="Calibri"/>
      <family val="2"/>
      <scheme val="minor"/>
    </font>
    <font>
      <b/>
      <sz val="12"/>
      <color theme="1"/>
      <name val="Calibri"/>
      <family val="2"/>
      <scheme val="minor"/>
    </font>
    <font>
      <sz val="8"/>
      <color rgb="FF000000"/>
      <name val="Tahoma"/>
      <family val="2"/>
    </font>
    <font>
      <b/>
      <sz val="8"/>
      <color rgb="FF000000"/>
      <name val="Tahoma"/>
      <family val="2"/>
    </font>
    <font>
      <i/>
      <sz val="8"/>
      <color theme="1"/>
      <name val="Tahoma"/>
      <family val="2"/>
    </font>
    <font>
      <b/>
      <sz val="8"/>
      <color theme="0"/>
      <name val="Tahoma"/>
      <family val="2"/>
    </font>
    <font>
      <u/>
      <sz val="11"/>
      <color theme="10"/>
      <name val="Calibri"/>
      <family val="2"/>
      <scheme val="minor"/>
    </font>
    <font>
      <i/>
      <sz val="8"/>
      <color rgb="FF000000"/>
      <name val="Tahoma"/>
      <family val="2"/>
    </font>
    <font>
      <i/>
      <sz val="8"/>
      <name val="Tahoma"/>
      <family val="2"/>
    </font>
    <font>
      <u/>
      <sz val="8"/>
      <color theme="10"/>
      <name val="Tahoma"/>
      <family val="2"/>
    </font>
    <font>
      <b/>
      <sz val="9"/>
      <name val="Tahoma"/>
      <family val="2"/>
    </font>
    <font>
      <b/>
      <u/>
      <sz val="10"/>
      <color theme="0"/>
      <name val="Calibri"/>
      <family val="2"/>
      <scheme val="minor"/>
    </font>
    <font>
      <sz val="10"/>
      <name val="Calibri"/>
      <family val="2"/>
      <scheme val="minor"/>
    </font>
    <font>
      <b/>
      <sz val="12"/>
      <color indexed="59"/>
      <name val="Calibri"/>
      <family val="2"/>
      <scheme val="minor"/>
    </font>
    <font>
      <sz val="10"/>
      <color indexed="8"/>
      <name val="Calibri"/>
      <family val="2"/>
      <scheme val="minor"/>
    </font>
    <font>
      <b/>
      <sz val="10"/>
      <color indexed="8"/>
      <name val="Calibri"/>
      <family val="2"/>
      <scheme val="minor"/>
    </font>
    <font>
      <b/>
      <sz val="10"/>
      <color indexed="59"/>
      <name val="Calibri"/>
      <family val="2"/>
      <scheme val="minor"/>
    </font>
    <font>
      <sz val="10"/>
      <color indexed="59"/>
      <name val="Calibri"/>
      <family val="2"/>
      <scheme val="minor"/>
    </font>
    <font>
      <sz val="10"/>
      <name val="Times New Roman"/>
      <family val="1"/>
    </font>
    <font>
      <b/>
      <sz val="9"/>
      <color theme="1"/>
      <name val="Tahoma"/>
      <family val="2"/>
    </font>
  </fonts>
  <fills count="15">
    <fill>
      <patternFill patternType="none"/>
    </fill>
    <fill>
      <patternFill patternType="gray125"/>
    </fill>
    <fill>
      <patternFill patternType="solid">
        <fgColor indexed="9"/>
        <bgColor indexed="64"/>
      </patternFill>
    </fill>
    <fill>
      <patternFill patternType="solid">
        <fgColor rgb="FF24193F"/>
        <bgColor indexed="64"/>
      </patternFill>
    </fill>
    <fill>
      <patternFill patternType="solid">
        <fgColor rgb="FF422E76"/>
        <bgColor indexed="64"/>
      </patternFill>
    </fill>
    <fill>
      <patternFill patternType="solid">
        <fgColor rgb="FFFFC000"/>
        <bgColor indexed="64"/>
      </patternFill>
    </fill>
    <fill>
      <patternFill patternType="solid">
        <fgColor rgb="FF002060"/>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rgb="FF3F3151"/>
        <bgColor rgb="FF3F3151"/>
      </patternFill>
    </fill>
    <fill>
      <patternFill patternType="solid">
        <fgColor rgb="FFB2A1C7"/>
        <bgColor rgb="FFB2A1C7"/>
      </patternFill>
    </fill>
    <fill>
      <patternFill patternType="solid">
        <fgColor theme="1" tint="0.499984740745262"/>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s>
  <cellStyleXfs count="6">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1" fillId="0" borderId="0"/>
    <xf numFmtId="0" fontId="24" fillId="0" borderId="0" applyNumberFormat="0" applyFill="0" applyBorder="0" applyAlignment="0" applyProtection="0"/>
  </cellStyleXfs>
  <cellXfs count="256">
    <xf numFmtId="0" fontId="0" fillId="0" borderId="0" xfId="0"/>
    <xf numFmtId="0" fontId="7" fillId="0" borderId="5" xfId="0" applyFont="1" applyBorder="1" applyAlignment="1">
      <alignment horizontal="center" vertical="center" wrapText="1"/>
    </xf>
    <xf numFmtId="165" fontId="7" fillId="0" borderId="5"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13" xfId="0" applyFont="1" applyBorder="1" applyAlignment="1">
      <alignment horizontal="center" vertical="center" wrapText="1"/>
    </xf>
    <xf numFmtId="165" fontId="7" fillId="0" borderId="13" xfId="0" applyNumberFormat="1" applyFont="1" applyBorder="1" applyAlignment="1">
      <alignment horizontal="center" vertical="center" wrapText="1"/>
    </xf>
    <xf numFmtId="0" fontId="10" fillId="0" borderId="0" xfId="0" applyFont="1" applyAlignment="1">
      <alignment horizontal="center"/>
    </xf>
    <xf numFmtId="0" fontId="10" fillId="0" borderId="0" xfId="0" applyFont="1"/>
    <xf numFmtId="0" fontId="10" fillId="0" borderId="0" xfId="0" applyFont="1" applyAlignment="1">
      <alignment horizontal="center" vertical="center"/>
    </xf>
    <xf numFmtId="0" fontId="10" fillId="0" borderId="10" xfId="0" applyFont="1" applyBorder="1"/>
    <xf numFmtId="164" fontId="6"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Alignment="1">
      <alignment horizontal="center" vertical="center"/>
    </xf>
    <xf numFmtId="0" fontId="10" fillId="0" borderId="13" xfId="0" applyFont="1" applyBorder="1" applyAlignment="1">
      <alignment horizontal="center" vertical="center"/>
    </xf>
    <xf numFmtId="0" fontId="13" fillId="2" borderId="0" xfId="2" applyFont="1" applyFill="1" applyAlignment="1">
      <alignment horizontal="center" vertical="center" wrapText="1"/>
    </xf>
    <xf numFmtId="0" fontId="7" fillId="0" borderId="0" xfId="2" applyFont="1" applyAlignment="1">
      <alignment horizontal="center"/>
    </xf>
    <xf numFmtId="0" fontId="14" fillId="2" borderId="0" xfId="2" applyFont="1" applyFill="1" applyAlignment="1">
      <alignment horizontal="center" vertical="top" wrapText="1"/>
    </xf>
    <xf numFmtId="0" fontId="1" fillId="0" borderId="0" xfId="4"/>
    <xf numFmtId="0" fontId="17" fillId="3" borderId="7" xfId="4" applyFont="1" applyFill="1" applyBorder="1"/>
    <xf numFmtId="0" fontId="17" fillId="3" borderId="17" xfId="4" applyFont="1" applyFill="1" applyBorder="1"/>
    <xf numFmtId="0" fontId="17" fillId="3" borderId="18" xfId="4" applyFont="1" applyFill="1" applyBorder="1"/>
    <xf numFmtId="0" fontId="18" fillId="0" borderId="2" xfId="4" applyFont="1" applyBorder="1" applyAlignment="1">
      <alignment horizontal="center" vertical="center" wrapText="1"/>
    </xf>
    <xf numFmtId="0" fontId="1" fillId="0" borderId="3" xfId="4" applyBorder="1" applyAlignment="1">
      <alignment vertical="center" wrapText="1"/>
    </xf>
    <xf numFmtId="0" fontId="1" fillId="0" borderId="42" xfId="4" applyBorder="1"/>
    <xf numFmtId="0" fontId="1" fillId="0" borderId="13" xfId="4" applyBorder="1"/>
    <xf numFmtId="0" fontId="1" fillId="4" borderId="13" xfId="4" applyFill="1" applyBorder="1"/>
    <xf numFmtId="0" fontId="1" fillId="0" borderId="14" xfId="4" applyBorder="1"/>
    <xf numFmtId="0" fontId="1" fillId="0" borderId="40" xfId="4" applyBorder="1"/>
    <xf numFmtId="0" fontId="1" fillId="0" borderId="2" xfId="4" applyBorder="1"/>
    <xf numFmtId="0" fontId="1" fillId="0" borderId="43" xfId="4" applyBorder="1"/>
    <xf numFmtId="0" fontId="1" fillId="0" borderId="44" xfId="4" applyBorder="1" applyAlignment="1">
      <alignment vertical="center"/>
    </xf>
    <xf numFmtId="0" fontId="18" fillId="0" borderId="5" xfId="4" applyFont="1" applyBorder="1" applyAlignment="1">
      <alignment horizontal="center" vertical="center" wrapText="1"/>
    </xf>
    <xf numFmtId="0" fontId="1" fillId="0" borderId="6" xfId="4" applyBorder="1" applyAlignment="1">
      <alignment vertical="center" wrapText="1"/>
    </xf>
    <xf numFmtId="0" fontId="1" fillId="0" borderId="41" xfId="4" applyBorder="1"/>
    <xf numFmtId="0" fontId="1" fillId="0" borderId="5" xfId="4" applyBorder="1"/>
    <xf numFmtId="0" fontId="1" fillId="4" borderId="5" xfId="4" applyFill="1" applyBorder="1"/>
    <xf numFmtId="0" fontId="1" fillId="0" borderId="6" xfId="4" applyBorder="1"/>
    <xf numFmtId="0" fontId="1" fillId="0" borderId="45" xfId="4" applyBorder="1"/>
    <xf numFmtId="0" fontId="1" fillId="0" borderId="46" xfId="4" applyBorder="1" applyAlignment="1">
      <alignment vertical="center" wrapText="1"/>
    </xf>
    <xf numFmtId="0" fontId="18" fillId="0" borderId="20" xfId="4" applyFont="1" applyBorder="1" applyAlignment="1">
      <alignment horizontal="center" vertical="center" wrapText="1"/>
    </xf>
    <xf numFmtId="0" fontId="1" fillId="0" borderId="21" xfId="4" applyBorder="1" applyAlignment="1">
      <alignment vertical="center" wrapText="1"/>
    </xf>
    <xf numFmtId="0" fontId="1" fillId="0" borderId="19" xfId="4" applyBorder="1"/>
    <xf numFmtId="0" fontId="1" fillId="0" borderId="20" xfId="4" applyBorder="1"/>
    <xf numFmtId="0" fontId="1" fillId="4" borderId="20" xfId="4" applyFill="1" applyBorder="1"/>
    <xf numFmtId="0" fontId="1" fillId="0" borderId="21" xfId="4" applyBorder="1"/>
    <xf numFmtId="0" fontId="1" fillId="0" borderId="31" xfId="4" applyBorder="1"/>
    <xf numFmtId="0" fontId="1" fillId="0" borderId="47" xfId="4" applyBorder="1" applyAlignment="1">
      <alignment vertical="center"/>
    </xf>
    <xf numFmtId="0" fontId="1" fillId="4" borderId="2" xfId="4" applyFill="1" applyBorder="1"/>
    <xf numFmtId="0" fontId="1" fillId="0" borderId="3" xfId="4" applyBorder="1"/>
    <xf numFmtId="0" fontId="1" fillId="0" borderId="33" xfId="4" applyBorder="1"/>
    <xf numFmtId="0" fontId="1" fillId="0" borderId="46" xfId="4" applyBorder="1" applyAlignment="1">
      <alignment vertical="center"/>
    </xf>
    <xf numFmtId="0" fontId="1" fillId="0" borderId="46" xfId="4" applyBorder="1" applyAlignment="1">
      <alignment horizontal="left" vertical="center" wrapText="1"/>
    </xf>
    <xf numFmtId="0" fontId="18" fillId="0" borderId="17" xfId="4" applyFont="1" applyBorder="1" applyAlignment="1">
      <alignment horizontal="center" vertical="center" wrapText="1"/>
    </xf>
    <xf numFmtId="0" fontId="1" fillId="0" borderId="18" xfId="4" applyBorder="1" applyAlignment="1">
      <alignment vertical="center" wrapText="1"/>
    </xf>
    <xf numFmtId="0" fontId="1" fillId="0" borderId="48" xfId="4" applyBorder="1"/>
    <xf numFmtId="0" fontId="1" fillId="0" borderId="17" xfId="4" applyBorder="1"/>
    <xf numFmtId="0" fontId="1" fillId="4" borderId="17" xfId="4" applyFill="1" applyBorder="1"/>
    <xf numFmtId="0" fontId="1" fillId="0" borderId="18" xfId="4" applyBorder="1"/>
    <xf numFmtId="0" fontId="1" fillId="0" borderId="49" xfId="4" applyBorder="1"/>
    <xf numFmtId="0" fontId="1" fillId="0" borderId="50" xfId="4" applyBorder="1" applyAlignment="1">
      <alignment vertical="center" wrapText="1"/>
    </xf>
    <xf numFmtId="0" fontId="1" fillId="0" borderId="38" xfId="4" applyBorder="1"/>
    <xf numFmtId="0" fontId="1" fillId="0" borderId="50" xfId="4" applyBorder="1" applyAlignment="1">
      <alignment vertical="center"/>
    </xf>
    <xf numFmtId="0" fontId="1" fillId="4" borderId="3" xfId="4" applyFill="1" applyBorder="1"/>
    <xf numFmtId="0" fontId="1" fillId="4" borderId="18" xfId="4" applyFill="1" applyBorder="1"/>
    <xf numFmtId="0" fontId="1" fillId="4" borderId="48" xfId="4" applyFill="1" applyBorder="1"/>
    <xf numFmtId="0" fontId="1" fillId="4" borderId="49" xfId="4" applyFill="1" applyBorder="1"/>
    <xf numFmtId="0" fontId="1" fillId="0" borderId="0" xfId="4" applyAlignment="1">
      <alignment horizontal="center"/>
    </xf>
    <xf numFmtId="0" fontId="1" fillId="0" borderId="0" xfId="4" applyAlignment="1">
      <alignment vertical="center"/>
    </xf>
    <xf numFmtId="0" fontId="10" fillId="0" borderId="13" xfId="0" applyFont="1" applyBorder="1" applyAlignment="1">
      <alignment horizontal="center" vertical="center" wrapText="1"/>
    </xf>
    <xf numFmtId="15" fontId="10" fillId="0" borderId="13" xfId="0" applyNumberFormat="1" applyFont="1" applyBorder="1" applyAlignment="1">
      <alignment horizontal="center" vertical="center"/>
    </xf>
    <xf numFmtId="0" fontId="14" fillId="2" borderId="13" xfId="2" applyFont="1" applyFill="1" applyBorder="1" applyAlignment="1">
      <alignment horizontal="center" vertical="center" wrapText="1"/>
    </xf>
    <xf numFmtId="9" fontId="14" fillId="2" borderId="13" xfId="1"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6" fillId="5" borderId="13" xfId="2" applyFont="1" applyFill="1" applyBorder="1" applyAlignment="1">
      <alignment horizontal="center" vertical="center" wrapText="1"/>
    </xf>
    <xf numFmtId="0" fontId="14" fillId="2" borderId="13" xfId="2" applyFont="1" applyFill="1" applyBorder="1" applyAlignment="1">
      <alignment horizontal="left" vertical="center" wrapText="1"/>
    </xf>
    <xf numFmtId="0" fontId="16" fillId="2" borderId="13" xfId="2" applyFont="1" applyFill="1" applyBorder="1" applyAlignment="1">
      <alignment horizontal="left" vertical="center" wrapText="1"/>
    </xf>
    <xf numFmtId="0" fontId="10" fillId="0" borderId="5" xfId="0" applyFont="1" applyBorder="1" applyAlignment="1">
      <alignment horizontal="justify" vertical="center" wrapText="1"/>
    </xf>
    <xf numFmtId="0" fontId="16" fillId="9" borderId="7" xfId="2" applyFont="1" applyFill="1" applyBorder="1" applyAlignment="1">
      <alignment horizontal="center" vertical="center" wrapText="1"/>
    </xf>
    <xf numFmtId="0" fontId="16" fillId="9" borderId="17" xfId="2" applyFont="1" applyFill="1" applyBorder="1" applyAlignment="1">
      <alignment horizontal="center" vertical="center" wrapText="1"/>
    </xf>
    <xf numFmtId="0" fontId="16" fillId="9" borderId="18" xfId="2" applyFont="1" applyFill="1" applyBorder="1" applyAlignment="1">
      <alignment horizontal="center" vertical="center" wrapText="1"/>
    </xf>
    <xf numFmtId="0" fontId="16" fillId="8" borderId="7" xfId="2" applyFont="1" applyFill="1" applyBorder="1" applyAlignment="1">
      <alignment horizontal="center" vertical="center" wrapText="1"/>
    </xf>
    <xf numFmtId="0" fontId="16" fillId="8" borderId="17" xfId="2" applyFont="1" applyFill="1" applyBorder="1" applyAlignment="1">
      <alignment horizontal="center" vertical="center" wrapText="1"/>
    </xf>
    <xf numFmtId="0" fontId="16" fillId="8" borderId="18" xfId="2" applyFont="1" applyFill="1" applyBorder="1" applyAlignment="1">
      <alignment horizontal="center" vertical="center" wrapText="1"/>
    </xf>
    <xf numFmtId="0" fontId="23" fillId="10" borderId="13" xfId="2" applyFont="1" applyFill="1" applyBorder="1" applyAlignment="1">
      <alignment horizontal="center" vertical="center" wrapText="1"/>
    </xf>
    <xf numFmtId="0" fontId="20" fillId="2" borderId="13" xfId="2" applyFont="1" applyFill="1" applyBorder="1" applyAlignment="1">
      <alignment horizontal="justify" vertical="justify" wrapText="1"/>
    </xf>
    <xf numFmtId="0" fontId="10" fillId="0" borderId="10" xfId="0" applyFont="1" applyBorder="1" applyAlignment="1">
      <alignment horizontal="center" vertical="center"/>
    </xf>
    <xf numFmtId="0" fontId="10" fillId="0" borderId="0" xfId="0" applyFont="1" applyAlignment="1">
      <alignment horizontal="left" vertical="center"/>
    </xf>
    <xf numFmtId="9" fontId="10" fillId="0" borderId="0" xfId="1" applyFont="1" applyAlignment="1">
      <alignment horizontal="center" vertical="center"/>
    </xf>
    <xf numFmtId="9" fontId="10" fillId="0" borderId="13" xfId="1" applyFont="1" applyBorder="1" applyAlignment="1">
      <alignment horizontal="center" vertical="center"/>
    </xf>
    <xf numFmtId="0" fontId="10" fillId="0" borderId="5" xfId="0" applyFont="1" applyBorder="1" applyAlignment="1">
      <alignment horizontal="center" vertical="center" wrapText="1"/>
    </xf>
    <xf numFmtId="9" fontId="10" fillId="0" borderId="13" xfId="1" applyFont="1" applyFill="1" applyBorder="1" applyAlignment="1">
      <alignment horizontal="center" vertical="center"/>
    </xf>
    <xf numFmtId="164" fontId="25" fillId="0" borderId="5" xfId="0" applyNumberFormat="1" applyFont="1" applyBorder="1" applyAlignment="1">
      <alignment horizontal="center" vertical="center" wrapText="1"/>
    </xf>
    <xf numFmtId="164" fontId="26" fillId="0" borderId="5" xfId="0" applyNumberFormat="1" applyFont="1" applyBorder="1" applyAlignment="1">
      <alignment horizontal="center" vertical="center" wrapText="1"/>
    </xf>
    <xf numFmtId="15" fontId="5" fillId="9" borderId="24" xfId="0" applyNumberFormat="1" applyFont="1" applyFill="1" applyBorder="1" applyAlignment="1">
      <alignment horizontal="center" vertical="center" wrapText="1"/>
    </xf>
    <xf numFmtId="0" fontId="5" fillId="9" borderId="15" xfId="0" applyFont="1" applyFill="1" applyBorder="1" applyAlignment="1">
      <alignment horizontal="center" vertical="center" wrapText="1"/>
    </xf>
    <xf numFmtId="9" fontId="5" fillId="9" borderId="15" xfId="1" applyFont="1" applyFill="1" applyBorder="1" applyAlignment="1">
      <alignment horizontal="center" vertical="center" wrapText="1"/>
    </xf>
    <xf numFmtId="0" fontId="5" fillId="9" borderId="15" xfId="0" applyFont="1" applyFill="1" applyBorder="1" applyAlignment="1">
      <alignment horizontal="center" vertical="center"/>
    </xf>
    <xf numFmtId="0" fontId="5" fillId="9" borderId="29" xfId="0" applyFont="1" applyFill="1" applyBorder="1" applyAlignment="1">
      <alignment horizontal="center" vertical="center" wrapText="1"/>
    </xf>
    <xf numFmtId="0" fontId="12" fillId="0" borderId="10" xfId="0" applyFont="1" applyBorder="1" applyAlignment="1">
      <alignment vertical="center" wrapText="1"/>
    </xf>
    <xf numFmtId="15" fontId="10" fillId="0" borderId="13" xfId="0" applyNumberFormat="1"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xf>
    <xf numFmtId="9" fontId="10" fillId="0" borderId="5" xfId="1" applyFont="1" applyFill="1" applyBorder="1" applyAlignment="1">
      <alignment horizontal="center" vertical="center"/>
    </xf>
    <xf numFmtId="0" fontId="10" fillId="0" borderId="5" xfId="0" applyFont="1" applyFill="1" applyBorder="1" applyAlignment="1">
      <alignment vertical="center" wrapText="1"/>
    </xf>
    <xf numFmtId="0" fontId="10" fillId="0" borderId="5" xfId="0" applyFont="1" applyFill="1" applyBorder="1" applyAlignment="1">
      <alignment horizontal="justify" vertical="center" wrapText="1"/>
    </xf>
    <xf numFmtId="0" fontId="10" fillId="0" borderId="13" xfId="0" applyFont="1" applyFill="1" applyBorder="1" applyAlignment="1">
      <alignment horizontal="center" vertical="center" wrapText="1"/>
    </xf>
    <xf numFmtId="0" fontId="23" fillId="4" borderId="5" xfId="0" applyFont="1" applyFill="1" applyBorder="1" applyAlignment="1">
      <alignment horizontal="center" vertical="center" wrapText="1"/>
    </xf>
    <xf numFmtId="164" fontId="6"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14" fontId="7" fillId="0" borderId="20" xfId="0" applyNumberFormat="1" applyFont="1" applyBorder="1" applyAlignment="1">
      <alignment horizontal="center" vertical="center" wrapText="1"/>
    </xf>
    <xf numFmtId="164" fontId="9" fillId="0" borderId="20" xfId="0" applyNumberFormat="1" applyFont="1" applyBorder="1" applyAlignment="1">
      <alignment horizontal="center" vertical="center" wrapText="1"/>
    </xf>
    <xf numFmtId="0" fontId="10" fillId="0" borderId="58" xfId="0" applyFont="1" applyBorder="1" applyAlignment="1">
      <alignment horizontal="center" vertical="center" wrapText="1"/>
    </xf>
    <xf numFmtId="0" fontId="22" fillId="0" borderId="0" xfId="0" applyFont="1" applyAlignment="1">
      <alignment horizontal="center" vertical="center"/>
    </xf>
    <xf numFmtId="0" fontId="10" fillId="0" borderId="0" xfId="0" applyFont="1" applyAlignment="1">
      <alignment horizontal="justify" vertical="center"/>
    </xf>
    <xf numFmtId="0" fontId="7" fillId="0" borderId="20" xfId="0" applyFont="1" applyBorder="1" applyAlignment="1">
      <alignment horizontal="justify" vertical="center" wrapText="1"/>
    </xf>
    <xf numFmtId="0" fontId="7" fillId="0" borderId="5" xfId="0" applyFont="1" applyBorder="1" applyAlignment="1">
      <alignment horizontal="justify" vertical="center" wrapText="1"/>
    </xf>
    <xf numFmtId="0" fontId="27" fillId="0" borderId="5" xfId="5" applyFont="1" applyFill="1" applyBorder="1" applyAlignment="1">
      <alignment horizontal="left" vertical="center" wrapText="1"/>
    </xf>
    <xf numFmtId="0" fontId="7" fillId="0" borderId="13" xfId="0" applyFont="1" applyBorder="1" applyAlignment="1">
      <alignment horizontal="justify" vertical="center" wrapText="1"/>
    </xf>
    <xf numFmtId="0" fontId="7" fillId="0" borderId="10" xfId="2" applyFont="1" applyBorder="1" applyAlignment="1">
      <alignment horizontal="center"/>
    </xf>
    <xf numFmtId="0" fontId="30" fillId="0" borderId="0" xfId="2" applyFont="1"/>
    <xf numFmtId="0" fontId="31" fillId="2" borderId="0" xfId="2" applyFont="1" applyFill="1" applyAlignment="1">
      <alignment horizontal="center" vertical="center" wrapText="1"/>
    </xf>
    <xf numFmtId="0" fontId="32" fillId="2" borderId="0" xfId="2" applyFont="1" applyFill="1" applyAlignment="1">
      <alignment horizontal="left" vertical="top" wrapText="1"/>
    </xf>
    <xf numFmtId="0" fontId="32" fillId="2" borderId="0" xfId="2" applyFont="1" applyFill="1" applyAlignment="1">
      <alignment horizontal="center" vertical="top" wrapText="1"/>
    </xf>
    <xf numFmtId="0" fontId="34" fillId="2" borderId="0" xfId="2" applyFont="1" applyFill="1" applyAlignment="1">
      <alignment horizontal="left" vertical="center" wrapText="1"/>
    </xf>
    <xf numFmtId="0" fontId="35" fillId="2" borderId="0" xfId="2" applyFont="1" applyFill="1" applyAlignment="1">
      <alignment vertical="center" wrapText="1"/>
    </xf>
    <xf numFmtId="0" fontId="37" fillId="13" borderId="24" xfId="0" applyFont="1" applyFill="1" applyBorder="1" applyAlignment="1">
      <alignment horizontal="center" vertical="center" wrapText="1"/>
    </xf>
    <xf numFmtId="0" fontId="37" fillId="13" borderId="57" xfId="0" applyFont="1" applyFill="1" applyBorder="1" applyAlignment="1">
      <alignment horizontal="center" vertical="center" wrapText="1"/>
    </xf>
    <xf numFmtId="0" fontId="14" fillId="2" borderId="23" xfId="2" applyFont="1" applyFill="1" applyBorder="1" applyAlignment="1">
      <alignment horizontal="left" vertical="center" wrapText="1"/>
    </xf>
    <xf numFmtId="0" fontId="14" fillId="2" borderId="8" xfId="2" applyFont="1" applyFill="1" applyBorder="1" applyAlignment="1">
      <alignment horizontal="center" vertical="center" wrapText="1"/>
    </xf>
    <xf numFmtId="0" fontId="14" fillId="2" borderId="8" xfId="2" applyFont="1" applyFill="1" applyBorder="1" applyAlignment="1">
      <alignment horizontal="left" vertical="center" wrapText="1"/>
    </xf>
    <xf numFmtId="14" fontId="14" fillId="2" borderId="8" xfId="2" applyNumberFormat="1" applyFont="1" applyFill="1" applyBorder="1" applyAlignment="1">
      <alignment horizontal="center" vertical="center" wrapText="1"/>
    </xf>
    <xf numFmtId="0" fontId="7" fillId="0" borderId="13" xfId="2" applyFont="1" applyBorder="1" applyAlignment="1">
      <alignment horizontal="center"/>
    </xf>
    <xf numFmtId="0" fontId="10" fillId="14" borderId="5" xfId="0" applyFont="1" applyFill="1" applyBorder="1" applyAlignment="1">
      <alignment horizontal="center" vertical="center"/>
    </xf>
    <xf numFmtId="9" fontId="10" fillId="14" borderId="13" xfId="1" applyFont="1" applyFill="1" applyBorder="1" applyAlignment="1">
      <alignment horizontal="center" vertical="center"/>
    </xf>
    <xf numFmtId="0" fontId="10" fillId="14" borderId="13"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4" fillId="11" borderId="22" xfId="0" applyFont="1" applyFill="1" applyBorder="1" applyAlignment="1">
      <alignment horizontal="center" vertical="center"/>
    </xf>
    <xf numFmtId="0" fontId="4" fillId="11" borderId="28" xfId="0" applyFont="1" applyFill="1" applyBorder="1" applyAlignment="1">
      <alignment horizontal="center" vertical="center"/>
    </xf>
    <xf numFmtId="0" fontId="4" fillId="11" borderId="28" xfId="0" applyFont="1" applyFill="1" applyBorder="1" applyAlignment="1">
      <alignment horizontal="center" vertical="center" wrapText="1"/>
    </xf>
    <xf numFmtId="0" fontId="4" fillId="11" borderId="29"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9" xfId="0" applyFont="1" applyBorder="1" applyAlignment="1">
      <alignment horizontal="center" vertical="center" wrapText="1"/>
    </xf>
    <xf numFmtId="0" fontId="4" fillId="12" borderId="22" xfId="0" applyFont="1" applyFill="1" applyBorder="1" applyAlignment="1">
      <alignment horizontal="center" vertical="center" wrapText="1"/>
    </xf>
    <xf numFmtId="0" fontId="36" fillId="0" borderId="29" xfId="0" applyFont="1" applyBorder="1" applyAlignment="1">
      <alignment horizontal="left" vertical="top" wrapText="1"/>
    </xf>
    <xf numFmtId="0" fontId="14" fillId="2" borderId="8" xfId="2" applyFont="1" applyFill="1" applyBorder="1" applyAlignment="1">
      <alignment horizontal="center" vertical="center" wrapText="1"/>
    </xf>
    <xf numFmtId="0" fontId="14" fillId="2" borderId="8" xfId="2" applyFont="1" applyFill="1" applyBorder="1" applyAlignment="1">
      <alignment horizontal="left" vertical="center" wrapText="1"/>
    </xf>
    <xf numFmtId="14" fontId="14" fillId="2" borderId="8" xfId="2" applyNumberFormat="1" applyFont="1" applyFill="1" applyBorder="1" applyAlignment="1">
      <alignment horizontal="center" vertical="center" wrapText="1"/>
    </xf>
    <xf numFmtId="0" fontId="16" fillId="2" borderId="31" xfId="2" applyFont="1" applyFill="1" applyBorder="1" applyAlignment="1">
      <alignment horizontal="center" vertical="center" wrapText="1"/>
    </xf>
    <xf numFmtId="0" fontId="16" fillId="2" borderId="19"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20"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3" fillId="2" borderId="0" xfId="2" applyFont="1" applyFill="1" applyAlignment="1">
      <alignment horizontal="center" vertical="center" wrapText="1"/>
    </xf>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63" xfId="2" applyFont="1" applyFill="1" applyBorder="1" applyAlignment="1">
      <alignment horizontal="center" vertical="center" wrapText="1"/>
    </xf>
    <xf numFmtId="0" fontId="16" fillId="2" borderId="23" xfId="2" applyFont="1" applyFill="1" applyBorder="1" applyAlignment="1">
      <alignment horizontal="center" vertical="center" wrapText="1"/>
    </xf>
    <xf numFmtId="0" fontId="33" fillId="2" borderId="0" xfId="2" applyFont="1" applyFill="1" applyAlignment="1">
      <alignment horizontal="left" vertical="center" wrapText="1"/>
    </xf>
    <xf numFmtId="0" fontId="32" fillId="2" borderId="31" xfId="2" applyFont="1" applyFill="1" applyBorder="1" applyAlignment="1">
      <alignment horizontal="center" vertical="center" wrapText="1"/>
    </xf>
    <xf numFmtId="0" fontId="32" fillId="2" borderId="60" xfId="2" applyFont="1" applyFill="1" applyBorder="1" applyAlignment="1">
      <alignment horizontal="center" vertical="center" wrapText="1"/>
    </xf>
    <xf numFmtId="0" fontId="32" fillId="2" borderId="19" xfId="2" applyFont="1" applyFill="1" applyBorder="1" applyAlignment="1">
      <alignment horizontal="center" vertical="center" wrapText="1"/>
    </xf>
    <xf numFmtId="0" fontId="32" fillId="2" borderId="61" xfId="2" applyFont="1" applyFill="1" applyBorder="1" applyAlignment="1">
      <alignment horizontal="center" vertical="center" wrapText="1"/>
    </xf>
    <xf numFmtId="0" fontId="32" fillId="2" borderId="0" xfId="2" applyFont="1" applyFill="1" applyAlignment="1">
      <alignment horizontal="center" vertical="center" wrapText="1"/>
    </xf>
    <xf numFmtId="0" fontId="32" fillId="2" borderId="62" xfId="2" applyFont="1" applyFill="1" applyBorder="1" applyAlignment="1">
      <alignment horizontal="center" vertical="center" wrapText="1"/>
    </xf>
    <xf numFmtId="0" fontId="32" fillId="2" borderId="55" xfId="2" applyFont="1" applyFill="1" applyBorder="1" applyAlignment="1">
      <alignment horizontal="center" vertical="center" wrapText="1"/>
    </xf>
    <xf numFmtId="0" fontId="32" fillId="2" borderId="56" xfId="2" applyFont="1" applyFill="1" applyBorder="1" applyAlignment="1">
      <alignment horizontal="center" vertical="center" wrapText="1"/>
    </xf>
    <xf numFmtId="0" fontId="32" fillId="2" borderId="42" xfId="2" applyFont="1" applyFill="1" applyBorder="1" applyAlignment="1">
      <alignment horizontal="center" vertical="center" wrapText="1"/>
    </xf>
    <xf numFmtId="0" fontId="32" fillId="2" borderId="5" xfId="2" applyFont="1" applyFill="1" applyBorder="1" applyAlignment="1">
      <alignment horizontal="center" vertical="center" wrapText="1"/>
    </xf>
    <xf numFmtId="14" fontId="35" fillId="2" borderId="31" xfId="2" applyNumberFormat="1" applyFont="1" applyFill="1" applyBorder="1" applyAlignment="1">
      <alignment horizontal="center" vertical="center" wrapText="1"/>
    </xf>
    <xf numFmtId="0" fontId="35" fillId="2" borderId="60" xfId="2" applyFont="1" applyFill="1" applyBorder="1" applyAlignment="1">
      <alignment horizontal="center" vertical="center" wrapText="1"/>
    </xf>
    <xf numFmtId="0" fontId="35" fillId="2" borderId="19" xfId="2" applyFont="1" applyFill="1" applyBorder="1" applyAlignment="1">
      <alignment horizontal="center" vertical="center" wrapText="1"/>
    </xf>
    <xf numFmtId="0" fontId="35" fillId="2" borderId="55" xfId="2" applyFont="1" applyFill="1" applyBorder="1" applyAlignment="1">
      <alignment horizontal="center" vertical="center" wrapText="1"/>
    </xf>
    <xf numFmtId="0" fontId="35" fillId="2" borderId="56" xfId="2" applyFont="1" applyFill="1" applyBorder="1" applyAlignment="1">
      <alignment horizontal="center" vertical="center" wrapText="1"/>
    </xf>
    <xf numFmtId="0" fontId="35" fillId="2" borderId="42" xfId="2" applyFont="1" applyFill="1" applyBorder="1" applyAlignment="1">
      <alignment horizontal="center" vertical="center" wrapText="1"/>
    </xf>
    <xf numFmtId="0" fontId="13" fillId="2" borderId="24" xfId="2" applyFont="1" applyFill="1" applyBorder="1" applyAlignment="1">
      <alignment horizontal="center" vertical="center" wrapText="1"/>
    </xf>
    <xf numFmtId="0" fontId="13" fillId="2" borderId="15" xfId="2" applyFont="1" applyFill="1" applyBorder="1" applyAlignment="1">
      <alignment horizontal="center" vertical="center" wrapText="1"/>
    </xf>
    <xf numFmtId="0" fontId="28" fillId="2" borderId="15" xfId="2" applyFont="1" applyFill="1" applyBorder="1" applyAlignment="1">
      <alignment horizontal="center" vertical="center" wrapText="1"/>
    </xf>
    <xf numFmtId="0" fontId="28" fillId="2" borderId="59" xfId="2" applyFont="1" applyFill="1" applyBorder="1" applyAlignment="1">
      <alignment horizontal="center" vertical="center" wrapText="1"/>
    </xf>
    <xf numFmtId="0" fontId="29" fillId="3" borderId="25" xfId="3" applyFont="1" applyFill="1" applyBorder="1" applyAlignment="1">
      <alignment horizontal="center" vertical="center" wrapText="1"/>
    </xf>
    <xf numFmtId="0" fontId="29" fillId="3" borderId="26" xfId="3" applyFont="1" applyFill="1" applyBorder="1" applyAlignment="1">
      <alignment horizontal="center" vertical="center" wrapText="1"/>
    </xf>
    <xf numFmtId="0" fontId="29" fillId="3" borderId="27" xfId="3"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6" fillId="2" borderId="51"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52" xfId="2" applyFont="1" applyFill="1" applyBorder="1" applyAlignment="1">
      <alignment horizontal="center" vertical="center" wrapText="1"/>
    </xf>
    <xf numFmtId="0" fontId="16" fillId="2" borderId="53"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6" borderId="26" xfId="2" applyFont="1" applyFill="1" applyBorder="1" applyAlignment="1">
      <alignment horizontal="center" vertical="center" wrapText="1"/>
    </xf>
    <xf numFmtId="0" fontId="4" fillId="6" borderId="27" xfId="2" applyFont="1" applyFill="1" applyBorder="1" applyAlignment="1">
      <alignment horizontal="center" vertical="center" wrapText="1"/>
    </xf>
    <xf numFmtId="0" fontId="4" fillId="7" borderId="25" xfId="2" applyFont="1" applyFill="1" applyBorder="1" applyAlignment="1">
      <alignment horizontal="center" vertical="center" wrapText="1"/>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16" fillId="2" borderId="22"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6" fillId="2" borderId="29" xfId="2" applyFont="1" applyFill="1" applyBorder="1" applyAlignment="1">
      <alignment horizontal="center" vertical="center" wrapText="1"/>
    </xf>
    <xf numFmtId="0" fontId="14" fillId="2" borderId="13" xfId="2"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6" fillId="2" borderId="54"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8" fillId="0" borderId="1"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2" xfId="4" applyFont="1" applyBorder="1" applyAlignment="1">
      <alignment horizontal="center" vertical="center" textRotation="90" wrapText="1"/>
    </xf>
    <xf numFmtId="0" fontId="18" fillId="0" borderId="5" xfId="4" applyFont="1" applyBorder="1" applyAlignment="1">
      <alignment horizontal="center" vertical="center" textRotation="90" wrapText="1"/>
    </xf>
    <xf numFmtId="0" fontId="18" fillId="0" borderId="17" xfId="4" applyFont="1" applyBorder="1" applyAlignment="1">
      <alignment horizontal="center" vertical="center" textRotation="90" wrapText="1"/>
    </xf>
    <xf numFmtId="0" fontId="17" fillId="3" borderId="41" xfId="4" applyFont="1" applyFill="1" applyBorder="1" applyAlignment="1">
      <alignment horizontal="center"/>
    </xf>
    <xf numFmtId="0" fontId="17" fillId="3" borderId="5" xfId="4" applyFont="1" applyFill="1" applyBorder="1" applyAlignment="1">
      <alignment horizontal="center"/>
    </xf>
    <xf numFmtId="0" fontId="17" fillId="3" borderId="6" xfId="4" applyFont="1" applyFill="1" applyBorder="1" applyAlignment="1">
      <alignment horizontal="center"/>
    </xf>
    <xf numFmtId="0" fontId="17" fillId="3" borderId="32" xfId="4" applyFont="1" applyFill="1" applyBorder="1" applyAlignment="1">
      <alignment horizontal="center" vertical="center"/>
    </xf>
    <xf numFmtId="0" fontId="17" fillId="3" borderId="33" xfId="4" applyFont="1" applyFill="1" applyBorder="1" applyAlignment="1">
      <alignment horizontal="center" vertical="center"/>
    </xf>
    <xf numFmtId="0" fontId="17" fillId="3" borderId="0" xfId="4" applyFont="1" applyFill="1" applyAlignment="1">
      <alignment horizontal="center" vertical="center"/>
    </xf>
    <xf numFmtId="0" fontId="17" fillId="3" borderId="35" xfId="4" applyFont="1" applyFill="1" applyBorder="1" applyAlignment="1">
      <alignment horizontal="center" vertical="center"/>
    </xf>
    <xf numFmtId="0" fontId="17" fillId="3" borderId="37" xfId="4" applyFont="1" applyFill="1" applyBorder="1" applyAlignment="1">
      <alignment horizontal="center" vertical="center"/>
    </xf>
    <xf numFmtId="0" fontId="17" fillId="3" borderId="38" xfId="4" applyFont="1" applyFill="1" applyBorder="1" applyAlignment="1">
      <alignment horizontal="center" vertical="center"/>
    </xf>
    <xf numFmtId="0" fontId="17" fillId="3" borderId="1" xfId="4" applyFont="1" applyFill="1" applyBorder="1" applyAlignment="1">
      <alignment horizontal="center"/>
    </xf>
    <xf numFmtId="0" fontId="17" fillId="3" borderId="2" xfId="4" applyFont="1" applyFill="1" applyBorder="1" applyAlignment="1">
      <alignment horizontal="center"/>
    </xf>
    <xf numFmtId="0" fontId="17" fillId="3" borderId="3" xfId="4" applyFont="1" applyFill="1" applyBorder="1" applyAlignment="1">
      <alignment horizontal="center"/>
    </xf>
    <xf numFmtId="0" fontId="17" fillId="3" borderId="40" xfId="4" applyFont="1" applyFill="1" applyBorder="1" applyAlignment="1">
      <alignment horizontal="center"/>
    </xf>
    <xf numFmtId="0" fontId="17" fillId="3" borderId="34" xfId="4" applyFont="1" applyFill="1" applyBorder="1" applyAlignment="1">
      <alignment horizontal="center" vertical="center"/>
    </xf>
    <xf numFmtId="0" fontId="17" fillId="3" borderId="36" xfId="4" applyFont="1" applyFill="1" applyBorder="1" applyAlignment="1">
      <alignment horizontal="center" vertical="center"/>
    </xf>
    <xf numFmtId="0" fontId="17" fillId="3" borderId="4" xfId="4" applyFont="1" applyFill="1" applyBorder="1" applyAlignment="1">
      <alignment horizontal="center"/>
    </xf>
    <xf numFmtId="0" fontId="1" fillId="0" borderId="32" xfId="4" applyBorder="1" applyAlignment="1">
      <alignment horizontal="center"/>
    </xf>
    <xf numFmtId="0" fontId="1" fillId="0" borderId="33" xfId="4" applyBorder="1" applyAlignment="1">
      <alignment horizontal="center"/>
    </xf>
    <xf numFmtId="0" fontId="1" fillId="0" borderId="35" xfId="4" applyBorder="1" applyAlignment="1">
      <alignment horizontal="center"/>
    </xf>
    <xf numFmtId="0" fontId="1" fillId="0" borderId="0" xfId="4" applyAlignment="1">
      <alignment horizontal="center"/>
    </xf>
    <xf numFmtId="0" fontId="1" fillId="0" borderId="37" xfId="4" applyBorder="1" applyAlignment="1">
      <alignment horizontal="center"/>
    </xf>
    <xf numFmtId="0" fontId="1" fillId="0" borderId="38" xfId="4" applyBorder="1" applyAlignment="1">
      <alignment horizontal="center"/>
    </xf>
    <xf numFmtId="0" fontId="19" fillId="0" borderId="32" xfId="4" applyFont="1" applyBorder="1" applyAlignment="1">
      <alignment horizontal="center" vertical="center"/>
    </xf>
    <xf numFmtId="0" fontId="19" fillId="0" borderId="33" xfId="4" applyFont="1" applyBorder="1" applyAlignment="1">
      <alignment horizontal="center" vertical="center"/>
    </xf>
    <xf numFmtId="0" fontId="1" fillId="0" borderId="34" xfId="4" applyBorder="1" applyAlignment="1">
      <alignment horizontal="center"/>
    </xf>
    <xf numFmtId="0" fontId="1" fillId="0" borderId="36" xfId="4" applyBorder="1" applyAlignment="1">
      <alignment horizontal="center"/>
    </xf>
    <xf numFmtId="0" fontId="1" fillId="0" borderId="39" xfId="4" applyBorder="1" applyAlignment="1">
      <alignment horizontal="center"/>
    </xf>
    <xf numFmtId="0" fontId="19" fillId="0" borderId="35" xfId="4" applyFont="1" applyBorder="1" applyAlignment="1">
      <alignment horizontal="center" vertical="center"/>
    </xf>
    <xf numFmtId="0" fontId="19" fillId="0" borderId="0" xfId="4" applyFont="1" applyAlignment="1">
      <alignment horizontal="center" vertical="center"/>
    </xf>
    <xf numFmtId="0" fontId="19" fillId="0" borderId="37" xfId="4" applyFont="1" applyBorder="1" applyAlignment="1">
      <alignment horizontal="center" vertical="center"/>
    </xf>
    <xf numFmtId="0" fontId="19" fillId="0" borderId="38" xfId="4" applyFont="1" applyBorder="1" applyAlignment="1">
      <alignment horizontal="center" vertical="center"/>
    </xf>
    <xf numFmtId="0" fontId="5" fillId="0" borderId="5" xfId="0" applyFont="1" applyFill="1" applyBorder="1" applyAlignment="1">
      <alignment horizontal="justify" vertical="center" wrapText="1"/>
    </xf>
    <xf numFmtId="0" fontId="5" fillId="0" borderId="5" xfId="0" applyFont="1" applyFill="1" applyBorder="1" applyAlignment="1">
      <alignment horizontal="left" vertical="center" wrapText="1"/>
    </xf>
  </cellXfs>
  <cellStyles count="6">
    <cellStyle name="Hipervínculo" xfId="5" builtinId="8"/>
    <cellStyle name="Hipervínculo 2" xfId="3"/>
    <cellStyle name="Normal" xfId="0" builtinId="0"/>
    <cellStyle name="Normal 3" xfId="2"/>
    <cellStyle name="Normal 4" xfId="4"/>
    <cellStyle name="Porcentaje" xfId="1" builtinId="5"/>
  </cellStyles>
  <dxfs count="5">
    <dxf>
      <font>
        <b/>
        <i val="0"/>
        <color theme="0"/>
      </font>
      <fill>
        <patternFill>
          <bgColor theme="9" tint="-0.499984740745262"/>
        </patternFill>
      </fill>
    </dxf>
    <dxf>
      <font>
        <b/>
        <i val="0"/>
        <color theme="0"/>
      </font>
      <fill>
        <patternFill>
          <bgColor theme="9" tint="-0.24994659260841701"/>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s>
  <tableStyles count="0" defaultTableStyle="TableStyleMedium2" defaultPivotStyle="PivotStyleLight16"/>
  <colors>
    <mruColors>
      <color rgb="FFFF3300"/>
      <color rgb="FFFFCC00"/>
      <color rgb="FFA693D5"/>
      <color rgb="FF6F5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121921</xdr:colOff>
      <xdr:row>1</xdr:row>
      <xdr:rowOff>190500</xdr:rowOff>
    </xdr:from>
    <xdr:to>
      <xdr:col>0</xdr:col>
      <xdr:colOff>1577341</xdr:colOff>
      <xdr:row>1</xdr:row>
      <xdr:rowOff>1005840</xdr:rowOff>
    </xdr:to>
    <xdr:pic>
      <xdr:nvPicPr>
        <xdr:cNvPr id="3" name="7 Imagen" descr="C:\Users\john.garcia\Desktop\LOGO CAPITAL LETRA NEGRA.png">
          <a:extLst>
            <a:ext uri="{FF2B5EF4-FFF2-40B4-BE49-F238E27FC236}">
              <a16:creationId xmlns:a16="http://schemas.microsoft.com/office/drawing/2014/main" id="{039EAC24-362D-4BDB-92E1-F0AFAA55D6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9</xdr:col>
      <xdr:colOff>0</xdr:colOff>
      <xdr:row>1</xdr:row>
      <xdr:rowOff>243840</xdr:rowOff>
    </xdr:from>
    <xdr:to>
      <xdr:col>9</xdr:col>
      <xdr:colOff>914400</xdr:colOff>
      <xdr:row>1</xdr:row>
      <xdr:rowOff>830580</xdr:rowOff>
    </xdr:to>
    <xdr:pic>
      <xdr:nvPicPr>
        <xdr:cNvPr id="6" name="7 Imagen" descr="C:\Users\john.garcia\Desktop\LOGO CAPITAL LETRA NEGRA.png">
          <a:extLst>
            <a:ext uri="{FF2B5EF4-FFF2-40B4-BE49-F238E27FC236}">
              <a16:creationId xmlns:a16="http://schemas.microsoft.com/office/drawing/2014/main" id="{AE394628-36EF-4CAB-A562-26C9659128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2420" y="381000"/>
          <a:ext cx="914400" cy="586740"/>
        </a:xfrm>
        <a:prstGeom prst="rect">
          <a:avLst/>
        </a:prstGeom>
        <a:noFill/>
        <a:ln>
          <a:noFill/>
        </a:ln>
      </xdr:spPr>
    </xdr:pic>
    <xdr:clientData/>
  </xdr:twoCellAnchor>
  <xdr:twoCellAnchor editAs="oneCell">
    <xdr:from>
      <xdr:col>0</xdr:col>
      <xdr:colOff>121921</xdr:colOff>
      <xdr:row>1</xdr:row>
      <xdr:rowOff>190500</xdr:rowOff>
    </xdr:from>
    <xdr:to>
      <xdr:col>0</xdr:col>
      <xdr:colOff>1577341</xdr:colOff>
      <xdr:row>1</xdr:row>
      <xdr:rowOff>1005840</xdr:rowOff>
    </xdr:to>
    <xdr:pic>
      <xdr:nvPicPr>
        <xdr:cNvPr id="7" name="7 Imagen" descr="C:\Users\john.garcia\Desktop\LOGO CAPITAL LETRA NEGRA.png">
          <a:extLst>
            <a:ext uri="{FF2B5EF4-FFF2-40B4-BE49-F238E27FC236}">
              <a16:creationId xmlns:a16="http://schemas.microsoft.com/office/drawing/2014/main" id="{321D57DD-E2D9-4D35-B7CA-22D13DFAB2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9</xdr:col>
      <xdr:colOff>0</xdr:colOff>
      <xdr:row>1</xdr:row>
      <xdr:rowOff>243840</xdr:rowOff>
    </xdr:from>
    <xdr:to>
      <xdr:col>9</xdr:col>
      <xdr:colOff>914400</xdr:colOff>
      <xdr:row>1</xdr:row>
      <xdr:rowOff>830580</xdr:rowOff>
    </xdr:to>
    <xdr:pic>
      <xdr:nvPicPr>
        <xdr:cNvPr id="10" name="7 Imagen" descr="C:\Users\john.garcia\Desktop\LOGO CAPITAL LETRA NEGRA.png">
          <a:extLst>
            <a:ext uri="{FF2B5EF4-FFF2-40B4-BE49-F238E27FC236}">
              <a16:creationId xmlns:a16="http://schemas.microsoft.com/office/drawing/2014/main" id="{11914927-64E9-4B34-98AD-F96ACE1E8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2420" y="381000"/>
          <a:ext cx="914400" cy="586740"/>
        </a:xfrm>
        <a:prstGeom prst="rect">
          <a:avLst/>
        </a:prstGeom>
        <a:noFill/>
        <a:ln>
          <a:noFill/>
        </a:ln>
      </xdr:spPr>
    </xdr:pic>
    <xdr:clientData/>
  </xdr:twoCellAnchor>
  <xdr:twoCellAnchor editAs="oneCell">
    <xdr:from>
      <xdr:col>0</xdr:col>
      <xdr:colOff>121921</xdr:colOff>
      <xdr:row>1</xdr:row>
      <xdr:rowOff>190500</xdr:rowOff>
    </xdr:from>
    <xdr:to>
      <xdr:col>0</xdr:col>
      <xdr:colOff>1577341</xdr:colOff>
      <xdr:row>1</xdr:row>
      <xdr:rowOff>1005840</xdr:rowOff>
    </xdr:to>
    <xdr:pic>
      <xdr:nvPicPr>
        <xdr:cNvPr id="11" name="7 Imagen" descr="C:\Users\john.garcia\Desktop\LOGO CAPITAL LETRA NEGRA.png">
          <a:extLst>
            <a:ext uri="{FF2B5EF4-FFF2-40B4-BE49-F238E27FC236}">
              <a16:creationId xmlns:a16="http://schemas.microsoft.com/office/drawing/2014/main" id="{69F92749-2FF1-4929-9D6F-C3027E776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15</xdr:col>
      <xdr:colOff>106680</xdr:colOff>
      <xdr:row>1</xdr:row>
      <xdr:rowOff>175260</xdr:rowOff>
    </xdr:from>
    <xdr:to>
      <xdr:col>15</xdr:col>
      <xdr:colOff>1127760</xdr:colOff>
      <xdr:row>1</xdr:row>
      <xdr:rowOff>1015365</xdr:rowOff>
    </xdr:to>
    <xdr:pic>
      <xdr:nvPicPr>
        <xdr:cNvPr id="12" name="4 Imagen" descr="C:\Users\john.garcia\Desktop\2020-01-08.png">
          <a:extLst>
            <a:ext uri="{FF2B5EF4-FFF2-40B4-BE49-F238E27FC236}">
              <a16:creationId xmlns:a16="http://schemas.microsoft.com/office/drawing/2014/main" id="{7AE920D0-6EE1-4109-A8B8-64FECEB91B4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04200" y="312420"/>
          <a:ext cx="1021080" cy="8401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464820</xdr:colOff>
      <xdr:row>1</xdr:row>
      <xdr:rowOff>161924</xdr:rowOff>
    </xdr:from>
    <xdr:ext cx="1143000" cy="699135"/>
    <xdr:pic>
      <xdr:nvPicPr>
        <xdr:cNvPr id="2" name="7 Imagen" descr="C:\Users\john.garcia\Desktop\LOGO CAPITAL LETRA NEGRA.png">
          <a:extLst>
            <a:ext uri="{FF2B5EF4-FFF2-40B4-BE49-F238E27FC236}">
              <a16:creationId xmlns:a16="http://schemas.microsoft.com/office/drawing/2014/main" id="{30285629-090B-4F03-B452-FA148A828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 y="260984"/>
          <a:ext cx="1143000" cy="699135"/>
        </a:xfrm>
        <a:prstGeom prst="rect">
          <a:avLst/>
        </a:prstGeom>
        <a:noFill/>
        <a:ln>
          <a:noFill/>
        </a:ln>
      </xdr:spPr>
    </xdr:pic>
    <xdr:clientData/>
  </xdr:oneCellAnchor>
  <xdr:oneCellAnchor>
    <xdr:from>
      <xdr:col>17</xdr:col>
      <xdr:colOff>952500</xdr:colOff>
      <xdr:row>1</xdr:row>
      <xdr:rowOff>106680</xdr:rowOff>
    </xdr:from>
    <xdr:ext cx="761365" cy="657860"/>
    <xdr:pic>
      <xdr:nvPicPr>
        <xdr:cNvPr id="3" name="4 Imagen" descr="C:\Users\john.garcia\Desktop\2020-01-08.png">
          <a:extLst>
            <a:ext uri="{FF2B5EF4-FFF2-40B4-BE49-F238E27FC236}">
              <a16:creationId xmlns:a16="http://schemas.microsoft.com/office/drawing/2014/main" id="{44EBAD7C-9A16-4B00-8D01-52FC4433E0B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84980" y="205740"/>
          <a:ext cx="761365" cy="65786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358140</xdr:colOff>
      <xdr:row>1</xdr:row>
      <xdr:rowOff>40004</xdr:rowOff>
    </xdr:from>
    <xdr:to>
      <xdr:col>0</xdr:col>
      <xdr:colOff>1501140</xdr:colOff>
      <xdr:row>1</xdr:row>
      <xdr:rowOff>739139</xdr:rowOff>
    </xdr:to>
    <xdr:pic>
      <xdr:nvPicPr>
        <xdr:cNvPr id="2" name="7 Imagen" descr="C:\Users\john.garcia\Desktop\LOGO CAPITAL LETRA NEGRA.png">
          <a:extLst>
            <a:ext uri="{FF2B5EF4-FFF2-40B4-BE49-F238E27FC236}">
              <a16:creationId xmlns:a16="http://schemas.microsoft.com/office/drawing/2014/main" id="{C12E1951-8820-4962-83BA-044F4A023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39064"/>
          <a:ext cx="1143000" cy="699135"/>
        </a:xfrm>
        <a:prstGeom prst="rect">
          <a:avLst/>
        </a:prstGeom>
        <a:noFill/>
        <a:ln>
          <a:noFill/>
        </a:ln>
      </xdr:spPr>
    </xdr:pic>
    <xdr:clientData/>
  </xdr:twoCellAnchor>
  <xdr:twoCellAnchor editAs="oneCell">
    <xdr:from>
      <xdr:col>22</xdr:col>
      <xdr:colOff>0</xdr:colOff>
      <xdr:row>1</xdr:row>
      <xdr:rowOff>38100</xdr:rowOff>
    </xdr:from>
    <xdr:to>
      <xdr:col>22</xdr:col>
      <xdr:colOff>761365</xdr:colOff>
      <xdr:row>1</xdr:row>
      <xdr:rowOff>695960</xdr:rowOff>
    </xdr:to>
    <xdr:pic>
      <xdr:nvPicPr>
        <xdr:cNvPr id="3" name="4 Imagen" descr="C:\Users\john.garcia\Desktop\2020-01-08.png">
          <a:extLst>
            <a:ext uri="{FF2B5EF4-FFF2-40B4-BE49-F238E27FC236}">
              <a16:creationId xmlns:a16="http://schemas.microsoft.com/office/drawing/2014/main" id="{BB4E8D8B-E971-43D9-BE1D-83C0ED9405D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63060" y="137160"/>
          <a:ext cx="761365" cy="6578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179782</xdr:rowOff>
    </xdr:from>
    <xdr:to>
      <xdr:col>2</xdr:col>
      <xdr:colOff>250030</xdr:colOff>
      <xdr:row>3</xdr:row>
      <xdr:rowOff>123823</xdr:rowOff>
    </xdr:to>
    <xdr:pic>
      <xdr:nvPicPr>
        <xdr:cNvPr id="2" name="3 Imagen" descr="C:\Users\john.garcia\Desktop\LOGO CAPITAL LETRA NEGRA.png">
          <a:extLst>
            <a:ext uri="{FF2B5EF4-FFF2-40B4-BE49-F238E27FC236}">
              <a16:creationId xmlns:a16="http://schemas.microsoft.com/office/drawing/2014/main" id="{5610F816-65E8-4779-AA6B-58437C22A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9782"/>
          <a:ext cx="1421605" cy="744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986797</xdr:colOff>
      <xdr:row>0</xdr:row>
      <xdr:rowOff>123116</xdr:rowOff>
    </xdr:from>
    <xdr:to>
      <xdr:col>56</xdr:col>
      <xdr:colOff>1926649</xdr:colOff>
      <xdr:row>3</xdr:row>
      <xdr:rowOff>156489</xdr:rowOff>
    </xdr:to>
    <xdr:pic>
      <xdr:nvPicPr>
        <xdr:cNvPr id="3" name="Imagen 2">
          <a:extLst>
            <a:ext uri="{FF2B5EF4-FFF2-40B4-BE49-F238E27FC236}">
              <a16:creationId xmlns:a16="http://schemas.microsoft.com/office/drawing/2014/main" id="{9DBE4904-1FE2-47C9-9225-DED0CC825E40}"/>
            </a:ext>
          </a:extLst>
        </xdr:cNvPr>
        <xdr:cNvPicPr>
          <a:picLocks noChangeAspect="1"/>
        </xdr:cNvPicPr>
      </xdr:nvPicPr>
      <xdr:blipFill>
        <a:blip xmlns:r="http://schemas.openxmlformats.org/officeDocument/2006/relationships" r:embed="rId2"/>
        <a:stretch>
          <a:fillRect/>
        </a:stretch>
      </xdr:blipFill>
      <xdr:spPr>
        <a:xfrm>
          <a:off x="18809977" y="123116"/>
          <a:ext cx="939852" cy="8334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ESTOR FERNANDO AVELLA" id="{1A622B8A-CEE6-BF47-B90F-679AF9AD0113}" userId="7dfec95cf4dde1f4" providerId="Windows Liv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38" dT="2024-05-16T09:55:51.89" personId="{1A622B8A-CEE6-BF47-B90F-679AF9AD0113}" id="{79E8FB76-3CED-B141-993A-8B0EBD599D32}">
    <text>Cronograma y cronograma ~ Redacción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SsWY6TdV0zEpcVAe5NYxhS44w7XBamKt?usp=sharing" TargetMode="External"/><Relationship Id="rId7" Type="http://schemas.openxmlformats.org/officeDocument/2006/relationships/drawing" Target="../drawings/drawing1.xml"/><Relationship Id="rId2" Type="http://schemas.openxmlformats.org/officeDocument/2006/relationships/hyperlink" Target="https://drive.google.com/drive/folders/1iCfNQZ211ue7NWfnfSZxmJTEEOHMQZ3B?usp=drive_link" TargetMode="External"/><Relationship Id="rId1" Type="http://schemas.openxmlformats.org/officeDocument/2006/relationships/hyperlink" Target="https://drive.google.com/drive/folders/1SYGuKvLLpngDasc8GunWgTAHh0gCXcW-?usp=drive_link" TargetMode="External"/><Relationship Id="rId6" Type="http://schemas.openxmlformats.org/officeDocument/2006/relationships/printerSettings" Target="../printerSettings/printerSettings1.bin"/><Relationship Id="rId5" Type="http://schemas.openxmlformats.org/officeDocument/2006/relationships/hyperlink" Target="https://docs.google.com/spreadsheets/d/1Brw_oLtf7B38XweoybujlrZ5AGkIwvp3/edit" TargetMode="External"/><Relationship Id="rId10" Type="http://schemas.microsoft.com/office/2017/10/relationships/threadedComment" Target="../threadedComments/threadedComment1.xml"/><Relationship Id="rId4" Type="http://schemas.openxmlformats.org/officeDocument/2006/relationships/hyperlink" Target="https://drive.google.com/drive/u/1/folders/1iXfQ0AQJh_W0tJm7vK6nZ0b0iR00ned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topLeftCell="M1" zoomScaleNormal="100" workbookViewId="0">
      <selection activeCell="O5" sqref="O5"/>
    </sheetView>
  </sheetViews>
  <sheetFormatPr baseColWidth="10" defaultColWidth="11.7109375" defaultRowHeight="10.5" x14ac:dyDescent="0.15"/>
  <cols>
    <col min="1" max="1" width="25" style="7" customWidth="1"/>
    <col min="2" max="2" width="23.5703125" style="6" customWidth="1"/>
    <col min="3" max="3" width="7.85546875" style="119" customWidth="1"/>
    <col min="4" max="4" width="29.7109375" style="120" customWidth="1"/>
    <col min="5" max="5" width="20.5703125" style="8" customWidth="1"/>
    <col min="6" max="6" width="14.28515625" style="7" customWidth="1"/>
    <col min="7" max="7" width="19.140625" style="7" customWidth="1"/>
    <col min="8" max="9" width="15.140625" style="7" customWidth="1"/>
    <col min="10" max="10" width="17.7109375" style="7" customWidth="1"/>
    <col min="11" max="11" width="49.7109375" style="90" customWidth="1"/>
    <col min="12" max="12" width="17.7109375" style="7" customWidth="1"/>
    <col min="13" max="13" width="17.7109375" style="91" customWidth="1"/>
    <col min="14" max="14" width="17.7109375" style="8" customWidth="1"/>
    <col min="15" max="15" width="70.7109375" style="90" customWidth="1"/>
    <col min="16" max="16" width="17.7109375" style="8" customWidth="1"/>
    <col min="17" max="16384" width="11.7109375" style="7"/>
  </cols>
  <sheetData>
    <row r="1" spans="1:16" ht="11.25" thickBot="1" x14ac:dyDescent="0.2"/>
    <row r="2" spans="1:16" ht="89.45" customHeight="1" thickBot="1" x14ac:dyDescent="0.2">
      <c r="A2" s="9"/>
      <c r="B2" s="142" t="s">
        <v>289</v>
      </c>
      <c r="C2" s="143"/>
      <c r="D2" s="143"/>
      <c r="E2" s="143"/>
      <c r="F2" s="143"/>
      <c r="G2" s="143"/>
      <c r="H2" s="143"/>
      <c r="I2" s="144"/>
      <c r="J2" s="102"/>
      <c r="K2" s="142"/>
      <c r="L2" s="143"/>
      <c r="M2" s="143"/>
      <c r="N2" s="143"/>
      <c r="O2" s="144"/>
      <c r="P2" s="89"/>
    </row>
    <row r="3" spans="1:16" ht="15" customHeight="1" thickBot="1" x14ac:dyDescent="0.2">
      <c r="A3" s="151" t="s">
        <v>143</v>
      </c>
      <c r="B3" s="149" t="s">
        <v>36</v>
      </c>
      <c r="C3" s="149" t="s">
        <v>37</v>
      </c>
      <c r="D3" s="149"/>
      <c r="E3" s="149" t="s">
        <v>38</v>
      </c>
      <c r="F3" s="149" t="s">
        <v>142</v>
      </c>
      <c r="G3" s="149" t="s">
        <v>39</v>
      </c>
      <c r="H3" s="149" t="s">
        <v>40</v>
      </c>
      <c r="I3" s="153" t="s">
        <v>41</v>
      </c>
      <c r="J3" s="145" t="s">
        <v>288</v>
      </c>
      <c r="K3" s="146"/>
      <c r="L3" s="146"/>
      <c r="M3" s="146"/>
      <c r="N3" s="146"/>
      <c r="O3" s="147"/>
      <c r="P3" s="148"/>
    </row>
    <row r="4" spans="1:16" ht="24.6" customHeight="1" thickBot="1" x14ac:dyDescent="0.2">
      <c r="A4" s="152"/>
      <c r="B4" s="150"/>
      <c r="C4" s="150"/>
      <c r="D4" s="150"/>
      <c r="E4" s="150"/>
      <c r="F4" s="150"/>
      <c r="G4" s="150"/>
      <c r="H4" s="150"/>
      <c r="I4" s="154"/>
      <c r="J4" s="97" t="s">
        <v>242</v>
      </c>
      <c r="K4" s="98" t="s">
        <v>243</v>
      </c>
      <c r="L4" s="98" t="s">
        <v>244</v>
      </c>
      <c r="M4" s="99" t="s">
        <v>245</v>
      </c>
      <c r="N4" s="100" t="s">
        <v>246</v>
      </c>
      <c r="O4" s="98" t="s">
        <v>247</v>
      </c>
      <c r="P4" s="101" t="s">
        <v>248</v>
      </c>
    </row>
    <row r="5" spans="1:16" ht="73.5" x14ac:dyDescent="0.15">
      <c r="A5" s="14" t="s">
        <v>290</v>
      </c>
      <c r="B5" s="113" t="s">
        <v>0</v>
      </c>
      <c r="C5" s="13" t="s">
        <v>1</v>
      </c>
      <c r="D5" s="124" t="s">
        <v>2</v>
      </c>
      <c r="E5" s="4" t="s">
        <v>3</v>
      </c>
      <c r="F5" s="4">
        <v>2</v>
      </c>
      <c r="G5" s="4" t="s">
        <v>4</v>
      </c>
      <c r="H5" s="5">
        <v>45323</v>
      </c>
      <c r="I5" s="5">
        <v>45657</v>
      </c>
      <c r="J5" s="73">
        <v>45412</v>
      </c>
      <c r="K5" s="80" t="s">
        <v>360</v>
      </c>
      <c r="L5" s="17">
        <v>0</v>
      </c>
      <c r="M5" s="92">
        <f t="shared" ref="M5:M29" si="0">IF(L5="","",IF(OR(F5=0,F5="",J5=""),"",(L5*100%/F5)))</f>
        <v>0</v>
      </c>
      <c r="N5" s="17" t="str">
        <f>IF(L5="","",IF(J5&lt;&gt;I5,IF(M5=100%,"TERMINADA",IF(M5=0%,"SIN INICIAR"))))</f>
        <v>SIN INICIAR</v>
      </c>
      <c r="O5" s="254" t="s">
        <v>361</v>
      </c>
      <c r="P5" s="72" t="s">
        <v>228</v>
      </c>
    </row>
    <row r="6" spans="1:16" ht="63" x14ac:dyDescent="0.15">
      <c r="A6" s="14" t="s">
        <v>290</v>
      </c>
      <c r="B6" s="113" t="s">
        <v>0</v>
      </c>
      <c r="C6" s="10" t="s">
        <v>5</v>
      </c>
      <c r="D6" s="122" t="s">
        <v>6</v>
      </c>
      <c r="E6" s="1" t="s">
        <v>291</v>
      </c>
      <c r="F6" s="1">
        <v>1</v>
      </c>
      <c r="G6" s="1" t="s">
        <v>7</v>
      </c>
      <c r="H6" s="2">
        <v>45323</v>
      </c>
      <c r="I6" s="2">
        <v>45657</v>
      </c>
      <c r="J6" s="103">
        <v>45412</v>
      </c>
      <c r="K6" s="104" t="s">
        <v>360</v>
      </c>
      <c r="L6" s="105">
        <v>0</v>
      </c>
      <c r="M6" s="94">
        <f t="shared" si="0"/>
        <v>0</v>
      </c>
      <c r="N6" s="17" t="str">
        <f>IF(L6="","",IF(J6&lt;&gt;I6,IF(M6=100%,"TERMINADA",IF(M6=0%,"SIN INICIAR"))))</f>
        <v>SIN INICIAR</v>
      </c>
      <c r="O6" s="111" t="s">
        <v>362</v>
      </c>
      <c r="P6" s="105" t="s">
        <v>228</v>
      </c>
    </row>
    <row r="7" spans="1:16" ht="84" x14ac:dyDescent="0.15">
      <c r="A7" s="14" t="s">
        <v>290</v>
      </c>
      <c r="B7" s="113" t="s">
        <v>0</v>
      </c>
      <c r="C7" s="10" t="s">
        <v>8</v>
      </c>
      <c r="D7" s="122" t="s">
        <v>292</v>
      </c>
      <c r="E7" s="1" t="s">
        <v>293</v>
      </c>
      <c r="F7" s="1">
        <v>1</v>
      </c>
      <c r="G7" s="1" t="s">
        <v>294</v>
      </c>
      <c r="H7" s="2">
        <v>45383</v>
      </c>
      <c r="I7" s="2">
        <v>45657</v>
      </c>
      <c r="J7" s="103">
        <v>45412</v>
      </c>
      <c r="K7" s="111" t="s">
        <v>360</v>
      </c>
      <c r="L7" s="105">
        <v>0</v>
      </c>
      <c r="M7" s="94">
        <f t="shared" si="0"/>
        <v>0</v>
      </c>
      <c r="N7" s="106" t="str">
        <f>IF(L7="","",IF(J7&lt;&gt;I7,IF(M7=100%,"TERMINADA",IF(M7=0%,"SIN INICIAR"))))</f>
        <v>SIN INICIAR</v>
      </c>
      <c r="O7" s="254" t="s">
        <v>426</v>
      </c>
      <c r="P7" s="105" t="s">
        <v>228</v>
      </c>
    </row>
    <row r="8" spans="1:16" ht="199.5" x14ac:dyDescent="0.15">
      <c r="A8" s="14" t="s">
        <v>290</v>
      </c>
      <c r="B8" s="113" t="s">
        <v>0</v>
      </c>
      <c r="C8" s="10" t="s">
        <v>9</v>
      </c>
      <c r="D8" s="122" t="s">
        <v>233</v>
      </c>
      <c r="E8" s="1" t="s">
        <v>234</v>
      </c>
      <c r="F8" s="1">
        <v>1</v>
      </c>
      <c r="G8" s="1" t="s">
        <v>295</v>
      </c>
      <c r="H8" s="2">
        <v>45323</v>
      </c>
      <c r="I8" s="2">
        <v>45535</v>
      </c>
      <c r="J8" s="103">
        <v>45412</v>
      </c>
      <c r="K8" s="111" t="s">
        <v>428</v>
      </c>
      <c r="L8" s="105">
        <v>0</v>
      </c>
      <c r="M8" s="94">
        <f t="shared" si="0"/>
        <v>0</v>
      </c>
      <c r="N8" s="106" t="str">
        <f>IF(L8="","",IF(J8&lt;&gt;I8,IF(M8=100%,"TERMINADA",IF(M8=0%,"SIN INICIAR"))))</f>
        <v>SIN INICIAR</v>
      </c>
      <c r="O8" s="254" t="s">
        <v>429</v>
      </c>
      <c r="P8" s="105" t="s">
        <v>228</v>
      </c>
    </row>
    <row r="9" spans="1:16" ht="84" x14ac:dyDescent="0.15">
      <c r="A9" s="14" t="s">
        <v>290</v>
      </c>
      <c r="B9" s="113" t="s">
        <v>0</v>
      </c>
      <c r="C9" s="10" t="s">
        <v>10</v>
      </c>
      <c r="D9" s="122" t="s">
        <v>11</v>
      </c>
      <c r="E9" s="1" t="s">
        <v>12</v>
      </c>
      <c r="F9" s="1">
        <v>1</v>
      </c>
      <c r="G9" s="1" t="s">
        <v>296</v>
      </c>
      <c r="H9" s="2">
        <v>45323</v>
      </c>
      <c r="I9" s="2">
        <v>45657</v>
      </c>
      <c r="J9" s="103">
        <v>45412</v>
      </c>
      <c r="K9" s="111" t="s">
        <v>403</v>
      </c>
      <c r="L9" s="105">
        <v>0.3</v>
      </c>
      <c r="M9" s="94">
        <f t="shared" si="0"/>
        <v>0.3</v>
      </c>
      <c r="N9" s="106" t="str">
        <f>IF(L9="","",IF(J9&lt;&gt;I9,IF(M9=100%,"TERMINADA",IF(M9&gt;0%,"EN PROCESO"))))</f>
        <v>EN PROCESO</v>
      </c>
      <c r="O9" s="254" t="s">
        <v>404</v>
      </c>
      <c r="P9" s="107" t="s">
        <v>228</v>
      </c>
    </row>
    <row r="10" spans="1:16" ht="147" x14ac:dyDescent="0.15">
      <c r="A10" s="14" t="s">
        <v>290</v>
      </c>
      <c r="B10" s="113" t="s">
        <v>0</v>
      </c>
      <c r="C10" s="10" t="s">
        <v>13</v>
      </c>
      <c r="D10" s="122" t="s">
        <v>297</v>
      </c>
      <c r="E10" s="1" t="s">
        <v>14</v>
      </c>
      <c r="F10" s="1">
        <v>1</v>
      </c>
      <c r="G10" s="1" t="s">
        <v>15</v>
      </c>
      <c r="H10" s="3">
        <v>45323</v>
      </c>
      <c r="I10" s="3">
        <v>45657</v>
      </c>
      <c r="J10" s="103">
        <v>45412</v>
      </c>
      <c r="K10" s="123" t="s">
        <v>368</v>
      </c>
      <c r="L10" s="105">
        <v>0.3</v>
      </c>
      <c r="M10" s="94">
        <f t="shared" si="0"/>
        <v>0.3</v>
      </c>
      <c r="N10" s="106" t="str">
        <f>IF(L10="","",IF(J10&lt;&gt;I10,IF(M10=100%,"TERMINADA",IF(M10&gt;0%,"EN PROCESO"))))</f>
        <v>EN PROCESO</v>
      </c>
      <c r="O10" s="254" t="s">
        <v>405</v>
      </c>
      <c r="P10" s="107" t="s">
        <v>228</v>
      </c>
    </row>
    <row r="11" spans="1:16" ht="42" x14ac:dyDescent="0.15">
      <c r="A11" s="14" t="s">
        <v>290</v>
      </c>
      <c r="B11" s="113" t="s">
        <v>0</v>
      </c>
      <c r="C11" s="10" t="s">
        <v>249</v>
      </c>
      <c r="D11" s="122" t="s">
        <v>250</v>
      </c>
      <c r="E11" s="1" t="s">
        <v>16</v>
      </c>
      <c r="F11" s="1">
        <v>1</v>
      </c>
      <c r="G11" s="1" t="s">
        <v>251</v>
      </c>
      <c r="H11" s="3">
        <v>45323</v>
      </c>
      <c r="I11" s="3">
        <v>45657</v>
      </c>
      <c r="J11" s="103">
        <v>45412</v>
      </c>
      <c r="K11" s="104" t="s">
        <v>360</v>
      </c>
      <c r="L11" s="105">
        <v>0</v>
      </c>
      <c r="M11" s="94">
        <f t="shared" si="0"/>
        <v>0</v>
      </c>
      <c r="N11" s="106" t="str">
        <f>IF(L11="","",IF(J11&lt;&gt;I11,IF(M11=100%,"TERMINADA",IF(M11&gt;0%,"EN PROCESO",IF(M11=0%,"SIN INICIAR")))))</f>
        <v>SIN INICIAR</v>
      </c>
      <c r="O11" s="111" t="s">
        <v>423</v>
      </c>
      <c r="P11" s="107" t="s">
        <v>228</v>
      </c>
    </row>
    <row r="12" spans="1:16" ht="73.5" x14ac:dyDescent="0.15">
      <c r="A12" s="14" t="s">
        <v>290</v>
      </c>
      <c r="B12" s="113" t="s">
        <v>17</v>
      </c>
      <c r="C12" s="10" t="s">
        <v>18</v>
      </c>
      <c r="D12" s="122" t="s">
        <v>160</v>
      </c>
      <c r="E12" s="1" t="s">
        <v>161</v>
      </c>
      <c r="F12" s="1">
        <v>22</v>
      </c>
      <c r="G12" s="1" t="s">
        <v>19</v>
      </c>
      <c r="H12" s="3">
        <v>45324</v>
      </c>
      <c r="I12" s="3">
        <v>45657</v>
      </c>
      <c r="J12" s="103">
        <v>45412</v>
      </c>
      <c r="K12" s="108" t="s">
        <v>369</v>
      </c>
      <c r="L12" s="105">
        <v>18</v>
      </c>
      <c r="M12" s="94">
        <f t="shared" si="0"/>
        <v>0.81818181818181823</v>
      </c>
      <c r="N12" s="106" t="str">
        <f>IF(L12="","",IF(J12&lt;&gt;I12,IF(M12=100%,"TERMINADA",IF(M12&gt;0%,"EN PROCESO",IF(M12=0%,"SIN INICIAR")))))</f>
        <v>EN PROCESO</v>
      </c>
      <c r="O12" s="254" t="s">
        <v>370</v>
      </c>
      <c r="P12" s="105" t="s">
        <v>228</v>
      </c>
    </row>
    <row r="13" spans="1:16" ht="52.5" x14ac:dyDescent="0.15">
      <c r="A13" s="14" t="s">
        <v>290</v>
      </c>
      <c r="B13" s="113" t="s">
        <v>20</v>
      </c>
      <c r="C13" s="10" t="s">
        <v>21</v>
      </c>
      <c r="D13" s="122" t="s">
        <v>22</v>
      </c>
      <c r="E13" s="1" t="s">
        <v>23</v>
      </c>
      <c r="F13" s="1">
        <v>1</v>
      </c>
      <c r="G13" s="1" t="s">
        <v>73</v>
      </c>
      <c r="H13" s="3">
        <v>45383</v>
      </c>
      <c r="I13" s="3">
        <v>45657</v>
      </c>
      <c r="J13" s="103">
        <v>45412</v>
      </c>
      <c r="K13" s="108" t="s">
        <v>360</v>
      </c>
      <c r="L13" s="105">
        <v>0</v>
      </c>
      <c r="M13" s="94">
        <f t="shared" si="0"/>
        <v>0</v>
      </c>
      <c r="N13" s="106" t="str">
        <f t="shared" ref="N13:N14" si="1">IF(L13="","",IF(J13&lt;&gt;I13,IF(M13=100%,"TERMINADA",IF(M13=0%,"SIN INICIAR"))))</f>
        <v>SIN INICIAR</v>
      </c>
      <c r="O13" s="254" t="s">
        <v>435</v>
      </c>
      <c r="P13" s="105" t="s">
        <v>228</v>
      </c>
    </row>
    <row r="14" spans="1:16" ht="126" x14ac:dyDescent="0.15">
      <c r="A14" s="14" t="s">
        <v>290</v>
      </c>
      <c r="B14" s="113" t="s">
        <v>20</v>
      </c>
      <c r="C14" s="10" t="s">
        <v>25</v>
      </c>
      <c r="D14" s="122" t="s">
        <v>230</v>
      </c>
      <c r="E14" s="1" t="s">
        <v>231</v>
      </c>
      <c r="F14" s="1">
        <v>1</v>
      </c>
      <c r="G14" s="1" t="s">
        <v>298</v>
      </c>
      <c r="H14" s="3">
        <v>45323</v>
      </c>
      <c r="I14" s="3">
        <v>45657</v>
      </c>
      <c r="J14" s="103">
        <v>45412</v>
      </c>
      <c r="K14" s="104" t="s">
        <v>427</v>
      </c>
      <c r="L14" s="105">
        <v>0</v>
      </c>
      <c r="M14" s="94">
        <f t="shared" si="0"/>
        <v>0</v>
      </c>
      <c r="N14" s="106" t="str">
        <f t="shared" si="1"/>
        <v>SIN INICIAR</v>
      </c>
      <c r="O14" s="254" t="s">
        <v>430</v>
      </c>
      <c r="P14" s="105" t="s">
        <v>228</v>
      </c>
    </row>
    <row r="15" spans="1:16" ht="73.5" x14ac:dyDescent="0.15">
      <c r="A15" s="14" t="s">
        <v>290</v>
      </c>
      <c r="B15" s="113" t="s">
        <v>20</v>
      </c>
      <c r="C15" s="10" t="s">
        <v>26</v>
      </c>
      <c r="D15" s="122" t="s">
        <v>27</v>
      </c>
      <c r="E15" s="1" t="s">
        <v>28</v>
      </c>
      <c r="F15" s="1">
        <v>1</v>
      </c>
      <c r="G15" s="1" t="s">
        <v>24</v>
      </c>
      <c r="H15" s="3">
        <v>45323</v>
      </c>
      <c r="I15" s="3">
        <v>45657</v>
      </c>
      <c r="J15" s="103">
        <v>45412</v>
      </c>
      <c r="K15" s="123" t="s">
        <v>431</v>
      </c>
      <c r="L15" s="105">
        <v>0.3</v>
      </c>
      <c r="M15" s="94">
        <f t="shared" si="0"/>
        <v>0.3</v>
      </c>
      <c r="N15" s="106" t="str">
        <f>IF(L15="","",IF(J15&lt;&gt;I15,IF(M15=100%,"TERMINADA",IF(M15&gt;0%,"EN PROCESO"))))</f>
        <v>EN PROCESO</v>
      </c>
      <c r="O15" s="255" t="s">
        <v>432</v>
      </c>
      <c r="P15" s="105" t="s">
        <v>228</v>
      </c>
    </row>
    <row r="16" spans="1:16" ht="126" x14ac:dyDescent="0.15">
      <c r="A16" s="14" t="s">
        <v>290</v>
      </c>
      <c r="B16" s="113" t="s">
        <v>20</v>
      </c>
      <c r="C16" s="10" t="s">
        <v>29</v>
      </c>
      <c r="D16" s="122" t="s">
        <v>30</v>
      </c>
      <c r="E16" s="1" t="s">
        <v>299</v>
      </c>
      <c r="F16" s="1">
        <v>1</v>
      </c>
      <c r="G16" s="1" t="s">
        <v>24</v>
      </c>
      <c r="H16" s="3">
        <v>45323</v>
      </c>
      <c r="I16" s="3">
        <v>45657</v>
      </c>
      <c r="J16" s="103">
        <v>45412</v>
      </c>
      <c r="K16" s="123" t="s">
        <v>433</v>
      </c>
      <c r="L16" s="105">
        <v>0.3</v>
      </c>
      <c r="M16" s="94">
        <f t="shared" si="0"/>
        <v>0.3</v>
      </c>
      <c r="N16" s="106" t="str">
        <f>IF(L16="","",IF(J16&lt;&gt;I16,IF(M16=100%,"TERMINADA",IF(M16&gt;0%,"EN PROCESO"))))</f>
        <v>EN PROCESO</v>
      </c>
      <c r="O16" s="255" t="s">
        <v>434</v>
      </c>
      <c r="P16" s="105" t="s">
        <v>228</v>
      </c>
    </row>
    <row r="17" spans="1:16" ht="31.5" x14ac:dyDescent="0.15">
      <c r="A17" s="14" t="s">
        <v>290</v>
      </c>
      <c r="B17" s="113" t="s">
        <v>252</v>
      </c>
      <c r="C17" s="10" t="s">
        <v>31</v>
      </c>
      <c r="D17" s="122" t="s">
        <v>253</v>
      </c>
      <c r="E17" s="1" t="s">
        <v>16</v>
      </c>
      <c r="F17" s="1">
        <v>1</v>
      </c>
      <c r="G17" s="1" t="s">
        <v>254</v>
      </c>
      <c r="H17" s="3">
        <v>45323</v>
      </c>
      <c r="I17" s="3">
        <v>45535</v>
      </c>
      <c r="J17" s="103">
        <v>45412</v>
      </c>
      <c r="K17" s="104" t="s">
        <v>360</v>
      </c>
      <c r="L17" s="105">
        <v>0</v>
      </c>
      <c r="M17" s="94">
        <f t="shared" si="0"/>
        <v>0</v>
      </c>
      <c r="N17" s="106" t="str">
        <f>IF(L17="","",IF(J17&lt;&gt;I17,IF(M17=100%,"TERMINADA",IF(M17&gt;0%,"EN PROCESO",IF(M17=0%,"SIN INICIAR")))))</f>
        <v>SIN INICIAR</v>
      </c>
      <c r="O17" s="111" t="s">
        <v>423</v>
      </c>
      <c r="P17" s="105" t="s">
        <v>228</v>
      </c>
    </row>
    <row r="18" spans="1:16" ht="94.5" x14ac:dyDescent="0.15">
      <c r="A18" s="14" t="s">
        <v>290</v>
      </c>
      <c r="B18" s="113" t="s">
        <v>32</v>
      </c>
      <c r="C18" s="114" t="s">
        <v>33</v>
      </c>
      <c r="D18" s="121" t="s">
        <v>34</v>
      </c>
      <c r="E18" s="115" t="s">
        <v>35</v>
      </c>
      <c r="F18" s="1">
        <v>11</v>
      </c>
      <c r="G18" s="115" t="s">
        <v>19</v>
      </c>
      <c r="H18" s="116">
        <v>45323</v>
      </c>
      <c r="I18" s="116">
        <v>45657</v>
      </c>
      <c r="J18" s="103">
        <v>45412</v>
      </c>
      <c r="K18" s="104" t="s">
        <v>371</v>
      </c>
      <c r="L18" s="105">
        <v>3</v>
      </c>
      <c r="M18" s="94">
        <f t="shared" si="0"/>
        <v>0.27272727272727271</v>
      </c>
      <c r="N18" s="106" t="str">
        <f>IF(L18="","",IF(J18&lt;&gt;I18,IF(M18=100%,"TERMINADA",IF(M18&gt;0%,"EN PROCESO",IF(M18=0%,"SIN INICIAR")))))</f>
        <v>EN PROCESO</v>
      </c>
      <c r="O18" s="104" t="s">
        <v>442</v>
      </c>
      <c r="P18" s="105" t="s">
        <v>228</v>
      </c>
    </row>
    <row r="19" spans="1:16" ht="94.5" x14ac:dyDescent="0.15">
      <c r="A19" s="15" t="s">
        <v>144</v>
      </c>
      <c r="B19" s="113" t="s">
        <v>255</v>
      </c>
      <c r="C19" s="11" t="s">
        <v>1</v>
      </c>
      <c r="D19" s="122" t="s">
        <v>256</v>
      </c>
      <c r="E19" s="1" t="s">
        <v>257</v>
      </c>
      <c r="F19" s="1">
        <v>1</v>
      </c>
      <c r="G19" s="1" t="s">
        <v>261</v>
      </c>
      <c r="H19" s="2">
        <v>45323</v>
      </c>
      <c r="I19" s="2">
        <v>45382</v>
      </c>
      <c r="J19" s="103">
        <v>45412</v>
      </c>
      <c r="K19" s="104" t="s">
        <v>363</v>
      </c>
      <c r="L19" s="105">
        <v>1</v>
      </c>
      <c r="M19" s="94">
        <f t="shared" si="0"/>
        <v>1</v>
      </c>
      <c r="N19" s="106" t="str">
        <f>IF(L19="","",IF(J19&gt;=I19,IF(M19=100%,"TERMINADA",IF(M19&gt;=0%,"INCUMPLIDA"))))</f>
        <v>TERMINADA</v>
      </c>
      <c r="O19" s="254" t="s">
        <v>441</v>
      </c>
      <c r="P19" s="105" t="s">
        <v>228</v>
      </c>
    </row>
    <row r="20" spans="1:16" ht="147" x14ac:dyDescent="0.15">
      <c r="A20" s="15" t="s">
        <v>144</v>
      </c>
      <c r="B20" s="113" t="s">
        <v>255</v>
      </c>
      <c r="C20" s="11" t="s">
        <v>5</v>
      </c>
      <c r="D20" s="122" t="s">
        <v>258</v>
      </c>
      <c r="E20" s="1" t="s">
        <v>259</v>
      </c>
      <c r="F20" s="1">
        <v>1</v>
      </c>
      <c r="G20" s="1" t="s">
        <v>300</v>
      </c>
      <c r="H20" s="2">
        <v>45383</v>
      </c>
      <c r="I20" s="2">
        <v>45473</v>
      </c>
      <c r="J20" s="103">
        <v>45412</v>
      </c>
      <c r="K20" s="104" t="s">
        <v>360</v>
      </c>
      <c r="L20" s="105">
        <v>0.5</v>
      </c>
      <c r="M20" s="94">
        <f t="shared" si="0"/>
        <v>0.5</v>
      </c>
      <c r="N20" s="106" t="str">
        <f>IF(L20="","",IF(J20&lt;&gt;I20,IF(M20=100%,"TERMINADA",IF(M20&gt;=0%,"EN PROCESO"))))</f>
        <v>EN PROCESO</v>
      </c>
      <c r="O20" s="254" t="s">
        <v>406</v>
      </c>
      <c r="P20" s="105" t="s">
        <v>228</v>
      </c>
    </row>
    <row r="21" spans="1:16" ht="52.5" x14ac:dyDescent="0.15">
      <c r="A21" s="15" t="s">
        <v>144</v>
      </c>
      <c r="B21" s="113" t="s">
        <v>255</v>
      </c>
      <c r="C21" s="11" t="s">
        <v>8</v>
      </c>
      <c r="D21" s="122" t="s">
        <v>301</v>
      </c>
      <c r="E21" s="1" t="s">
        <v>260</v>
      </c>
      <c r="F21" s="1">
        <v>1</v>
      </c>
      <c r="G21" s="1" t="s">
        <v>261</v>
      </c>
      <c r="H21" s="2">
        <v>45383</v>
      </c>
      <c r="I21" s="2">
        <v>45473</v>
      </c>
      <c r="J21" s="103">
        <v>45412</v>
      </c>
      <c r="K21" s="104" t="s">
        <v>360</v>
      </c>
      <c r="L21" s="105">
        <v>0</v>
      </c>
      <c r="M21" s="94">
        <f t="shared" si="0"/>
        <v>0</v>
      </c>
      <c r="N21" s="17" t="str">
        <f>IF(L21="","",IF(J21&lt;&gt;I21,IF(M21=100%,"TERMINADA",IF(M21=0%,"SIN INICIAR"))))</f>
        <v>SIN INICIAR</v>
      </c>
      <c r="O21" s="254" t="s">
        <v>364</v>
      </c>
      <c r="P21" s="105" t="s">
        <v>228</v>
      </c>
    </row>
    <row r="22" spans="1:16" ht="84" x14ac:dyDescent="0.15">
      <c r="A22" s="15" t="s">
        <v>144</v>
      </c>
      <c r="B22" s="113" t="s">
        <v>255</v>
      </c>
      <c r="C22" s="11" t="s">
        <v>9</v>
      </c>
      <c r="D22" s="122" t="s">
        <v>262</v>
      </c>
      <c r="E22" s="1" t="s">
        <v>302</v>
      </c>
      <c r="F22" s="1">
        <v>2</v>
      </c>
      <c r="G22" s="1" t="s">
        <v>42</v>
      </c>
      <c r="H22" s="2">
        <v>45323</v>
      </c>
      <c r="I22" s="2">
        <v>45657</v>
      </c>
      <c r="J22" s="103">
        <v>45412</v>
      </c>
      <c r="K22" s="104" t="s">
        <v>407</v>
      </c>
      <c r="L22" s="105">
        <v>1</v>
      </c>
      <c r="M22" s="109">
        <f t="shared" si="0"/>
        <v>0.5</v>
      </c>
      <c r="N22" s="106" t="str">
        <f>IF(L22="","",IF(J22&lt;&gt;I22,IF(M22=100%,"TERMINADA",IF(M22&gt;=0%,"EN PROCESO"))))</f>
        <v>EN PROCESO</v>
      </c>
      <c r="O22" s="254" t="s">
        <v>408</v>
      </c>
      <c r="P22" s="105" t="s">
        <v>228</v>
      </c>
    </row>
    <row r="23" spans="1:16" ht="42" x14ac:dyDescent="0.15">
      <c r="A23" s="15" t="s">
        <v>145</v>
      </c>
      <c r="B23" s="113" t="s">
        <v>47</v>
      </c>
      <c r="C23" s="12" t="s">
        <v>1</v>
      </c>
      <c r="D23" s="122" t="s">
        <v>48</v>
      </c>
      <c r="E23" s="1" t="s">
        <v>49</v>
      </c>
      <c r="F23" s="1">
        <v>1</v>
      </c>
      <c r="G23" s="1" t="s">
        <v>19</v>
      </c>
      <c r="H23" s="2">
        <v>45323</v>
      </c>
      <c r="I23" s="2">
        <v>45657</v>
      </c>
      <c r="J23" s="103">
        <v>45412</v>
      </c>
      <c r="K23" s="104" t="s">
        <v>360</v>
      </c>
      <c r="L23" s="105">
        <v>0</v>
      </c>
      <c r="M23" s="94">
        <f t="shared" si="0"/>
        <v>0</v>
      </c>
      <c r="N23" s="106" t="str">
        <f>IF(L23="","",IF(J23&lt;&gt;I23,IF(M23=100%,"TERMINADA",IF(M23&gt;0%,"EN PROCESO",IF(M23=0%,"SIN INICIAR")))))</f>
        <v>SIN INICIAR</v>
      </c>
      <c r="O23" s="254" t="s">
        <v>372</v>
      </c>
      <c r="P23" s="105" t="s">
        <v>228</v>
      </c>
    </row>
    <row r="24" spans="1:16" ht="73.5" x14ac:dyDescent="0.15">
      <c r="A24" s="15" t="s">
        <v>145</v>
      </c>
      <c r="B24" s="113" t="s">
        <v>47</v>
      </c>
      <c r="C24" s="12" t="s">
        <v>5</v>
      </c>
      <c r="D24" s="122" t="s">
        <v>303</v>
      </c>
      <c r="E24" s="1" t="s">
        <v>304</v>
      </c>
      <c r="F24" s="1">
        <v>4</v>
      </c>
      <c r="G24" s="1" t="s">
        <v>19</v>
      </c>
      <c r="H24" s="2">
        <v>45323</v>
      </c>
      <c r="I24" s="2">
        <v>45657</v>
      </c>
      <c r="J24" s="103">
        <v>45412</v>
      </c>
      <c r="K24" s="104" t="s">
        <v>375</v>
      </c>
      <c r="L24" s="105">
        <v>1</v>
      </c>
      <c r="M24" s="94">
        <f t="shared" si="0"/>
        <v>0.25</v>
      </c>
      <c r="N24" s="106" t="str">
        <f>IF(L24="","",IF(J24&lt;&gt;I24,IF(M24=100%,"TERMINADA",IF(M24&gt;0%,"EN PROCESO",IF(M24=0%,"SIN INICIAR")))))</f>
        <v>EN PROCESO</v>
      </c>
      <c r="O24" s="254" t="s">
        <v>376</v>
      </c>
      <c r="P24" s="105" t="s">
        <v>228</v>
      </c>
    </row>
    <row r="25" spans="1:16" ht="84" x14ac:dyDescent="0.15">
      <c r="A25" s="15" t="s">
        <v>145</v>
      </c>
      <c r="B25" s="113" t="s">
        <v>47</v>
      </c>
      <c r="C25" s="12" t="s">
        <v>8</v>
      </c>
      <c r="D25" s="122" t="s">
        <v>305</v>
      </c>
      <c r="E25" s="1" t="s">
        <v>306</v>
      </c>
      <c r="F25" s="1">
        <v>2</v>
      </c>
      <c r="G25" s="1" t="s">
        <v>265</v>
      </c>
      <c r="H25" s="2">
        <v>45323</v>
      </c>
      <c r="I25" s="2">
        <v>45657</v>
      </c>
      <c r="J25" s="103">
        <v>45412</v>
      </c>
      <c r="K25" s="104" t="s">
        <v>360</v>
      </c>
      <c r="L25" s="105">
        <v>0</v>
      </c>
      <c r="M25" s="94">
        <f t="shared" si="0"/>
        <v>0</v>
      </c>
      <c r="N25" s="106" t="str">
        <f>IF(L25="","",IF(J25&lt;&gt;I25,IF(M25=100%,"TERMINADA",IF(M25&gt;0%,"EN PROCESO",IF(M25=0%,"SIN INICIAR")))))</f>
        <v>SIN INICIAR</v>
      </c>
      <c r="O25" s="111" t="s">
        <v>423</v>
      </c>
      <c r="P25" s="105" t="s">
        <v>228</v>
      </c>
    </row>
    <row r="26" spans="1:16" ht="63" x14ac:dyDescent="0.15">
      <c r="A26" s="15" t="s">
        <v>145</v>
      </c>
      <c r="B26" s="113" t="s">
        <v>51</v>
      </c>
      <c r="C26" s="12" t="s">
        <v>18</v>
      </c>
      <c r="D26" s="122" t="s">
        <v>307</v>
      </c>
      <c r="E26" s="1" t="s">
        <v>308</v>
      </c>
      <c r="F26" s="1">
        <v>1</v>
      </c>
      <c r="G26" s="1" t="s">
        <v>52</v>
      </c>
      <c r="H26" s="2">
        <v>45352</v>
      </c>
      <c r="I26" s="2">
        <v>45657</v>
      </c>
      <c r="J26" s="103">
        <v>45412</v>
      </c>
      <c r="K26" s="104" t="s">
        <v>373</v>
      </c>
      <c r="L26" s="105">
        <v>0.5</v>
      </c>
      <c r="M26" s="94">
        <f t="shared" si="0"/>
        <v>0.5</v>
      </c>
      <c r="N26" s="106" t="str">
        <f>IF(L26="","",IF(J26&lt;&gt;I26,IF(M26=100%,"TERMINADA",IF(M26&gt;0%,"EN PROCESO",IF(M26=0%,"SIN INICIAR")))))</f>
        <v>EN PROCESO</v>
      </c>
      <c r="O26" s="254" t="s">
        <v>374</v>
      </c>
      <c r="P26" s="105" t="s">
        <v>228</v>
      </c>
    </row>
    <row r="27" spans="1:16" ht="63" x14ac:dyDescent="0.15">
      <c r="A27" s="15" t="s">
        <v>145</v>
      </c>
      <c r="B27" s="113" t="s">
        <v>51</v>
      </c>
      <c r="C27" s="12" t="s">
        <v>43</v>
      </c>
      <c r="D27" s="122" t="s">
        <v>53</v>
      </c>
      <c r="E27" s="1" t="s">
        <v>54</v>
      </c>
      <c r="F27" s="1">
        <v>4</v>
      </c>
      <c r="G27" s="1" t="s">
        <v>52</v>
      </c>
      <c r="H27" s="2">
        <v>45323</v>
      </c>
      <c r="I27" s="2">
        <v>45657</v>
      </c>
      <c r="J27" s="103">
        <v>45412</v>
      </c>
      <c r="K27" s="108" t="s">
        <v>377</v>
      </c>
      <c r="L27" s="105">
        <v>0.3</v>
      </c>
      <c r="M27" s="94">
        <f t="shared" si="0"/>
        <v>7.4999999999999997E-2</v>
      </c>
      <c r="N27" s="106" t="str">
        <f>IF(L27="","",IF(J27&lt;&gt;I27,IF(M27=100%,"TERMINADA",IF(M27&gt;0%,"EN PROCESO"))))</f>
        <v>EN PROCESO</v>
      </c>
      <c r="O27" s="111" t="s">
        <v>378</v>
      </c>
      <c r="P27" s="105" t="s">
        <v>228</v>
      </c>
    </row>
    <row r="28" spans="1:16" ht="63" x14ac:dyDescent="0.15">
      <c r="A28" s="15" t="s">
        <v>145</v>
      </c>
      <c r="B28" s="113" t="s">
        <v>51</v>
      </c>
      <c r="C28" s="12" t="s">
        <v>55</v>
      </c>
      <c r="D28" s="122" t="s">
        <v>309</v>
      </c>
      <c r="E28" s="1" t="s">
        <v>56</v>
      </c>
      <c r="F28" s="1">
        <v>4</v>
      </c>
      <c r="G28" s="1" t="s">
        <v>52</v>
      </c>
      <c r="H28" s="2">
        <v>45323</v>
      </c>
      <c r="I28" s="2">
        <v>45657</v>
      </c>
      <c r="J28" s="103">
        <v>45412</v>
      </c>
      <c r="K28" s="108" t="s">
        <v>377</v>
      </c>
      <c r="L28" s="105">
        <v>0.3</v>
      </c>
      <c r="M28" s="94">
        <f t="shared" si="0"/>
        <v>7.4999999999999997E-2</v>
      </c>
      <c r="N28" s="106" t="str">
        <f>IF(L28="","",IF(J28&lt;&gt;I28,IF(M28=100%,"TERMINADA",IF(M28&gt;0%,"EN PROCESO"))))</f>
        <v>EN PROCESO</v>
      </c>
      <c r="O28" s="111" t="s">
        <v>378</v>
      </c>
      <c r="P28" s="105" t="s">
        <v>228</v>
      </c>
    </row>
    <row r="29" spans="1:16" ht="73.5" x14ac:dyDescent="0.15">
      <c r="A29" s="15" t="s">
        <v>145</v>
      </c>
      <c r="B29" s="113" t="s">
        <v>57</v>
      </c>
      <c r="C29" s="12" t="s">
        <v>21</v>
      </c>
      <c r="D29" s="122" t="s">
        <v>310</v>
      </c>
      <c r="E29" s="1" t="s">
        <v>311</v>
      </c>
      <c r="F29" s="1">
        <v>6</v>
      </c>
      <c r="G29" s="1" t="s">
        <v>19</v>
      </c>
      <c r="H29" s="2">
        <v>45323</v>
      </c>
      <c r="I29" s="2">
        <v>45657</v>
      </c>
      <c r="J29" s="103">
        <v>45412</v>
      </c>
      <c r="K29" s="104" t="s">
        <v>375</v>
      </c>
      <c r="L29" s="105">
        <v>1</v>
      </c>
      <c r="M29" s="94">
        <f t="shared" si="0"/>
        <v>0.16666666666666666</v>
      </c>
      <c r="N29" s="106" t="str">
        <f>IF(L29="","",IF(J29&lt;&gt;I29,IF(M29=100%,"TERMINADA",IF(M29&gt;=0%,"EN PROCESO"))))</f>
        <v>EN PROCESO</v>
      </c>
      <c r="O29" s="254" t="s">
        <v>379</v>
      </c>
      <c r="P29" s="105" t="s">
        <v>228</v>
      </c>
    </row>
    <row r="30" spans="1:16" ht="42" x14ac:dyDescent="0.15">
      <c r="A30" s="15" t="s">
        <v>145</v>
      </c>
      <c r="B30" s="113" t="s">
        <v>57</v>
      </c>
      <c r="C30" s="12" t="s">
        <v>25</v>
      </c>
      <c r="D30" s="122" t="s">
        <v>263</v>
      </c>
      <c r="E30" s="1" t="s">
        <v>264</v>
      </c>
      <c r="F30" s="1">
        <v>2</v>
      </c>
      <c r="G30" s="1" t="s">
        <v>265</v>
      </c>
      <c r="H30" s="2">
        <v>45323</v>
      </c>
      <c r="I30" s="2">
        <v>45657</v>
      </c>
      <c r="J30" s="103">
        <v>45412</v>
      </c>
      <c r="K30" s="104" t="s">
        <v>360</v>
      </c>
      <c r="L30" s="105">
        <v>0</v>
      </c>
      <c r="M30" s="94">
        <f t="shared" ref="M30:M31" si="2">IF(L30="","",IF(OR(F30=0,F30="",J30=""),"",(L30*100%/F30)))</f>
        <v>0</v>
      </c>
      <c r="N30" s="106" t="str">
        <f t="shared" ref="N30:N31" si="3">IF(L30="","",IF(J30&lt;&gt;I30,IF(M30=100%,"TERMINADA",IF(M30&gt;0%,"EN PROCESO",IF(M30=0%,"SIN INICIAR")))))</f>
        <v>SIN INICIAR</v>
      </c>
      <c r="O30" s="111" t="s">
        <v>423</v>
      </c>
      <c r="P30" s="105" t="s">
        <v>228</v>
      </c>
    </row>
    <row r="31" spans="1:16" ht="63" x14ac:dyDescent="0.15">
      <c r="A31" s="15" t="s">
        <v>145</v>
      </c>
      <c r="B31" s="113" t="s">
        <v>57</v>
      </c>
      <c r="C31" s="12" t="s">
        <v>26</v>
      </c>
      <c r="D31" s="122" t="s">
        <v>284</v>
      </c>
      <c r="E31" s="1" t="s">
        <v>285</v>
      </c>
      <c r="F31" s="1">
        <v>1</v>
      </c>
      <c r="G31" s="1" t="s">
        <v>265</v>
      </c>
      <c r="H31" s="2">
        <v>45323</v>
      </c>
      <c r="I31" s="2">
        <v>45657</v>
      </c>
      <c r="J31" s="103">
        <v>45412</v>
      </c>
      <c r="K31" s="104" t="s">
        <v>360</v>
      </c>
      <c r="L31" s="105">
        <v>0</v>
      </c>
      <c r="M31" s="94">
        <f t="shared" si="2"/>
        <v>0</v>
      </c>
      <c r="N31" s="106" t="str">
        <f t="shared" si="3"/>
        <v>SIN INICIAR</v>
      </c>
      <c r="O31" s="111" t="s">
        <v>423</v>
      </c>
      <c r="P31" s="105" t="s">
        <v>228</v>
      </c>
    </row>
    <row r="32" spans="1:16" ht="63" x14ac:dyDescent="0.15">
      <c r="A32" s="15" t="s">
        <v>145</v>
      </c>
      <c r="B32" s="113" t="s">
        <v>58</v>
      </c>
      <c r="C32" s="12" t="s">
        <v>31</v>
      </c>
      <c r="D32" s="122" t="s">
        <v>312</v>
      </c>
      <c r="E32" s="1" t="s">
        <v>313</v>
      </c>
      <c r="F32" s="1">
        <v>1</v>
      </c>
      <c r="G32" s="1" t="s">
        <v>19</v>
      </c>
      <c r="H32" s="2">
        <v>45323</v>
      </c>
      <c r="I32" s="2">
        <v>45657</v>
      </c>
      <c r="J32" s="103">
        <v>45412</v>
      </c>
      <c r="K32" s="104" t="s">
        <v>360</v>
      </c>
      <c r="L32" s="105">
        <v>0</v>
      </c>
      <c r="M32" s="94">
        <f t="shared" ref="M32:M50" si="4">IF(L32="","",IF(OR(F32=0,F32="",J32=""),"",(L32*100%/F32)))</f>
        <v>0</v>
      </c>
      <c r="N32" s="106" t="str">
        <f>IF(L32="","",IF(J32&lt;&gt;I32,IF(M32=100%,"TERMINADA",IF(M32&gt;0%,"EN PROCESO",IF(M32=0%,"SIN INICIAR")))))</f>
        <v>SIN INICIAR</v>
      </c>
      <c r="O32" s="254" t="s">
        <v>372</v>
      </c>
      <c r="P32" s="105" t="s">
        <v>228</v>
      </c>
    </row>
    <row r="33" spans="1:16" ht="73.5" x14ac:dyDescent="0.15">
      <c r="A33" s="15" t="s">
        <v>145</v>
      </c>
      <c r="B33" s="113" t="s">
        <v>58</v>
      </c>
      <c r="C33" s="12" t="s">
        <v>45</v>
      </c>
      <c r="D33" s="122" t="s">
        <v>314</v>
      </c>
      <c r="E33" s="1" t="s">
        <v>59</v>
      </c>
      <c r="F33" s="1">
        <v>4</v>
      </c>
      <c r="G33" s="1" t="s">
        <v>60</v>
      </c>
      <c r="H33" s="2">
        <v>45323</v>
      </c>
      <c r="I33" s="2">
        <v>45657</v>
      </c>
      <c r="J33" s="103">
        <v>45412</v>
      </c>
      <c r="K33" s="104" t="s">
        <v>375</v>
      </c>
      <c r="L33" s="105">
        <v>1</v>
      </c>
      <c r="M33" s="94">
        <f t="shared" si="4"/>
        <v>0.25</v>
      </c>
      <c r="N33" s="106" t="str">
        <f>IF(L33="","",IF(J33&lt;&gt;I33,IF(M33=100%,"TERMINADA",IF(M33&gt;=0%,"EN PROCESO"))))</f>
        <v>EN PROCESO</v>
      </c>
      <c r="O33" s="254" t="s">
        <v>380</v>
      </c>
      <c r="P33" s="105" t="s">
        <v>228</v>
      </c>
    </row>
    <row r="34" spans="1:16" ht="63" x14ac:dyDescent="0.15">
      <c r="A34" s="15" t="s">
        <v>145</v>
      </c>
      <c r="B34" s="113" t="s">
        <v>58</v>
      </c>
      <c r="C34" s="12" t="s">
        <v>61</v>
      </c>
      <c r="D34" s="122" t="s">
        <v>286</v>
      </c>
      <c r="E34" s="1" t="s">
        <v>287</v>
      </c>
      <c r="F34" s="1">
        <v>1</v>
      </c>
      <c r="G34" s="1" t="s">
        <v>19</v>
      </c>
      <c r="H34" s="2">
        <v>45323</v>
      </c>
      <c r="I34" s="2">
        <v>45412</v>
      </c>
      <c r="J34" s="103">
        <v>45412</v>
      </c>
      <c r="K34" s="111" t="s">
        <v>381</v>
      </c>
      <c r="L34" s="105">
        <v>1</v>
      </c>
      <c r="M34" s="94">
        <f t="shared" si="4"/>
        <v>1</v>
      </c>
      <c r="N34" s="106" t="str">
        <f>IF(L34="","",IF(J34&gt;=I34,IF(M34=100%,"TERMINADA",IF(M34=0%,"EN PROCESO"))))</f>
        <v>TERMINADA</v>
      </c>
      <c r="O34" s="254" t="s">
        <v>382</v>
      </c>
      <c r="P34" s="107" t="s">
        <v>228</v>
      </c>
    </row>
    <row r="35" spans="1:16" ht="84" x14ac:dyDescent="0.15">
      <c r="A35" s="15" t="s">
        <v>145</v>
      </c>
      <c r="B35" s="113" t="s">
        <v>62</v>
      </c>
      <c r="C35" s="12" t="s">
        <v>33</v>
      </c>
      <c r="D35" s="122" t="s">
        <v>266</v>
      </c>
      <c r="E35" s="1" t="s">
        <v>267</v>
      </c>
      <c r="F35" s="1">
        <v>2</v>
      </c>
      <c r="G35" s="1" t="s">
        <v>19</v>
      </c>
      <c r="H35" s="2">
        <v>45292</v>
      </c>
      <c r="I35" s="2">
        <v>45656</v>
      </c>
      <c r="J35" s="103">
        <v>45412</v>
      </c>
      <c r="K35" s="104" t="s">
        <v>383</v>
      </c>
      <c r="L35" s="105">
        <v>1</v>
      </c>
      <c r="M35" s="94">
        <f t="shared" si="4"/>
        <v>0.5</v>
      </c>
      <c r="N35" s="106" t="str">
        <f>IF(L35="","",IF(J35&lt;&gt;I35,IF(M35=100%,"TERMINADA",IF(M35&gt;=0%,"EN PROCESO"))))</f>
        <v>EN PROCESO</v>
      </c>
      <c r="O35" s="254" t="s">
        <v>384</v>
      </c>
      <c r="P35" s="105" t="s">
        <v>228</v>
      </c>
    </row>
    <row r="36" spans="1:16" ht="42" x14ac:dyDescent="0.15">
      <c r="A36" s="15" t="s">
        <v>145</v>
      </c>
      <c r="B36" s="113" t="s">
        <v>62</v>
      </c>
      <c r="C36" s="12" t="s">
        <v>63</v>
      </c>
      <c r="D36" s="122" t="s">
        <v>64</v>
      </c>
      <c r="E36" s="1" t="s">
        <v>315</v>
      </c>
      <c r="F36" s="1">
        <v>1</v>
      </c>
      <c r="G36" s="1" t="s">
        <v>316</v>
      </c>
      <c r="H36" s="2">
        <v>45323</v>
      </c>
      <c r="I36" s="2">
        <v>45657</v>
      </c>
      <c r="J36" s="103">
        <v>45412</v>
      </c>
      <c r="K36" s="104" t="s">
        <v>360</v>
      </c>
      <c r="L36" s="105">
        <v>0</v>
      </c>
      <c r="M36" s="94">
        <f t="shared" si="4"/>
        <v>0</v>
      </c>
      <c r="N36" s="17" t="str">
        <f>IF(L36="","",IF(J36&lt;&gt;I36,IF(M36=100%,"TERMINADA",IF(M36=0%,"SIN INICIAR"))))</f>
        <v>SIN INICIAR</v>
      </c>
      <c r="O36" s="254" t="s">
        <v>409</v>
      </c>
      <c r="P36" s="105" t="s">
        <v>228</v>
      </c>
    </row>
    <row r="37" spans="1:16" ht="73.5" x14ac:dyDescent="0.15">
      <c r="A37" s="15" t="s">
        <v>145</v>
      </c>
      <c r="B37" s="113" t="s">
        <v>65</v>
      </c>
      <c r="C37" s="117" t="s">
        <v>46</v>
      </c>
      <c r="D37" s="121" t="s">
        <v>162</v>
      </c>
      <c r="E37" s="115" t="s">
        <v>35</v>
      </c>
      <c r="F37" s="1">
        <v>11</v>
      </c>
      <c r="G37" s="115" t="s">
        <v>66</v>
      </c>
      <c r="H37" s="2">
        <v>45292</v>
      </c>
      <c r="I37" s="2">
        <v>45657</v>
      </c>
      <c r="J37" s="103">
        <v>45412</v>
      </c>
      <c r="K37" s="104" t="s">
        <v>385</v>
      </c>
      <c r="L37" s="105">
        <v>3</v>
      </c>
      <c r="M37" s="94">
        <f t="shared" si="4"/>
        <v>0.27272727272727271</v>
      </c>
      <c r="N37" s="106" t="str">
        <f>IF(L37="","",IF(J37&lt;&gt;I37,IF(M37=100%,"TERMINADA",IF(M37&gt;=0%,"EN PROCESO"))))</f>
        <v>EN PROCESO</v>
      </c>
      <c r="O37" s="254" t="s">
        <v>386</v>
      </c>
      <c r="P37" s="105" t="s">
        <v>228</v>
      </c>
    </row>
    <row r="38" spans="1:16" ht="84" x14ac:dyDescent="0.15">
      <c r="A38" s="15" t="s">
        <v>146</v>
      </c>
      <c r="B38" s="113" t="s">
        <v>67</v>
      </c>
      <c r="C38" s="12" t="s">
        <v>1</v>
      </c>
      <c r="D38" s="122" t="s">
        <v>68</v>
      </c>
      <c r="E38" s="1" t="s">
        <v>69</v>
      </c>
      <c r="F38" s="1">
        <v>1</v>
      </c>
      <c r="G38" s="1" t="s">
        <v>66</v>
      </c>
      <c r="H38" s="2">
        <v>45323</v>
      </c>
      <c r="I38" s="2">
        <v>45657</v>
      </c>
      <c r="J38" s="103">
        <v>45412</v>
      </c>
      <c r="K38" s="123" t="s">
        <v>397</v>
      </c>
      <c r="L38" s="105">
        <v>0.3</v>
      </c>
      <c r="M38" s="94">
        <f t="shared" si="4"/>
        <v>0.3</v>
      </c>
      <c r="N38" s="106" t="str">
        <f>IF(L38="","",IF(J38&lt;&gt;I38,IF(M38=100%,"TERMINADA",IF(M38&gt;=0%,"EN PROCESO"))))</f>
        <v>EN PROCESO</v>
      </c>
      <c r="O38" s="254" t="s">
        <v>443</v>
      </c>
      <c r="P38" s="105" t="s">
        <v>228</v>
      </c>
    </row>
    <row r="39" spans="1:16" ht="94.5" x14ac:dyDescent="0.15">
      <c r="A39" s="15" t="s">
        <v>146</v>
      </c>
      <c r="B39" s="113" t="s">
        <v>67</v>
      </c>
      <c r="C39" s="12" t="s">
        <v>5</v>
      </c>
      <c r="D39" s="122" t="s">
        <v>70</v>
      </c>
      <c r="E39" s="1" t="s">
        <v>317</v>
      </c>
      <c r="F39" s="1">
        <v>3</v>
      </c>
      <c r="G39" s="1" t="s">
        <v>318</v>
      </c>
      <c r="H39" s="2">
        <v>45383</v>
      </c>
      <c r="I39" s="2">
        <v>45394</v>
      </c>
      <c r="J39" s="103">
        <v>45412</v>
      </c>
      <c r="K39" s="123" t="s">
        <v>398</v>
      </c>
      <c r="L39" s="105">
        <v>1</v>
      </c>
      <c r="M39" s="94">
        <f t="shared" si="4"/>
        <v>0.33333333333333331</v>
      </c>
      <c r="N39" s="106" t="str">
        <f>IF(L39="","",IF(J39&lt;&gt;I39,IF(M39=100%,"TERMINADA",IF(M39&gt;=0%,"EN PROCESO"))))</f>
        <v>EN PROCESO</v>
      </c>
      <c r="O39" s="254" t="s">
        <v>399</v>
      </c>
      <c r="P39" s="105" t="s">
        <v>228</v>
      </c>
    </row>
    <row r="40" spans="1:16" ht="52.5" x14ac:dyDescent="0.15">
      <c r="A40" s="15" t="s">
        <v>146</v>
      </c>
      <c r="B40" s="113" t="s">
        <v>67</v>
      </c>
      <c r="C40" s="12" t="s">
        <v>8</v>
      </c>
      <c r="D40" s="122" t="s">
        <v>235</v>
      </c>
      <c r="E40" s="1" t="s">
        <v>236</v>
      </c>
      <c r="F40" s="1">
        <v>3</v>
      </c>
      <c r="G40" s="1" t="s">
        <v>319</v>
      </c>
      <c r="H40" s="2">
        <v>45383</v>
      </c>
      <c r="I40" s="2">
        <v>45394</v>
      </c>
      <c r="J40" s="103">
        <v>45412</v>
      </c>
      <c r="K40" s="108" t="s">
        <v>439</v>
      </c>
      <c r="L40" s="105">
        <v>1</v>
      </c>
      <c r="M40" s="94">
        <f t="shared" si="4"/>
        <v>0.33333333333333331</v>
      </c>
      <c r="N40" s="106" t="str">
        <f>IF(L40="","",IF(J40&lt;&gt;I40,IF(M40=100%,"TERMINADA",IF(M40&gt;0%,"EN PROCESO"))))</f>
        <v>EN PROCESO</v>
      </c>
      <c r="O40" s="254" t="s">
        <v>440</v>
      </c>
      <c r="P40" s="105" t="s">
        <v>228</v>
      </c>
    </row>
    <row r="41" spans="1:16" ht="42" x14ac:dyDescent="0.15">
      <c r="A41" s="15" t="s">
        <v>147</v>
      </c>
      <c r="B41" s="113" t="s">
        <v>72</v>
      </c>
      <c r="C41" s="12" t="s">
        <v>1</v>
      </c>
      <c r="D41" s="122" t="s">
        <v>268</v>
      </c>
      <c r="E41" s="1" t="s">
        <v>269</v>
      </c>
      <c r="F41" s="1">
        <v>1</v>
      </c>
      <c r="G41" s="1" t="s">
        <v>320</v>
      </c>
      <c r="H41" s="2">
        <v>45323</v>
      </c>
      <c r="I41" s="2">
        <v>45657</v>
      </c>
      <c r="J41" s="103">
        <v>45412</v>
      </c>
      <c r="K41" s="104" t="s">
        <v>360</v>
      </c>
      <c r="L41" s="105">
        <v>0</v>
      </c>
      <c r="M41" s="94">
        <f t="shared" si="4"/>
        <v>0</v>
      </c>
      <c r="N41" s="17" t="str">
        <f>IF(L41="","",IF(J41&lt;&gt;I41,IF(M41=100%,"TERMINADA",IF(M41=0%,"SIN INICIAR"))))</f>
        <v>SIN INICIAR</v>
      </c>
      <c r="O41" s="254" t="s">
        <v>409</v>
      </c>
      <c r="P41" s="105" t="s">
        <v>228</v>
      </c>
    </row>
    <row r="42" spans="1:16" ht="94.5" x14ac:dyDescent="0.15">
      <c r="A42" s="15" t="s">
        <v>147</v>
      </c>
      <c r="B42" s="113" t="s">
        <v>72</v>
      </c>
      <c r="C42" s="12" t="s">
        <v>5</v>
      </c>
      <c r="D42" s="122" t="s">
        <v>74</v>
      </c>
      <c r="E42" s="1" t="s">
        <v>75</v>
      </c>
      <c r="F42" s="1">
        <v>11</v>
      </c>
      <c r="G42" s="1" t="s">
        <v>321</v>
      </c>
      <c r="H42" s="2">
        <v>45323</v>
      </c>
      <c r="I42" s="2">
        <v>45657</v>
      </c>
      <c r="J42" s="103">
        <v>45412</v>
      </c>
      <c r="K42" s="108" t="s">
        <v>424</v>
      </c>
      <c r="L42" s="105">
        <v>3</v>
      </c>
      <c r="M42" s="94">
        <f t="shared" si="4"/>
        <v>0.27272727272727271</v>
      </c>
      <c r="N42" s="106" t="str">
        <f>IF(L42="","",IF(J42&lt;&gt;I42,IF(M42=100%,"TERMINADA",IF(M42&gt;0%,"EN PROCESO"))))</f>
        <v>EN PROCESO</v>
      </c>
      <c r="O42" s="254" t="s">
        <v>425</v>
      </c>
      <c r="P42" s="105" t="s">
        <v>228</v>
      </c>
    </row>
    <row r="43" spans="1:16" ht="84" x14ac:dyDescent="0.15">
      <c r="A43" s="15" t="s">
        <v>147</v>
      </c>
      <c r="B43" s="113" t="s">
        <v>76</v>
      </c>
      <c r="C43" s="12" t="s">
        <v>18</v>
      </c>
      <c r="D43" s="122" t="s">
        <v>77</v>
      </c>
      <c r="E43" s="1" t="s">
        <v>322</v>
      </c>
      <c r="F43" s="1">
        <v>3</v>
      </c>
      <c r="G43" s="1" t="s">
        <v>78</v>
      </c>
      <c r="H43" s="2">
        <v>45352</v>
      </c>
      <c r="I43" s="2">
        <v>45656</v>
      </c>
      <c r="J43" s="103">
        <v>45412</v>
      </c>
      <c r="K43" s="104" t="s">
        <v>400</v>
      </c>
      <c r="L43" s="105">
        <v>1.5</v>
      </c>
      <c r="M43" s="94">
        <f t="shared" si="4"/>
        <v>0.5</v>
      </c>
      <c r="N43" s="106" t="str">
        <f>IF(L43="","",IF(J43&lt;&gt;I43,IF(M43=100%,"TERMINADA",IF(M43&gt;=0%,"EN PROCESO"))))</f>
        <v>EN PROCESO</v>
      </c>
      <c r="O43" s="254" t="s">
        <v>401</v>
      </c>
      <c r="P43" s="105" t="s">
        <v>228</v>
      </c>
    </row>
    <row r="44" spans="1:16" ht="73.5" x14ac:dyDescent="0.15">
      <c r="A44" s="15" t="s">
        <v>147</v>
      </c>
      <c r="B44" s="113" t="s">
        <v>76</v>
      </c>
      <c r="C44" s="12" t="s">
        <v>43</v>
      </c>
      <c r="D44" s="122" t="s">
        <v>323</v>
      </c>
      <c r="E44" s="1" t="s">
        <v>50</v>
      </c>
      <c r="F44" s="1">
        <v>4</v>
      </c>
      <c r="G44" s="1" t="s">
        <v>78</v>
      </c>
      <c r="H44" s="2">
        <v>45323</v>
      </c>
      <c r="I44" s="2">
        <v>45656</v>
      </c>
      <c r="J44" s="103">
        <v>45412</v>
      </c>
      <c r="K44" s="108" t="s">
        <v>375</v>
      </c>
      <c r="L44" s="105">
        <v>1</v>
      </c>
      <c r="M44" s="94">
        <f t="shared" si="4"/>
        <v>0.25</v>
      </c>
      <c r="N44" s="106" t="str">
        <f>IF(L44="","",IF(J44&lt;&gt;I44,IF(M44=100%,"TERMINADA",IF(M44&gt;=0%,"EN PROCESO"))))</f>
        <v>EN PROCESO</v>
      </c>
      <c r="O44" s="254" t="s">
        <v>402</v>
      </c>
      <c r="P44" s="105" t="s">
        <v>228</v>
      </c>
    </row>
    <row r="45" spans="1:16" ht="73.5" x14ac:dyDescent="0.15">
      <c r="A45" s="15" t="s">
        <v>147</v>
      </c>
      <c r="B45" s="113" t="s">
        <v>79</v>
      </c>
      <c r="C45" s="12" t="s">
        <v>21</v>
      </c>
      <c r="D45" s="122" t="s">
        <v>324</v>
      </c>
      <c r="E45" s="1" t="s">
        <v>325</v>
      </c>
      <c r="F45" s="1">
        <v>1</v>
      </c>
      <c r="G45" s="1" t="s">
        <v>326</v>
      </c>
      <c r="H45" s="2">
        <v>45323</v>
      </c>
      <c r="I45" s="2">
        <v>45657</v>
      </c>
      <c r="J45" s="103">
        <v>45412</v>
      </c>
      <c r="K45" s="104" t="s">
        <v>360</v>
      </c>
      <c r="L45" s="105">
        <v>0</v>
      </c>
      <c r="M45" s="94">
        <f t="shared" si="4"/>
        <v>0</v>
      </c>
      <c r="N45" s="17" t="str">
        <f>IF(L45="","",IF(J45&lt;&gt;I45,IF(M45=100%,"TERMINADA",IF(M45=0%,"SIN INICIAR"))))</f>
        <v>SIN INICIAR</v>
      </c>
      <c r="O45" s="254" t="s">
        <v>409</v>
      </c>
      <c r="P45" s="105" t="s">
        <v>228</v>
      </c>
    </row>
    <row r="46" spans="1:16" ht="94.5" customHeight="1" x14ac:dyDescent="0.15">
      <c r="A46" s="15" t="s">
        <v>147</v>
      </c>
      <c r="B46" s="113" t="s">
        <v>327</v>
      </c>
      <c r="C46" s="117" t="s">
        <v>328</v>
      </c>
      <c r="D46" s="121" t="s">
        <v>112</v>
      </c>
      <c r="E46" s="115" t="s">
        <v>112</v>
      </c>
      <c r="F46" s="1" t="s">
        <v>112</v>
      </c>
      <c r="G46" s="1" t="s">
        <v>112</v>
      </c>
      <c r="H46" s="2" t="s">
        <v>112</v>
      </c>
      <c r="I46" s="2" t="s">
        <v>112</v>
      </c>
      <c r="J46" s="103">
        <v>45412</v>
      </c>
      <c r="K46" s="104" t="s">
        <v>436</v>
      </c>
      <c r="L46" s="139"/>
      <c r="M46" s="140" t="str">
        <f t="shared" si="4"/>
        <v/>
      </c>
      <c r="N46" s="141" t="str">
        <f>IF(L46="","",IF(J46&gt;=I46,IF(M46=100%,"TERMINADA",IF(M46&gt;=0%,"INCUMPLIDA"))))</f>
        <v/>
      </c>
      <c r="O46" s="254" t="s">
        <v>437</v>
      </c>
      <c r="P46" s="105" t="s">
        <v>228</v>
      </c>
    </row>
    <row r="47" spans="1:16" ht="52.5" x14ac:dyDescent="0.15">
      <c r="A47" s="118" t="s">
        <v>148</v>
      </c>
      <c r="B47" s="113" t="s">
        <v>80</v>
      </c>
      <c r="C47" s="12" t="s">
        <v>1</v>
      </c>
      <c r="D47" s="122" t="s">
        <v>329</v>
      </c>
      <c r="E47" s="1" t="s">
        <v>330</v>
      </c>
      <c r="F47" s="1">
        <v>1</v>
      </c>
      <c r="G47" s="1" t="s">
        <v>81</v>
      </c>
      <c r="H47" s="2">
        <v>45323</v>
      </c>
      <c r="I47" s="2">
        <v>45657</v>
      </c>
      <c r="J47" s="103">
        <v>45412</v>
      </c>
      <c r="K47" s="104" t="s">
        <v>360</v>
      </c>
      <c r="L47" s="105">
        <v>0</v>
      </c>
      <c r="M47" s="94">
        <f t="shared" si="4"/>
        <v>0</v>
      </c>
      <c r="N47" s="17" t="str">
        <f>IF(L47="","",IF(J47&lt;&gt;I47,IF(M47=100%,"TERMINADA",IF(M47=0%,"SIN INICIAR"))))</f>
        <v>SIN INICIAR</v>
      </c>
      <c r="O47" s="254" t="s">
        <v>409</v>
      </c>
      <c r="P47" s="105" t="s">
        <v>228</v>
      </c>
    </row>
    <row r="48" spans="1:16" ht="42" x14ac:dyDescent="0.15">
      <c r="A48" s="118" t="s">
        <v>148</v>
      </c>
      <c r="B48" s="113" t="s">
        <v>82</v>
      </c>
      <c r="C48" s="12" t="s">
        <v>18</v>
      </c>
      <c r="D48" s="122" t="s">
        <v>83</v>
      </c>
      <c r="E48" s="1" t="s">
        <v>331</v>
      </c>
      <c r="F48" s="1">
        <v>1</v>
      </c>
      <c r="G48" s="1" t="s">
        <v>42</v>
      </c>
      <c r="H48" s="2">
        <v>45322</v>
      </c>
      <c r="I48" s="2">
        <v>45657</v>
      </c>
      <c r="J48" s="103">
        <v>45412</v>
      </c>
      <c r="K48" s="104" t="s">
        <v>360</v>
      </c>
      <c r="L48" s="105">
        <v>0</v>
      </c>
      <c r="M48" s="94">
        <f t="shared" si="4"/>
        <v>0</v>
      </c>
      <c r="N48" s="17" t="str">
        <f>IF(L48="","",IF(J48&lt;&gt;I48,IF(M48=100%,"TERMINADA",IF(M48=0%,"SIN INICIAR"))))</f>
        <v>SIN INICIAR</v>
      </c>
      <c r="O48" s="254" t="s">
        <v>409</v>
      </c>
      <c r="P48" s="105" t="s">
        <v>228</v>
      </c>
    </row>
    <row r="49" spans="1:16" ht="52.5" x14ac:dyDescent="0.15">
      <c r="A49" s="93" t="s">
        <v>148</v>
      </c>
      <c r="B49" s="113" t="s">
        <v>84</v>
      </c>
      <c r="C49" s="12" t="s">
        <v>21</v>
      </c>
      <c r="D49" s="122" t="s">
        <v>85</v>
      </c>
      <c r="E49" s="1" t="s">
        <v>86</v>
      </c>
      <c r="F49" s="1">
        <v>1</v>
      </c>
      <c r="G49" s="1" t="s">
        <v>332</v>
      </c>
      <c r="H49" s="2">
        <v>45323</v>
      </c>
      <c r="I49" s="2">
        <v>45657</v>
      </c>
      <c r="J49" s="103">
        <v>45412</v>
      </c>
      <c r="K49" s="104" t="s">
        <v>360</v>
      </c>
      <c r="L49" s="105">
        <v>0</v>
      </c>
      <c r="M49" s="94">
        <f t="shared" si="4"/>
        <v>0</v>
      </c>
      <c r="N49" s="106" t="str">
        <f>IF(L49="","",IF(J49&lt;&gt;I49,IF(M49=100%,"TERMINADA",IF(M49=0%,"SIN INICIAR"))))</f>
        <v>SIN INICIAR</v>
      </c>
      <c r="O49" s="254" t="s">
        <v>438</v>
      </c>
      <c r="P49" s="105" t="s">
        <v>228</v>
      </c>
    </row>
    <row r="50" spans="1:16" ht="63" x14ac:dyDescent="0.15">
      <c r="A50" s="15" t="s">
        <v>149</v>
      </c>
      <c r="B50" s="113" t="s">
        <v>333</v>
      </c>
      <c r="C50" s="12" t="s">
        <v>1</v>
      </c>
      <c r="D50" s="122" t="s">
        <v>270</v>
      </c>
      <c r="E50" s="1" t="s">
        <v>271</v>
      </c>
      <c r="F50" s="1">
        <v>2</v>
      </c>
      <c r="G50" s="1" t="s">
        <v>87</v>
      </c>
      <c r="H50" s="2">
        <v>45323</v>
      </c>
      <c r="I50" s="2">
        <v>45473</v>
      </c>
      <c r="J50" s="103">
        <v>45412</v>
      </c>
      <c r="K50" s="104" t="s">
        <v>360</v>
      </c>
      <c r="L50" s="105">
        <v>0</v>
      </c>
      <c r="M50" s="94">
        <f t="shared" si="4"/>
        <v>0</v>
      </c>
      <c r="N50" s="106" t="str">
        <f>IF(L50="","",IF(J50&lt;&gt;I50,IF(M50=100%,"TERMINADA",IF(M50&gt;0%,"EN PROCESO",IF(M50=0%,"SIN INICIAR")))))</f>
        <v>SIN INICIAR</v>
      </c>
      <c r="O50" s="111" t="s">
        <v>423</v>
      </c>
      <c r="P50" s="105" t="s">
        <v>228</v>
      </c>
    </row>
    <row r="51" spans="1:16" ht="42" x14ac:dyDescent="0.15">
      <c r="A51" s="15" t="s">
        <v>149</v>
      </c>
      <c r="B51" s="113" t="s">
        <v>333</v>
      </c>
      <c r="C51" s="12" t="s">
        <v>5</v>
      </c>
      <c r="D51" s="122" t="s">
        <v>334</v>
      </c>
      <c r="E51" s="1" t="s">
        <v>237</v>
      </c>
      <c r="F51" s="1">
        <v>2</v>
      </c>
      <c r="G51" s="1" t="s">
        <v>87</v>
      </c>
      <c r="H51" s="2">
        <v>45323</v>
      </c>
      <c r="I51" s="2">
        <v>45473</v>
      </c>
      <c r="J51" s="103">
        <v>45412</v>
      </c>
      <c r="K51" s="104" t="s">
        <v>360</v>
      </c>
      <c r="L51" s="105">
        <v>0</v>
      </c>
      <c r="M51" s="94">
        <f t="shared" ref="M51:M58" si="5">IF(L51="","",IF(OR(F51=0,F51="",J51=""),"",(L51*100%/F51)))</f>
        <v>0</v>
      </c>
      <c r="N51" s="106" t="str">
        <f t="shared" ref="N51:N58" si="6">IF(L51="","",IF(J51&lt;&gt;I51,IF(M51=100%,"TERMINADA",IF(M51&gt;0%,"EN PROCESO",IF(M51=0%,"SIN INICIAR")))))</f>
        <v>SIN INICIAR</v>
      </c>
      <c r="O51" s="111" t="s">
        <v>423</v>
      </c>
      <c r="P51" s="105" t="s">
        <v>228</v>
      </c>
    </row>
    <row r="52" spans="1:16" ht="42" x14ac:dyDescent="0.15">
      <c r="A52" s="15" t="s">
        <v>149</v>
      </c>
      <c r="B52" s="113" t="s">
        <v>333</v>
      </c>
      <c r="C52" s="12" t="s">
        <v>8</v>
      </c>
      <c r="D52" s="122" t="s">
        <v>88</v>
      </c>
      <c r="E52" s="1" t="s">
        <v>89</v>
      </c>
      <c r="F52" s="1">
        <v>1</v>
      </c>
      <c r="G52" s="1" t="s">
        <v>87</v>
      </c>
      <c r="H52" s="2">
        <v>45323</v>
      </c>
      <c r="I52" s="2" t="s">
        <v>335</v>
      </c>
      <c r="J52" s="103">
        <v>45412</v>
      </c>
      <c r="K52" s="104" t="s">
        <v>360</v>
      </c>
      <c r="L52" s="105">
        <v>0</v>
      </c>
      <c r="M52" s="94">
        <f t="shared" si="5"/>
        <v>0</v>
      </c>
      <c r="N52" s="106" t="str">
        <f t="shared" si="6"/>
        <v>SIN INICIAR</v>
      </c>
      <c r="O52" s="111" t="s">
        <v>423</v>
      </c>
      <c r="P52" s="105" t="s">
        <v>228</v>
      </c>
    </row>
    <row r="53" spans="1:16" ht="52.5" x14ac:dyDescent="0.15">
      <c r="A53" s="15" t="s">
        <v>149</v>
      </c>
      <c r="B53" s="113" t="s">
        <v>90</v>
      </c>
      <c r="C53" s="12" t="s">
        <v>18</v>
      </c>
      <c r="D53" s="122" t="s">
        <v>272</v>
      </c>
      <c r="E53" s="1" t="s">
        <v>336</v>
      </c>
      <c r="F53" s="1">
        <v>2</v>
      </c>
      <c r="G53" s="1" t="s">
        <v>87</v>
      </c>
      <c r="H53" s="2">
        <v>45323</v>
      </c>
      <c r="I53" s="2">
        <v>45473</v>
      </c>
      <c r="J53" s="103">
        <v>45412</v>
      </c>
      <c r="K53" s="104" t="s">
        <v>360</v>
      </c>
      <c r="L53" s="105">
        <v>0</v>
      </c>
      <c r="M53" s="94">
        <f t="shared" si="5"/>
        <v>0</v>
      </c>
      <c r="N53" s="106" t="str">
        <f t="shared" si="6"/>
        <v>SIN INICIAR</v>
      </c>
      <c r="O53" s="111" t="s">
        <v>423</v>
      </c>
      <c r="P53" s="105" t="s">
        <v>228</v>
      </c>
    </row>
    <row r="54" spans="1:16" ht="42" x14ac:dyDescent="0.15">
      <c r="A54" s="15" t="s">
        <v>149</v>
      </c>
      <c r="B54" s="113" t="s">
        <v>90</v>
      </c>
      <c r="C54" s="12" t="s">
        <v>43</v>
      </c>
      <c r="D54" s="122" t="s">
        <v>91</v>
      </c>
      <c r="E54" s="1" t="s">
        <v>92</v>
      </c>
      <c r="F54" s="1">
        <v>2</v>
      </c>
      <c r="G54" s="1" t="s">
        <v>93</v>
      </c>
      <c r="H54" s="2">
        <v>45323</v>
      </c>
      <c r="I54" s="2">
        <v>45657</v>
      </c>
      <c r="J54" s="103">
        <v>45412</v>
      </c>
      <c r="K54" s="104" t="s">
        <v>360</v>
      </c>
      <c r="L54" s="105">
        <v>0</v>
      </c>
      <c r="M54" s="94">
        <f t="shared" si="5"/>
        <v>0</v>
      </c>
      <c r="N54" s="106" t="str">
        <f t="shared" si="6"/>
        <v>SIN INICIAR</v>
      </c>
      <c r="O54" s="111" t="s">
        <v>423</v>
      </c>
      <c r="P54" s="105" t="s">
        <v>228</v>
      </c>
    </row>
    <row r="55" spans="1:16" ht="42" x14ac:dyDescent="0.15">
      <c r="A55" s="15" t="s">
        <v>149</v>
      </c>
      <c r="B55" s="113" t="s">
        <v>90</v>
      </c>
      <c r="C55" s="12" t="s">
        <v>55</v>
      </c>
      <c r="D55" s="122" t="s">
        <v>94</v>
      </c>
      <c r="E55" s="1" t="s">
        <v>337</v>
      </c>
      <c r="F55" s="1">
        <v>1</v>
      </c>
      <c r="G55" s="1" t="s">
        <v>87</v>
      </c>
      <c r="H55" s="3">
        <v>45323</v>
      </c>
      <c r="I55" s="3">
        <v>45657</v>
      </c>
      <c r="J55" s="103">
        <v>45412</v>
      </c>
      <c r="K55" s="104" t="s">
        <v>360</v>
      </c>
      <c r="L55" s="105">
        <v>0</v>
      </c>
      <c r="M55" s="94">
        <f t="shared" si="5"/>
        <v>0</v>
      </c>
      <c r="N55" s="106" t="str">
        <f t="shared" si="6"/>
        <v>SIN INICIAR</v>
      </c>
      <c r="O55" s="111" t="s">
        <v>423</v>
      </c>
      <c r="P55" s="105" t="s">
        <v>228</v>
      </c>
    </row>
    <row r="56" spans="1:16" ht="31.5" x14ac:dyDescent="0.15">
      <c r="A56" s="15" t="s">
        <v>149</v>
      </c>
      <c r="B56" s="113" t="s">
        <v>273</v>
      </c>
      <c r="C56" s="12" t="s">
        <v>21</v>
      </c>
      <c r="D56" s="122" t="s">
        <v>274</v>
      </c>
      <c r="E56" s="1" t="s">
        <v>275</v>
      </c>
      <c r="F56" s="1">
        <v>1</v>
      </c>
      <c r="G56" s="1" t="s">
        <v>44</v>
      </c>
      <c r="H56" s="3">
        <v>45323</v>
      </c>
      <c r="I56" s="3">
        <v>45565</v>
      </c>
      <c r="J56" s="103">
        <v>45412</v>
      </c>
      <c r="K56" s="104" t="s">
        <v>360</v>
      </c>
      <c r="L56" s="105">
        <v>0</v>
      </c>
      <c r="M56" s="94">
        <f t="shared" si="5"/>
        <v>0</v>
      </c>
      <c r="N56" s="106" t="str">
        <f t="shared" si="6"/>
        <v>SIN INICIAR</v>
      </c>
      <c r="O56" s="111" t="s">
        <v>423</v>
      </c>
      <c r="P56" s="105" t="s">
        <v>228</v>
      </c>
    </row>
    <row r="57" spans="1:16" ht="52.5" x14ac:dyDescent="0.15">
      <c r="A57" s="15" t="s">
        <v>149</v>
      </c>
      <c r="B57" s="113" t="s">
        <v>95</v>
      </c>
      <c r="C57" s="12" t="s">
        <v>31</v>
      </c>
      <c r="D57" s="122" t="s">
        <v>232</v>
      </c>
      <c r="E57" s="1" t="s">
        <v>96</v>
      </c>
      <c r="F57" s="1">
        <v>1</v>
      </c>
      <c r="G57" s="1" t="s">
        <v>44</v>
      </c>
      <c r="H57" s="3">
        <v>45323</v>
      </c>
      <c r="I57" s="3">
        <v>45657</v>
      </c>
      <c r="J57" s="103">
        <v>45412</v>
      </c>
      <c r="K57" s="104" t="s">
        <v>360</v>
      </c>
      <c r="L57" s="105">
        <v>0</v>
      </c>
      <c r="M57" s="94">
        <f t="shared" si="5"/>
        <v>0</v>
      </c>
      <c r="N57" s="106" t="str">
        <f t="shared" si="6"/>
        <v>SIN INICIAR</v>
      </c>
      <c r="O57" s="111" t="s">
        <v>423</v>
      </c>
      <c r="P57" s="105" t="s">
        <v>228</v>
      </c>
    </row>
    <row r="58" spans="1:16" ht="42" x14ac:dyDescent="0.15">
      <c r="A58" s="15" t="s">
        <v>149</v>
      </c>
      <c r="B58" s="113" t="s">
        <v>97</v>
      </c>
      <c r="C58" s="117" t="s">
        <v>33</v>
      </c>
      <c r="D58" s="121" t="s">
        <v>338</v>
      </c>
      <c r="E58" s="115" t="s">
        <v>339</v>
      </c>
      <c r="F58" s="1">
        <v>1</v>
      </c>
      <c r="G58" s="115" t="s">
        <v>44</v>
      </c>
      <c r="H58" s="116">
        <v>45323</v>
      </c>
      <c r="I58" s="116">
        <v>45657</v>
      </c>
      <c r="J58" s="103">
        <v>45412</v>
      </c>
      <c r="K58" s="104" t="s">
        <v>360</v>
      </c>
      <c r="L58" s="105">
        <v>0</v>
      </c>
      <c r="M58" s="94">
        <f t="shared" si="5"/>
        <v>0</v>
      </c>
      <c r="N58" s="106" t="str">
        <f t="shared" si="6"/>
        <v>SIN INICIAR</v>
      </c>
      <c r="O58" s="111" t="s">
        <v>423</v>
      </c>
      <c r="P58" s="105" t="s">
        <v>228</v>
      </c>
    </row>
    <row r="59" spans="1:16" ht="63" x14ac:dyDescent="0.15">
      <c r="A59" s="15" t="s">
        <v>150</v>
      </c>
      <c r="B59" s="113" t="s">
        <v>276</v>
      </c>
      <c r="C59" s="95" t="s">
        <v>1</v>
      </c>
      <c r="D59" s="122" t="s">
        <v>277</v>
      </c>
      <c r="E59" s="1" t="s">
        <v>340</v>
      </c>
      <c r="F59" s="1">
        <v>2</v>
      </c>
      <c r="G59" s="1" t="s">
        <v>42</v>
      </c>
      <c r="H59" s="2">
        <v>45323</v>
      </c>
      <c r="I59" s="2">
        <v>45656</v>
      </c>
      <c r="J59" s="103">
        <v>45412</v>
      </c>
      <c r="K59" s="104" t="s">
        <v>360</v>
      </c>
      <c r="L59" s="105">
        <v>0</v>
      </c>
      <c r="M59" s="94">
        <f t="shared" ref="M59:M69" si="7">IF(L59="","",IF(OR(F59=0,F59="",J59=""),"",(L59*100%/F59)))</f>
        <v>0</v>
      </c>
      <c r="N59" s="17" t="str">
        <f>IF(L59="","",IF(J59&lt;&gt;I59,IF(M59=100%,"TERMINADA",IF(M59=0%,"SIN INICIAR"))))</f>
        <v>SIN INICIAR</v>
      </c>
      <c r="O59" s="254" t="s">
        <v>410</v>
      </c>
      <c r="P59" s="105" t="s">
        <v>228</v>
      </c>
    </row>
    <row r="60" spans="1:16" ht="63" x14ac:dyDescent="0.15">
      <c r="A60" s="15" t="s">
        <v>150</v>
      </c>
      <c r="B60" s="113" t="s">
        <v>276</v>
      </c>
      <c r="C60" s="95" t="s">
        <v>5</v>
      </c>
      <c r="D60" s="122" t="s">
        <v>341</v>
      </c>
      <c r="E60" s="1" t="s">
        <v>278</v>
      </c>
      <c r="F60" s="1">
        <v>1</v>
      </c>
      <c r="G60" s="1" t="s">
        <v>279</v>
      </c>
      <c r="H60" s="2">
        <v>45323</v>
      </c>
      <c r="I60" s="2">
        <v>45657</v>
      </c>
      <c r="J60" s="103">
        <v>45412</v>
      </c>
      <c r="K60" s="108" t="s">
        <v>360</v>
      </c>
      <c r="L60" s="105">
        <v>0</v>
      </c>
      <c r="M60" s="94">
        <f t="shared" si="7"/>
        <v>0</v>
      </c>
      <c r="N60" s="17" t="str">
        <f>IF(L60="","",IF(J60&lt;&gt;I60,IF(M60=100%,"TERMINADA",IF(M60=0%,"SIN INICIAR"))))</f>
        <v>SIN INICIAR</v>
      </c>
      <c r="O60" s="254" t="s">
        <v>411</v>
      </c>
      <c r="P60" s="105" t="s">
        <v>228</v>
      </c>
    </row>
    <row r="61" spans="1:16" ht="105" x14ac:dyDescent="0.15">
      <c r="A61" s="15" t="s">
        <v>150</v>
      </c>
      <c r="B61" s="113" t="s">
        <v>98</v>
      </c>
      <c r="C61" s="96" t="s">
        <v>18</v>
      </c>
      <c r="D61" s="122" t="s">
        <v>342</v>
      </c>
      <c r="E61" s="1" t="s">
        <v>280</v>
      </c>
      <c r="F61" s="1">
        <v>1</v>
      </c>
      <c r="G61" s="1" t="s">
        <v>281</v>
      </c>
      <c r="H61" s="2">
        <v>45294</v>
      </c>
      <c r="I61" s="2">
        <v>45322</v>
      </c>
      <c r="J61" s="103">
        <v>45412</v>
      </c>
      <c r="K61" s="104" t="s">
        <v>412</v>
      </c>
      <c r="L61" s="105">
        <v>1</v>
      </c>
      <c r="M61" s="94">
        <f t="shared" si="7"/>
        <v>1</v>
      </c>
      <c r="N61" s="106" t="str">
        <f>IF(L61="","",IF(J61&lt;&gt;I61,IF(M61=100%,"TERMINADA",IF(M61=0%,"SIN INICIAR"))))</f>
        <v>TERMINADA</v>
      </c>
      <c r="O61" s="254" t="s">
        <v>413</v>
      </c>
      <c r="P61" s="105" t="s">
        <v>228</v>
      </c>
    </row>
    <row r="62" spans="1:16" ht="52.5" x14ac:dyDescent="0.15">
      <c r="A62" s="15" t="s">
        <v>150</v>
      </c>
      <c r="B62" s="113" t="s">
        <v>98</v>
      </c>
      <c r="C62" s="96" t="s">
        <v>43</v>
      </c>
      <c r="D62" s="122" t="s">
        <v>99</v>
      </c>
      <c r="E62" s="1" t="s">
        <v>100</v>
      </c>
      <c r="F62" s="1">
        <v>1</v>
      </c>
      <c r="G62" s="1" t="s">
        <v>101</v>
      </c>
      <c r="H62" s="2">
        <v>45323</v>
      </c>
      <c r="I62" s="2">
        <v>45657</v>
      </c>
      <c r="J62" s="103">
        <v>45412</v>
      </c>
      <c r="K62" s="104" t="s">
        <v>360</v>
      </c>
      <c r="L62" s="105">
        <v>0</v>
      </c>
      <c r="M62" s="94">
        <f t="shared" si="7"/>
        <v>0</v>
      </c>
      <c r="N62" s="17" t="str">
        <f>IF(L62="","",IF(J62&lt;&gt;I62,IF(M62=100%,"TERMINADA",IF(M62=0%,"SIN INICIAR"))))</f>
        <v>SIN INICIAR</v>
      </c>
      <c r="O62" s="254" t="s">
        <v>409</v>
      </c>
      <c r="P62" s="105" t="s">
        <v>228</v>
      </c>
    </row>
    <row r="63" spans="1:16" ht="94.5" x14ac:dyDescent="0.15">
      <c r="A63" s="15" t="s">
        <v>150</v>
      </c>
      <c r="B63" s="113" t="s">
        <v>282</v>
      </c>
      <c r="C63" s="95" t="s">
        <v>21</v>
      </c>
      <c r="D63" s="122" t="s">
        <v>343</v>
      </c>
      <c r="E63" s="1" t="s">
        <v>283</v>
      </c>
      <c r="F63" s="1">
        <v>1</v>
      </c>
      <c r="G63" s="1" t="s">
        <v>42</v>
      </c>
      <c r="H63" s="2">
        <v>45308</v>
      </c>
      <c r="I63" s="2">
        <v>45319</v>
      </c>
      <c r="J63" s="103">
        <v>45412</v>
      </c>
      <c r="K63" s="110" t="s">
        <v>414</v>
      </c>
      <c r="L63" s="105">
        <v>1</v>
      </c>
      <c r="M63" s="94">
        <f t="shared" si="7"/>
        <v>1</v>
      </c>
      <c r="N63" s="112" t="str">
        <f>IF(L63="","",IF(J63&lt;&gt;I63,IF(M63=100%,"TERMINADA EXTEMPORÁNEA",IF(M63&gt;=0%,"INCUMPLIDA"))))</f>
        <v>TERMINADA EXTEMPORÁNEA</v>
      </c>
      <c r="O63" s="254" t="s">
        <v>418</v>
      </c>
      <c r="P63" s="105" t="s">
        <v>228</v>
      </c>
    </row>
    <row r="64" spans="1:16" ht="115.5" x14ac:dyDescent="0.15">
      <c r="A64" s="15" t="s">
        <v>150</v>
      </c>
      <c r="B64" s="113" t="s">
        <v>282</v>
      </c>
      <c r="C64" s="95" t="s">
        <v>25</v>
      </c>
      <c r="D64" s="122" t="s">
        <v>344</v>
      </c>
      <c r="E64" s="1" t="s">
        <v>345</v>
      </c>
      <c r="F64" s="1">
        <v>2</v>
      </c>
      <c r="G64" s="1" t="s">
        <v>42</v>
      </c>
      <c r="H64" s="2">
        <v>45320</v>
      </c>
      <c r="I64" s="2">
        <v>45322</v>
      </c>
      <c r="J64" s="103">
        <v>45412</v>
      </c>
      <c r="K64" s="110" t="s">
        <v>415</v>
      </c>
      <c r="L64" s="105">
        <v>2</v>
      </c>
      <c r="M64" s="94">
        <f t="shared" si="7"/>
        <v>1</v>
      </c>
      <c r="N64" s="112" t="str">
        <f>IF(L64="","",IF(J64&lt;&gt;I64,IF(M64=100%,"TERMINADA",IF(M64&gt;=0%,"INCUMPLIDA"))))</f>
        <v>TERMINADA</v>
      </c>
      <c r="O64" s="254" t="s">
        <v>420</v>
      </c>
      <c r="P64" s="105" t="s">
        <v>228</v>
      </c>
    </row>
    <row r="65" spans="1:16" ht="94.5" x14ac:dyDescent="0.15">
      <c r="A65" s="15" t="s">
        <v>150</v>
      </c>
      <c r="B65" s="113" t="s">
        <v>282</v>
      </c>
      <c r="C65" s="95" t="s">
        <v>26</v>
      </c>
      <c r="D65" s="122" t="s">
        <v>346</v>
      </c>
      <c r="E65" s="1" t="s">
        <v>347</v>
      </c>
      <c r="F65" s="1">
        <v>2</v>
      </c>
      <c r="G65" s="1" t="s">
        <v>42</v>
      </c>
      <c r="H65" s="2">
        <v>45322</v>
      </c>
      <c r="I65" s="2">
        <v>45657</v>
      </c>
      <c r="J65" s="103">
        <v>45412</v>
      </c>
      <c r="K65" s="110" t="s">
        <v>416</v>
      </c>
      <c r="L65" s="105">
        <v>1</v>
      </c>
      <c r="M65" s="94">
        <f t="shared" si="7"/>
        <v>0.5</v>
      </c>
      <c r="N65" s="106" t="str">
        <f>IF(L65="","",IF(J65&lt;&gt;I65,IF(M65=100%,"TERMINADA",IF(M65&gt;=0%,"EN PROCESO"))))</f>
        <v>EN PROCESO</v>
      </c>
      <c r="O65" s="254" t="s">
        <v>419</v>
      </c>
      <c r="P65" s="105" t="s">
        <v>228</v>
      </c>
    </row>
    <row r="66" spans="1:16" ht="94.5" x14ac:dyDescent="0.15">
      <c r="A66" s="118" t="s">
        <v>348</v>
      </c>
      <c r="B66" s="113" t="s">
        <v>102</v>
      </c>
      <c r="C66" s="96" t="s">
        <v>1</v>
      </c>
      <c r="D66" s="122" t="s">
        <v>349</v>
      </c>
      <c r="E66" s="1" t="s">
        <v>350</v>
      </c>
      <c r="F66" s="1">
        <v>2</v>
      </c>
      <c r="G66" s="1" t="s">
        <v>356</v>
      </c>
      <c r="H66" s="2">
        <v>45323</v>
      </c>
      <c r="I66" s="2">
        <v>45657</v>
      </c>
      <c r="J66" s="103">
        <v>45412</v>
      </c>
      <c r="K66" s="110" t="s">
        <v>360</v>
      </c>
      <c r="L66" s="105">
        <v>0</v>
      </c>
      <c r="M66" s="94">
        <f t="shared" si="7"/>
        <v>0</v>
      </c>
      <c r="N66" s="106" t="str">
        <f>IF(L66="","",IF(J66&lt;&gt;I66,IF(M66=100%,"TERMINADA",IF(M66&gt;0%,"EN PROCESO",IF(M66=0%,"SIN INICIAR")))))</f>
        <v>SIN INICIAR</v>
      </c>
      <c r="O66" s="254" t="s">
        <v>365</v>
      </c>
      <c r="P66" s="105" t="s">
        <v>228</v>
      </c>
    </row>
    <row r="67" spans="1:16" ht="115.5" x14ac:dyDescent="0.15">
      <c r="A67" s="118" t="s">
        <v>348</v>
      </c>
      <c r="B67" s="113" t="s">
        <v>103</v>
      </c>
      <c r="C67" s="96" t="s">
        <v>18</v>
      </c>
      <c r="D67" s="122" t="s">
        <v>351</v>
      </c>
      <c r="E67" s="1" t="s">
        <v>352</v>
      </c>
      <c r="F67" s="1">
        <v>1</v>
      </c>
      <c r="G67" s="1" t="s">
        <v>71</v>
      </c>
      <c r="H67" s="2">
        <v>45323</v>
      </c>
      <c r="I67" s="2">
        <v>45535</v>
      </c>
      <c r="J67" s="103">
        <v>45412</v>
      </c>
      <c r="K67" s="110" t="s">
        <v>417</v>
      </c>
      <c r="L67" s="105">
        <v>0</v>
      </c>
      <c r="M67" s="94">
        <f t="shared" si="7"/>
        <v>0</v>
      </c>
      <c r="N67" s="17" t="str">
        <f>IF(L67="","",IF(J67&lt;&gt;I67,IF(M67=100%,"TERMINADA",IF(M67=0%,"SIN INICIAR"))))</f>
        <v>SIN INICIAR</v>
      </c>
      <c r="O67" s="254" t="s">
        <v>422</v>
      </c>
      <c r="P67" s="105" t="s">
        <v>228</v>
      </c>
    </row>
    <row r="68" spans="1:16" ht="42" x14ac:dyDescent="0.15">
      <c r="A68" s="118" t="s">
        <v>348</v>
      </c>
      <c r="B68" s="113" t="s">
        <v>103</v>
      </c>
      <c r="C68" s="96" t="s">
        <v>43</v>
      </c>
      <c r="D68" s="122" t="s">
        <v>353</v>
      </c>
      <c r="E68" s="1" t="s">
        <v>354</v>
      </c>
      <c r="F68" s="1">
        <v>1</v>
      </c>
      <c r="G68" s="1" t="s">
        <v>71</v>
      </c>
      <c r="H68" s="2">
        <v>45383</v>
      </c>
      <c r="I68" s="2">
        <v>45565</v>
      </c>
      <c r="J68" s="103">
        <v>45412</v>
      </c>
      <c r="K68" s="110" t="s">
        <v>360</v>
      </c>
      <c r="L68" s="105">
        <v>0</v>
      </c>
      <c r="M68" s="94">
        <f t="shared" si="7"/>
        <v>0</v>
      </c>
      <c r="N68" s="17" t="str">
        <f>IF(L68="","",IF(J68&lt;&gt;I68,IF(M68=100%,"TERMINADA",IF(M68=0%,"SIN INICIAR"))))</f>
        <v>SIN INICIAR</v>
      </c>
      <c r="O68" s="254" t="s">
        <v>421</v>
      </c>
      <c r="P68" s="105" t="s">
        <v>228</v>
      </c>
    </row>
    <row r="69" spans="1:16" ht="126" x14ac:dyDescent="0.15">
      <c r="A69" s="118" t="s">
        <v>348</v>
      </c>
      <c r="B69" s="113" t="s">
        <v>355</v>
      </c>
      <c r="C69" s="96" t="s">
        <v>21</v>
      </c>
      <c r="D69" s="122" t="s">
        <v>357</v>
      </c>
      <c r="E69" s="1" t="s">
        <v>358</v>
      </c>
      <c r="F69" s="1">
        <v>1</v>
      </c>
      <c r="G69" s="1" t="s">
        <v>359</v>
      </c>
      <c r="H69" s="2">
        <v>45352</v>
      </c>
      <c r="I69" s="2">
        <v>45657</v>
      </c>
      <c r="J69" s="103">
        <v>45412</v>
      </c>
      <c r="K69" s="110" t="s">
        <v>366</v>
      </c>
      <c r="L69" s="105">
        <v>0.3</v>
      </c>
      <c r="M69" s="94">
        <f t="shared" si="7"/>
        <v>0.3</v>
      </c>
      <c r="N69" s="106" t="str">
        <f>IF(L69="","",IF(J69&lt;&gt;I69,IF(M69=100%,"TERMINADA",IF(M69&gt;0%,"EN PROCESO"))))</f>
        <v>EN PROCESO</v>
      </c>
      <c r="O69" s="111" t="s">
        <v>367</v>
      </c>
      <c r="P69" s="105" t="s">
        <v>228</v>
      </c>
    </row>
  </sheetData>
  <autoFilter ref="A4:P69">
    <filterColumn colId="2" showButton="0"/>
  </autoFilter>
  <mergeCells count="11">
    <mergeCell ref="B2:I2"/>
    <mergeCell ref="K2:O2"/>
    <mergeCell ref="J3:P3"/>
    <mergeCell ref="F3:F4"/>
    <mergeCell ref="A3:A4"/>
    <mergeCell ref="B3:B4"/>
    <mergeCell ref="C3:D4"/>
    <mergeCell ref="E3:E4"/>
    <mergeCell ref="G3:G4"/>
    <mergeCell ref="H3:H4"/>
    <mergeCell ref="I3:I4"/>
  </mergeCells>
  <conditionalFormatting sqref="N3:N4">
    <cfRule type="containsText" dxfId="4" priority="209" operator="containsText" text="INCUMPLIDA">
      <formula>NOT(ISERROR(SEARCH("INCUMPLIDA",N3)))</formula>
    </cfRule>
  </conditionalFormatting>
  <conditionalFormatting sqref="N5:N69">
    <cfRule type="containsText" dxfId="3" priority="4" operator="containsText" text="SIN INICIAR">
      <formula>NOT(ISERROR(SEARCH("SIN INICIAR",N5)))</formula>
    </cfRule>
    <cfRule type="containsText" dxfId="2" priority="3" operator="containsText" text="EN PROCESO">
      <formula>NOT(ISERROR(SEARCH("EN PROCESO",N5)))</formula>
    </cfRule>
    <cfRule type="containsText" dxfId="1" priority="2" operator="containsText" text="TERMINADA">
      <formula>NOT(ISERROR(SEARCH("TERMINADA",N5)))</formula>
    </cfRule>
    <cfRule type="containsText" dxfId="0" priority="1" operator="containsText" text="TERMINADA EXTEMPORÁNEA">
      <formula>NOT(ISERROR(SEARCH("TERMINADA EXTEMPORÁNEA",N5)))</formula>
    </cfRule>
  </conditionalFormatting>
  <hyperlinks>
    <hyperlink ref="K10" r:id="rId1"/>
    <hyperlink ref="K38" r:id="rId2"/>
    <hyperlink ref="K39" r:id="rId3"/>
    <hyperlink ref="K15" r:id="rId4"/>
    <hyperlink ref="K16" r:id="rId5" location="gid=18435615_x000a_ 89_x000a_ _x000a_ https://drive.google.com/drive/u/1/folders/15BjW0WKxvuxwwKkZ6c065_tDHijd5DHO_x000a_ _x000a_ https://drive.google.com/drive/u/1/folders/12lCbPoIpshGQp9k-H4Xpa-hGkBUEvWV4_x000a_ _x000a_ https://drive.google.com/drive/u/1/folders/15eHouMv0W7NFoePEDzH4_POn45Q4o3E7" display="https://docs.google.com/spreadsheets/d/1Brw_oLtf7B38XweoybujlrZ5AGkIwvp3/edit#gid=18435615_x000a_ 89_x000a_ _x000a_ https://drive.google.com/drive/u/1/folders/15BjW0WKxvuxwwKkZ6c065_tDHijd5DHO_x000a_ _x000a_ https://drive.google.com/drive/u/1/folders/12lCbPoIpshGQp9k-H4Xpa-hGkBUEvWV4_x000a_ _x000a_ https://drive.google.com/drive/u/1/folders/15eHouMv0W7NFoePEDzH4_POn45Q4o3E7"/>
  </hyperlinks>
  <pageMargins left="0.7" right="0.7" top="0.75" bottom="0.75" header="0.3" footer="0.3"/>
  <pageSetup paperSize="9" orientation="portrait" horizontalDpi="1200" verticalDpi="1200" r:id="rId6"/>
  <ignoredErrors>
    <ignoredError sqref="N12 N18 N32 N36:N37" formula="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topLeftCell="G6" zoomScaleNormal="100" workbookViewId="0">
      <selection activeCell="C2" sqref="C2:Q2"/>
    </sheetView>
  </sheetViews>
  <sheetFormatPr baseColWidth="10" defaultColWidth="10.7109375" defaultRowHeight="0" customHeight="1" zeroHeight="1" x14ac:dyDescent="0.15"/>
  <cols>
    <col min="1" max="1" width="26.7109375" style="19" customWidth="1"/>
    <col min="2" max="2" width="4.140625" style="19" customWidth="1"/>
    <col min="3" max="3" width="11.42578125" style="19" customWidth="1"/>
    <col min="4" max="4" width="21.7109375" style="19" customWidth="1"/>
    <col min="5" max="5" width="15.28515625" style="19" customWidth="1"/>
    <col min="6" max="6" width="20.85546875" style="19" customWidth="1"/>
    <col min="7" max="7" width="30.7109375" style="19" customWidth="1"/>
    <col min="8" max="9" width="10.28515625" style="19" customWidth="1"/>
    <col min="10" max="10" width="4.7109375" style="19" customWidth="1"/>
    <col min="11" max="11" width="10.7109375" style="19" customWidth="1"/>
    <col min="12" max="12" width="5.7109375" style="19" customWidth="1"/>
    <col min="13" max="13" width="11.7109375" style="19" customWidth="1"/>
    <col min="14" max="14" width="14.28515625" style="19" customWidth="1"/>
    <col min="15" max="15" width="10.28515625" style="19" customWidth="1"/>
    <col min="16" max="16" width="8" style="19" customWidth="1"/>
    <col min="17" max="17" width="16.5703125" style="19" customWidth="1"/>
    <col min="18" max="19" width="40.140625" style="19" customWidth="1"/>
    <col min="20" max="16384" width="10.7109375" style="19"/>
  </cols>
  <sheetData>
    <row r="1" spans="1:18" ht="8.25" customHeight="1" thickBot="1" x14ac:dyDescent="0.2"/>
    <row r="2" spans="1:18" ht="77.45" customHeight="1" thickBot="1" x14ac:dyDescent="0.2">
      <c r="A2" s="188" t="s">
        <v>104</v>
      </c>
      <c r="B2" s="189"/>
      <c r="C2" s="190" t="s">
        <v>387</v>
      </c>
      <c r="D2" s="190"/>
      <c r="E2" s="190"/>
      <c r="F2" s="190"/>
      <c r="G2" s="190"/>
      <c r="H2" s="190"/>
      <c r="I2" s="190"/>
      <c r="J2" s="190"/>
      <c r="K2" s="190"/>
      <c r="L2" s="190"/>
      <c r="M2" s="190"/>
      <c r="N2" s="190"/>
      <c r="O2" s="190"/>
      <c r="P2" s="190"/>
      <c r="Q2" s="191"/>
      <c r="R2" s="125"/>
    </row>
    <row r="3" spans="1:18" ht="8.25" customHeight="1" thickBot="1" x14ac:dyDescent="0.2">
      <c r="A3" s="18"/>
      <c r="B3" s="18"/>
      <c r="C3" s="18"/>
      <c r="D3" s="18"/>
      <c r="E3" s="18"/>
      <c r="F3" s="18"/>
      <c r="G3" s="18"/>
      <c r="H3" s="18"/>
      <c r="I3" s="18"/>
      <c r="J3" s="18"/>
      <c r="K3" s="18"/>
      <c r="L3" s="18"/>
      <c r="M3" s="18"/>
      <c r="N3" s="18"/>
      <c r="O3" s="18"/>
      <c r="P3" s="20"/>
      <c r="Q3" s="20"/>
    </row>
    <row r="4" spans="1:18" s="126" customFormat="1" ht="30" customHeight="1" x14ac:dyDescent="0.2">
      <c r="A4" s="192" t="s">
        <v>106</v>
      </c>
      <c r="B4" s="193"/>
      <c r="C4" s="193"/>
      <c r="D4" s="193"/>
      <c r="E4" s="193"/>
      <c r="F4" s="193"/>
      <c r="G4" s="193"/>
      <c r="H4" s="193"/>
      <c r="I4" s="193"/>
      <c r="J4" s="193"/>
      <c r="K4" s="193"/>
      <c r="L4" s="193"/>
      <c r="M4" s="193"/>
      <c r="N4" s="193"/>
      <c r="O4" s="193"/>
      <c r="P4" s="193"/>
      <c r="Q4" s="193"/>
      <c r="R4" s="194"/>
    </row>
    <row r="5" spans="1:18" s="126" customFormat="1" ht="8.25" customHeight="1" x14ac:dyDescent="0.2">
      <c r="A5" s="127"/>
      <c r="B5" s="127"/>
      <c r="C5" s="127"/>
      <c r="D5" s="127"/>
      <c r="E5" s="127"/>
      <c r="F5" s="127"/>
      <c r="G5" s="127"/>
      <c r="H5" s="127"/>
      <c r="I5" s="127"/>
      <c r="J5" s="127"/>
      <c r="K5" s="127"/>
      <c r="L5" s="127"/>
      <c r="M5" s="127"/>
      <c r="N5" s="127"/>
      <c r="O5" s="127"/>
      <c r="P5" s="128"/>
      <c r="Q5" s="128"/>
      <c r="R5" s="128"/>
    </row>
    <row r="6" spans="1:18" s="126" customFormat="1" ht="24.95" customHeight="1" x14ac:dyDescent="0.2">
      <c r="A6" s="171" t="s">
        <v>107</v>
      </c>
      <c r="B6" s="171"/>
      <c r="C6" s="181" t="s">
        <v>108</v>
      </c>
      <c r="D6" s="181"/>
      <c r="E6" s="181"/>
      <c r="F6" s="181"/>
      <c r="G6" s="181"/>
      <c r="H6" s="181"/>
      <c r="I6" s="128"/>
      <c r="J6" s="128"/>
      <c r="K6" s="128"/>
      <c r="L6" s="128"/>
      <c r="M6" s="128"/>
      <c r="N6" s="128"/>
      <c r="O6" s="128"/>
      <c r="P6" s="128"/>
      <c r="Q6" s="128"/>
      <c r="R6" s="128"/>
    </row>
    <row r="7" spans="1:18" s="126" customFormat="1" ht="9" customHeight="1" x14ac:dyDescent="0.2">
      <c r="A7" s="128"/>
      <c r="B7" s="128"/>
      <c r="C7" s="129"/>
      <c r="D7" s="129"/>
      <c r="E7" s="129"/>
      <c r="F7" s="129"/>
      <c r="G7" s="129"/>
      <c r="H7" s="129"/>
      <c r="I7" s="128"/>
      <c r="J7" s="128"/>
      <c r="K7" s="171" t="s">
        <v>109</v>
      </c>
      <c r="L7" s="171"/>
      <c r="M7" s="181" t="s">
        <v>110</v>
      </c>
      <c r="N7" s="181"/>
      <c r="O7" s="181"/>
      <c r="P7" s="128"/>
      <c r="Q7" s="128"/>
      <c r="R7" s="128"/>
    </row>
    <row r="8" spans="1:18" s="126" customFormat="1" ht="15.95" customHeight="1" x14ac:dyDescent="0.2">
      <c r="A8" s="171" t="s">
        <v>111</v>
      </c>
      <c r="B8" s="171"/>
      <c r="C8" s="181" t="s">
        <v>112</v>
      </c>
      <c r="D8" s="181"/>
      <c r="E8" s="181"/>
      <c r="F8" s="181"/>
      <c r="G8" s="181"/>
      <c r="H8" s="181"/>
      <c r="I8" s="128"/>
      <c r="J8" s="128"/>
      <c r="K8" s="171"/>
      <c r="L8" s="171"/>
      <c r="M8" s="181"/>
      <c r="N8" s="181"/>
      <c r="O8" s="181"/>
      <c r="P8" s="128"/>
      <c r="Q8" s="128"/>
      <c r="R8" s="128"/>
    </row>
    <row r="9" spans="1:18" s="126" customFormat="1" ht="9" customHeight="1" x14ac:dyDescent="0.2">
      <c r="A9" s="171"/>
      <c r="B9" s="171"/>
      <c r="C9" s="181"/>
      <c r="D9" s="181"/>
      <c r="E9" s="181"/>
      <c r="F9" s="181"/>
      <c r="G9" s="181"/>
      <c r="H9" s="181"/>
      <c r="I9" s="128"/>
      <c r="J9" s="128"/>
      <c r="K9" s="128"/>
      <c r="L9" s="128"/>
      <c r="M9" s="128"/>
      <c r="N9" s="128"/>
      <c r="O9" s="128"/>
      <c r="P9" s="128"/>
      <c r="Q9" s="128"/>
      <c r="R9" s="128"/>
    </row>
    <row r="10" spans="1:18" s="126" customFormat="1" ht="9" customHeight="1" x14ac:dyDescent="0.2">
      <c r="A10" s="128"/>
      <c r="B10" s="128"/>
      <c r="C10" s="129"/>
      <c r="D10" s="129"/>
      <c r="E10" s="129"/>
      <c r="F10" s="129"/>
      <c r="G10" s="129"/>
      <c r="H10" s="129"/>
      <c r="I10" s="128"/>
      <c r="J10" s="128"/>
      <c r="K10" s="171" t="s">
        <v>113</v>
      </c>
      <c r="L10" s="171"/>
      <c r="M10" s="172">
        <v>2024</v>
      </c>
      <c r="N10" s="173"/>
      <c r="O10" s="174"/>
      <c r="P10" s="128"/>
      <c r="Q10" s="128"/>
      <c r="R10" s="128"/>
    </row>
    <row r="11" spans="1:18" s="126" customFormat="1" ht="15.95" customHeight="1" x14ac:dyDescent="0.2">
      <c r="A11" s="171" t="s">
        <v>114</v>
      </c>
      <c r="B11" s="171"/>
      <c r="C11" s="181" t="s">
        <v>115</v>
      </c>
      <c r="D11" s="181"/>
      <c r="E11" s="181"/>
      <c r="F11" s="181"/>
      <c r="G11" s="181"/>
      <c r="H11" s="181"/>
      <c r="I11" s="128"/>
      <c r="J11" s="128"/>
      <c r="K11" s="171"/>
      <c r="L11" s="171"/>
      <c r="M11" s="175"/>
      <c r="N11" s="176"/>
      <c r="O11" s="177"/>
      <c r="P11" s="128"/>
      <c r="Q11" s="128"/>
      <c r="R11" s="128"/>
    </row>
    <row r="12" spans="1:18" s="126" customFormat="1" ht="6" customHeight="1" x14ac:dyDescent="0.2">
      <c r="A12" s="171"/>
      <c r="B12" s="171"/>
      <c r="C12" s="181"/>
      <c r="D12" s="181"/>
      <c r="E12" s="181"/>
      <c r="F12" s="181"/>
      <c r="G12" s="181"/>
      <c r="H12" s="181"/>
      <c r="I12" s="128"/>
      <c r="J12" s="128"/>
      <c r="K12" s="171"/>
      <c r="L12" s="171"/>
      <c r="M12" s="178"/>
      <c r="N12" s="179"/>
      <c r="O12" s="180"/>
      <c r="P12" s="128"/>
      <c r="Q12" s="128"/>
      <c r="R12" s="128"/>
    </row>
    <row r="13" spans="1:18" s="126" customFormat="1" ht="3" customHeight="1" x14ac:dyDescent="0.2">
      <c r="A13" s="171"/>
      <c r="B13" s="171"/>
      <c r="C13" s="181"/>
      <c r="D13" s="181"/>
      <c r="E13" s="181"/>
      <c r="F13" s="181"/>
      <c r="G13" s="181"/>
      <c r="H13" s="181"/>
      <c r="I13" s="128"/>
      <c r="J13" s="128"/>
      <c r="K13" s="130" t="s">
        <v>104</v>
      </c>
      <c r="L13" s="130"/>
      <c r="M13" s="131"/>
      <c r="N13" s="131"/>
      <c r="O13" s="131"/>
      <c r="P13" s="128"/>
      <c r="Q13" s="128"/>
      <c r="R13" s="128"/>
    </row>
    <row r="14" spans="1:18" s="126" customFormat="1" ht="11.1" customHeight="1" x14ac:dyDescent="0.2">
      <c r="A14" s="128"/>
      <c r="B14" s="128"/>
      <c r="C14" s="129"/>
      <c r="D14" s="129"/>
      <c r="E14" s="129"/>
      <c r="F14" s="129"/>
      <c r="G14" s="129"/>
      <c r="H14" s="129"/>
      <c r="I14" s="128"/>
      <c r="J14" s="128"/>
      <c r="K14" s="130"/>
      <c r="L14" s="130"/>
      <c r="M14" s="131"/>
      <c r="N14" s="131"/>
      <c r="O14" s="131"/>
      <c r="P14" s="128"/>
      <c r="Q14" s="128"/>
      <c r="R14" s="128"/>
    </row>
    <row r="15" spans="1:18" s="126" customFormat="1" ht="6" customHeight="1" x14ac:dyDescent="0.2">
      <c r="A15" s="171" t="s">
        <v>116</v>
      </c>
      <c r="B15" s="171"/>
      <c r="C15" s="181" t="s">
        <v>117</v>
      </c>
      <c r="D15" s="181"/>
      <c r="E15" s="181"/>
      <c r="F15" s="181"/>
      <c r="G15" s="181"/>
      <c r="H15" s="181"/>
      <c r="I15" s="128"/>
      <c r="J15" s="128"/>
      <c r="K15" s="171" t="s">
        <v>388</v>
      </c>
      <c r="L15" s="171"/>
      <c r="M15" s="182">
        <v>45307</v>
      </c>
      <c r="N15" s="183"/>
      <c r="O15" s="184"/>
      <c r="P15" s="128"/>
      <c r="Q15" s="128"/>
      <c r="R15" s="128"/>
    </row>
    <row r="16" spans="1:18" s="126" customFormat="1" ht="18.95" customHeight="1" x14ac:dyDescent="0.2">
      <c r="A16" s="171"/>
      <c r="B16" s="171"/>
      <c r="C16" s="181"/>
      <c r="D16" s="181"/>
      <c r="E16" s="181"/>
      <c r="F16" s="181"/>
      <c r="G16" s="181"/>
      <c r="H16" s="181"/>
      <c r="I16" s="128"/>
      <c r="J16" s="128"/>
      <c r="K16" s="171"/>
      <c r="L16" s="171"/>
      <c r="M16" s="185"/>
      <c r="N16" s="186"/>
      <c r="O16" s="187"/>
      <c r="P16" s="128"/>
      <c r="Q16" s="128"/>
      <c r="R16" s="128"/>
    </row>
    <row r="17" spans="1:19" ht="20.100000000000001" customHeight="1" thickBot="1" x14ac:dyDescent="0.2">
      <c r="A17" s="166" t="s">
        <v>104</v>
      </c>
      <c r="B17" s="166"/>
      <c r="C17" s="166"/>
      <c r="D17" s="166"/>
      <c r="E17" s="166"/>
      <c r="F17" s="166"/>
      <c r="G17" s="166"/>
      <c r="H17" s="166"/>
      <c r="I17" s="166"/>
      <c r="J17" s="166"/>
      <c r="K17" s="166"/>
      <c r="L17" s="166"/>
      <c r="M17" s="166"/>
      <c r="N17" s="166"/>
      <c r="O17" s="166"/>
      <c r="P17" s="20"/>
      <c r="Q17" s="20"/>
    </row>
    <row r="18" spans="1:19" ht="42" customHeight="1" thickBot="1" x14ac:dyDescent="0.2">
      <c r="A18" s="167" t="s">
        <v>118</v>
      </c>
      <c r="B18" s="168"/>
      <c r="C18" s="168"/>
      <c r="D18" s="168"/>
      <c r="E18" s="168"/>
      <c r="F18" s="168" t="s">
        <v>119</v>
      </c>
      <c r="G18" s="168"/>
      <c r="H18" s="168"/>
      <c r="I18" s="168"/>
      <c r="J18" s="168"/>
      <c r="K18" s="168"/>
      <c r="L18" s="168"/>
      <c r="M18" s="168"/>
      <c r="N18" s="168" t="s">
        <v>120</v>
      </c>
      <c r="O18" s="168"/>
      <c r="P18" s="168"/>
      <c r="Q18" s="168"/>
    </row>
    <row r="19" spans="1:19" ht="15" customHeight="1" thickBot="1" x14ac:dyDescent="0.2">
      <c r="A19" s="169" t="s">
        <v>121</v>
      </c>
      <c r="B19" s="160" t="s">
        <v>122</v>
      </c>
      <c r="C19" s="161"/>
      <c r="D19" s="164" t="s">
        <v>123</v>
      </c>
      <c r="E19" s="164" t="s">
        <v>124</v>
      </c>
      <c r="F19" s="164" t="s">
        <v>125</v>
      </c>
      <c r="G19" s="164" t="s">
        <v>126</v>
      </c>
      <c r="H19" s="160" t="s">
        <v>127</v>
      </c>
      <c r="I19" s="161"/>
      <c r="J19" s="160" t="s">
        <v>128</v>
      </c>
      <c r="K19" s="161"/>
      <c r="L19" s="160" t="s">
        <v>129</v>
      </c>
      <c r="M19" s="161"/>
      <c r="N19" s="164" t="s">
        <v>130</v>
      </c>
      <c r="O19" s="160" t="s">
        <v>131</v>
      </c>
      <c r="P19" s="161"/>
      <c r="Q19" s="160" t="s">
        <v>39</v>
      </c>
      <c r="R19" s="155" t="s">
        <v>389</v>
      </c>
      <c r="S19" s="156"/>
    </row>
    <row r="20" spans="1:19" ht="21" customHeight="1" thickBot="1" x14ac:dyDescent="0.2">
      <c r="A20" s="170"/>
      <c r="B20" s="162"/>
      <c r="C20" s="163"/>
      <c r="D20" s="165"/>
      <c r="E20" s="165"/>
      <c r="F20" s="165"/>
      <c r="G20" s="165"/>
      <c r="H20" s="162"/>
      <c r="I20" s="163"/>
      <c r="J20" s="162"/>
      <c r="K20" s="163"/>
      <c r="L20" s="162"/>
      <c r="M20" s="163"/>
      <c r="N20" s="165"/>
      <c r="O20" s="162"/>
      <c r="P20" s="163"/>
      <c r="Q20" s="162"/>
      <c r="R20" s="132" t="s">
        <v>390</v>
      </c>
      <c r="S20" s="133" t="s">
        <v>391</v>
      </c>
    </row>
    <row r="21" spans="1:19" ht="189.75" thickBot="1" x14ac:dyDescent="0.2">
      <c r="A21" s="134" t="s">
        <v>132</v>
      </c>
      <c r="B21" s="157">
        <v>81382</v>
      </c>
      <c r="C21" s="157"/>
      <c r="D21" s="135" t="s">
        <v>134</v>
      </c>
      <c r="E21" s="135" t="s">
        <v>135</v>
      </c>
      <c r="F21" s="136" t="s">
        <v>392</v>
      </c>
      <c r="G21" s="136" t="s">
        <v>393</v>
      </c>
      <c r="H21" s="158" t="s">
        <v>394</v>
      </c>
      <c r="I21" s="158"/>
      <c r="J21" s="158" t="s">
        <v>395</v>
      </c>
      <c r="K21" s="158"/>
      <c r="L21" s="158" t="s">
        <v>396</v>
      </c>
      <c r="M21" s="158"/>
      <c r="N21" s="137">
        <v>45323</v>
      </c>
      <c r="O21" s="159">
        <v>45657</v>
      </c>
      <c r="P21" s="157"/>
      <c r="Q21" s="136" t="s">
        <v>141</v>
      </c>
      <c r="R21" s="138"/>
      <c r="S21" s="138"/>
    </row>
    <row r="22" spans="1:19" ht="10.5" x14ac:dyDescent="0.15"/>
    <row r="23" spans="1:19" ht="10.5" x14ac:dyDescent="0.15"/>
    <row r="24" spans="1:19" ht="10.5" x14ac:dyDescent="0.15"/>
  </sheetData>
  <mergeCells count="39">
    <mergeCell ref="K7:L8"/>
    <mergeCell ref="M7:O8"/>
    <mergeCell ref="A8:B9"/>
    <mergeCell ref="C8:H9"/>
    <mergeCell ref="A2:B2"/>
    <mergeCell ref="C2:Q2"/>
    <mergeCell ref="A4:R4"/>
    <mergeCell ref="A6:B6"/>
    <mergeCell ref="C6:H6"/>
    <mergeCell ref="K10:L12"/>
    <mergeCell ref="M10:O12"/>
    <mergeCell ref="A11:B13"/>
    <mergeCell ref="C11:H13"/>
    <mergeCell ref="A15:B16"/>
    <mergeCell ref="C15:H16"/>
    <mergeCell ref="K15:L16"/>
    <mergeCell ref="M15:O16"/>
    <mergeCell ref="A17:O17"/>
    <mergeCell ref="A18:E18"/>
    <mergeCell ref="F18:M18"/>
    <mergeCell ref="N18:Q18"/>
    <mergeCell ref="A19:A20"/>
    <mergeCell ref="B19:C20"/>
    <mergeCell ref="D19:D20"/>
    <mergeCell ref="E19:E20"/>
    <mergeCell ref="F19:F20"/>
    <mergeCell ref="G19:G20"/>
    <mergeCell ref="R19:S19"/>
    <mergeCell ref="B21:C21"/>
    <mergeCell ref="H21:I21"/>
    <mergeCell ref="J21:K21"/>
    <mergeCell ref="L21:M21"/>
    <mergeCell ref="O21:P21"/>
    <mergeCell ref="H19:I20"/>
    <mergeCell ref="J19:K20"/>
    <mergeCell ref="L19:M20"/>
    <mergeCell ref="N19:N20"/>
    <mergeCell ref="O19:P20"/>
    <mergeCell ref="Q19:Q20"/>
  </mergeCells>
  <hyperlinks>
    <hyperlink ref="A4:R4" location="PORTADA!B18" display="Componente 2: Racionalización de Trámites"/>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49"/>
  <sheetViews>
    <sheetView topLeftCell="A22" workbookViewId="0">
      <selection activeCell="C3" sqref="C3"/>
    </sheetView>
  </sheetViews>
  <sheetFormatPr baseColWidth="10" defaultColWidth="10.7109375" defaultRowHeight="15" x14ac:dyDescent="0.25"/>
  <cols>
    <col min="3" max="3" width="11.5703125" style="16"/>
  </cols>
  <sheetData>
    <row r="2" spans="3:3" x14ac:dyDescent="0.25">
      <c r="C2" s="16">
        <v>0</v>
      </c>
    </row>
    <row r="3" spans="3:3" x14ac:dyDescent="0.25">
      <c r="C3" s="16">
        <v>0.3</v>
      </c>
    </row>
    <row r="4" spans="3:3" x14ac:dyDescent="0.25">
      <c r="C4" s="16">
        <v>0.5</v>
      </c>
    </row>
    <row r="5" spans="3:3" x14ac:dyDescent="0.25">
      <c r="C5" s="16">
        <v>1</v>
      </c>
    </row>
    <row r="6" spans="3:3" x14ac:dyDescent="0.25">
      <c r="C6" s="16">
        <v>1.5</v>
      </c>
    </row>
    <row r="7" spans="3:3" x14ac:dyDescent="0.25">
      <c r="C7" s="16">
        <v>2</v>
      </c>
    </row>
    <row r="8" spans="3:3" x14ac:dyDescent="0.25">
      <c r="C8" s="16">
        <v>3</v>
      </c>
    </row>
    <row r="9" spans="3:3" x14ac:dyDescent="0.25">
      <c r="C9" s="16">
        <v>4</v>
      </c>
    </row>
    <row r="10" spans="3:3" x14ac:dyDescent="0.25">
      <c r="C10" s="16">
        <v>5</v>
      </c>
    </row>
    <row r="11" spans="3:3" x14ac:dyDescent="0.25">
      <c r="C11" s="16">
        <v>6</v>
      </c>
    </row>
    <row r="12" spans="3:3" x14ac:dyDescent="0.25">
      <c r="C12" s="16">
        <v>7</v>
      </c>
    </row>
    <row r="13" spans="3:3" x14ac:dyDescent="0.25">
      <c r="C13" s="16">
        <v>8</v>
      </c>
    </row>
    <row r="14" spans="3:3" x14ac:dyDescent="0.25">
      <c r="C14" s="16">
        <v>9</v>
      </c>
    </row>
    <row r="15" spans="3:3" x14ac:dyDescent="0.25">
      <c r="C15" s="16">
        <v>10</v>
      </c>
    </row>
    <row r="16" spans="3:3" x14ac:dyDescent="0.25">
      <c r="C16" s="16">
        <v>11</v>
      </c>
    </row>
    <row r="17" spans="3:3" x14ac:dyDescent="0.25">
      <c r="C17" s="16">
        <v>12</v>
      </c>
    </row>
    <row r="18" spans="3:3" x14ac:dyDescent="0.25">
      <c r="C18" s="16">
        <v>13</v>
      </c>
    </row>
    <row r="19" spans="3:3" x14ac:dyDescent="0.25">
      <c r="C19" s="16">
        <v>14</v>
      </c>
    </row>
    <row r="20" spans="3:3" x14ac:dyDescent="0.25">
      <c r="C20" s="16">
        <v>15</v>
      </c>
    </row>
    <row r="21" spans="3:3" x14ac:dyDescent="0.25">
      <c r="C21" s="16">
        <v>16</v>
      </c>
    </row>
    <row r="22" spans="3:3" x14ac:dyDescent="0.25">
      <c r="C22" s="16">
        <v>17</v>
      </c>
    </row>
    <row r="23" spans="3:3" x14ac:dyDescent="0.25">
      <c r="C23" s="16">
        <v>18</v>
      </c>
    </row>
    <row r="24" spans="3:3" x14ac:dyDescent="0.25">
      <c r="C24" s="16">
        <v>19</v>
      </c>
    </row>
    <row r="25" spans="3:3" x14ac:dyDescent="0.25">
      <c r="C25" s="16">
        <v>20</v>
      </c>
    </row>
    <row r="26" spans="3:3" x14ac:dyDescent="0.25">
      <c r="C26" s="16">
        <v>21</v>
      </c>
    </row>
    <row r="27" spans="3:3" x14ac:dyDescent="0.25">
      <c r="C27" s="16">
        <v>22</v>
      </c>
    </row>
    <row r="28" spans="3:3" x14ac:dyDescent="0.25">
      <c r="C28" s="16">
        <v>23</v>
      </c>
    </row>
    <row r="29" spans="3:3" x14ac:dyDescent="0.25">
      <c r="C29" s="16">
        <v>24</v>
      </c>
    </row>
    <row r="30" spans="3:3" x14ac:dyDescent="0.25">
      <c r="C30" s="16">
        <v>25</v>
      </c>
    </row>
    <row r="31" spans="3:3" x14ac:dyDescent="0.25">
      <c r="C31" s="16">
        <v>26</v>
      </c>
    </row>
    <row r="32" spans="3:3" x14ac:dyDescent="0.25">
      <c r="C32" s="16">
        <v>27</v>
      </c>
    </row>
    <row r="33" spans="3:3" x14ac:dyDescent="0.25">
      <c r="C33" s="16">
        <v>28</v>
      </c>
    </row>
    <row r="34" spans="3:3" x14ac:dyDescent="0.25">
      <c r="C34" s="16">
        <v>29</v>
      </c>
    </row>
    <row r="35" spans="3:3" x14ac:dyDescent="0.25">
      <c r="C35" s="16">
        <v>30</v>
      </c>
    </row>
    <row r="36" spans="3:3" x14ac:dyDescent="0.25">
      <c r="C36" s="16">
        <v>31</v>
      </c>
    </row>
    <row r="37" spans="3:3" x14ac:dyDescent="0.25">
      <c r="C37" s="16">
        <v>32</v>
      </c>
    </row>
    <row r="38" spans="3:3" x14ac:dyDescent="0.25">
      <c r="C38" s="16">
        <v>33</v>
      </c>
    </row>
    <row r="39" spans="3:3" x14ac:dyDescent="0.25">
      <c r="C39" s="16">
        <v>34</v>
      </c>
    </row>
    <row r="40" spans="3:3" x14ac:dyDescent="0.25">
      <c r="C40" s="16">
        <v>35</v>
      </c>
    </row>
    <row r="41" spans="3:3" x14ac:dyDescent="0.25">
      <c r="C41" s="16">
        <v>36</v>
      </c>
    </row>
    <row r="42" spans="3:3" x14ac:dyDescent="0.25">
      <c r="C42" s="16">
        <v>37</v>
      </c>
    </row>
    <row r="43" spans="3:3" x14ac:dyDescent="0.25">
      <c r="C43" s="16">
        <v>38</v>
      </c>
    </row>
    <row r="44" spans="3:3" x14ac:dyDescent="0.25">
      <c r="C44" s="16">
        <v>39</v>
      </c>
    </row>
    <row r="45" spans="3:3" x14ac:dyDescent="0.25">
      <c r="C45" s="16">
        <v>40</v>
      </c>
    </row>
    <row r="46" spans="3:3" x14ac:dyDescent="0.25">
      <c r="C46" s="16">
        <v>41</v>
      </c>
    </row>
    <row r="47" spans="3:3" x14ac:dyDescent="0.25">
      <c r="C47" s="16">
        <v>42</v>
      </c>
    </row>
    <row r="48" spans="3:3" x14ac:dyDescent="0.25">
      <c r="C48" s="16">
        <v>43</v>
      </c>
    </row>
    <row r="49" spans="3:3" x14ac:dyDescent="0.25">
      <c r="C49" s="16">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24"/>
  <sheetViews>
    <sheetView showGridLines="0" topLeftCell="V13" zoomScaleNormal="100" workbookViewId="0">
      <selection activeCell="Y21" sqref="Y21"/>
    </sheetView>
  </sheetViews>
  <sheetFormatPr baseColWidth="10" defaultColWidth="0" defaultRowHeight="0" customHeight="1" zeroHeight="1" x14ac:dyDescent="0.15"/>
  <cols>
    <col min="1" max="1" width="26.7109375" style="19" customWidth="1"/>
    <col min="2" max="2" width="4.28515625" style="19" customWidth="1"/>
    <col min="3" max="3" width="11.42578125" style="19" customWidth="1"/>
    <col min="4" max="4" width="21.7109375" style="19" customWidth="1"/>
    <col min="5" max="5" width="15.28515625" style="19" customWidth="1"/>
    <col min="6" max="6" width="20.85546875" style="19" customWidth="1"/>
    <col min="7" max="7" width="22.42578125" style="19" customWidth="1"/>
    <col min="8" max="9" width="10.28515625" style="19" customWidth="1"/>
    <col min="10" max="10" width="4.7109375" style="19" customWidth="1"/>
    <col min="11" max="11" width="10.7109375" style="19" customWidth="1"/>
    <col min="12" max="12" width="5.7109375" style="19" customWidth="1"/>
    <col min="13" max="13" width="11.85546875" style="19" customWidth="1"/>
    <col min="14" max="14" width="14.42578125" style="19" customWidth="1"/>
    <col min="15" max="15" width="10.28515625" style="19" customWidth="1"/>
    <col min="16" max="16" width="7.85546875" style="19" customWidth="1"/>
    <col min="17" max="17" width="16.5703125" style="19" customWidth="1"/>
    <col min="18" max="18" width="14.28515625" style="19" customWidth="1"/>
    <col min="19" max="19" width="43" style="19" customWidth="1"/>
    <col min="20" max="23" width="17.7109375" style="19" customWidth="1"/>
    <col min="24" max="24" width="37.7109375" style="19" customWidth="1"/>
    <col min="25" max="27" width="17.7109375" style="19" customWidth="1"/>
    <col min="28" max="28" width="50.7109375" style="19" customWidth="1"/>
    <col min="29" max="29" width="17.7109375" style="19" customWidth="1"/>
    <col min="30" max="30" width="10.7109375" style="19" customWidth="1"/>
    <col min="31" max="16381" width="10.7109375" style="19" hidden="1"/>
    <col min="16382" max="16384" width="27.28515625" style="19" hidden="1"/>
  </cols>
  <sheetData>
    <row r="1" spans="1:22" ht="8.25" customHeight="1" thickBot="1" x14ac:dyDescent="0.2"/>
    <row r="2" spans="1:22" ht="63" customHeight="1" thickBot="1" x14ac:dyDescent="0.2">
      <c r="A2" s="188" t="s">
        <v>104</v>
      </c>
      <c r="B2" s="189"/>
      <c r="C2" s="197" t="s">
        <v>105</v>
      </c>
      <c r="D2" s="197"/>
      <c r="E2" s="197"/>
      <c r="F2" s="197"/>
      <c r="G2" s="197"/>
      <c r="H2" s="197"/>
      <c r="I2" s="197"/>
      <c r="J2" s="197"/>
      <c r="K2" s="197"/>
      <c r="L2" s="197"/>
      <c r="M2" s="197"/>
      <c r="N2" s="197"/>
      <c r="O2" s="197"/>
      <c r="P2" s="197"/>
      <c r="Q2" s="197"/>
      <c r="R2" s="197"/>
      <c r="S2" s="197"/>
      <c r="T2" s="197"/>
      <c r="U2" s="197"/>
      <c r="V2" s="197"/>
    </row>
    <row r="3" spans="1:22" ht="8.25" customHeight="1" thickBot="1" x14ac:dyDescent="0.2">
      <c r="A3" s="18"/>
      <c r="B3" s="18"/>
      <c r="C3" s="18"/>
      <c r="D3" s="18"/>
      <c r="E3" s="18"/>
      <c r="F3" s="18"/>
      <c r="G3" s="18"/>
      <c r="H3" s="18"/>
      <c r="I3" s="18"/>
      <c r="J3" s="18"/>
      <c r="K3" s="18"/>
      <c r="L3" s="18"/>
      <c r="M3" s="18"/>
      <c r="N3" s="18"/>
      <c r="O3" s="18"/>
      <c r="P3" s="20"/>
      <c r="Q3" s="20"/>
      <c r="R3" s="20"/>
      <c r="S3" s="20"/>
      <c r="T3" s="20"/>
      <c r="U3" s="20"/>
      <c r="V3" s="20"/>
    </row>
    <row r="4" spans="1:22" ht="30" customHeight="1" x14ac:dyDescent="0.15">
      <c r="A4" s="198" t="s">
        <v>106</v>
      </c>
      <c r="B4" s="199"/>
      <c r="C4" s="199"/>
      <c r="D4" s="199"/>
      <c r="E4" s="199"/>
      <c r="F4" s="199"/>
      <c r="G4" s="199"/>
      <c r="H4" s="199"/>
      <c r="I4" s="199"/>
      <c r="J4" s="199"/>
      <c r="K4" s="199"/>
      <c r="L4" s="199"/>
      <c r="M4" s="199"/>
      <c r="N4" s="199"/>
      <c r="O4" s="199"/>
      <c r="P4" s="199"/>
      <c r="Q4" s="199"/>
      <c r="R4" s="199"/>
      <c r="S4" s="199"/>
      <c r="T4" s="199"/>
      <c r="U4" s="199"/>
      <c r="V4" s="199"/>
    </row>
    <row r="5" spans="1:22" ht="8.25" customHeight="1" x14ac:dyDescent="0.15">
      <c r="A5" s="18"/>
      <c r="B5" s="18"/>
      <c r="C5" s="18"/>
      <c r="D5" s="18"/>
      <c r="E5" s="18"/>
      <c r="F5" s="18"/>
      <c r="G5" s="18"/>
      <c r="H5" s="18"/>
      <c r="I5" s="18"/>
      <c r="J5" s="18"/>
      <c r="K5" s="18"/>
      <c r="L5" s="18"/>
      <c r="M5" s="18"/>
      <c r="N5" s="18"/>
      <c r="O5" s="18"/>
      <c r="P5" s="20"/>
      <c r="Q5" s="20"/>
      <c r="R5" s="20"/>
      <c r="S5" s="20"/>
      <c r="T5" s="20"/>
      <c r="U5" s="20"/>
      <c r="V5" s="20"/>
    </row>
    <row r="6" spans="1:22" ht="24.95" customHeight="1" x14ac:dyDescent="0.15">
      <c r="A6" s="195" t="s">
        <v>107</v>
      </c>
      <c r="B6" s="195"/>
      <c r="C6" s="196" t="s">
        <v>108</v>
      </c>
      <c r="D6" s="196"/>
      <c r="E6" s="196"/>
      <c r="F6" s="196"/>
      <c r="G6" s="196"/>
      <c r="H6" s="196"/>
      <c r="I6" s="20"/>
      <c r="J6" s="20"/>
      <c r="K6" s="20"/>
      <c r="L6" s="20"/>
      <c r="M6" s="20"/>
      <c r="N6" s="20"/>
      <c r="O6" s="20"/>
      <c r="P6" s="20"/>
      <c r="Q6" s="20"/>
      <c r="R6" s="20"/>
      <c r="S6" s="20"/>
      <c r="T6" s="20"/>
      <c r="U6" s="20"/>
      <c r="V6" s="20"/>
    </row>
    <row r="7" spans="1:22" ht="9" customHeight="1" x14ac:dyDescent="0.15">
      <c r="A7" s="20"/>
      <c r="B7" s="20"/>
      <c r="C7" s="20"/>
      <c r="D7" s="20"/>
      <c r="E7" s="20"/>
      <c r="F7" s="20"/>
      <c r="G7" s="20"/>
      <c r="H7" s="20"/>
      <c r="I7" s="20"/>
      <c r="J7" s="20"/>
      <c r="K7" s="195" t="s">
        <v>109</v>
      </c>
      <c r="L7" s="195"/>
      <c r="M7" s="196" t="s">
        <v>110</v>
      </c>
      <c r="N7" s="196"/>
      <c r="O7" s="196"/>
      <c r="P7" s="20"/>
      <c r="Q7" s="20"/>
      <c r="R7" s="20"/>
      <c r="S7" s="20"/>
      <c r="T7" s="20"/>
      <c r="U7" s="20"/>
      <c r="V7" s="20"/>
    </row>
    <row r="8" spans="1:22" ht="15.95" customHeight="1" x14ac:dyDescent="0.15">
      <c r="A8" s="195" t="s">
        <v>111</v>
      </c>
      <c r="B8" s="195"/>
      <c r="C8" s="196" t="s">
        <v>112</v>
      </c>
      <c r="D8" s="196"/>
      <c r="E8" s="196"/>
      <c r="F8" s="196"/>
      <c r="G8" s="196"/>
      <c r="H8" s="196"/>
      <c r="I8" s="20"/>
      <c r="J8" s="20"/>
      <c r="K8" s="195"/>
      <c r="L8" s="195"/>
      <c r="M8" s="196"/>
      <c r="N8" s="196"/>
      <c r="O8" s="196"/>
      <c r="P8" s="20"/>
      <c r="Q8" s="20"/>
      <c r="R8" s="20"/>
      <c r="S8" s="20"/>
      <c r="T8" s="20"/>
      <c r="U8" s="20"/>
      <c r="V8" s="20"/>
    </row>
    <row r="9" spans="1:22" ht="9" customHeight="1" x14ac:dyDescent="0.15">
      <c r="A9" s="195"/>
      <c r="B9" s="195"/>
      <c r="C9" s="196"/>
      <c r="D9" s="196"/>
      <c r="E9" s="196"/>
      <c r="F9" s="196"/>
      <c r="G9" s="196"/>
      <c r="H9" s="196"/>
      <c r="I9" s="20"/>
      <c r="J9" s="20"/>
      <c r="K9" s="20"/>
      <c r="L9" s="20"/>
      <c r="M9" s="20"/>
      <c r="N9" s="20"/>
      <c r="O9" s="20"/>
      <c r="P9" s="20"/>
      <c r="Q9" s="20"/>
      <c r="R9" s="20"/>
      <c r="S9" s="20"/>
      <c r="T9" s="20"/>
      <c r="U9" s="20"/>
      <c r="V9" s="20"/>
    </row>
    <row r="10" spans="1:22" ht="9" customHeight="1" x14ac:dyDescent="0.15">
      <c r="A10" s="20"/>
      <c r="B10" s="20"/>
      <c r="C10" s="20"/>
      <c r="D10" s="20"/>
      <c r="E10" s="20"/>
      <c r="F10" s="20"/>
      <c r="G10" s="20"/>
      <c r="H10" s="20"/>
      <c r="I10" s="20"/>
      <c r="J10" s="20"/>
      <c r="K10" s="195" t="s">
        <v>113</v>
      </c>
      <c r="L10" s="195"/>
      <c r="M10" s="196">
        <v>2023</v>
      </c>
      <c r="N10" s="196"/>
      <c r="O10" s="196"/>
      <c r="P10" s="20"/>
      <c r="Q10" s="20"/>
      <c r="R10" s="20"/>
      <c r="S10" s="20"/>
      <c r="T10" s="20"/>
      <c r="U10" s="20"/>
      <c r="V10" s="20"/>
    </row>
    <row r="11" spans="1:22" ht="15.95" customHeight="1" x14ac:dyDescent="0.15">
      <c r="A11" s="195" t="s">
        <v>114</v>
      </c>
      <c r="B11" s="195"/>
      <c r="C11" s="196" t="s">
        <v>115</v>
      </c>
      <c r="D11" s="196"/>
      <c r="E11" s="196"/>
      <c r="F11" s="196"/>
      <c r="G11" s="196"/>
      <c r="H11" s="196"/>
      <c r="I11" s="20"/>
      <c r="J11" s="20"/>
      <c r="K11" s="195"/>
      <c r="L11" s="195"/>
      <c r="M11" s="196"/>
      <c r="N11" s="196"/>
      <c r="O11" s="196"/>
      <c r="P11" s="20"/>
      <c r="Q11" s="20"/>
      <c r="R11" s="20"/>
      <c r="S11" s="20"/>
      <c r="T11" s="20"/>
      <c r="U11" s="20"/>
      <c r="V11" s="20"/>
    </row>
    <row r="12" spans="1:22" ht="6" customHeight="1" x14ac:dyDescent="0.15">
      <c r="A12" s="195"/>
      <c r="B12" s="195"/>
      <c r="C12" s="196"/>
      <c r="D12" s="196"/>
      <c r="E12" s="196"/>
      <c r="F12" s="196"/>
      <c r="G12" s="196"/>
      <c r="H12" s="196"/>
      <c r="I12" s="20"/>
      <c r="J12" s="20"/>
      <c r="K12" s="20"/>
      <c r="L12" s="20"/>
      <c r="M12" s="20"/>
      <c r="N12" s="20"/>
      <c r="O12" s="20"/>
      <c r="P12" s="20"/>
      <c r="Q12" s="20"/>
      <c r="R12" s="20"/>
      <c r="S12" s="20"/>
      <c r="T12" s="20"/>
      <c r="U12" s="20"/>
      <c r="V12" s="20"/>
    </row>
    <row r="13" spans="1:22" ht="3" customHeight="1" x14ac:dyDescent="0.15">
      <c r="A13" s="195"/>
      <c r="B13" s="195"/>
      <c r="C13" s="196"/>
      <c r="D13" s="196"/>
      <c r="E13" s="196"/>
      <c r="F13" s="196"/>
      <c r="G13" s="196"/>
      <c r="H13" s="196"/>
      <c r="I13" s="20"/>
      <c r="J13" s="20"/>
      <c r="K13" s="166" t="s">
        <v>104</v>
      </c>
      <c r="L13" s="166"/>
      <c r="M13" s="166"/>
      <c r="N13" s="166"/>
      <c r="O13" s="166"/>
      <c r="P13" s="20"/>
      <c r="Q13" s="20"/>
      <c r="R13" s="20"/>
      <c r="S13" s="20"/>
      <c r="T13" s="20"/>
      <c r="U13" s="20"/>
      <c r="V13" s="20"/>
    </row>
    <row r="14" spans="1:22" ht="11.1" customHeight="1" x14ac:dyDescent="0.15">
      <c r="A14" s="20"/>
      <c r="B14" s="20"/>
      <c r="C14" s="20"/>
      <c r="D14" s="20"/>
      <c r="E14" s="20"/>
      <c r="F14" s="20"/>
      <c r="G14" s="20"/>
      <c r="H14" s="20"/>
      <c r="I14" s="20"/>
      <c r="J14" s="20"/>
      <c r="K14" s="166"/>
      <c r="L14" s="166"/>
      <c r="M14" s="166"/>
      <c r="N14" s="166"/>
      <c r="O14" s="166"/>
      <c r="P14" s="20"/>
      <c r="Q14" s="20"/>
      <c r="R14" s="20"/>
      <c r="S14" s="20"/>
      <c r="T14" s="20"/>
      <c r="U14" s="20"/>
      <c r="V14" s="20"/>
    </row>
    <row r="15" spans="1:22" ht="6" customHeight="1" x14ac:dyDescent="0.15">
      <c r="A15" s="195" t="s">
        <v>116</v>
      </c>
      <c r="B15" s="195"/>
      <c r="C15" s="196" t="s">
        <v>117</v>
      </c>
      <c r="D15" s="196"/>
      <c r="E15" s="196"/>
      <c r="F15" s="196"/>
      <c r="G15" s="196"/>
      <c r="H15" s="196"/>
      <c r="I15" s="20"/>
      <c r="J15" s="20"/>
      <c r="K15" s="166"/>
      <c r="L15" s="166"/>
      <c r="M15" s="166"/>
      <c r="N15" s="166"/>
      <c r="O15" s="166"/>
      <c r="P15" s="20"/>
      <c r="Q15" s="20"/>
      <c r="R15" s="20"/>
      <c r="S15" s="20"/>
      <c r="T15" s="20"/>
      <c r="U15" s="20"/>
      <c r="V15" s="20"/>
    </row>
    <row r="16" spans="1:22" ht="18.95" customHeight="1" x14ac:dyDescent="0.15">
      <c r="A16" s="195"/>
      <c r="B16" s="195"/>
      <c r="C16" s="196"/>
      <c r="D16" s="196"/>
      <c r="E16" s="196"/>
      <c r="F16" s="196"/>
      <c r="G16" s="196"/>
      <c r="H16" s="196"/>
      <c r="I16" s="20"/>
      <c r="J16" s="20"/>
      <c r="K16" s="20"/>
      <c r="L16" s="20"/>
      <c r="M16" s="20"/>
      <c r="N16" s="20"/>
      <c r="O16" s="20"/>
      <c r="P16" s="20"/>
      <c r="Q16" s="20"/>
      <c r="R16" s="20"/>
      <c r="S16" s="20"/>
      <c r="T16" s="20"/>
      <c r="U16" s="20"/>
      <c r="V16" s="20"/>
    </row>
    <row r="17" spans="1:29" ht="20.100000000000001" customHeight="1" thickBot="1" x14ac:dyDescent="0.2">
      <c r="A17" s="166" t="s">
        <v>104</v>
      </c>
      <c r="B17" s="166"/>
      <c r="C17" s="166"/>
      <c r="D17" s="166"/>
      <c r="E17" s="166"/>
      <c r="F17" s="166"/>
      <c r="G17" s="166"/>
      <c r="H17" s="166"/>
      <c r="I17" s="166"/>
      <c r="J17" s="166"/>
      <c r="K17" s="166"/>
      <c r="L17" s="166"/>
      <c r="M17" s="166"/>
      <c r="N17" s="166"/>
      <c r="O17" s="166"/>
      <c r="P17" s="20"/>
      <c r="Q17" s="20"/>
      <c r="R17" s="20"/>
      <c r="S17" s="20"/>
      <c r="T17" s="20"/>
      <c r="U17" s="20"/>
      <c r="V17" s="20"/>
    </row>
    <row r="18" spans="1:29" ht="42" customHeight="1" thickBot="1" x14ac:dyDescent="0.2">
      <c r="A18" s="200" t="s">
        <v>118</v>
      </c>
      <c r="B18" s="201"/>
      <c r="C18" s="201"/>
      <c r="D18" s="201"/>
      <c r="E18" s="201"/>
      <c r="F18" s="201" t="s">
        <v>119</v>
      </c>
      <c r="G18" s="201"/>
      <c r="H18" s="201"/>
      <c r="I18" s="201"/>
      <c r="J18" s="201"/>
      <c r="K18" s="201"/>
      <c r="L18" s="201"/>
      <c r="M18" s="202"/>
      <c r="N18" s="210" t="s">
        <v>120</v>
      </c>
      <c r="O18" s="211"/>
      <c r="P18" s="211"/>
      <c r="Q18" s="211"/>
      <c r="R18" s="211"/>
      <c r="S18" s="211"/>
      <c r="T18" s="211"/>
      <c r="U18" s="211"/>
      <c r="V18" s="211"/>
      <c r="W18" s="211"/>
      <c r="X18" s="211"/>
      <c r="Y18" s="211"/>
      <c r="Z18" s="211"/>
      <c r="AA18" s="211"/>
      <c r="AB18" s="211"/>
      <c r="AC18" s="212"/>
    </row>
    <row r="19" spans="1:29" ht="15" customHeight="1" x14ac:dyDescent="0.15">
      <c r="A19" s="200" t="s">
        <v>121</v>
      </c>
      <c r="B19" s="202" t="s">
        <v>122</v>
      </c>
      <c r="C19" s="203"/>
      <c r="D19" s="201" t="s">
        <v>123</v>
      </c>
      <c r="E19" s="201" t="s">
        <v>124</v>
      </c>
      <c r="F19" s="201" t="s">
        <v>125</v>
      </c>
      <c r="G19" s="201" t="s">
        <v>126</v>
      </c>
      <c r="H19" s="202" t="s">
        <v>127</v>
      </c>
      <c r="I19" s="203"/>
      <c r="J19" s="202" t="s">
        <v>128</v>
      </c>
      <c r="K19" s="203"/>
      <c r="L19" s="202" t="s">
        <v>129</v>
      </c>
      <c r="M19" s="203"/>
      <c r="N19" s="201" t="s">
        <v>130</v>
      </c>
      <c r="O19" s="202" t="s">
        <v>131</v>
      </c>
      <c r="P19" s="203"/>
      <c r="Q19" s="215" t="s">
        <v>39</v>
      </c>
      <c r="R19" s="204" t="s">
        <v>151</v>
      </c>
      <c r="S19" s="205"/>
      <c r="T19" s="205"/>
      <c r="U19" s="205"/>
      <c r="V19" s="206"/>
      <c r="W19" s="207" t="s">
        <v>239</v>
      </c>
      <c r="X19" s="208"/>
      <c r="Y19" s="208"/>
      <c r="Z19" s="208"/>
      <c r="AA19" s="208"/>
      <c r="AB19" s="208"/>
      <c r="AC19" s="209"/>
    </row>
    <row r="20" spans="1:29" ht="21" customHeight="1" thickBot="1" x14ac:dyDescent="0.2">
      <c r="A20" s="170"/>
      <c r="B20" s="162"/>
      <c r="C20" s="163"/>
      <c r="D20" s="165"/>
      <c r="E20" s="165"/>
      <c r="F20" s="165"/>
      <c r="G20" s="165"/>
      <c r="H20" s="162"/>
      <c r="I20" s="163"/>
      <c r="J20" s="162"/>
      <c r="K20" s="163"/>
      <c r="L20" s="162"/>
      <c r="M20" s="163"/>
      <c r="N20" s="165"/>
      <c r="O20" s="162"/>
      <c r="P20" s="163"/>
      <c r="Q20" s="216"/>
      <c r="R20" s="81" t="s">
        <v>152</v>
      </c>
      <c r="S20" s="82" t="s">
        <v>153</v>
      </c>
      <c r="T20" s="82" t="s">
        <v>155</v>
      </c>
      <c r="U20" s="82" t="s">
        <v>156</v>
      </c>
      <c r="V20" s="83" t="s">
        <v>158</v>
      </c>
      <c r="W20" s="84" t="s">
        <v>152</v>
      </c>
      <c r="X20" s="85" t="s">
        <v>153</v>
      </c>
      <c r="Y20" s="85" t="s">
        <v>154</v>
      </c>
      <c r="Z20" s="85" t="s">
        <v>155</v>
      </c>
      <c r="AA20" s="85" t="s">
        <v>156</v>
      </c>
      <c r="AB20" s="85" t="s">
        <v>157</v>
      </c>
      <c r="AC20" s="86" t="s">
        <v>158</v>
      </c>
    </row>
    <row r="21" spans="1:29" ht="94.5" x14ac:dyDescent="0.15">
      <c r="A21" s="74" t="s">
        <v>132</v>
      </c>
      <c r="B21" s="213" t="s">
        <v>133</v>
      </c>
      <c r="C21" s="213"/>
      <c r="D21" s="74" t="s">
        <v>134</v>
      </c>
      <c r="E21" s="74" t="s">
        <v>135</v>
      </c>
      <c r="F21" s="74" t="s">
        <v>136</v>
      </c>
      <c r="G21" s="74" t="s">
        <v>137</v>
      </c>
      <c r="H21" s="213" t="s">
        <v>138</v>
      </c>
      <c r="I21" s="213"/>
      <c r="J21" s="213" t="s">
        <v>139</v>
      </c>
      <c r="K21" s="213"/>
      <c r="L21" s="213" t="s">
        <v>140</v>
      </c>
      <c r="M21" s="213"/>
      <c r="N21" s="76">
        <v>44958</v>
      </c>
      <c r="O21" s="214">
        <v>45230</v>
      </c>
      <c r="P21" s="213"/>
      <c r="Q21" s="74" t="s">
        <v>141</v>
      </c>
      <c r="R21" s="73" t="s">
        <v>159</v>
      </c>
      <c r="S21" s="79" t="s">
        <v>229</v>
      </c>
      <c r="T21" s="75">
        <v>0.5</v>
      </c>
      <c r="U21" s="77" t="s">
        <v>238</v>
      </c>
      <c r="V21" s="74" t="s">
        <v>228</v>
      </c>
      <c r="W21" s="73">
        <v>45169</v>
      </c>
      <c r="X21" s="78" t="s">
        <v>240</v>
      </c>
      <c r="Y21" s="74">
        <v>1</v>
      </c>
      <c r="Z21" s="75">
        <f>IF(Y21="","",IF(OR(1="",W21=""),"",(Y21*100%/1)))</f>
        <v>1</v>
      </c>
      <c r="AA21" s="87" t="str">
        <f>IF(Y21="","",IF(W21&lt;&gt;U21,IF(Z21=0%,"SIN INICIAR",IF(Z21=100%,"TERMINADA",IF(Z21&gt;0%,"EN PROCESO")))))</f>
        <v>TERMINADA</v>
      </c>
      <c r="AB21" s="88" t="s">
        <v>241</v>
      </c>
      <c r="AC21" s="74" t="s">
        <v>228</v>
      </c>
    </row>
    <row r="22" spans="1:29" ht="10.5" x14ac:dyDescent="0.15"/>
    <row r="23" spans="1:29" ht="10.5" x14ac:dyDescent="0.15"/>
    <row r="24" spans="1:29" ht="10.5" x14ac:dyDescent="0.15"/>
  </sheetData>
  <mergeCells count="39">
    <mergeCell ref="R19:V19"/>
    <mergeCell ref="W19:AC19"/>
    <mergeCell ref="N18:AC18"/>
    <mergeCell ref="O19:P20"/>
    <mergeCell ref="B21:C21"/>
    <mergeCell ref="H21:I21"/>
    <mergeCell ref="J21:K21"/>
    <mergeCell ref="L21:M21"/>
    <mergeCell ref="O21:P21"/>
    <mergeCell ref="Q19:Q20"/>
    <mergeCell ref="A17:O17"/>
    <mergeCell ref="A18:E18"/>
    <mergeCell ref="F18:M18"/>
    <mergeCell ref="A19:A20"/>
    <mergeCell ref="B19:C20"/>
    <mergeCell ref="D19:D20"/>
    <mergeCell ref="E19:E20"/>
    <mergeCell ref="F19:F20"/>
    <mergeCell ref="G19:G20"/>
    <mergeCell ref="H19:I20"/>
    <mergeCell ref="J19:K20"/>
    <mergeCell ref="L19:M20"/>
    <mergeCell ref="N19:N20"/>
    <mergeCell ref="K10:L11"/>
    <mergeCell ref="M10:O11"/>
    <mergeCell ref="A11:B13"/>
    <mergeCell ref="C11:H13"/>
    <mergeCell ref="K13:O15"/>
    <mergeCell ref="A15:B16"/>
    <mergeCell ref="C15:H16"/>
    <mergeCell ref="K7:L8"/>
    <mergeCell ref="M7:O8"/>
    <mergeCell ref="A8:B9"/>
    <mergeCell ref="C8:H9"/>
    <mergeCell ref="A2:B2"/>
    <mergeCell ref="C2:V2"/>
    <mergeCell ref="A4:V4"/>
    <mergeCell ref="A6:B6"/>
    <mergeCell ref="C6:H6"/>
  </mergeCells>
  <hyperlinks>
    <hyperlink ref="A4:V4" location="PORTADA!B18" display="Componente 2: Racionalización de Trámites"/>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ignoredErrors>
    <ignoredError sqref="B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Hoja3!$C$3:$C$10</xm:f>
          </x14:formula1>
          <xm:sqref>Y21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6"/>
  <sheetViews>
    <sheetView zoomScale="80" zoomScaleNormal="80" zoomScaleSheetLayoutView="80" workbookViewId="0">
      <selection activeCell="AA11" sqref="AA11"/>
    </sheetView>
  </sheetViews>
  <sheetFormatPr baseColWidth="10" defaultColWidth="0" defaultRowHeight="15" customHeight="1" zeroHeight="1" x14ac:dyDescent="0.25"/>
  <cols>
    <col min="1" max="1" width="4.42578125" style="70" customWidth="1"/>
    <col min="2" max="2" width="13.28515625" style="70" customWidth="1"/>
    <col min="3" max="3" width="6.28515625" style="70" customWidth="1"/>
    <col min="4" max="4" width="45.140625" style="21" customWidth="1"/>
    <col min="5" max="56" width="3.7109375" style="21" customWidth="1"/>
    <col min="57" max="57" width="48.7109375" style="71" customWidth="1"/>
    <col min="58" max="68" width="0" style="21" hidden="1" customWidth="1"/>
    <col min="69" max="16383" width="13.28515625" style="21" hidden="1"/>
    <col min="16384" max="16384" width="6.7109375" style="21" hidden="1" customWidth="1"/>
  </cols>
  <sheetData>
    <row r="1" spans="1:57" ht="21" customHeight="1" x14ac:dyDescent="0.25">
      <c r="A1" s="239"/>
      <c r="B1" s="240"/>
      <c r="C1" s="240"/>
      <c r="D1" s="245" t="s">
        <v>108</v>
      </c>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7"/>
    </row>
    <row r="2" spans="1:57" ht="21" customHeight="1" x14ac:dyDescent="0.25">
      <c r="A2" s="241"/>
      <c r="B2" s="242"/>
      <c r="C2" s="242"/>
      <c r="D2" s="250" t="s">
        <v>163</v>
      </c>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48"/>
    </row>
    <row r="3" spans="1:57" ht="21" customHeight="1" x14ac:dyDescent="0.25">
      <c r="A3" s="241"/>
      <c r="B3" s="242"/>
      <c r="C3" s="242"/>
      <c r="D3" s="250" t="s">
        <v>164</v>
      </c>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48"/>
    </row>
    <row r="4" spans="1:57" ht="21" customHeight="1" thickBot="1" x14ac:dyDescent="0.3">
      <c r="A4" s="243"/>
      <c r="B4" s="244"/>
      <c r="C4" s="244"/>
      <c r="D4" s="252">
        <v>2023</v>
      </c>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49"/>
    </row>
    <row r="5" spans="1:57" x14ac:dyDescent="0.25">
      <c r="A5" s="226" t="s">
        <v>165</v>
      </c>
      <c r="B5" s="227"/>
      <c r="C5" s="227"/>
      <c r="D5" s="228"/>
      <c r="E5" s="232">
        <v>2023</v>
      </c>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4"/>
      <c r="BA5" s="235">
        <v>2024</v>
      </c>
      <c r="BB5" s="233"/>
      <c r="BC5" s="233"/>
      <c r="BD5" s="234"/>
      <c r="BE5" s="236" t="s">
        <v>166</v>
      </c>
    </row>
    <row r="6" spans="1:57" x14ac:dyDescent="0.25">
      <c r="A6" s="229"/>
      <c r="B6" s="228"/>
      <c r="C6" s="228"/>
      <c r="D6" s="228"/>
      <c r="E6" s="238" t="s">
        <v>167</v>
      </c>
      <c r="F6" s="224"/>
      <c r="G6" s="224"/>
      <c r="H6" s="224"/>
      <c r="I6" s="224" t="s">
        <v>168</v>
      </c>
      <c r="J6" s="224"/>
      <c r="K6" s="224"/>
      <c r="L6" s="224"/>
      <c r="M6" s="224" t="s">
        <v>169</v>
      </c>
      <c r="N6" s="224"/>
      <c r="O6" s="224"/>
      <c r="P6" s="224"/>
      <c r="Q6" s="224" t="s">
        <v>170</v>
      </c>
      <c r="R6" s="224"/>
      <c r="S6" s="224"/>
      <c r="T6" s="224"/>
      <c r="U6" s="224" t="s">
        <v>171</v>
      </c>
      <c r="V6" s="224"/>
      <c r="W6" s="224"/>
      <c r="X6" s="224"/>
      <c r="Y6" s="224" t="s">
        <v>172</v>
      </c>
      <c r="Z6" s="224"/>
      <c r="AA6" s="224"/>
      <c r="AB6" s="224"/>
      <c r="AC6" s="224" t="s">
        <v>173</v>
      </c>
      <c r="AD6" s="224"/>
      <c r="AE6" s="224"/>
      <c r="AF6" s="224"/>
      <c r="AG6" s="224" t="s">
        <v>174</v>
      </c>
      <c r="AH6" s="224"/>
      <c r="AI6" s="224"/>
      <c r="AJ6" s="224"/>
      <c r="AK6" s="224" t="s">
        <v>175</v>
      </c>
      <c r="AL6" s="224"/>
      <c r="AM6" s="224"/>
      <c r="AN6" s="224"/>
      <c r="AO6" s="224" t="s">
        <v>176</v>
      </c>
      <c r="AP6" s="224"/>
      <c r="AQ6" s="224"/>
      <c r="AR6" s="224"/>
      <c r="AS6" s="224" t="s">
        <v>177</v>
      </c>
      <c r="AT6" s="224"/>
      <c r="AU6" s="224"/>
      <c r="AV6" s="224"/>
      <c r="AW6" s="224" t="s">
        <v>178</v>
      </c>
      <c r="AX6" s="224"/>
      <c r="AY6" s="224"/>
      <c r="AZ6" s="225"/>
      <c r="BA6" s="223" t="s">
        <v>167</v>
      </c>
      <c r="BB6" s="224"/>
      <c r="BC6" s="224"/>
      <c r="BD6" s="224"/>
      <c r="BE6" s="237"/>
    </row>
    <row r="7" spans="1:57" ht="15.75" thickBot="1" x14ac:dyDescent="0.3">
      <c r="A7" s="230"/>
      <c r="B7" s="231"/>
      <c r="C7" s="231"/>
      <c r="D7" s="231"/>
      <c r="E7" s="22" t="s">
        <v>179</v>
      </c>
      <c r="F7" s="23" t="s">
        <v>180</v>
      </c>
      <c r="G7" s="23" t="s">
        <v>181</v>
      </c>
      <c r="H7" s="23" t="s">
        <v>182</v>
      </c>
      <c r="I7" s="23" t="s">
        <v>179</v>
      </c>
      <c r="J7" s="23" t="s">
        <v>180</v>
      </c>
      <c r="K7" s="23" t="s">
        <v>181</v>
      </c>
      <c r="L7" s="23" t="s">
        <v>182</v>
      </c>
      <c r="M7" s="23" t="s">
        <v>179</v>
      </c>
      <c r="N7" s="23" t="s">
        <v>180</v>
      </c>
      <c r="O7" s="23" t="s">
        <v>181</v>
      </c>
      <c r="P7" s="23" t="s">
        <v>182</v>
      </c>
      <c r="Q7" s="23" t="s">
        <v>179</v>
      </c>
      <c r="R7" s="23" t="s">
        <v>180</v>
      </c>
      <c r="S7" s="23" t="s">
        <v>181</v>
      </c>
      <c r="T7" s="23" t="s">
        <v>182</v>
      </c>
      <c r="U7" s="23" t="s">
        <v>179</v>
      </c>
      <c r="V7" s="23" t="s">
        <v>180</v>
      </c>
      <c r="W7" s="23" t="s">
        <v>181</v>
      </c>
      <c r="X7" s="23" t="s">
        <v>182</v>
      </c>
      <c r="Y7" s="23" t="s">
        <v>179</v>
      </c>
      <c r="Z7" s="23" t="s">
        <v>180</v>
      </c>
      <c r="AA7" s="23" t="s">
        <v>181</v>
      </c>
      <c r="AB7" s="23" t="s">
        <v>182</v>
      </c>
      <c r="AC7" s="23" t="s">
        <v>179</v>
      </c>
      <c r="AD7" s="23" t="s">
        <v>180</v>
      </c>
      <c r="AE7" s="23" t="s">
        <v>181</v>
      </c>
      <c r="AF7" s="23" t="s">
        <v>182</v>
      </c>
      <c r="AG7" s="23" t="s">
        <v>179</v>
      </c>
      <c r="AH7" s="23" t="s">
        <v>180</v>
      </c>
      <c r="AI7" s="23" t="s">
        <v>181</v>
      </c>
      <c r="AJ7" s="23" t="s">
        <v>182</v>
      </c>
      <c r="AK7" s="23" t="s">
        <v>179</v>
      </c>
      <c r="AL7" s="23" t="s">
        <v>180</v>
      </c>
      <c r="AM7" s="23" t="s">
        <v>181</v>
      </c>
      <c r="AN7" s="23" t="s">
        <v>182</v>
      </c>
      <c r="AO7" s="23" t="s">
        <v>179</v>
      </c>
      <c r="AP7" s="23" t="s">
        <v>180</v>
      </c>
      <c r="AQ7" s="23" t="s">
        <v>181</v>
      </c>
      <c r="AR7" s="23" t="s">
        <v>182</v>
      </c>
      <c r="AS7" s="23" t="s">
        <v>179</v>
      </c>
      <c r="AT7" s="23" t="s">
        <v>180</v>
      </c>
      <c r="AU7" s="23" t="s">
        <v>181</v>
      </c>
      <c r="AV7" s="23" t="s">
        <v>182</v>
      </c>
      <c r="AW7" s="23" t="s">
        <v>179</v>
      </c>
      <c r="AX7" s="23" t="s">
        <v>180</v>
      </c>
      <c r="AY7" s="23" t="s">
        <v>181</v>
      </c>
      <c r="AZ7" s="24" t="s">
        <v>182</v>
      </c>
      <c r="BA7" s="22" t="s">
        <v>179</v>
      </c>
      <c r="BB7" s="23" t="s">
        <v>180</v>
      </c>
      <c r="BC7" s="23" t="s">
        <v>181</v>
      </c>
      <c r="BD7" s="23" t="s">
        <v>182</v>
      </c>
      <c r="BE7" s="237"/>
    </row>
    <row r="8" spans="1:57" ht="65.25" customHeight="1" x14ac:dyDescent="0.25">
      <c r="A8" s="217">
        <v>1</v>
      </c>
      <c r="B8" s="220" t="s">
        <v>183</v>
      </c>
      <c r="C8" s="25" t="s">
        <v>1</v>
      </c>
      <c r="D8" s="26" t="s">
        <v>184</v>
      </c>
      <c r="E8" s="27"/>
      <c r="F8" s="28"/>
      <c r="G8" s="29"/>
      <c r="H8" s="29"/>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30"/>
      <c r="BA8" s="31"/>
      <c r="BB8" s="32"/>
      <c r="BC8" s="32"/>
      <c r="BD8" s="33"/>
      <c r="BE8" s="34" t="s">
        <v>185</v>
      </c>
    </row>
    <row r="9" spans="1:57" ht="65.25" customHeight="1" x14ac:dyDescent="0.25">
      <c r="A9" s="218"/>
      <c r="B9" s="221"/>
      <c r="C9" s="35" t="s">
        <v>5</v>
      </c>
      <c r="D9" s="36" t="s">
        <v>186</v>
      </c>
      <c r="E9" s="37"/>
      <c r="F9" s="38"/>
      <c r="G9" s="38"/>
      <c r="H9" s="39"/>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40"/>
      <c r="BA9" s="37"/>
      <c r="BB9" s="38"/>
      <c r="BC9" s="38"/>
      <c r="BD9" s="41"/>
      <c r="BE9" s="42" t="s">
        <v>187</v>
      </c>
    </row>
    <row r="10" spans="1:57" ht="65.25" customHeight="1" thickBot="1" x14ac:dyDescent="0.3">
      <c r="A10" s="219"/>
      <c r="B10" s="222"/>
      <c r="C10" s="43" t="s">
        <v>8</v>
      </c>
      <c r="D10" s="44" t="s">
        <v>188</v>
      </c>
      <c r="E10" s="45"/>
      <c r="F10" s="46"/>
      <c r="G10" s="46"/>
      <c r="H10" s="46"/>
      <c r="I10" s="47"/>
      <c r="J10" s="47"/>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8"/>
      <c r="BA10" s="45"/>
      <c r="BB10" s="46"/>
      <c r="BC10" s="46"/>
      <c r="BD10" s="49"/>
      <c r="BE10" s="50" t="s">
        <v>189</v>
      </c>
    </row>
    <row r="11" spans="1:57" s="53" customFormat="1" ht="65.25" customHeight="1" x14ac:dyDescent="0.25">
      <c r="A11" s="217">
        <v>2</v>
      </c>
      <c r="B11" s="220" t="s">
        <v>190</v>
      </c>
      <c r="C11" s="25" t="s">
        <v>18</v>
      </c>
      <c r="D11" s="26" t="s">
        <v>191</v>
      </c>
      <c r="E11" s="31"/>
      <c r="F11" s="32"/>
      <c r="G11" s="32"/>
      <c r="H11" s="32"/>
      <c r="I11" s="32"/>
      <c r="J11" s="51"/>
      <c r="K11" s="51"/>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52"/>
      <c r="BA11" s="31"/>
      <c r="BB11" s="32"/>
      <c r="BC11" s="32"/>
      <c r="BD11" s="33"/>
      <c r="BE11" s="34" t="s">
        <v>192</v>
      </c>
    </row>
    <row r="12" spans="1:57" ht="65.25" customHeight="1" x14ac:dyDescent="0.25">
      <c r="A12" s="218"/>
      <c r="B12" s="221"/>
      <c r="C12" s="35" t="s">
        <v>43</v>
      </c>
      <c r="D12" s="36" t="s">
        <v>193</v>
      </c>
      <c r="E12" s="37"/>
      <c r="F12" s="38"/>
      <c r="G12" s="38"/>
      <c r="H12" s="38"/>
      <c r="I12" s="38"/>
      <c r="J12" s="39"/>
      <c r="K12" s="39"/>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40"/>
      <c r="BA12" s="37"/>
      <c r="BB12" s="38"/>
      <c r="BC12" s="38"/>
      <c r="BD12" s="41"/>
      <c r="BE12" s="54" t="s">
        <v>194</v>
      </c>
    </row>
    <row r="13" spans="1:57" ht="65.25" customHeight="1" x14ac:dyDescent="0.25">
      <c r="A13" s="218"/>
      <c r="B13" s="221"/>
      <c r="C13" s="35" t="s">
        <v>55</v>
      </c>
      <c r="D13" s="36" t="s">
        <v>195</v>
      </c>
      <c r="E13" s="37"/>
      <c r="F13" s="38"/>
      <c r="G13" s="38"/>
      <c r="H13" s="38"/>
      <c r="I13" s="38"/>
      <c r="J13" s="38"/>
      <c r="K13" s="39"/>
      <c r="L13" s="39"/>
      <c r="M13" s="39"/>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40"/>
      <c r="BA13" s="37"/>
      <c r="BB13" s="38"/>
      <c r="BC13" s="38"/>
      <c r="BD13" s="41"/>
      <c r="BE13" s="42" t="s">
        <v>196</v>
      </c>
    </row>
    <row r="14" spans="1:57" ht="65.25" customHeight="1" x14ac:dyDescent="0.25">
      <c r="A14" s="218"/>
      <c r="B14" s="221"/>
      <c r="C14" s="35" t="s">
        <v>197</v>
      </c>
      <c r="D14" s="36" t="s">
        <v>198</v>
      </c>
      <c r="E14" s="37"/>
      <c r="F14" s="38"/>
      <c r="G14" s="38"/>
      <c r="H14" s="38"/>
      <c r="I14" s="38"/>
      <c r="J14" s="38"/>
      <c r="K14" s="38"/>
      <c r="L14" s="38"/>
      <c r="M14" s="39"/>
      <c r="N14" s="39"/>
      <c r="O14" s="39"/>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40"/>
      <c r="BA14" s="37"/>
      <c r="BB14" s="38"/>
      <c r="BC14" s="38"/>
      <c r="BD14" s="41"/>
      <c r="BE14" s="55" t="s">
        <v>199</v>
      </c>
    </row>
    <row r="15" spans="1:57" s="64" customFormat="1" ht="65.25" customHeight="1" thickBot="1" x14ac:dyDescent="0.3">
      <c r="A15" s="219"/>
      <c r="B15" s="222"/>
      <c r="C15" s="56" t="s">
        <v>200</v>
      </c>
      <c r="D15" s="57" t="s">
        <v>201</v>
      </c>
      <c r="E15" s="58"/>
      <c r="F15" s="59"/>
      <c r="G15" s="59"/>
      <c r="H15" s="59"/>
      <c r="I15" s="59"/>
      <c r="J15" s="59"/>
      <c r="K15" s="59"/>
      <c r="L15" s="59"/>
      <c r="M15" s="59"/>
      <c r="N15" s="59"/>
      <c r="O15" s="60"/>
      <c r="P15" s="60"/>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61"/>
      <c r="BA15" s="58"/>
      <c r="BB15" s="59"/>
      <c r="BC15" s="59"/>
      <c r="BD15" s="62"/>
      <c r="BE15" s="63" t="s">
        <v>202</v>
      </c>
    </row>
    <row r="16" spans="1:57" ht="65.25" customHeight="1" x14ac:dyDescent="0.25">
      <c r="A16" s="217">
        <v>3</v>
      </c>
      <c r="B16" s="220" t="s">
        <v>203</v>
      </c>
      <c r="C16" s="25" t="s">
        <v>21</v>
      </c>
      <c r="D16" s="26" t="s">
        <v>204</v>
      </c>
      <c r="E16" s="31"/>
      <c r="F16" s="32"/>
      <c r="G16" s="32"/>
      <c r="H16" s="32"/>
      <c r="I16" s="32"/>
      <c r="J16" s="32"/>
      <c r="K16" s="32"/>
      <c r="L16" s="32"/>
      <c r="M16" s="32"/>
      <c r="N16" s="32"/>
      <c r="O16" s="32"/>
      <c r="P16" s="32"/>
      <c r="Q16" s="51"/>
      <c r="R16" s="51"/>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52"/>
      <c r="BA16" s="31"/>
      <c r="BB16" s="32"/>
      <c r="BC16" s="32"/>
      <c r="BD16" s="33"/>
      <c r="BE16" s="34" t="s">
        <v>205</v>
      </c>
    </row>
    <row r="17" spans="1:57" ht="65.25" customHeight="1" thickBot="1" x14ac:dyDescent="0.3">
      <c r="A17" s="219"/>
      <c r="B17" s="222"/>
      <c r="C17" s="56" t="s">
        <v>25</v>
      </c>
      <c r="D17" s="57" t="s">
        <v>206</v>
      </c>
      <c r="E17" s="58"/>
      <c r="F17" s="59"/>
      <c r="G17" s="59"/>
      <c r="H17" s="59"/>
      <c r="I17" s="59"/>
      <c r="J17" s="59"/>
      <c r="K17" s="59"/>
      <c r="L17" s="59"/>
      <c r="M17" s="59"/>
      <c r="N17" s="59"/>
      <c r="O17" s="59"/>
      <c r="P17" s="59"/>
      <c r="Q17" s="60"/>
      <c r="R17" s="60"/>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61"/>
      <c r="BA17" s="58"/>
      <c r="BB17" s="59"/>
      <c r="BC17" s="59"/>
      <c r="BD17" s="62"/>
      <c r="BE17" s="65" t="s">
        <v>207</v>
      </c>
    </row>
    <row r="18" spans="1:57" ht="65.25" customHeight="1" x14ac:dyDescent="0.25">
      <c r="A18" s="217">
        <v>4</v>
      </c>
      <c r="B18" s="220" t="s">
        <v>208</v>
      </c>
      <c r="C18" s="25" t="s">
        <v>31</v>
      </c>
      <c r="D18" s="26" t="s">
        <v>209</v>
      </c>
      <c r="E18" s="31"/>
      <c r="F18" s="32"/>
      <c r="G18" s="32"/>
      <c r="H18" s="51"/>
      <c r="I18" s="32"/>
      <c r="J18" s="32"/>
      <c r="K18" s="32"/>
      <c r="L18" s="51"/>
      <c r="M18" s="32"/>
      <c r="N18" s="32"/>
      <c r="O18" s="32"/>
      <c r="P18" s="51"/>
      <c r="Q18" s="32"/>
      <c r="R18" s="53"/>
      <c r="S18" s="32"/>
      <c r="T18" s="51"/>
      <c r="U18" s="32"/>
      <c r="V18" s="32"/>
      <c r="W18" s="32"/>
      <c r="X18" s="51"/>
      <c r="Y18" s="32"/>
      <c r="Z18" s="32"/>
      <c r="AA18" s="32"/>
      <c r="AB18" s="51"/>
      <c r="AC18" s="32"/>
      <c r="AD18" s="32"/>
      <c r="AE18" s="32"/>
      <c r="AF18" s="51"/>
      <c r="AG18" s="32"/>
      <c r="AH18" s="32"/>
      <c r="AI18" s="32"/>
      <c r="AJ18" s="51"/>
      <c r="AK18" s="32"/>
      <c r="AL18" s="32"/>
      <c r="AM18" s="32"/>
      <c r="AN18" s="51"/>
      <c r="AO18" s="32"/>
      <c r="AP18" s="32"/>
      <c r="AQ18" s="32"/>
      <c r="AR18" s="51"/>
      <c r="AS18" s="32"/>
      <c r="AT18" s="32"/>
      <c r="AU18" s="32"/>
      <c r="AV18" s="51"/>
      <c r="AW18" s="32"/>
      <c r="AX18" s="32"/>
      <c r="AY18" s="32"/>
      <c r="AZ18" s="66"/>
      <c r="BA18" s="31"/>
      <c r="BB18" s="32"/>
      <c r="BC18" s="32"/>
      <c r="BD18" s="33"/>
      <c r="BE18" s="34" t="s">
        <v>210</v>
      </c>
    </row>
    <row r="19" spans="1:57" ht="65.25" customHeight="1" x14ac:dyDescent="0.25">
      <c r="A19" s="218"/>
      <c r="B19" s="221"/>
      <c r="C19" s="35" t="s">
        <v>45</v>
      </c>
      <c r="D19" s="36" t="s">
        <v>211</v>
      </c>
      <c r="E19" s="37"/>
      <c r="F19" s="38"/>
      <c r="G19" s="38"/>
      <c r="H19" s="38"/>
      <c r="I19" s="38"/>
      <c r="J19" s="38"/>
      <c r="K19" s="38"/>
      <c r="L19" s="38"/>
      <c r="M19" s="38"/>
      <c r="N19" s="38"/>
      <c r="O19" s="38"/>
      <c r="P19" s="38"/>
      <c r="Q19" s="39"/>
      <c r="R19" s="39"/>
      <c r="S19" s="39"/>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40"/>
      <c r="BA19" s="37"/>
      <c r="BB19" s="38"/>
      <c r="BC19" s="38"/>
      <c r="BD19" s="41"/>
      <c r="BE19" s="54" t="s">
        <v>212</v>
      </c>
    </row>
    <row r="20" spans="1:57" ht="65.25" customHeight="1" x14ac:dyDescent="0.25">
      <c r="A20" s="218"/>
      <c r="B20" s="221"/>
      <c r="C20" s="35" t="s">
        <v>61</v>
      </c>
      <c r="D20" s="36" t="s">
        <v>213</v>
      </c>
      <c r="E20" s="37"/>
      <c r="F20" s="38"/>
      <c r="G20" s="38"/>
      <c r="H20" s="38"/>
      <c r="I20" s="38"/>
      <c r="J20" s="38"/>
      <c r="K20" s="38"/>
      <c r="L20" s="38"/>
      <c r="M20" s="38"/>
      <c r="N20" s="38"/>
      <c r="O20" s="38"/>
      <c r="P20" s="38"/>
      <c r="Q20" s="38"/>
      <c r="R20" s="38"/>
      <c r="S20" s="39"/>
      <c r="T20" s="39"/>
      <c r="U20" s="39"/>
      <c r="V20" s="39"/>
      <c r="W20" s="39"/>
      <c r="X20" s="39"/>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40"/>
      <c r="BA20" s="37"/>
      <c r="BB20" s="38"/>
      <c r="BC20" s="38"/>
      <c r="BD20" s="41"/>
      <c r="BE20" s="42" t="s">
        <v>214</v>
      </c>
    </row>
    <row r="21" spans="1:57" ht="65.25" customHeight="1" thickBot="1" x14ac:dyDescent="0.3">
      <c r="A21" s="219"/>
      <c r="B21" s="222"/>
      <c r="C21" s="56" t="s">
        <v>215</v>
      </c>
      <c r="D21" s="57" t="s">
        <v>216</v>
      </c>
      <c r="E21" s="58"/>
      <c r="F21" s="59"/>
      <c r="G21" s="59"/>
      <c r="H21" s="59"/>
      <c r="I21" s="59"/>
      <c r="J21" s="59"/>
      <c r="K21" s="59"/>
      <c r="L21" s="59"/>
      <c r="M21" s="59"/>
      <c r="N21" s="59"/>
      <c r="O21" s="59"/>
      <c r="P21" s="59"/>
      <c r="Q21" s="59"/>
      <c r="R21" s="59"/>
      <c r="S21" s="59"/>
      <c r="T21" s="59"/>
      <c r="U21" s="59"/>
      <c r="V21" s="59"/>
      <c r="W21" s="59"/>
      <c r="X21" s="59"/>
      <c r="Y21" s="60"/>
      <c r="Z21" s="60"/>
      <c r="AA21" s="60"/>
      <c r="AB21" s="60"/>
      <c r="AC21" s="60"/>
      <c r="AD21" s="60"/>
      <c r="AE21" s="59"/>
      <c r="AF21" s="59"/>
      <c r="AG21" s="59"/>
      <c r="AH21" s="59"/>
      <c r="AI21" s="59"/>
      <c r="AJ21" s="59"/>
      <c r="AK21" s="59"/>
      <c r="AL21" s="59"/>
      <c r="AM21" s="59"/>
      <c r="AN21" s="59"/>
      <c r="AO21" s="59"/>
      <c r="AP21" s="59"/>
      <c r="AQ21" s="59"/>
      <c r="AR21" s="59"/>
      <c r="AS21" s="59"/>
      <c r="AT21" s="59"/>
      <c r="AU21" s="59"/>
      <c r="AV21" s="59"/>
      <c r="AW21" s="59"/>
      <c r="AX21" s="59"/>
      <c r="AY21" s="59"/>
      <c r="AZ21" s="61"/>
      <c r="BA21" s="58"/>
      <c r="BB21" s="59"/>
      <c r="BC21" s="59"/>
      <c r="BD21" s="62"/>
      <c r="BE21" s="63" t="s">
        <v>217</v>
      </c>
    </row>
    <row r="22" spans="1:57" ht="65.25" customHeight="1" x14ac:dyDescent="0.25">
      <c r="A22" s="217">
        <v>5</v>
      </c>
      <c r="B22" s="220" t="s">
        <v>218</v>
      </c>
      <c r="C22" s="25" t="s">
        <v>33</v>
      </c>
      <c r="D22" s="26" t="s">
        <v>219</v>
      </c>
      <c r="E22" s="31"/>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51"/>
      <c r="AF22" s="51"/>
      <c r="AG22" s="51"/>
      <c r="AH22" s="51"/>
      <c r="AI22" s="51"/>
      <c r="AJ22" s="51"/>
      <c r="AK22" s="32"/>
      <c r="AL22" s="32"/>
      <c r="AM22" s="32"/>
      <c r="AN22" s="32"/>
      <c r="AO22" s="32"/>
      <c r="AP22" s="32"/>
      <c r="AQ22" s="32"/>
      <c r="AR22" s="32"/>
      <c r="AS22" s="32"/>
      <c r="AT22" s="32"/>
      <c r="AU22" s="32"/>
      <c r="AV22" s="32"/>
      <c r="AW22" s="32"/>
      <c r="AX22" s="32"/>
      <c r="AY22" s="32"/>
      <c r="AZ22" s="52"/>
      <c r="BA22" s="31"/>
      <c r="BB22" s="32"/>
      <c r="BC22" s="32"/>
      <c r="BD22" s="33"/>
      <c r="BE22" s="34" t="s">
        <v>220</v>
      </c>
    </row>
    <row r="23" spans="1:57" ht="65.25" customHeight="1" x14ac:dyDescent="0.25">
      <c r="A23" s="218"/>
      <c r="B23" s="221"/>
      <c r="C23" s="35" t="s">
        <v>63</v>
      </c>
      <c r="D23" s="36" t="s">
        <v>221</v>
      </c>
      <c r="E23" s="37"/>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c r="AL23" s="39"/>
      <c r="AM23" s="39"/>
      <c r="AN23" s="39"/>
      <c r="AO23" s="39"/>
      <c r="AP23" s="39"/>
      <c r="AQ23" s="39"/>
      <c r="AR23" s="39"/>
      <c r="AS23" s="39"/>
      <c r="AT23" s="39"/>
      <c r="AU23" s="39"/>
      <c r="AV23" s="39"/>
      <c r="AW23" s="38"/>
      <c r="AX23" s="38"/>
      <c r="AY23" s="38"/>
      <c r="AZ23" s="40"/>
      <c r="BA23" s="37"/>
      <c r="BB23" s="38"/>
      <c r="BC23" s="38"/>
      <c r="BD23" s="41"/>
      <c r="BE23" s="54" t="s">
        <v>222</v>
      </c>
    </row>
    <row r="24" spans="1:57" ht="65.25" customHeight="1" x14ac:dyDescent="0.25">
      <c r="A24" s="218"/>
      <c r="B24" s="221"/>
      <c r="C24" s="35" t="s">
        <v>223</v>
      </c>
      <c r="D24" s="36" t="s">
        <v>224</v>
      </c>
      <c r="E24" s="37"/>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9"/>
      <c r="AV24" s="39"/>
      <c r="AW24" s="39"/>
      <c r="AX24" s="39"/>
      <c r="AY24" s="38"/>
      <c r="AZ24" s="40"/>
      <c r="BA24" s="37"/>
      <c r="BB24" s="38"/>
      <c r="BC24" s="38"/>
      <c r="BD24" s="41"/>
      <c r="BE24" s="42" t="s">
        <v>225</v>
      </c>
    </row>
    <row r="25" spans="1:57" ht="65.25" customHeight="1" thickBot="1" x14ac:dyDescent="0.3">
      <c r="A25" s="219"/>
      <c r="B25" s="222"/>
      <c r="C25" s="56" t="s">
        <v>226</v>
      </c>
      <c r="D25" s="57" t="s">
        <v>227</v>
      </c>
      <c r="E25" s="58"/>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60"/>
      <c r="AZ25" s="67"/>
      <c r="BA25" s="68"/>
      <c r="BB25" s="60"/>
      <c r="BC25" s="60"/>
      <c r="BD25" s="69"/>
      <c r="BE25" s="65" t="s">
        <v>185</v>
      </c>
    </row>
    <row r="26" spans="1:57" x14ac:dyDescent="0.25"/>
  </sheetData>
  <mergeCells count="33">
    <mergeCell ref="A1:C4"/>
    <mergeCell ref="D1:BD1"/>
    <mergeCell ref="BE1:BE4"/>
    <mergeCell ref="D2:BD2"/>
    <mergeCell ref="D3:BD3"/>
    <mergeCell ref="D4:BD4"/>
    <mergeCell ref="AW6:AZ6"/>
    <mergeCell ref="A5:D7"/>
    <mergeCell ref="E5:AZ5"/>
    <mergeCell ref="BA5:BD5"/>
    <mergeCell ref="BE5:BE7"/>
    <mergeCell ref="E6:H6"/>
    <mergeCell ref="I6:L6"/>
    <mergeCell ref="M6:P6"/>
    <mergeCell ref="Q6:T6"/>
    <mergeCell ref="U6:X6"/>
    <mergeCell ref="Y6:AB6"/>
    <mergeCell ref="A18:A21"/>
    <mergeCell ref="B18:B21"/>
    <mergeCell ref="A22:A25"/>
    <mergeCell ref="B22:B25"/>
    <mergeCell ref="BA6:BD6"/>
    <mergeCell ref="A8:A10"/>
    <mergeCell ref="B8:B10"/>
    <mergeCell ref="A11:A15"/>
    <mergeCell ref="B11:B15"/>
    <mergeCell ref="A16:A17"/>
    <mergeCell ref="B16:B17"/>
    <mergeCell ref="AC6:AF6"/>
    <mergeCell ref="AG6:AJ6"/>
    <mergeCell ref="AK6:AN6"/>
    <mergeCell ref="AO6:AR6"/>
    <mergeCell ref="AS6:AV6"/>
  </mergeCells>
  <printOptions horizontalCentered="1"/>
  <pageMargins left="0.06" right="0.09" top="0.45" bottom="0.74803149606299213" header="0.23622047244094491"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PTEP</vt:lpstr>
      <vt:lpstr>4,1, SUIT</vt:lpstr>
      <vt:lpstr>Hoja3</vt:lpstr>
      <vt:lpstr>4.1 Anexo SUIT</vt:lpstr>
      <vt:lpstr>4.2 Anexo Cronograma</vt:lpstr>
      <vt:lpstr>'4,1, SUIT'!Área_de_impresión</vt:lpstr>
      <vt:lpstr>'4.1 Anexo SUIT'!Área_de_impresión</vt:lpstr>
      <vt:lpstr>'4.2 Anexo 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dc:creator>
  <cp:lastModifiedBy>Jizeth Hael Gonzalez Ramirez</cp:lastModifiedBy>
  <dcterms:created xsi:type="dcterms:W3CDTF">2023-02-09T15:58:06Z</dcterms:created>
  <dcterms:modified xsi:type="dcterms:W3CDTF">2024-05-16T18:34:26Z</dcterms:modified>
</cp:coreProperties>
</file>