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05" windowWidth="20115" windowHeight="8505" activeTab="1"/>
  </bookViews>
  <sheets>
    <sheet name="Hoja1" sheetId="1" r:id="rId1"/>
    <sheet name="Hoja2" sheetId="2" r:id="rId2"/>
    <sheet name="Hoja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xlnm._FilterDatabase" localSheetId="1" hidden="1">Hoja2!$A$9:$AI$9</definedName>
  </definedNames>
  <calcPr calcId="145621"/>
</workbook>
</file>

<file path=xl/calcChain.xml><?xml version="1.0" encoding="utf-8"?>
<calcChain xmlns="http://schemas.openxmlformats.org/spreadsheetml/2006/main">
  <c r="AD187" i="2" l="1"/>
  <c r="AD186" i="2"/>
  <c r="AD184" i="2"/>
  <c r="AD177" i="2"/>
  <c r="AD175" i="2"/>
  <c r="AD171" i="2"/>
  <c r="AD170" i="2"/>
  <c r="AD169" i="2"/>
  <c r="AD168" i="2"/>
  <c r="AD167" i="2"/>
  <c r="AD166" i="2"/>
  <c r="AD165" i="2"/>
  <c r="AD164" i="2"/>
  <c r="AD159" i="2"/>
  <c r="AD158" i="2"/>
  <c r="AD157" i="2"/>
  <c r="AD156" i="2"/>
  <c r="AD155" i="2"/>
  <c r="AD154" i="2"/>
  <c r="AD153" i="2"/>
  <c r="AD152" i="2"/>
  <c r="AD151" i="2"/>
  <c r="AD149" i="2"/>
  <c r="AD147" i="2"/>
  <c r="AD144" i="2"/>
  <c r="AD139" i="2"/>
  <c r="AD138" i="2"/>
  <c r="AD137" i="2"/>
  <c r="AD136" i="2"/>
  <c r="AD135" i="2"/>
  <c r="AD134" i="2"/>
  <c r="AD125" i="2"/>
  <c r="AD34" i="2"/>
  <c r="AD24" i="2"/>
  <c r="AD23" i="2"/>
  <c r="AD22" i="2"/>
  <c r="AD20" i="2"/>
  <c r="AD19" i="2"/>
  <c r="Z281" i="2"/>
  <c r="Z277" i="2"/>
  <c r="Z276" i="2"/>
  <c r="Z163" i="2"/>
  <c r="Z148" i="2"/>
  <c r="Z145" i="2"/>
  <c r="Z143" i="2"/>
  <c r="Z142" i="2"/>
  <c r="Z141" i="2"/>
  <c r="Z140" i="2"/>
  <c r="Z132" i="2"/>
  <c r="Z129" i="2"/>
  <c r="Z124" i="2"/>
  <c r="Z117" i="2"/>
  <c r="Z116" i="2"/>
  <c r="Z103" i="2"/>
  <c r="Z102" i="2"/>
  <c r="Z13" i="2"/>
  <c r="Z12" i="2"/>
  <c r="Q289" i="2"/>
  <c r="Q288" i="2"/>
  <c r="Q287" i="2"/>
  <c r="Q286" i="2"/>
  <c r="Q285" i="2"/>
  <c r="Q284" i="2"/>
  <c r="Q283" i="2"/>
  <c r="Q282" i="2"/>
  <c r="Q281" i="2"/>
  <c r="Q280" i="2"/>
  <c r="Q279" i="2"/>
  <c r="Q278" i="2"/>
  <c r="Q277" i="2"/>
  <c r="Q276" i="2"/>
  <c r="Q275" i="2"/>
  <c r="Q274" i="2"/>
  <c r="Q273" i="2"/>
  <c r="Q272" i="2"/>
  <c r="Q271" i="2"/>
  <c r="Q270" i="2"/>
  <c r="Q269" i="2"/>
  <c r="Q268" i="2"/>
  <c r="Q267" i="2"/>
  <c r="Q266" i="2"/>
  <c r="Q265" i="2"/>
  <c r="Q264" i="2"/>
  <c r="Q263" i="2"/>
  <c r="Q262" i="2"/>
  <c r="Q261" i="2"/>
  <c r="Q260" i="2"/>
  <c r="Q259" i="2"/>
  <c r="Q258" i="2"/>
  <c r="Q257" i="2"/>
  <c r="Q256" i="2"/>
  <c r="Q255" i="2"/>
  <c r="Q254" i="2"/>
  <c r="Q253" i="2"/>
  <c r="Q252" i="2"/>
  <c r="Q251" i="2"/>
  <c r="Q250" i="2"/>
  <c r="Q249" i="2"/>
  <c r="Q248" i="2"/>
  <c r="Q247" i="2"/>
  <c r="Q246" i="2"/>
  <c r="Q245" i="2"/>
  <c r="Q244" i="2"/>
  <c r="Q243" i="2"/>
  <c r="Q242" i="2"/>
  <c r="Q241" i="2"/>
  <c r="Q240" i="2"/>
  <c r="Q239" i="2"/>
  <c r="Q238" i="2"/>
  <c r="Q237" i="2"/>
  <c r="Q236" i="2"/>
  <c r="Q235" i="2"/>
  <c r="Q234" i="2"/>
  <c r="Q233" i="2"/>
  <c r="Q232" i="2"/>
  <c r="Q231" i="2"/>
  <c r="Q230" i="2"/>
  <c r="Q229" i="2"/>
  <c r="Q228" i="2"/>
  <c r="Q227" i="2"/>
  <c r="Q226" i="2"/>
  <c r="Q225" i="2"/>
  <c r="Q224" i="2"/>
  <c r="Q223" i="2"/>
  <c r="Q222" i="2"/>
  <c r="Q221" i="2"/>
  <c r="Q220" i="2"/>
  <c r="Q219" i="2"/>
  <c r="Q218" i="2"/>
  <c r="Q217" i="2"/>
  <c r="Q216" i="2"/>
  <c r="Q215" i="2"/>
  <c r="Q214" i="2"/>
  <c r="Q213" i="2"/>
  <c r="Q212" i="2"/>
  <c r="Q211" i="2"/>
  <c r="Q210" i="2"/>
  <c r="Q209" i="2"/>
  <c r="Q208" i="2"/>
  <c r="Q207" i="2"/>
  <c r="Q206" i="2"/>
  <c r="Q205" i="2"/>
  <c r="Q204" i="2"/>
  <c r="Q203" i="2"/>
  <c r="Q202" i="2"/>
  <c r="Q201" i="2"/>
  <c r="Q200" i="2"/>
  <c r="Q199" i="2"/>
  <c r="Q198" i="2"/>
  <c r="Q197" i="2"/>
  <c r="Q196" i="2"/>
  <c r="Q195" i="2"/>
  <c r="Q194" i="2"/>
  <c r="Q193" i="2"/>
  <c r="Q192" i="2"/>
  <c r="Q191" i="2"/>
  <c r="Q190" i="2"/>
  <c r="Q189" i="2"/>
  <c r="Q188" i="2"/>
  <c r="Q187" i="2"/>
  <c r="Q186" i="2"/>
  <c r="Q185" i="2"/>
  <c r="Q184" i="2"/>
  <c r="Q183" i="2"/>
  <c r="Q182" i="2"/>
  <c r="Q181" i="2"/>
  <c r="Q180" i="2"/>
  <c r="Q179" i="2"/>
  <c r="Q178" i="2"/>
  <c r="Q177" i="2"/>
  <c r="Q176" i="2"/>
  <c r="Q175" i="2"/>
  <c r="Q174" i="2"/>
  <c r="Q173" i="2"/>
  <c r="Q172" i="2"/>
  <c r="Q171" i="2"/>
  <c r="Q170" i="2"/>
  <c r="Q169" i="2"/>
  <c r="Q168" i="2"/>
  <c r="Q167" i="2"/>
  <c r="Q166" i="2"/>
  <c r="Q165" i="2"/>
  <c r="Q164" i="2"/>
  <c r="Q163" i="2"/>
  <c r="Q162" i="2"/>
  <c r="Q161" i="2"/>
  <c r="Q160" i="2"/>
  <c r="Q159" i="2"/>
  <c r="Q158" i="2"/>
  <c r="Q157" i="2"/>
  <c r="Q156" i="2"/>
  <c r="Q155" i="2"/>
  <c r="Q154" i="2"/>
  <c r="Q153" i="2"/>
  <c r="Q152" i="2"/>
  <c r="Q151" i="2"/>
  <c r="Q150" i="2"/>
  <c r="Q149" i="2"/>
  <c r="Q148" i="2"/>
  <c r="Q147" i="2"/>
  <c r="Q146" i="2"/>
  <c r="Q145" i="2"/>
  <c r="Q144" i="2"/>
  <c r="Q143" i="2"/>
  <c r="Q142" i="2"/>
  <c r="Q141" i="2"/>
  <c r="Q140" i="2"/>
  <c r="Q139" i="2"/>
  <c r="Q138" i="2"/>
  <c r="Q137" i="2"/>
  <c r="Q136" i="2"/>
  <c r="Q135" i="2"/>
  <c r="Q134" i="2"/>
  <c r="Q133" i="2"/>
  <c r="Q132" i="2"/>
  <c r="Q131" i="2"/>
  <c r="Q130" i="2"/>
  <c r="Q129" i="2"/>
  <c r="Q128" i="2"/>
  <c r="Q127" i="2"/>
  <c r="Q126" i="2"/>
  <c r="Q125" i="2"/>
  <c r="Q124" i="2"/>
  <c r="Q123" i="2"/>
  <c r="Q122" i="2"/>
  <c r="Q121" i="2"/>
  <c r="Q120" i="2"/>
  <c r="Q119" i="2"/>
  <c r="Q118" i="2"/>
  <c r="Q117" i="2"/>
  <c r="Q116" i="2"/>
  <c r="Q115" i="2"/>
  <c r="Q114" i="2"/>
  <c r="Q113" i="2"/>
  <c r="Q112" i="2"/>
  <c r="Q111" i="2"/>
  <c r="Q110" i="2"/>
  <c r="Q109" i="2"/>
  <c r="Q108" i="2"/>
  <c r="Q107" i="2"/>
  <c r="Q106" i="2"/>
  <c r="Q105" i="2"/>
  <c r="Q104" i="2"/>
  <c r="Q103" i="2"/>
  <c r="Q102" i="2"/>
  <c r="Q101" i="2"/>
  <c r="Q100" i="2"/>
  <c r="Q99" i="2"/>
  <c r="Q98" i="2"/>
  <c r="Q97" i="2"/>
  <c r="Q96" i="2"/>
  <c r="Q95" i="2"/>
  <c r="Q94" i="2"/>
  <c r="Q93" i="2"/>
  <c r="Q92" i="2"/>
  <c r="Q91" i="2"/>
  <c r="Q90" i="2"/>
  <c r="Q89" i="2"/>
  <c r="Q88" i="2"/>
  <c r="Q87" i="2"/>
  <c r="Q86" i="2"/>
  <c r="Q85" i="2"/>
  <c r="Q84" i="2"/>
  <c r="Q83" i="2"/>
  <c r="Q82" i="2"/>
  <c r="Q81" i="2"/>
  <c r="Q80" i="2"/>
  <c r="Q79" i="2"/>
  <c r="Q78" i="2"/>
  <c r="Q77" i="2"/>
  <c r="Q76" i="2"/>
  <c r="Q75" i="2"/>
  <c r="Q74" i="2"/>
  <c r="Q73" i="2"/>
  <c r="Q72" i="2"/>
  <c r="Q71" i="2"/>
  <c r="Q70" i="2"/>
  <c r="Q69" i="2"/>
  <c r="Q68" i="2"/>
  <c r="Q67" i="2"/>
  <c r="Q66" i="2"/>
  <c r="Q65" i="2"/>
  <c r="Q64" i="2"/>
  <c r="Q63" i="2"/>
  <c r="Q62" i="2"/>
  <c r="Q61" i="2"/>
  <c r="Q60" i="2"/>
  <c r="Q59" i="2"/>
  <c r="Q58" i="2"/>
  <c r="Q57" i="2"/>
  <c r="Q56" i="2"/>
  <c r="Q55" i="2"/>
  <c r="Q54" i="2"/>
  <c r="Q53" i="2"/>
  <c r="Q52" i="2"/>
  <c r="Q51" i="2"/>
  <c r="Q50" i="2"/>
  <c r="Q49" i="2"/>
  <c r="Q48" i="2"/>
  <c r="Q47" i="2"/>
  <c r="Q46" i="2"/>
  <c r="Q45" i="2"/>
  <c r="Q44" i="2"/>
  <c r="Q43" i="2"/>
  <c r="Q42" i="2"/>
  <c r="Q41" i="2"/>
  <c r="Q40" i="2"/>
  <c r="Q39" i="2"/>
  <c r="Q38" i="2"/>
  <c r="Q37" i="2"/>
  <c r="Q36" i="2"/>
  <c r="Q35" i="2"/>
  <c r="Q34" i="2"/>
  <c r="Q33" i="2"/>
  <c r="Q32" i="2"/>
  <c r="Q31" i="2"/>
  <c r="Q30" i="2"/>
  <c r="Q29" i="2"/>
  <c r="Q28" i="2"/>
  <c r="Q27" i="2"/>
  <c r="Q26" i="2"/>
  <c r="Q25" i="2"/>
  <c r="Q24" i="2"/>
  <c r="Q23" i="2"/>
  <c r="Q22" i="2"/>
  <c r="Q21" i="2"/>
  <c r="Q20" i="2"/>
  <c r="Q19" i="2"/>
  <c r="Q18" i="2"/>
  <c r="Q17" i="2"/>
  <c r="Q16" i="2"/>
  <c r="Q15" i="2"/>
  <c r="Q14" i="2"/>
  <c r="Q13" i="2"/>
  <c r="Q12" i="2"/>
  <c r="Q11" i="2"/>
  <c r="Q10" i="2"/>
  <c r="BQ289" i="1"/>
  <c r="Q289" i="1"/>
  <c r="BQ288" i="1"/>
  <c r="Q288" i="1"/>
  <c r="BQ287" i="1"/>
  <c r="Q287" i="1"/>
  <c r="BQ286" i="1"/>
  <c r="Q286" i="1"/>
  <c r="BQ285" i="1"/>
  <c r="Q285" i="1"/>
  <c r="BQ284" i="1"/>
  <c r="Q284" i="1"/>
  <c r="BQ283" i="1"/>
  <c r="Q283" i="1"/>
  <c r="BQ282" i="1"/>
  <c r="Q282" i="1"/>
  <c r="BQ281" i="1"/>
  <c r="Q281" i="1"/>
  <c r="BQ280" i="1"/>
  <c r="Q280" i="1"/>
  <c r="BQ279" i="1"/>
  <c r="Q279" i="1"/>
  <c r="BQ278" i="1"/>
  <c r="Q278" i="1"/>
  <c r="BQ277" i="1"/>
  <c r="Q277" i="1"/>
  <c r="BQ276" i="1"/>
  <c r="Q276" i="1"/>
  <c r="BQ275" i="1"/>
  <c r="Q275" i="1"/>
  <c r="BQ274" i="1"/>
  <c r="Q274" i="1"/>
  <c r="BQ273" i="1"/>
  <c r="Q273" i="1"/>
  <c r="BQ272" i="1"/>
  <c r="Q272" i="1"/>
  <c r="BQ271" i="1"/>
  <c r="Q271" i="1"/>
  <c r="BQ270" i="1"/>
  <c r="Q270" i="1"/>
  <c r="BQ269" i="1"/>
  <c r="Q269" i="1"/>
  <c r="BQ268" i="1"/>
  <c r="Q268" i="1"/>
  <c r="BQ267" i="1"/>
  <c r="Q267" i="1"/>
  <c r="BQ266" i="1"/>
  <c r="Q266" i="1"/>
  <c r="BQ265" i="1"/>
  <c r="Q265" i="1"/>
  <c r="BQ264" i="1"/>
  <c r="Q264" i="1"/>
  <c r="BQ263" i="1"/>
  <c r="Q263" i="1"/>
  <c r="BQ262" i="1"/>
  <c r="Q262" i="1"/>
  <c r="BQ261" i="1"/>
  <c r="Q261" i="1"/>
  <c r="BQ260" i="1"/>
  <c r="Q260" i="1"/>
  <c r="BQ259" i="1"/>
  <c r="Q259" i="1"/>
  <c r="BQ258" i="1"/>
  <c r="Q258" i="1"/>
  <c r="BQ257" i="1"/>
  <c r="Q257" i="1"/>
  <c r="BQ256" i="1"/>
  <c r="Q256" i="1"/>
  <c r="BQ255" i="1"/>
  <c r="Q255" i="1"/>
  <c r="BQ254" i="1"/>
  <c r="Q254" i="1"/>
  <c r="BQ253" i="1"/>
  <c r="Q253" i="1"/>
  <c r="BQ252" i="1"/>
  <c r="Q252" i="1"/>
  <c r="BQ251" i="1"/>
  <c r="Q251" i="1"/>
  <c r="BQ250" i="1"/>
  <c r="Q250" i="1"/>
  <c r="BQ249" i="1"/>
  <c r="Q249" i="1"/>
  <c r="BQ248" i="1"/>
  <c r="Q248" i="1"/>
  <c r="BQ247" i="1"/>
  <c r="Q247" i="1"/>
  <c r="BQ246" i="1"/>
  <c r="Q246" i="1"/>
  <c r="BQ245" i="1"/>
  <c r="Q245" i="1"/>
  <c r="BQ244" i="1"/>
  <c r="Q244" i="1"/>
  <c r="BQ243" i="1"/>
  <c r="Q243" i="1"/>
  <c r="BQ242" i="1"/>
  <c r="Q242" i="1"/>
  <c r="BQ241" i="1"/>
  <c r="Q241" i="1"/>
  <c r="BQ240" i="1"/>
  <c r="Q240" i="1"/>
  <c r="BQ239" i="1"/>
  <c r="Q239" i="1"/>
  <c r="BQ238" i="1"/>
  <c r="Q238" i="1"/>
  <c r="BQ237" i="1"/>
  <c r="Q237" i="1"/>
  <c r="BQ236" i="1"/>
  <c r="Q236" i="1"/>
  <c r="BQ235" i="1"/>
  <c r="Q235" i="1"/>
  <c r="BQ234" i="1"/>
  <c r="Q234" i="1"/>
  <c r="BQ233" i="1"/>
  <c r="Q233" i="1"/>
  <c r="BQ232" i="1"/>
  <c r="Q232" i="1"/>
  <c r="BQ231" i="1"/>
  <c r="Q231" i="1"/>
  <c r="BQ230" i="1"/>
  <c r="Q230" i="1"/>
  <c r="BQ229" i="1"/>
  <c r="Q229" i="1"/>
  <c r="BQ228" i="1"/>
  <c r="Q228" i="1"/>
  <c r="BQ227" i="1"/>
  <c r="Q227" i="1"/>
  <c r="BQ226" i="1"/>
  <c r="Q226" i="1"/>
  <c r="BQ225" i="1"/>
  <c r="Q225" i="1"/>
  <c r="BQ224" i="1"/>
  <c r="Q224" i="1"/>
  <c r="BQ223" i="1"/>
  <c r="Q223" i="1"/>
  <c r="BQ222" i="1"/>
  <c r="Q222" i="1"/>
  <c r="BQ221" i="1"/>
  <c r="Q221" i="1"/>
  <c r="BQ220" i="1"/>
  <c r="Q220" i="1"/>
  <c r="BQ219" i="1"/>
  <c r="Q219" i="1"/>
  <c r="BQ218" i="1"/>
  <c r="Q218" i="1"/>
  <c r="BQ217" i="1"/>
  <c r="Q217" i="1"/>
  <c r="BQ216" i="1"/>
  <c r="Q216" i="1"/>
  <c r="BQ215" i="1"/>
  <c r="Q215" i="1"/>
  <c r="BQ214" i="1"/>
  <c r="Q214" i="1"/>
  <c r="BQ213" i="1"/>
  <c r="Q213" i="1"/>
  <c r="BQ212" i="1"/>
  <c r="Q212" i="1"/>
  <c r="BQ211" i="1"/>
  <c r="Q211" i="1"/>
  <c r="BQ210" i="1"/>
  <c r="Q210" i="1"/>
  <c r="BQ209" i="1"/>
  <c r="Q209" i="1"/>
  <c r="BQ208" i="1"/>
  <c r="Q208" i="1"/>
  <c r="BQ207" i="1"/>
  <c r="Q207" i="1"/>
  <c r="BQ206" i="1"/>
  <c r="Q206" i="1"/>
  <c r="BQ205" i="1"/>
  <c r="Q205" i="1"/>
  <c r="BQ204" i="1"/>
  <c r="Q204" i="1"/>
  <c r="BQ203" i="1"/>
  <c r="Q203" i="1"/>
  <c r="BQ202" i="1"/>
  <c r="Q202" i="1"/>
  <c r="BQ201" i="1"/>
  <c r="Q201" i="1"/>
  <c r="BQ200" i="1"/>
  <c r="Q200" i="1"/>
  <c r="BQ199" i="1"/>
  <c r="Q199" i="1"/>
  <c r="BQ198" i="1"/>
  <c r="Q198" i="1"/>
  <c r="BQ197" i="1"/>
  <c r="Q197" i="1"/>
  <c r="BQ196" i="1"/>
  <c r="Q196" i="1"/>
  <c r="BQ195" i="1"/>
  <c r="Q195" i="1"/>
  <c r="BQ194" i="1"/>
  <c r="Q194" i="1"/>
  <c r="BQ193" i="1"/>
  <c r="Q193" i="1"/>
  <c r="BQ192" i="1"/>
  <c r="Q192" i="1"/>
  <c r="BQ191" i="1"/>
  <c r="Q191" i="1"/>
  <c r="BQ190" i="1"/>
  <c r="Q190" i="1"/>
  <c r="BQ189" i="1"/>
  <c r="Q189" i="1"/>
  <c r="BQ188" i="1"/>
  <c r="Q188" i="1"/>
  <c r="BQ187" i="1"/>
  <c r="Q187" i="1"/>
  <c r="BQ186" i="1"/>
  <c r="Q186" i="1"/>
  <c r="BQ185" i="1"/>
  <c r="Q185" i="1"/>
  <c r="BQ184" i="1"/>
  <c r="Q184" i="1"/>
  <c r="BQ183" i="1"/>
  <c r="Q183" i="1"/>
  <c r="BQ182" i="1"/>
  <c r="Q182" i="1"/>
  <c r="BQ181" i="1"/>
  <c r="Q181" i="1"/>
  <c r="BQ180" i="1"/>
  <c r="Q180" i="1"/>
  <c r="BQ179" i="1"/>
  <c r="Q179" i="1"/>
  <c r="BQ178" i="1"/>
  <c r="Q178" i="1"/>
  <c r="BQ177" i="1"/>
  <c r="Q177" i="1"/>
  <c r="BQ176" i="1"/>
  <c r="Q176" i="1"/>
  <c r="BQ175" i="1"/>
  <c r="Q175" i="1"/>
  <c r="BQ174" i="1"/>
  <c r="Q174" i="1"/>
  <c r="BQ173" i="1"/>
  <c r="Q173" i="1"/>
  <c r="BQ172" i="1"/>
  <c r="Q172" i="1"/>
  <c r="BQ171" i="1"/>
  <c r="Q171" i="1"/>
  <c r="BQ170" i="1"/>
  <c r="Q170" i="1"/>
  <c r="BQ169" i="1"/>
  <c r="Q169" i="1"/>
  <c r="BQ168" i="1"/>
  <c r="Q168" i="1"/>
  <c r="BQ167" i="1"/>
  <c r="Q167" i="1"/>
  <c r="BQ166" i="1"/>
  <c r="Q166" i="1"/>
  <c r="BQ165" i="1"/>
  <c r="Q165" i="1"/>
  <c r="BQ164" i="1"/>
  <c r="Q164" i="1"/>
  <c r="BQ163" i="1"/>
  <c r="Q163" i="1"/>
  <c r="BQ162" i="1"/>
  <c r="Q162" i="1"/>
  <c r="BQ161" i="1"/>
  <c r="Q161" i="1"/>
  <c r="BQ160" i="1"/>
  <c r="Q160" i="1"/>
  <c r="BQ159" i="1"/>
  <c r="Q159" i="1"/>
  <c r="BQ158" i="1"/>
  <c r="Q158" i="1"/>
  <c r="BQ157" i="1"/>
  <c r="Q157" i="1"/>
  <c r="BQ156" i="1"/>
  <c r="Q156" i="1"/>
  <c r="BQ155" i="1"/>
  <c r="Q155" i="1"/>
  <c r="BQ154" i="1"/>
  <c r="Q154" i="1"/>
  <c r="BQ153" i="1"/>
  <c r="Q153" i="1"/>
  <c r="BQ152" i="1"/>
  <c r="Q152" i="1"/>
  <c r="BQ151" i="1"/>
  <c r="Q151" i="1"/>
  <c r="BQ150" i="1"/>
  <c r="Q150" i="1"/>
  <c r="BQ149" i="1"/>
  <c r="Q149" i="1"/>
  <c r="BQ148" i="1"/>
  <c r="Q148" i="1"/>
  <c r="BQ147" i="1"/>
  <c r="Q147" i="1"/>
  <c r="BQ146" i="1"/>
  <c r="Q146" i="1"/>
  <c r="BQ145" i="1"/>
  <c r="Q145" i="1"/>
  <c r="BQ144" i="1"/>
  <c r="Q144" i="1"/>
  <c r="BQ143" i="1"/>
  <c r="Q143" i="1"/>
  <c r="BQ142" i="1"/>
  <c r="Q142" i="1"/>
  <c r="BQ141" i="1"/>
  <c r="Q141" i="1"/>
  <c r="BQ140" i="1"/>
  <c r="Q140" i="1"/>
  <c r="BQ139" i="1"/>
  <c r="Q139" i="1"/>
  <c r="BQ138" i="1"/>
  <c r="Q138" i="1"/>
  <c r="BQ137" i="1"/>
  <c r="Q137" i="1"/>
  <c r="BQ136" i="1"/>
  <c r="Q136" i="1"/>
  <c r="BQ135" i="1"/>
  <c r="Q135" i="1"/>
  <c r="BQ134" i="1"/>
  <c r="Q134" i="1"/>
  <c r="BQ133" i="1"/>
  <c r="Q133" i="1"/>
  <c r="BQ132" i="1"/>
  <c r="Q132" i="1"/>
  <c r="BQ131" i="1"/>
  <c r="Q131" i="1"/>
  <c r="BQ130" i="1"/>
  <c r="Q130" i="1"/>
  <c r="BQ129" i="1"/>
  <c r="Q129" i="1"/>
  <c r="BQ128" i="1"/>
  <c r="Q128" i="1"/>
  <c r="BQ127" i="1"/>
  <c r="Q127" i="1"/>
  <c r="BQ126" i="1"/>
  <c r="Q126" i="1"/>
  <c r="BQ125" i="1"/>
  <c r="Q125" i="1"/>
  <c r="BQ124" i="1"/>
  <c r="Q124" i="1"/>
  <c r="BQ123" i="1"/>
  <c r="Q123" i="1"/>
  <c r="BQ122" i="1"/>
  <c r="Q122" i="1"/>
  <c r="BQ121" i="1"/>
  <c r="Q121" i="1"/>
  <c r="BQ120" i="1"/>
  <c r="Q120" i="1"/>
  <c r="BQ119" i="1"/>
  <c r="Q119" i="1"/>
  <c r="BQ118" i="1"/>
  <c r="Q118" i="1"/>
  <c r="BQ117" i="1"/>
  <c r="Q117" i="1"/>
  <c r="BQ116" i="1"/>
  <c r="Q116" i="1"/>
  <c r="BQ115" i="1"/>
  <c r="Q115" i="1"/>
  <c r="BQ114" i="1"/>
  <c r="Q114" i="1"/>
  <c r="BQ113" i="1"/>
  <c r="Q113" i="1"/>
  <c r="BQ112" i="1"/>
  <c r="Q112" i="1"/>
  <c r="BQ111" i="1"/>
  <c r="Q111" i="1"/>
  <c r="BQ110" i="1"/>
  <c r="Q110" i="1"/>
  <c r="BQ109" i="1"/>
  <c r="Q109" i="1"/>
  <c r="BQ108" i="1"/>
  <c r="Q108" i="1"/>
  <c r="BQ107" i="1"/>
  <c r="Q107" i="1"/>
  <c r="BQ106" i="1"/>
  <c r="Q106" i="1"/>
  <c r="BQ105" i="1"/>
  <c r="Q105" i="1"/>
  <c r="BQ104" i="1"/>
  <c r="Q104" i="1"/>
  <c r="BQ103" i="1"/>
  <c r="Q103" i="1"/>
  <c r="BQ102" i="1"/>
  <c r="Q102" i="1"/>
  <c r="BQ101" i="1"/>
  <c r="Q101" i="1"/>
  <c r="BQ100" i="1"/>
  <c r="Q100" i="1"/>
  <c r="BQ99" i="1"/>
  <c r="Q99" i="1"/>
  <c r="BQ98" i="1"/>
  <c r="Q98" i="1"/>
  <c r="BQ97" i="1"/>
  <c r="Q97" i="1"/>
  <c r="BQ96" i="1"/>
  <c r="Q96" i="1"/>
  <c r="BQ95" i="1"/>
  <c r="Q95" i="1"/>
  <c r="BQ94" i="1"/>
  <c r="Q94" i="1"/>
  <c r="BQ93" i="1"/>
  <c r="Q93" i="1"/>
  <c r="BQ92" i="1"/>
  <c r="Q92" i="1"/>
  <c r="BQ91" i="1"/>
  <c r="Q91" i="1"/>
  <c r="BQ90" i="1"/>
  <c r="Q90" i="1"/>
  <c r="BQ89" i="1"/>
  <c r="Q89" i="1"/>
  <c r="BQ88" i="1"/>
  <c r="Q88" i="1"/>
  <c r="BQ87" i="1"/>
  <c r="Q87" i="1"/>
  <c r="BQ86" i="1"/>
  <c r="Q86" i="1"/>
  <c r="BQ85" i="1"/>
  <c r="Q85" i="1"/>
  <c r="BQ84" i="1"/>
  <c r="Q84" i="1"/>
  <c r="BQ83" i="1"/>
  <c r="Q83" i="1"/>
  <c r="BQ82" i="1"/>
  <c r="Q82" i="1"/>
  <c r="BQ81" i="1"/>
  <c r="Q81" i="1"/>
  <c r="BQ80" i="1"/>
  <c r="Q80" i="1"/>
  <c r="BQ79" i="1"/>
  <c r="Q79" i="1"/>
  <c r="BQ78" i="1"/>
  <c r="Q78" i="1"/>
  <c r="BQ77" i="1"/>
  <c r="Q77" i="1"/>
  <c r="BQ76" i="1"/>
  <c r="Q76" i="1"/>
  <c r="BQ75" i="1"/>
  <c r="Q75" i="1"/>
  <c r="BQ74" i="1"/>
  <c r="Q74" i="1"/>
  <c r="BQ73" i="1"/>
  <c r="Q73" i="1"/>
  <c r="BQ72" i="1"/>
  <c r="Q72" i="1"/>
  <c r="BQ71" i="1"/>
  <c r="Q71" i="1"/>
  <c r="BQ70" i="1"/>
  <c r="Q70" i="1"/>
  <c r="BQ69" i="1"/>
  <c r="Q69" i="1"/>
  <c r="BQ68" i="1"/>
  <c r="Q68" i="1"/>
  <c r="BQ67" i="1"/>
  <c r="Q67" i="1"/>
  <c r="BQ66" i="1"/>
  <c r="Q66" i="1"/>
  <c r="BQ65" i="1"/>
  <c r="Q65" i="1"/>
  <c r="BQ64" i="1"/>
  <c r="Q64" i="1"/>
  <c r="BQ63" i="1"/>
  <c r="Q63" i="1"/>
  <c r="BQ62" i="1"/>
  <c r="Q62" i="1"/>
  <c r="BQ61" i="1"/>
  <c r="Q61" i="1"/>
  <c r="BQ60" i="1"/>
  <c r="Q60" i="1"/>
  <c r="BQ59" i="1"/>
  <c r="Q59" i="1"/>
  <c r="BQ58" i="1"/>
  <c r="Q58" i="1"/>
  <c r="BQ57" i="1"/>
  <c r="Q57" i="1"/>
  <c r="BQ56" i="1"/>
  <c r="Q56" i="1"/>
  <c r="BQ55" i="1"/>
  <c r="Q55" i="1"/>
  <c r="BQ54" i="1"/>
  <c r="Q54" i="1"/>
  <c r="BQ53" i="1"/>
  <c r="Q53" i="1"/>
  <c r="BQ52" i="1"/>
  <c r="Q52" i="1"/>
  <c r="BQ51" i="1"/>
  <c r="Q51" i="1"/>
  <c r="BQ50" i="1"/>
  <c r="Q50" i="1"/>
  <c r="BQ49" i="1"/>
  <c r="Q49" i="1"/>
  <c r="BQ48" i="1"/>
  <c r="Q48" i="1"/>
  <c r="BQ47" i="1"/>
  <c r="Q47" i="1"/>
  <c r="BQ46" i="1"/>
  <c r="Q46" i="1"/>
  <c r="BQ45" i="1"/>
  <c r="Q45" i="1"/>
  <c r="BQ44" i="1"/>
  <c r="Q44" i="1"/>
  <c r="BQ43" i="1"/>
  <c r="Q43" i="1"/>
  <c r="BQ42" i="1"/>
  <c r="Q42" i="1"/>
  <c r="BQ41" i="1"/>
  <c r="Q41" i="1"/>
  <c r="BQ40" i="1"/>
  <c r="Q40" i="1"/>
  <c r="BQ39" i="1"/>
  <c r="Q39" i="1"/>
  <c r="BQ38" i="1"/>
  <c r="Q38" i="1"/>
  <c r="BQ37" i="1"/>
  <c r="Q37" i="1"/>
  <c r="BQ36" i="1"/>
  <c r="Q36" i="1"/>
  <c r="BQ35" i="1"/>
  <c r="Q35" i="1"/>
  <c r="BQ34" i="1"/>
  <c r="Q34" i="1"/>
  <c r="BQ33" i="1"/>
  <c r="Q33" i="1"/>
  <c r="BQ32" i="1"/>
  <c r="Q32" i="1"/>
  <c r="BQ31" i="1"/>
  <c r="Q31" i="1"/>
  <c r="BQ30" i="1"/>
  <c r="Q30" i="1"/>
  <c r="BQ29" i="1"/>
  <c r="Q29" i="1"/>
  <c r="BQ28" i="1"/>
  <c r="Q28" i="1"/>
  <c r="BQ27" i="1"/>
  <c r="Q27" i="1"/>
  <c r="BQ26" i="1"/>
  <c r="Q26" i="1"/>
  <c r="BQ25" i="1"/>
  <c r="Q25" i="1"/>
  <c r="BQ24" i="1"/>
  <c r="Q24" i="1"/>
  <c r="BQ23" i="1"/>
  <c r="Q23" i="1"/>
  <c r="BQ22" i="1"/>
  <c r="Q22" i="1"/>
  <c r="BQ21" i="1"/>
  <c r="Q21" i="1"/>
  <c r="BQ20" i="1"/>
  <c r="Q20" i="1"/>
  <c r="BQ19" i="1"/>
  <c r="Q19" i="1"/>
  <c r="BQ18" i="1"/>
  <c r="Q18" i="1"/>
  <c r="BQ17" i="1"/>
  <c r="Q17" i="1"/>
  <c r="BQ16" i="1"/>
  <c r="Q16" i="1"/>
  <c r="BQ15" i="1"/>
  <c r="Q15" i="1"/>
  <c r="BQ14" i="1"/>
  <c r="Q14" i="1"/>
  <c r="BQ13" i="1"/>
  <c r="Q13" i="1"/>
  <c r="BQ12" i="1"/>
  <c r="Q12" i="1"/>
  <c r="BQ11" i="1"/>
  <c r="Q11" i="1"/>
  <c r="BQ10" i="1"/>
  <c r="Q10" i="1"/>
</calcChain>
</file>

<file path=xl/comments1.xml><?xml version="1.0" encoding="utf-8"?>
<comments xmlns="http://schemas.openxmlformats.org/spreadsheetml/2006/main">
  <authors>
    <author>Ruben Antonio Mora Garces</author>
  </authors>
  <commentList>
    <comment ref="Q290" authorId="0">
      <text>
        <r>
          <rPr>
            <b/>
            <sz val="9"/>
            <color indexed="81"/>
            <rFont val="Tahoma"/>
            <family val="2"/>
          </rPr>
          <t>Ruben Antonio Mora Garces:</t>
        </r>
        <r>
          <rPr>
            <sz val="9"/>
            <color indexed="81"/>
            <rFont val="Tahoma"/>
            <family val="2"/>
          </rPr>
          <t xml:space="preserve">
cambio del original, de acuerdo al nuevo mapa de procesos</t>
        </r>
      </text>
    </comment>
  </commentList>
</comments>
</file>

<file path=xl/comments2.xml><?xml version="1.0" encoding="utf-8"?>
<comments xmlns="http://schemas.openxmlformats.org/spreadsheetml/2006/main">
  <authors>
    <author>Ruben Antonio Mora Garces</author>
  </authors>
  <commentList>
    <comment ref="Q290" authorId="0">
      <text>
        <r>
          <rPr>
            <b/>
            <sz val="9"/>
            <color indexed="81"/>
            <rFont val="Tahoma"/>
            <family val="2"/>
          </rPr>
          <t>Ruben Antonio Mora Garces:</t>
        </r>
        <r>
          <rPr>
            <sz val="9"/>
            <color indexed="81"/>
            <rFont val="Tahoma"/>
            <family val="2"/>
          </rPr>
          <t xml:space="preserve">
cambio del original, de acuerdo al nuevo mapa de procesos</t>
        </r>
      </text>
    </comment>
  </commentList>
</comments>
</file>

<file path=xl/sharedStrings.xml><?xml version="1.0" encoding="utf-8"?>
<sst xmlns="http://schemas.openxmlformats.org/spreadsheetml/2006/main" count="16591" uniqueCount="1774">
  <si>
    <t>PLAN DE MEJORAMIENTO 2015</t>
  </si>
  <si>
    <t xml:space="preserve">CÓDIGO: CECS-FT-019 </t>
  </si>
  <si>
    <t>VERSIÓN: V</t>
  </si>
  <si>
    <t>FECHA DE APROBACIÓN: 23/09/2014</t>
  </si>
  <si>
    <t>RESPONSABLE: CONTROL INTERNO</t>
  </si>
  <si>
    <t>IDENTIFICACIÓN DEL HALLAZGO</t>
  </si>
  <si>
    <t>ESTABLECIMIENTO ACCIONES DE MEJORA</t>
  </si>
  <si>
    <t>CONSOLIDADO FINAL 2014</t>
  </si>
  <si>
    <t>PRIMER SEGUIMIENTO DE 2015</t>
  </si>
  <si>
    <t>SEGUNDO SEGUIMIENTO DE 2015</t>
  </si>
  <si>
    <t>TERCER SEGUIMIENTO DE 2015</t>
  </si>
  <si>
    <t>CUARTO SEGUIMIENTO DE 2015</t>
  </si>
  <si>
    <t>QUINTO SEGUIMIENTO DE 2015</t>
  </si>
  <si>
    <t>CIERRES ACCION / HALLAZGO</t>
  </si>
  <si>
    <t>No. solicitud</t>
  </si>
  <si>
    <t>fecha de solicitud</t>
  </si>
  <si>
    <t>Fuente de hallazgo</t>
  </si>
  <si>
    <t>Detalle de la fuente</t>
  </si>
  <si>
    <t>Fecha del hallazgo</t>
  </si>
  <si>
    <t>Código o capítulo</t>
  </si>
  <si>
    <t>Hallazgo y/o situación</t>
  </si>
  <si>
    <t>Proceso afectado</t>
  </si>
  <si>
    <t>Causa(s) del hallazgo</t>
  </si>
  <si>
    <t>ACCIÓN</t>
  </si>
  <si>
    <t>Tipo de acción Propuesta</t>
  </si>
  <si>
    <t>Fórmula del indicador</t>
  </si>
  <si>
    <t>% que se espera alcanzar de la meta</t>
  </si>
  <si>
    <t>Fecha de inicio</t>
  </si>
  <si>
    <t>Fecha terminación</t>
  </si>
  <si>
    <t>Líder proceso</t>
  </si>
  <si>
    <t>Nombre del</t>
  </si>
  <si>
    <t>Área responsable de ejecución</t>
  </si>
  <si>
    <t>Líder área responsable de ejecución</t>
  </si>
  <si>
    <t>Recursos</t>
  </si>
  <si>
    <t>¿Hay acción formulada?</t>
  </si>
  <si>
    <t>Resultado del indicador</t>
  </si>
  <si>
    <t>% Acumulado avance en ejecución de la meta</t>
  </si>
  <si>
    <t>0.Alerta</t>
  </si>
  <si>
    <t>0.Analisis - Seguimiento OCI</t>
  </si>
  <si>
    <t>1.Fecha seguimiento</t>
  </si>
  <si>
    <t>1.Evidencias o soportes ejecución acción de mejora</t>
  </si>
  <si>
    <t>1.Actividades realizadas  a la fecha</t>
  </si>
  <si>
    <t>1.Resultado del indicador</t>
  </si>
  <si>
    <t>1. % avance en ejecución de la meta</t>
  </si>
  <si>
    <t>1.Alerta</t>
  </si>
  <si>
    <t>1.Analisis - Seguimiento OCI</t>
  </si>
  <si>
    <t>1.Auditor que realizó el seguimiento</t>
  </si>
  <si>
    <t>2.Fecha seguimiento</t>
  </si>
  <si>
    <t>2.Evidencias o soportes ejecución acción de mejora</t>
  </si>
  <si>
    <t>2.Actividades realizadas  a la fecha</t>
  </si>
  <si>
    <t>2.Resultado del indicador</t>
  </si>
  <si>
    <t>2. % avance en ejecución de la meta</t>
  </si>
  <si>
    <t>2.Alerta</t>
  </si>
  <si>
    <t>2.Analisis - Seguimiento OCI</t>
  </si>
  <si>
    <t>2.Auditor que realizó el seguimiento</t>
  </si>
  <si>
    <t>3.Fecha seguimiento</t>
  </si>
  <si>
    <t>3.Evidencias o soportes ejecución acción de mejora</t>
  </si>
  <si>
    <t>3.Actividades realizadas  a la fecha</t>
  </si>
  <si>
    <t>3.Resultado del indicador</t>
  </si>
  <si>
    <t>3. % avance en ejecución de la meta</t>
  </si>
  <si>
    <t>3.Alerta</t>
  </si>
  <si>
    <t>3.Analisis - Seguimiento OCI</t>
  </si>
  <si>
    <t>3.Auditor que realizó el seguimiento</t>
  </si>
  <si>
    <t>4.Fecha seguimiento</t>
  </si>
  <si>
    <t>4.Evidencias o soportes ejecución acción de mejora</t>
  </si>
  <si>
    <t>4.Actividades realizadas  a la fecha</t>
  </si>
  <si>
    <t>4.Resultado del indicador</t>
  </si>
  <si>
    <t>4. % avance en ejecución de la meta</t>
  </si>
  <si>
    <t>4.Alerta</t>
  </si>
  <si>
    <t>4.Analisis - Seguimiento OCI</t>
  </si>
  <si>
    <t>4.Auditor que realizó el seguimiento</t>
  </si>
  <si>
    <t>5.Fecha seguimiento</t>
  </si>
  <si>
    <t>5.Evidencias o soportes ejecución acción de mejora</t>
  </si>
  <si>
    <t>5.Actividades realizadas  a la fecha</t>
  </si>
  <si>
    <t>5.Resultado del indicador</t>
  </si>
  <si>
    <t>5. % avance en ejecución de la meta</t>
  </si>
  <si>
    <t>5.Alerta</t>
  </si>
  <si>
    <t>5.Analisis - Seguimiento OCI</t>
  </si>
  <si>
    <t>5.Auditor que realizó el seguimiento</t>
  </si>
  <si>
    <t>Estado de la acción</t>
  </si>
  <si>
    <t>Auditor que da cumplimiento a la acción</t>
  </si>
  <si>
    <t>Cierre Hallazgo</t>
  </si>
  <si>
    <t>Auditor que cierra el hallazgo</t>
  </si>
  <si>
    <t>Soporte que evidencia que el ente externo cerró el hallazgo</t>
  </si>
  <si>
    <t>Detalle de Actividades para ejecutar la acción</t>
  </si>
  <si>
    <t>Universo</t>
  </si>
  <si>
    <t>Líder del proceso</t>
  </si>
  <si>
    <t>Responsable de la ejecución)</t>
  </si>
  <si>
    <t>(Asignado por la Oficina de Control Interno)</t>
  </si>
  <si>
    <t>(DD-MM-AA)</t>
  </si>
  <si>
    <t>(Seleccione de la lista desplegable)</t>
  </si>
  <si>
    <t>(Nombre completo del informe origen del hallazgo)</t>
  </si>
  <si>
    <t>(Identificación del  hallazgo. en el informe)</t>
  </si>
  <si>
    <t>(Transcripción del hallazgo)</t>
  </si>
  <si>
    <t>(Utilice cualquier técnica: 5 ¿por qué?, espina pescado, lluvia de ideas etc.)</t>
  </si>
  <si>
    <t>(Detalle todas las actividades que ejecutarán para eliminar la(s) causa(s) del hallazgo)</t>
  </si>
  <si>
    <t>(Cantidad de actividades de la acción - Columna J).</t>
  </si>
  <si>
    <t>(Formule acorde con cantidad de actividades de la Columna K)</t>
  </si>
  <si>
    <t>(Información automática)</t>
  </si>
  <si>
    <t>(Escriba el nombre del líder del proceso)</t>
  </si>
  <si>
    <t>(Escriba el nombre del líder responsable de la ejecución)</t>
  </si>
  <si>
    <t>(Financieros - Logísticos - Humanos - Tecnológicos )</t>
  </si>
  <si>
    <t>(Si ya hay acción formulada digite No. de solicitud)</t>
  </si>
  <si>
    <t>(Cálculo automático)</t>
  </si>
  <si>
    <t>(Información del análisis adelantado por el auditor que realizó el seguimiento)</t>
  </si>
  <si>
    <t>(Relacione los documentos  que soportan y evidencian avances de ejecución)</t>
  </si>
  <si>
    <t>(No. actividades realizadas de las indicadas en la columna K).</t>
  </si>
  <si>
    <t>(Resultado automático)</t>
  </si>
  <si>
    <t>Origen Interno</t>
  </si>
  <si>
    <t>Análisis de Riesgos</t>
  </si>
  <si>
    <t>1.6</t>
  </si>
  <si>
    <t>No cumplir con el rubro de presupuesto denominado Canjes</t>
  </si>
  <si>
    <t>Prestación/Emisión Servicio de Televisión</t>
  </si>
  <si>
    <t>Realizar reunión con el proceso Gestión financiera, jurídica  para establecer un procedimiento o una figura para realizar canjes.</t>
  </si>
  <si>
    <t>Preventiva</t>
  </si>
  <si>
    <t>Favio Ernesto Fandiño Pinilla</t>
  </si>
  <si>
    <t>Ventas y Mercadeo</t>
  </si>
  <si>
    <t>Subdirector Financiero
Coordinador Jurídico
Secretario General
Profesional Universitario de Ventas y Mercadeo</t>
  </si>
  <si>
    <t>Guillermo Antonio Tamayo Sánchez
Ingrid Natalia Santamaría Pérez
Junny Cristina La Serna Bula
José Luis Ayala Forero</t>
  </si>
  <si>
    <t>Humanos
Tecnológicos</t>
  </si>
  <si>
    <t>NO</t>
  </si>
  <si>
    <t>ROJO</t>
  </si>
  <si>
    <t>*Se evidencian actas de reuniones del 11 y del 26 de diciembre de 2014, en las cuales fue tratado el tema de canje, para la gestión de un procedimiento de canjes.
Para el cálculo del resultado del indicador, se consideran las siguientes actividades:
1. Diseño / contenido del procedimiento
2. Elaboración del procedimiento
3. Formalización en Planeación
4. Publicación
5. Socialización
Resultado: Se cuenta con el contenido del procedimiento (Actividad 1) = 1/5 = 20% 
* Se expresa que a pesar de que a lo largo de la vigencia se evidencia que el rubro se esta ejecutando correctamente, la Dirección Operativa se compromete a realizar la reunión de la acción en la primera semana de diciembre 2014
* La Dirección Operativa se compromete a realizar una reunión donde se trate el tema de canjes, donde también se oficialice una solución con Jurídica, Financiera, Presupuesto, Facturación , Secretaría General, Administrativa y Ventas y Mercadeo
* Se identifica el estado de la acción, el cual determina que la acción no se ha cumplido debido a la falta de personal en el área de Ventas y Mercadeo.
Se revisará y adecuará el procedimiento “Negociación de Canjes” MGC-PD-004.
* En la respuesta al seguimiento de esta acción no se presentaron soportes que evidencien las acciones adelantadas a la fecha.</t>
  </si>
  <si>
    <r>
      <rPr>
        <b/>
        <sz val="9"/>
        <color theme="1"/>
        <rFont val="Tahoma"/>
        <family val="2"/>
      </rPr>
      <t>CJ:</t>
    </r>
    <r>
      <rPr>
        <sz val="9"/>
        <color theme="1"/>
        <rFont val="Tahoma"/>
        <family val="2"/>
      </rPr>
      <t xml:space="preserve">
1) Acta de reunión del 22 de abril de 2015 con tema “Canjes y Alianzas Comerciales”.
2) Correo del área de Ventas y Mercadeo del 22 de enero de 2015 y demás subyacentes en donde se comunica el procedimiento en borrador modificado.
3) Procedimiento de Canjes modificado en borrador.</t>
    </r>
  </si>
  <si>
    <r>
      <rPr>
        <b/>
        <sz val="9"/>
        <color theme="1"/>
        <rFont val="Tahoma"/>
        <family val="2"/>
      </rPr>
      <t>CJ:</t>
    </r>
    <r>
      <rPr>
        <sz val="9"/>
        <color theme="1"/>
        <rFont val="Tahoma"/>
        <family val="2"/>
      </rPr>
      <t xml:space="preserve"> Se evidencia acta de reunión con el área de Ventas y Mercadeo y con la Subdirección Financiera con fecha 22 de abril de 2015, donde se toca nuevamente el tema de canjes y se estipulan compromisos entre las áreas asistentes. Se evidencia correo electrónico del 22 de enero de 2015 por parte de Ventas y Mercadeo, donde se expone el borrador modificado del procedimiento de Canjes; este borrador aún no se encuentra identificado por la alta dirección.
</t>
    </r>
    <r>
      <rPr>
        <b/>
        <sz val="9"/>
        <color theme="1"/>
        <rFont val="Tahoma"/>
        <family val="2"/>
      </rPr>
      <t>VM:</t>
    </r>
    <r>
      <rPr>
        <sz val="9"/>
        <color theme="1"/>
        <rFont val="Tahoma"/>
        <family val="2"/>
      </rPr>
      <t xml:space="preserve"> Se expresa en el área que primero es necesario realizar una Política Comercial en la cual se definan las tarifas Brutas y Netas del Canal para poder realizar la reformulación del procedimiento de Canjes.
</t>
    </r>
    <r>
      <rPr>
        <b/>
        <sz val="9"/>
        <color theme="1"/>
        <rFont val="Tahoma"/>
        <family val="2"/>
      </rPr>
      <t>SG:</t>
    </r>
    <r>
      <rPr>
        <sz val="9"/>
        <color theme="1"/>
        <rFont val="Tahoma"/>
        <family val="2"/>
      </rPr>
      <t xml:space="preserve"> Se indica por parte de la Secretaría General con apoyo de la Subdirección Financiera que las evidencias fueron enviadas a la Oficina de Control Interno en el seguimiento realizado a esta Subdirección.
</t>
    </r>
    <r>
      <rPr>
        <b/>
        <sz val="9"/>
        <color theme="1"/>
        <rFont val="Tahoma"/>
        <family val="2"/>
      </rPr>
      <t>Calificación:</t>
    </r>
    <r>
      <rPr>
        <sz val="9"/>
        <color theme="1"/>
        <rFont val="Tahoma"/>
        <family val="2"/>
      </rPr>
      <t xml:space="preserve"> Se califica 40% debido a que se han cumplido 2 de las 5 actividades programadas y descritas en los anteriores seguimientos.</t>
    </r>
  </si>
  <si>
    <r>
      <rPr>
        <b/>
        <sz val="9"/>
        <color theme="1"/>
        <rFont val="Tahoma"/>
        <family val="2"/>
      </rPr>
      <t>CJ, SG y VM:</t>
    </r>
    <r>
      <rPr>
        <sz val="9"/>
        <color theme="1"/>
        <rFont val="Tahoma"/>
        <family val="2"/>
      </rPr>
      <t xml:space="preserve"> Nicolás David Castillo González</t>
    </r>
  </si>
  <si>
    <r>
      <rPr>
        <b/>
        <sz val="9"/>
        <rFont val="Tahoma"/>
        <family val="2"/>
      </rPr>
      <t>CJ:</t>
    </r>
    <r>
      <rPr>
        <sz val="9"/>
        <rFont val="Tahoma"/>
        <family val="2"/>
      </rPr>
      <t xml:space="preserve"> No se entregaron evidencias que soporten el avance en el cumplimiento de la acción.
</t>
    </r>
    <r>
      <rPr>
        <b/>
        <sz val="9"/>
        <rFont val="Tahoma"/>
        <family val="2"/>
      </rPr>
      <t>SF</t>
    </r>
    <r>
      <rPr>
        <sz val="9"/>
        <rFont val="Tahoma"/>
        <family val="2"/>
      </rPr>
      <t xml:space="preserve">: 
1) Memorando 607 del 7 de Mayo de 2015 donde se agenda reunión sobre el Procedimiento de Canjes, 
2) Acta de reunión No. 016 del 22 de Abril de 2015.
</t>
    </r>
    <r>
      <rPr>
        <b/>
        <sz val="9"/>
        <rFont val="Tahoma"/>
        <family val="2"/>
      </rPr>
      <t>VM:</t>
    </r>
    <r>
      <rPr>
        <sz val="9"/>
        <rFont val="Tahoma"/>
        <family val="2"/>
      </rPr>
      <t xml:space="preserve">
1) Correo de Bogotá es TIC - Fwd_ Observaciones a la propuesta.
2) Word "Observaciones para Mercadeo 1"</t>
    </r>
  </si>
  <si>
    <r>
      <rPr>
        <b/>
        <sz val="9"/>
        <color theme="1"/>
        <rFont val="Tahoma"/>
        <family val="2"/>
      </rPr>
      <t>CJ:</t>
    </r>
    <r>
      <rPr>
        <sz val="9"/>
        <color theme="1"/>
        <rFont val="Tahoma"/>
        <family val="2"/>
      </rPr>
      <t xml:space="preserve"> No se han presentado nuevas reuniones en las que haya participado la Coordinación Jurídica.
</t>
    </r>
    <r>
      <rPr>
        <b/>
        <sz val="9"/>
        <color theme="1"/>
        <rFont val="Tahoma"/>
        <family val="2"/>
      </rPr>
      <t>VM:</t>
    </r>
    <r>
      <rPr>
        <sz val="9"/>
        <color theme="1"/>
        <rFont val="Tahoma"/>
        <family val="2"/>
      </rPr>
      <t xml:space="preserve"> Se indica por parte de Ventas y Mercadeo que se analizó la necesidad de actualizar las políticas del área antes de actualizar el procedimiento de canjes; se evidencia correos electrónicos del 3 y 4 de junio de 2015 donde se hace observaciones sobre dicho borrador.
</t>
    </r>
    <r>
      <rPr>
        <b/>
        <sz val="9"/>
        <color theme="1"/>
        <rFont val="Tahoma"/>
        <family val="2"/>
      </rPr>
      <t>SF</t>
    </r>
    <r>
      <rPr>
        <sz val="9"/>
        <color theme="1"/>
        <rFont val="Tahoma"/>
        <family val="2"/>
      </rPr>
      <t xml:space="preserve">: Se evidencia que la Subdirección Financiera realizó reunión para avanzar el procedimiento de canjes y alianzas comerciales, de acuerdo con el acta de reunion No. 016 de 2015 se acordó que la Oficina Jurídica emitirá concepto jurídico respecto al tratamiento impositivo de dichas operaciones, concepto que hasta la fecha de este seguimiento no fue remitido a financiera.  
</t>
    </r>
    <r>
      <rPr>
        <b/>
        <sz val="9"/>
        <color theme="1"/>
        <rFont val="Tahoma"/>
        <family val="2"/>
      </rPr>
      <t xml:space="preserve">
SG: </t>
    </r>
    <r>
      <rPr>
        <sz val="9"/>
        <color theme="1"/>
        <rFont val="Tahoma"/>
        <family val="2"/>
      </rPr>
      <t xml:space="preserve">Se indica que no se ha retroalimentado a la Secretaría General sobre el tema.
</t>
    </r>
    <r>
      <rPr>
        <b/>
        <sz val="9"/>
        <color theme="1"/>
        <rFont val="Tahoma"/>
        <family val="2"/>
      </rPr>
      <t>Calificación:</t>
    </r>
    <r>
      <rPr>
        <sz val="9"/>
        <color theme="1"/>
        <rFont val="Tahoma"/>
        <family val="2"/>
      </rPr>
      <t xml:space="preserve"> Se califica 40% debido a que, aunque se ha realizado gestión adicional para tener un mejor procedimiento de canjes, se han cumplido 2 de las 5 activiades programadas y descritas en los anteriores seguimientos.</t>
    </r>
  </si>
  <si>
    <r>
      <rPr>
        <b/>
        <sz val="9"/>
        <color theme="1"/>
        <rFont val="Tahoma"/>
        <family val="2"/>
      </rPr>
      <t xml:space="preserve">CJ: </t>
    </r>
    <r>
      <rPr>
        <sz val="9"/>
        <color theme="1"/>
        <rFont val="Tahoma"/>
        <family val="2"/>
      </rPr>
      <t xml:space="preserve">Rubén Antonio Mora Garcés
</t>
    </r>
    <r>
      <rPr>
        <b/>
        <sz val="9"/>
        <color theme="1"/>
        <rFont val="Tahoma"/>
        <family val="2"/>
      </rPr>
      <t xml:space="preserve">VM y SG: </t>
    </r>
    <r>
      <rPr>
        <sz val="9"/>
        <color theme="1"/>
        <rFont val="Tahoma"/>
        <family val="2"/>
      </rPr>
      <t xml:space="preserve">Nicolás David Castillo González
</t>
    </r>
    <r>
      <rPr>
        <b/>
        <sz val="9"/>
        <color theme="1"/>
        <rFont val="Tahoma"/>
        <family val="2"/>
      </rPr>
      <t>SF</t>
    </r>
    <r>
      <rPr>
        <sz val="9"/>
        <color theme="1"/>
        <rFont val="Tahoma"/>
        <family val="2"/>
      </rPr>
      <t>: Claudia Patricia Morales Morales</t>
    </r>
  </si>
  <si>
    <r>
      <rPr>
        <b/>
        <sz val="9"/>
        <color theme="1"/>
        <rFont val="Tahoma"/>
        <family val="2"/>
      </rPr>
      <t>SF:</t>
    </r>
    <r>
      <rPr>
        <sz val="9"/>
        <color theme="1"/>
        <rFont val="Tahoma"/>
        <family val="2"/>
      </rPr>
      <t xml:space="preserve">
1. Pantallazo de procedimiento publicado en la Intranet  de fecha 5 de Octubre de 2015.  (Físico).
2. Procedimiento actualizado de Negociación de Canjes de fecha 30 de Septiembre de 2015. (Físico)
3. Acta de Reunión No. 002 de fecha 26 de Diciembre de 2014, Mesa de trabajo instructivo y procedimiento de canjes (Físico)
4. Memorando 1168 de fecha 31 de Agosto de 2015. (Físico)
5. Memorando 1208 de fecha 4 de Septiembre de 2015. (Físico)
6. Correo electrónico del fecha 21 de Septiembre de 2015 recomendaciones de Financiera al procedimiento de Canjes. (Físico)
7. Acta de reunión o. 001 del 11-dic-2014 Mirar hallazgo y  revisar el procedimiento actual de canje. (Físico)
</t>
    </r>
    <r>
      <rPr>
        <b/>
        <sz val="9"/>
        <color theme="1"/>
        <rFont val="Tahoma"/>
        <family val="2"/>
      </rPr>
      <t xml:space="preserve">VyM
</t>
    </r>
    <r>
      <rPr>
        <sz val="9"/>
        <color theme="1"/>
        <rFont val="Tahoma"/>
        <family val="2"/>
      </rPr>
      <t xml:space="preserve">1. Correo electrónico del 1-oct-2015 donde se confirma la actualización y publicación del procedimiento en la intranet. (Digital)
2. Correo electrónico del 3-sep-2015 solicitando la a forma en que deben ser tratados los canjes, que presenten diferencia en los porcentajes de iva a ser facturados por cada compañía. por parte del Profesional de Ventas y Mercadeo. (Difital)
</t>
    </r>
    <r>
      <rPr>
        <b/>
        <sz val="9"/>
        <color theme="1"/>
        <rFont val="Tahoma"/>
        <family val="2"/>
      </rPr>
      <t xml:space="preserve">CJ: 
</t>
    </r>
    <r>
      <rPr>
        <sz val="9"/>
        <color theme="1"/>
        <rFont val="Tahoma"/>
        <family val="2"/>
      </rPr>
      <t xml:space="preserve">1. Procedimiento: MCOM-PD-004 NEGOCIACION DE CANJES, los 3 responsables entregaron el mismo procedimiento. (Difital)
2. ACTA DE REUNION CANJES 5 de febrero de 2015 (Difital)
</t>
    </r>
  </si>
  <si>
    <t>OK</t>
  </si>
  <si>
    <r>
      <rPr>
        <b/>
        <sz val="9"/>
        <color theme="1"/>
        <rFont val="Tahoma"/>
        <family val="2"/>
      </rPr>
      <t>VyM:</t>
    </r>
    <r>
      <rPr>
        <sz val="9"/>
        <color theme="1"/>
        <rFont val="Tahoma"/>
        <family val="2"/>
      </rPr>
      <t xml:space="preserve"> Se realizó la actualización del Procedimiento MCOM-PD-004 Negociación Canjes, encontrándose en su versión 7 de fecha 30-sep-2015. La publicación se llevó a cabo el 1-oct-2015 de acuerdo a correo de confirmación del área de Planeación. Se realizó una divulgación a todo el canal a través de correo electrónico enviado por Comunicaciones . Se hizo consulta al profesional universitario de contabilidad del canal, en donde se solicita  la forma en que deben ser tratados los canjes que presenten diferencia en los porcentajes de iva a ser facturados por cada compañía. No se evidencia respuesta a esta consulta. 
</t>
    </r>
    <r>
      <rPr>
        <b/>
        <sz val="9"/>
        <color theme="1"/>
        <rFont val="Tahoma"/>
        <family val="2"/>
      </rPr>
      <t>SF:</t>
    </r>
    <r>
      <rPr>
        <sz val="9"/>
        <color theme="1"/>
        <rFont val="Tahoma"/>
        <family val="2"/>
      </rPr>
      <t xml:space="preserve"> El procedimiento  de negociación de canjes se actualizó y se publicó en la intranet en el Listado Maestro de Documentos, el cual se encuentra en el proceso Misional de Gestión Comercial y Mercadeo, el procedimiento se actualizó el 30 de Septiembre de 2015 y se publicó el 5 de Octubre de  2015.
Se evidenció acta de reunión No. 002 de Diciembre de 2014 donde se reunieron los involucrados en el procedimiento de canjes con el fin de revisar el procedimiento actualizado propuesta del área de ventas y mercadeo, como la presentación de la propuesta de operaciones tributarias por parte de la Subdirección Financiera. Se efectuaron observaciones al procedimiento enviado por Ventas y Mercadeo, con el  memorando 1168 del 31 de Agosto de 2015 y la  respuesta  dada se realizó con el memorando No.1208 del 04 de Septiembre de 2015 en la cual se resolvieron dudas y se sugirieron cambios al procedimiento de Negociación de Canjes.  Así mismo  se tiene el correo electrónico del  21 de Septiembre de 2015, entre Financiera y el área de Ventas y Mercadeo en donde se envían las últimas observaciones a este procedimiento.
</t>
    </r>
    <r>
      <rPr>
        <b/>
        <sz val="9"/>
        <color theme="1"/>
        <rFont val="Tahoma"/>
        <family val="2"/>
      </rPr>
      <t xml:space="preserve">CJ: </t>
    </r>
    <r>
      <rPr>
        <sz val="9"/>
        <color theme="1"/>
        <rFont val="Tahoma"/>
        <family val="2"/>
      </rPr>
      <t xml:space="preserve">Se evidencia que ya se estableció el Procedimiento para Canjes .
</t>
    </r>
    <r>
      <rPr>
        <b/>
        <sz val="9"/>
        <color theme="1"/>
        <rFont val="Tahoma"/>
        <family val="2"/>
      </rPr>
      <t xml:space="preserve">SG: </t>
    </r>
    <r>
      <rPr>
        <sz val="9"/>
        <color theme="1"/>
        <rFont val="Tahoma"/>
        <family val="2"/>
      </rPr>
      <t xml:space="preserve">En el seguimiento con la Secretaría General se evidenció con compañía de la Coordinación Jurídica y la Subdirección Financiera que la reunión para tratar el tema de Canjes y el Procedimiento de Negociación de Canjes ya se habían realizado, con lo cual se da por cumplida la acción.
</t>
    </r>
    <r>
      <rPr>
        <b/>
        <sz val="9"/>
        <color theme="1"/>
        <rFont val="Tahoma"/>
        <family val="2"/>
      </rPr>
      <t>Calificación:</t>
    </r>
    <r>
      <rPr>
        <sz val="9"/>
        <color theme="1"/>
        <rFont val="Tahoma"/>
        <family val="2"/>
      </rPr>
      <t>Se da por cumplida la acción al evidenciarse las reuniones y la formulación y actualización del procedimiento en el listado maestro de documentos</t>
    </r>
  </si>
  <si>
    <r>
      <rPr>
        <b/>
        <sz val="9"/>
        <color theme="1"/>
        <rFont val="Tahoma"/>
        <family val="2"/>
      </rPr>
      <t xml:space="preserve">VyM: </t>
    </r>
    <r>
      <rPr>
        <sz val="9"/>
        <color theme="1"/>
        <rFont val="Tahoma"/>
        <family val="2"/>
      </rPr>
      <t xml:space="preserve">Rubén Antonio Mora Garcés
</t>
    </r>
    <r>
      <rPr>
        <b/>
        <sz val="9"/>
        <color theme="1"/>
        <rFont val="Tahoma"/>
        <family val="2"/>
      </rPr>
      <t xml:space="preserve">SF: </t>
    </r>
    <r>
      <rPr>
        <sz val="9"/>
        <color theme="1"/>
        <rFont val="Tahoma"/>
        <family val="2"/>
      </rPr>
      <t xml:space="preserve">Claudia Patricia Morales Morales
</t>
    </r>
    <r>
      <rPr>
        <b/>
        <sz val="9"/>
        <color theme="1"/>
        <rFont val="Tahoma"/>
        <family val="2"/>
      </rPr>
      <t xml:space="preserve">CJ: </t>
    </r>
    <r>
      <rPr>
        <sz val="9"/>
        <color theme="1"/>
        <rFont val="Tahoma"/>
        <family val="2"/>
      </rPr>
      <t xml:space="preserve">Camilo Andrés Caicedo Estrada
</t>
    </r>
    <r>
      <rPr>
        <b/>
        <sz val="9"/>
        <color theme="1"/>
        <rFont val="Tahoma"/>
        <family val="2"/>
      </rPr>
      <t>SG:</t>
    </r>
    <r>
      <rPr>
        <sz val="9"/>
        <color theme="1"/>
        <rFont val="Tahoma"/>
        <family val="2"/>
      </rPr>
      <t xml:space="preserve"> Nicolás David Castillo González</t>
    </r>
  </si>
  <si>
    <t/>
  </si>
  <si>
    <t>Cumplida</t>
  </si>
  <si>
    <t>Pérdida de información documental física y magnética.</t>
  </si>
  <si>
    <t>Gestión de Recursos y Administración de la Información</t>
  </si>
  <si>
    <t>Hacer seguimiento a los procesos para verificar si aplican la TRD.</t>
  </si>
  <si>
    <t>María Eugenia Tovar Rojas</t>
  </si>
  <si>
    <t>Archivo</t>
  </si>
  <si>
    <t>Responsable de Archivo
Oficina de Control Interno</t>
  </si>
  <si>
    <t>Gloria Amparo Reyes Suárez
Ivonne Andrea Torres Cruz</t>
  </si>
  <si>
    <t>* Las TRD no están actualizadas ni aprobadas. Sin embargo esta acción va de la mano con el PMA luego de que les TRD sean aprobadas e implementadas
* Las TRD no están actualizadas no aprobadas.
Ya se cuenta con el formato FUID y, junto con la revisión de aplicación de las TRD, se está empezando a socializar (se socializó en Atención al ciudadano de las 19 áreas) 
* Se evidencia el mismo estado en el que fue encontrada la acción en el anterior seguimiento.
* En la respuesta al seguimiento de esta acción no se presentaron soportes que evidencien las acciones adelantadas a la fecha.</t>
  </si>
  <si>
    <t>1- Matriz en Excel denomidada ''Cronograma de Proyecto de TRD y TVD''
2- Pantallazo en word denominado ''CUADROS DE CLASIFICACION PARA TRD Y TVD''
3- Informe en word denominado ''Plan De Trabajo TRD - TVD''
4- 18 actas de Reunión con diferentes areas para el tema relacionado con la actualización de Procesos y Procedimientos 
5- Memorando 780 enviado a varias areas en donde se programa una reunion con cada area para la revisión de procesos y Procedimientos.
6- Matriz en excel denominada cronograma de trabajo ''ACTUALIZACION DE PROCESOS''</t>
  </si>
  <si>
    <t xml:space="preserve">Se evidencia por parte del Gestión Documental que se esta llevando el proceso correspondiente para la elaboración de las TRD y TVD mediante un plan de Trabajo y un Cronograma, sin embargo las TRD y las TVD no estan actualizadas ni aprobadas
</t>
  </si>
  <si>
    <t>Camilo Andrés Caicedo Estrada</t>
  </si>
  <si>
    <t xml:space="preserve">1. Acta No. 2 de fecha 15-oct-2015 del Comité SIG - Comité Interno de Gestión Documental y Archivo donde se aprueban las TRD (Digital)
2. TRD aprobadas y firmadas por los responsables de cada uno de los archivos de gestión. (Digital)
3. Cuadros de Clasificación elaborados como anexos a la TRD aprobadas. (Digital)
4. Procedimientos AGRI-GD-PD-001 TRANSFERENCIA PRIMARIA Versión 7;  AGRI-GD-PD-002 Versión 6 TRANSFERENCIA SECUNDARIA,  AGRI-GD-PD-003 versión 7 ELIMINACIÓN DOCUMENTAL. (Digital)
5. Pantallazo de publicación de los 3 procedimientos antes mencionados. (Digital)
</t>
  </si>
  <si>
    <r>
      <rPr>
        <b/>
        <sz val="9"/>
        <color theme="1"/>
        <rFont val="Tahoma"/>
        <family val="2"/>
      </rPr>
      <t xml:space="preserve">CI: </t>
    </r>
    <r>
      <rPr>
        <sz val="9"/>
        <color theme="1"/>
        <rFont val="Tahoma"/>
        <family val="2"/>
      </rPr>
      <t>Tan pronto se comience con la implementación de las TRD, se procederá a realizar acompañamiento y/o incluir dentro de las auditorías y seguimientos la verificación de la implementación de las TRD en las áreas.</t>
    </r>
    <r>
      <rPr>
        <b/>
        <sz val="9"/>
        <color theme="1"/>
        <rFont val="Tahoma"/>
        <family val="2"/>
      </rPr>
      <t xml:space="preserve">
GD:</t>
    </r>
    <r>
      <rPr>
        <sz val="9"/>
        <color theme="1"/>
        <rFont val="Tahoma"/>
        <family val="2"/>
      </rPr>
      <t xml:space="preserve"> Desde su formulación, la acción es difícil de entender y evidenciar, sin embargo las TRD fueron aprobadas en el Comité SIG - Comité Interno de Gestión Documental y Archivo del 15-oct-2015. Adicionalmente se realizaron la actualización de 3 procedimientos AGRI-GD-PD-001, 002 y 003, estos no se han socializados hasta tener las TRD convalidadas por el Archivo Distrital y se aplicaran una vez se hayan organizados los archivos de gestión de cada área.
</t>
    </r>
    <r>
      <rPr>
        <b/>
        <sz val="9"/>
        <color theme="1"/>
        <rFont val="Tahoma"/>
        <family val="2"/>
      </rPr>
      <t xml:space="preserve">Calificación: </t>
    </r>
    <r>
      <rPr>
        <sz val="9"/>
        <color theme="1"/>
        <rFont val="Tahoma"/>
        <family val="2"/>
      </rPr>
      <t>Se califica con el 50% de avance, esperando la implementación de las TRD.</t>
    </r>
  </si>
  <si>
    <t>Rubén Antonio Mora Garcés</t>
  </si>
  <si>
    <t>Pendiente</t>
  </si>
  <si>
    <t>1.15</t>
  </si>
  <si>
    <t>Falta de espacio en el archivo central  para la custodia de los documentos de la entidad.</t>
  </si>
  <si>
    <t>1. Contratar grupo interdisciplinario para aprobar las TRD e implementar el  sistema Orfeo.
2. Contratar grupo interdisciplinario para levantar las TVD y realizar transferencia secundaria según el ciclo vital.
3. Buscar guarda y custodia.</t>
  </si>
  <si>
    <t>Subdirección Administrativa</t>
  </si>
  <si>
    <t xml:space="preserve">Subdirector Administrativo </t>
  </si>
  <si>
    <t>Logísticos
Humanos
Tecnológicos</t>
  </si>
  <si>
    <t>SI</t>
  </si>
  <si>
    <t>*
* Se remitió Oficio al Archivo de Bogotá solicitando el concepto para implementar ORFEO, el archivo de Bogotá contesto que no, dado que el MINTIC, Alta Consejería para las TICS Archivo de Bogotá y Archivo General y están levantando los requerimientos del Nuevo Software de Gestión Documental para el Distrito
Se decide cambiar la acción a:
 - Estudiar propuestas tendientes a fortalecer el sistema de Información y sus Procedimientos(Fechas del 1-Dic-2014 al 28-Feb-2015
 - Esta acción es en reemplazo frente al tema de implementación de ORFEO
Frente a la acción de TVD y TRD van a radicar memo en Control Interno solicitando el cierre de la acción, dado que la misma ya esta establecida con tiempos diferentes a los de la acción que vence el 31-Dic-2014 y las cuales son entre 2015 y 2016.
Respecto a la acción de buscar Guarda y Custodia
 -Buscar cotizaciones anteriores y entregarlas a control Interno
 - Si no se encuentran entonces se solicitaran para tomar decisiones
* 1) y 2) Se contrató una persona encargada de archivo "Técnico con experiencia en archivo y levantamiento de Tablas de Valoración y Retención Documental - Contrato 718 del 2014.
se consulto con el Archivo Distrital concepto sobre implementación ORFEO.
Las acciones se reformularán con el Plan de Mejoramiento de Archivo Central
* Acción 1) Se verifica que se tiene contemplado realizar la contratación de un grupo para la aprobación de los TDR en cualquier sistema o cuales se crea conveniente. 
Acción 2)  Se verifica que se tiene contemplado realizar la contratación de un grupo para la aprobación de los TDR en cualquier sistema o cuales se crea conveniente. 
Acción 3) Se verifica que la acción aún se encuentra pendiente.
* En la respuesta al seguimiento de esta acción no se presentaron soportes que evidencien las acciones adelantadas a la fecha.</t>
  </si>
  <si>
    <t>1) Contratos del grupo interdisciplinario que se encuentra contratado por el Archivo Central – Contratos 362, 236, 330, 326, 376, 370, 316, 322 y  387 de 2015.
2) Oficio 1954 del 23 de septiembre de 2014 en donde se solicita apoyo y visto bueno en implementación del Sistema Orfeo al interior del Canal.
3) Oficio de respuesta de la Secretaría General de la Alcaldía Mayor de Bogotá con radicado interno 2735 en donde se indica que no es recomendable implementar el Orfeo.
4) Propuestas económicas para la custodia de archivo solicitadas por parte de Canal Capital a Informática Documental SAS, Suppla y Iron Mountain.</t>
  </si>
  <si>
    <r>
      <t xml:space="preserve">Se expresa que al interior del Canal ya se encuentra contratado el grupo interdisciplinario que se encargará de estudiar y adecuar las TRD y TVD para ser aprobado por el Comité Interno de Archivo; en lo referente a la guarda y custodia se indica que se han realizado cotizaciones y solicitudes de visita a diferentes empresas.
Se solicitó al Archivo de Bogotá un concepto de viabilidad para la implementación del ORFEO, de la cual el mismo respondió indicando que no era recomendable realizar esta implementación, dado a que el Archivo se encuentra en desarrollo de una plataforma de manejo de información.
</t>
    </r>
    <r>
      <rPr>
        <b/>
        <sz val="9"/>
        <color theme="1"/>
        <rFont val="Tahoma"/>
        <family val="2"/>
      </rPr>
      <t xml:space="preserve">Calificación: </t>
    </r>
    <r>
      <rPr>
        <sz val="9"/>
        <color theme="1"/>
        <rFont val="Tahoma"/>
        <family val="2"/>
      </rPr>
      <t>Se califica con un 50% de avance a la acción dado a que se evidencia el cumplimiento de la mitad de las tres actividades descritas en la acción.</t>
    </r>
  </si>
  <si>
    <t>Nicolás David Castillo González</t>
  </si>
  <si>
    <t>1) Contrato 691 del 24 de junio de 2015, suscrito entre Canal Capital y Iron Mountain Colombia S.A.S</t>
  </si>
  <si>
    <r>
      <t xml:space="preserve">Se evidencia la suscripción del contrato 691 del 24 de junio de 2015 entre Canal Capital y Iron Mountain Colombia S.A.S donde por objeto del contrato indica que “el contratista se obliga con CANAL CAPITAL a prestar los servicios de administración; custodia, conservación, almacenamiento y consulta de los archivos de Canal Capital. Todo de conformidad con lo establecido en el presente contrato, la naturaleza del servicio y la propuesta presentada por el contratista, la cual forma parte integrante del contrato.”
Con este contrato se busca subsanar el problema de espacio que se presenta en el archivo central de la entidad y se cumple la tercera actividad de la acción.
</t>
    </r>
    <r>
      <rPr>
        <b/>
        <sz val="9"/>
        <color theme="1"/>
        <rFont val="Tahoma"/>
        <family val="2"/>
      </rPr>
      <t>Calificación:</t>
    </r>
    <r>
      <rPr>
        <sz val="9"/>
        <color theme="1"/>
        <rFont val="Tahoma"/>
        <family val="2"/>
      </rPr>
      <t xml:space="preserve"> Se da un 66,7% de avance dado a que se tiene realizada la mitad de la primer y segunda actividad de la acción y finalizada a cabalidad la tercera.</t>
    </r>
  </si>
  <si>
    <t>Ivonne Andrea Torres Cruz</t>
  </si>
  <si>
    <t xml:space="preserve">1. Remisión No. 819886 del 31-ago-2015 de envío de cajas a la empresa Iron Mountain. (Digital)
2. Acta No. 2 de Comité SIG - Interno de Gestión Documental y Archivo del 15-oct-2015. (Digital)
3. Base de consulta de la transferencia realizada a Iron Mountain (Digital)
</t>
  </si>
  <si>
    <r>
      <t xml:space="preserve">No se presenta avance en la ejecución de esta acción. Se tiene pendiente la implementación de las TRD y TVD aprobadas por el Comité del SIG - Interno de Gestión Documental y Archivo del 15-oct-2015, para comenzar con la actividad de Transferencia Secundaria según el Ciclo vital. Así mismo se realizó el traslado total del Archivo Central  a la empresa Iron Mountain, la última remisión es la No. 8189886 del 31-ago-2015.
</t>
    </r>
    <r>
      <rPr>
        <b/>
        <sz val="9"/>
        <color theme="1"/>
        <rFont val="Tahoma"/>
        <family val="2"/>
      </rPr>
      <t xml:space="preserve">Calificación: </t>
    </r>
    <r>
      <rPr>
        <sz val="9"/>
        <color theme="1"/>
        <rFont val="Tahoma"/>
        <family val="2"/>
      </rPr>
      <t>Se califica con el 72% de avance al tener la mitad de la primera actividad ,  2/3 de la segunda actividad y la tercera actividad finalizada</t>
    </r>
  </si>
  <si>
    <t>1.16</t>
  </si>
  <si>
    <t>Desactualización de la base de datos del archivo central.</t>
  </si>
  <si>
    <t>* Se remitió Oficio al Archivo de Bogotá solicitando el concepto para implementar ORFEO, el archivo de Bogotá contesto que no, dado que el MINTIC, Alta Consejería para las TICS Archivo de Bogotá y Archivo General y están levantando los requerimientos del Nuevo Software de Gestión Documental para el Distrito
Se decide cambiar la acción a:
 - Estudiar propuestas tendientes a fortalecer el sistema de Información y sus Procedimientos(Fechas del 1-Dic-2014 al 28-Feb-2015
 - Esta acción es en reemplazo frente al tema de implementación de ORFEO
Frente a la acción de TVD y TRD van a radicar memo en Control Interno solicitando el cierre de la acción, dado que la misma ya esta establecida con tiempos diferentes a los de la acción que vence el 31-Dic-2014 y las cuales son entre 2015 y 2016.
Respecto a la acción de buscar Guarda y Custodia
 -Buscar cotizaciones anteriores y entregarlas a control Interno
 - Si no se encuentran entonces se solicitaran para tomar decisiones
* 1) y 2) Se contrató una persona encargada de archivo "Técnico con experiencia en archivo y levantamiento de Tablas de Valoración y Retención Documental - Contrato 718 del 2014.
se consulto con el Archivo Distrital concepto sobre implementación ORFEO.
Las acciones se reformularán con el Plan de Mejoramiento de Archivo Central
* Se evidencia la poca efectividad que tienen las acciones con respecto al hallazgo, por lo tanto se plantea la idea de reformular las acciones. 
* En la respuesta al seguimiento de esta acción no se presentaron soportes que evidencien las acciones adelantadas a la fecha.</t>
  </si>
  <si>
    <t>Auditoría Interna al Sistema de Gestión</t>
  </si>
  <si>
    <t>2.11</t>
  </si>
  <si>
    <t>Se evidencia que el área no cuenta con  las actividades requeridas de verificación, validación, medición, seguimiento, inspección y ensayo /pruebas especificas para el producto, así como con los registros.</t>
  </si>
  <si>
    <t>Actualizar procedimientos para producción</t>
  </si>
  <si>
    <t>Correctiva</t>
  </si>
  <si>
    <t>Coordinación de Producción</t>
  </si>
  <si>
    <t>Coordinador de Producción</t>
  </si>
  <si>
    <t>María Luisa Trujillo Martínez</t>
  </si>
  <si>
    <t>* Se expresa la no realización de la actualización estipulada en el plan. La coordinadora se compromete a realizar la reunión dentro del termino de la fecha limite
* No se identifica avance
* Se realizará la revisión de los procedimientos para producción, ya que no se tienen conocimiento al respecto; se realizará una reunión para la revisión de los procedimientos con el acompañamiento del área de planeación.
* En la respuesta al seguimiento no se presentaron soportes que evidencien la ejecución de estas  acciones.</t>
  </si>
  <si>
    <t>1. Actas de reunión del 7 y 17 de abril de revisión de procedimientos de la Coordinación de Producción.</t>
  </si>
  <si>
    <r>
      <t xml:space="preserve">Se están realizando la actualización de los procedimientos y documentación asociada a la Coordinación de Producción, por lo tanto no se ha realizado a cabo la reunión de socialización.
En el mes de abril se han realizado 2 reuniones (7 y 17 de abril) con el área de planeación, donde se han realizado la revisión de los procedimientos, originando el borrador de los siguientes procedimientos: Propuesta y proyecto de  producción  y Estrategia de producción y programación. Adicionalmente se han revisado los procedimientos de Preproducción de programas y trasmisión, y los de producción y posproducción.
</t>
    </r>
    <r>
      <rPr>
        <b/>
        <sz val="9"/>
        <color theme="1"/>
        <rFont val="Tahoma"/>
        <family val="2"/>
      </rPr>
      <t xml:space="preserve">Calificación: </t>
    </r>
    <r>
      <rPr>
        <sz val="9"/>
        <color theme="1"/>
        <rFont val="Tahoma"/>
        <family val="2"/>
      </rPr>
      <t>De las 5 actividades necesarias para el cumplimiento de la acción, se han realizado 2, obteniendo una calificación de 40%</t>
    </r>
    <r>
      <rPr>
        <b/>
        <sz val="9"/>
        <color theme="1"/>
        <rFont val="Tahoma"/>
        <family val="2"/>
      </rPr>
      <t xml:space="preserve">
</t>
    </r>
    <r>
      <rPr>
        <sz val="9"/>
        <color theme="1"/>
        <rFont val="Tahoma"/>
        <family val="2"/>
      </rPr>
      <t>1. Diseño / contenido del procedimiento
2. Elaboración del procedimiento
3. Formalización en Planeación
4. Publicación
5. Socialización</t>
    </r>
  </si>
  <si>
    <t>1- Actas de reunión de los días: 07-abr-2015, 17-abr-2015, 21-abr-2015, 22-may-2015, y 9-jun-2015.
2- Procedimientos en borrador: Propuestas y Proyectos de Producción, Estratégia de Producción y Progamación, Preproducción de Programas y Transmisiones, Producción, Posproducción.</t>
  </si>
  <si>
    <r>
      <t xml:space="preserve">Se han realizado 3 reuniones para la actualización de los siguientes procedimientos: 
Propuesta Proyectos de Producción y Plan de Trabajo (07-abr-2015).
Estrategia de Producción y Programación, y revisión de los borradores de reproducción de Programas y Transmisiones, Producción y Posproducción (21-abr-2015).
Propuestas y Proyectos de Producción de Televisión, Estrategia de producción, Preproducción de Programas y Transmisiones, Producción y Posproducción (22-may-2015).
Además se realizaron 2 reuniones adicionales (17-abr-2015 y 09-jun-2015) en donde se realizaron los avances en los borradores y se incluyeron actividades a varios procedimientos, generando compromisos para los asistentes a las reuniones.
</t>
    </r>
    <r>
      <rPr>
        <b/>
        <sz val="9"/>
        <color theme="1"/>
        <rFont val="Tahoma"/>
        <family val="2"/>
      </rPr>
      <t xml:space="preserve">Calificación: </t>
    </r>
    <r>
      <rPr>
        <sz val="9"/>
        <color theme="1"/>
        <rFont val="Tahoma"/>
        <family val="2"/>
      </rPr>
      <t>Se mantiene la misma calificación debido a que no se han formalizado los procedimientos. Es de anotar que la Coordinadora de Producción se encuentra en periodo de vacaciones al momento de este seguimiento, motivo por lo cual no se ha podido realizar la aprobación de los mismos.</t>
    </r>
  </si>
  <si>
    <t>1. Procedimiento “MPTV-PD-001 Versión 7 Estrategia de Producción y Programación (Digital)
2. Procedimiento “MPTV-PD-002 Versión 7 Pre-producción (Digital)
3. Procedimiento “MPTV-PD-003 Versión 7 Producción (Digital)
4. Procedimiento “MPTV-PD-004 Versión 7 Post Producción (Digital)
5. Procedimiento “MPTV-PD-005 Versión 7 Propuestas y Proyectos de Producción (Digital)
6. Pantallzo de publicación de los procedimientos en la Intranet (Digital) 
8. Manual MPTV-MN-001 Versión 1 Manual para la producción de programas y eventos en directo. (Digital)
8. Correo electrónico del 5 de Octubre de 2015 divulgación en la Dirección Operativa de los procedimientos actualizados. (Digital)
9. Acta de Reunión del 9 de Octubre de 2015 donde se socialización de los procedimientos en la Dirección Operativa (Digital)</t>
  </si>
  <si>
    <r>
      <t xml:space="preserve">Se evidencia la publicación de 5 procedimientos de la Coordinación de Producción en la intranet de la entidad, estos se encuentran publicados desde el 18 de agosto de 2015 y son: MPTV-PD-001 ESTRATEGIA DE PRODUCCIÓN Y PROGRAMACIÓN, MPTV-PD-002 PRE-PRODUCCIÓN, MPTV-PD-003 PRODUCCIÓN, MPTV-PD-004 POST-PRODUCCIÓN y MPTV-PD-005 PROPUESTAS Y PROYECTOS DE PRODUCCIÓN. Así mismo se creo el Manual MPTV-MN-001 Versión 1 Manual para la producción de programas y eventos en directo.
Se evidencia igualmente la remisión de los procedimientos actualizados  a través de un correo electrónico del 5 de octubre de 2015 a diferentes partes interesadas. También se evidencia un acta del 9 de octubre de 2015 donde se socializan los procedimientos en mención.
</t>
    </r>
    <r>
      <rPr>
        <b/>
        <sz val="9"/>
        <color theme="1"/>
        <rFont val="Tahoma"/>
        <family val="2"/>
      </rPr>
      <t>Calificación:</t>
    </r>
    <r>
      <rPr>
        <sz val="9"/>
        <color theme="1"/>
        <rFont val="Tahoma"/>
        <family val="2"/>
      </rPr>
      <t xml:space="preserve"> se califica con un 100% de avance, dado que se evidencia la actualización y formalización de los procedimientos, su publicación y posterior socialización.</t>
    </r>
  </si>
  <si>
    <t>2.22</t>
  </si>
  <si>
    <t>Se verifica que no todos los formatos que se encuentran en la intranet son funcionales para las actividades del proceso</t>
  </si>
  <si>
    <t>Se realizará una revisión de cada proceso y procedimiento en conjunto con la Oficina de Planeación y coordinador del área para actualizar los manuales de procedimientos que enmarcan los formatos que se deben implementar para el control de calidad</t>
  </si>
  <si>
    <t>* Producción: Se expresa la no realización de la acción  estipulada en el plan. La coordinadora se compromete a realizar la reunión antes de finalizar la vigencia.
Programación: se evidencia la realización de la acción, la coordinación de programación decidió eliminar 6 documentos a su cargo y crear un nuevo formato "Formato Archivo de Noticias y Programas" este quedando con el código MGTV-FT-057 
* Producción: Se verifica la acción, de lo cual se modificará la fecha de terminación para el 31 de Diciembre de 2014
Técnica: Se evidencia la realización de la acción por lo tanto  se procede a cerrar la acción.
Programación: El área se encargara de realizar frente a Planeación la solicitud de eliminación y de creación de varios formatos a su disposición, por lo cual se esperará al siguiente seguimiento para realizar una acción únicamente para Programación
* 
* No se han cumplido las acciones</t>
  </si>
  <si>
    <r>
      <t xml:space="preserve">Se están realizando la actualización de los procedimientos y documentación asociada a la Coordinación de Producción, por lo tanto no se h realizado a cabo la reunión de socialización.
En el mes de abril se han realizado 2 reuniones (7 y 17 de abril) con el área de planeación, donde se han realizado la revisión de los procedimientos, originando el borrador de los siguientes procedimientos: Propuesta y proyecto de  producción  y Estrategia de producción y programación. Adicionalmente se han revisado los procedimientos de Preproducción de programas y trasmisión, y los de producción y posproducción.
</t>
    </r>
    <r>
      <rPr>
        <b/>
        <sz val="9"/>
        <color theme="1"/>
        <rFont val="Tahoma"/>
        <family val="2"/>
      </rPr>
      <t>Calificación:</t>
    </r>
    <r>
      <rPr>
        <sz val="9"/>
        <color theme="1"/>
        <rFont val="Tahoma"/>
        <family val="2"/>
      </rPr>
      <t xml:space="preserve"> Se mantiene el mismo porcentaje de calificación del anterior seguimiento, debido a que no se evidencia avance en la ejecución de la acción.</t>
    </r>
  </si>
  <si>
    <r>
      <t xml:space="preserve">Se han realizado 3 reuniones para la actualización de los siguientes procedimientos: 
Propuesta Proyectos de Producción y Plan de Trabajo (07-abr-2015).
Estrategia de Producción y Programación, y revisión de los borradores de reproducción de Programas y Transmisiones, Producción y Posproducción (21-abr-2015).
Propuestas y Proyectos de Producción de Televisión, Estrategia de producción, Preproducción de Programas y Transmisiones, Producción y Posproducción (22-may-2015).
Además se realizaron 2 reuniones adicionales (17-abr-2015 y 09-jun-2015) en donde se realizaron los avances en los borradores y se incluyeron actividades a varios procedimientos, generando compromisos para los asistentes a las reuniones.
</t>
    </r>
    <r>
      <rPr>
        <b/>
        <sz val="9"/>
        <color theme="1"/>
        <rFont val="Tahoma"/>
        <family val="2"/>
      </rPr>
      <t>Calificación:</t>
    </r>
    <r>
      <rPr>
        <sz val="9"/>
        <color theme="1"/>
        <rFont val="Tahoma"/>
        <family val="2"/>
      </rPr>
      <t xml:space="preserve"> Se mantiene la misma calificación debido a que no se han formalizado los procedimientos. Es de anotar que la Coordinadora de Producción se encuentra en periodo de vacaciones al momento de este seguimiento, motivo por lo cual no se ha podido realizar la aprobación de los mismos.
SG: Se indica por parte de la Secretaría General con apoyo de la Subdirección Financiera que las evidencias fueron enviadas a la Oficina de Control Interno en el seguimiento realizado a esta Subdirección.</t>
    </r>
  </si>
  <si>
    <r>
      <t xml:space="preserve">Se evidencia la actualización de 5 procedimientos de la Coordinación de Producción y la creación de un manual denominado “Manual para la producción de programas y eventos en directo” código MPTV-MN-001, los cuales fueron socializados mediante correo electrónico del 5 de octubre de 2015.
Los procedimientos son: MPTV-PD-001 ESTRATEGIA DE PRODUCCIÓN Y PROGRAMACIÓN, MPTV-PD-002 PRE-PRODUCCIÓN, MPTV-PD-003 PRODUCCIÓN, MPTV-PD-004 POST-PRODUCCIÓN y MPTV-PD-005 PROPUESTAS Y PROYECTOS DE PRODUCCIÓN.
</t>
    </r>
    <r>
      <rPr>
        <b/>
        <sz val="9"/>
        <color theme="1"/>
        <rFont val="Tahoma"/>
        <family val="2"/>
      </rPr>
      <t xml:space="preserve">Calificación: </t>
    </r>
    <r>
      <rPr>
        <sz val="9"/>
        <color theme="1"/>
        <rFont val="Tahoma"/>
        <family val="2"/>
      </rPr>
      <t>Se califica con un 100% de avance, dado que se evidencia la actualización de los procedimientos del área y se creó un manual de conformidad con la acción planteada.</t>
    </r>
  </si>
  <si>
    <t>Auditoria Interna Control Interno</t>
  </si>
  <si>
    <t>3.1</t>
  </si>
  <si>
    <t>Desconocimiento del personal de los manuales de estilo y producción.</t>
  </si>
  <si>
    <t>Reunión con el área de producción para la socialización de manuales, instructivos, etc.</t>
  </si>
  <si>
    <t>* Se expresa la no realización de la reunión estipulada en el plan. La coordinadora se compromete a realizar la reunión dentro del termino de la fecha limite
* No se identifican avances; se realizará reunión con programación para identificar a quien pertenecen los documentos.
* Se verifica la realización y él envió del Plan de Grabación por medio de correo electrónico. Se enviará una copia de este Plan por correo electrónico.
Lo enviado será actualizado en el siguiente seguimiento.
* En la respuesta al seguimiento de esta acción no se presentaron soportes que evidencien las acciones adelantadas a la fecha.</t>
  </si>
  <si>
    <t>No se entregaron evidencias que soporten el avance en el cumplimiento de la acción.</t>
  </si>
  <si>
    <r>
      <t xml:space="preserve">Se están realizando la actualización de los procedimientos y documentación asociada a la Coordinación de Producción, por lo tanto no se ha realizado a cabo la reunión de socialización.
</t>
    </r>
    <r>
      <rPr>
        <b/>
        <sz val="9"/>
        <color theme="1"/>
        <rFont val="Tahoma"/>
        <family val="2"/>
      </rPr>
      <t>Calificación:</t>
    </r>
    <r>
      <rPr>
        <sz val="9"/>
        <color theme="1"/>
        <rFont val="Tahoma"/>
        <family val="2"/>
      </rPr>
      <t xml:space="preserve"> Se mantiene la misma calificación del seguimiento anterior porque no se han realizado las reuniones de socialización de los procedimientos.  Es de anotar que la Coordinadora de Producción se encuentra en periodo de vacaciones al momento de este seguimiento, motivo por lo cual no se ha podido realizar la aprobación de los documentos actualizados.</t>
    </r>
  </si>
  <si>
    <t>1. Acta de Reunión del 9 de Octubre de 2015 donde se socialización de los procedimientos en la Dirección Operativa (Digital)</t>
  </si>
  <si>
    <r>
      <t xml:space="preserve">Se evidencia la realización de una reunión el día 9 de octubre de 2015, donde se socializaron los 5 procedimientos actualizados de la Coordinación de Producción y el manual que fue creado a 25 personas. Esta acción está relacionada con las acciones 2-2.21 y 2-2.22.
</t>
    </r>
    <r>
      <rPr>
        <b/>
        <sz val="9"/>
        <color theme="1"/>
        <rFont val="Tahoma"/>
        <family val="2"/>
      </rPr>
      <t xml:space="preserve">Calificación: </t>
    </r>
    <r>
      <rPr>
        <sz val="9"/>
        <color theme="1"/>
        <rFont val="Tahoma"/>
        <family val="2"/>
      </rPr>
      <t>Se califica con un 100% de avance, dado que se evidencia la realización de la reunión para socializar los procedimientos de la coordinación.</t>
    </r>
  </si>
  <si>
    <t>3.6</t>
  </si>
  <si>
    <t>Diseñar un plan estratégico de TICs que apunte a los lineamientos del Plan Estratégico del Canal Capital, para visualizar en el mediano plazo su crecimiento e integrar con el área de sistemas de información,  componentes tecnológicos que puedan compartir para generar economías de escala y administración y soporte técnico centralizado a través de recurso humano experto.</t>
  </si>
  <si>
    <t>Diseño, implementación y oficialización del PETIC que involucre las áreas de Tecnología, Administrativa y Técnica.</t>
  </si>
  <si>
    <t>Coordinación Técnica
Sistemas</t>
  </si>
  <si>
    <t>Coordinador Técnico
Profesional Universitario de Sistemas</t>
  </si>
  <si>
    <t>Leidy Carolin Olarte Ciprián
María Eugenia Tovar Rojas ( e )</t>
  </si>
  <si>
    <t>* Se expresa la existencia del PETIC, pero este incluye el área administrativa y solo una parte de Tecnología, por lo tanto se realizará una nueva versión de PETIC que incluya los componentes del área Técnica en cuanto a la articulación del proyecto 6 para unificar las necesidades en cuanto a recursos tecnológicos.
Se realizó el 27/11/2014 citación a mesas de trabajo para la articulación del PETIC con las diferentes áreas. Estas mesas se llevarán a cabo en el mes de diciembre.
Se tiene proyectado la entrega del contenido al 31 de diciembre y el documento actualizado y socializado el 31 de marzo de 2014.
El documento de continuidad del negocio contiene el plan de contingencia en caso de una emergencia y los protocolos de recuperación de la información y los pasos a seguir para darle continuidad a la emisión de la parrilla. Este será contemplado dentro del Plan de emergencia del Canal.
* No se evidencia avance
* Se evidencia la existencia del PETIC, mas falta aún la articulación con la parte Técnica y su respectiva oficialización; se encuentra proyectada su finalización para el final de esta vigencia.
* En la respuesta al seguimiento de esta acción no se presentaron soportes que evidencien las acciones adelantadas a la fecha.</t>
  </si>
  <si>
    <r>
      <rPr>
        <b/>
        <sz val="9"/>
        <color theme="1"/>
        <rFont val="Tahoma"/>
        <family val="2"/>
      </rPr>
      <t>CJ:</t>
    </r>
    <r>
      <rPr>
        <sz val="9"/>
        <color theme="1"/>
        <rFont val="Tahoma"/>
        <family val="2"/>
      </rPr>
      <t xml:space="preserve">
1) Correo electrónico enviados a Luis Páez.
2)Correo electrónico de respuesta por parte de Luis Páez.
3) Plan de Emergencia
4) Plan de continuidad de Negocio Área Tecnica
5) Plan de recuperación de desastres
</t>
    </r>
    <r>
      <rPr>
        <b/>
        <sz val="9"/>
        <color theme="1"/>
        <rFont val="Tahoma"/>
        <family val="2"/>
      </rPr>
      <t>ST:</t>
    </r>
    <r>
      <rPr>
        <sz val="9"/>
        <color theme="1"/>
        <rFont val="Tahoma"/>
        <family val="2"/>
      </rPr>
      <t xml:space="preserve">
1) ECO's  y CDP’s 1381 y 1382 con los cuales se busca contratar un administrador de red y un oficial de seguridad de la información</t>
    </r>
  </si>
  <si>
    <r>
      <rPr>
        <b/>
        <sz val="9"/>
        <color theme="1"/>
        <rFont val="Tahoma"/>
        <family val="2"/>
      </rPr>
      <t xml:space="preserve">CT: </t>
    </r>
    <r>
      <rPr>
        <sz val="9"/>
        <color theme="1"/>
        <rFont val="Tahoma"/>
        <family val="2"/>
      </rPr>
      <t xml:space="preserve">Por parte de la Coordinación Técnica se expresa, mas no se evidencia,  la realización de mesas de trabajo con el área de sistemas, se indica igualmente la realización del borrador del Plan de Contingencia en Caso de emergencia para la parte misional; este plan fue enviado para revisión al señor Luisa Gilberto Páez, el anterior oficial de seguridad de la información. Se expresa que las actas en las cuales se evidencian las mesas de trabajo se encuentra en el área de Sistemas.
</t>
    </r>
    <r>
      <rPr>
        <b/>
        <sz val="9"/>
        <color theme="1"/>
        <rFont val="Tahoma"/>
        <family val="2"/>
      </rPr>
      <t xml:space="preserve">
ST:</t>
    </r>
    <r>
      <rPr>
        <sz val="9"/>
        <color theme="1"/>
        <rFont val="Tahoma"/>
        <family val="2"/>
      </rPr>
      <t xml:space="preserve"> Se expresa por parte del área de Sistemas que hasta el momento se tiene previsto contratar a una persona encargada de ser la administradora de red y una persona que se encargará de la seguridad de la información; estas personas, mediante entregables apoyarán a la actualización del PETIC.
</t>
    </r>
    <r>
      <rPr>
        <b/>
        <sz val="9"/>
        <color theme="1"/>
        <rFont val="Tahoma"/>
        <family val="2"/>
      </rPr>
      <t xml:space="preserve">Calificación: </t>
    </r>
    <r>
      <rPr>
        <sz val="9"/>
        <color theme="1"/>
        <rFont val="Tahoma"/>
        <family val="2"/>
      </rPr>
      <t>Se mantiene el mismo porcentaje de calificación del anterior seguimiento, debido a que no se evidencia avance en la elaboración del PETIC.</t>
    </r>
  </si>
  <si>
    <t>1) Cronograma de trabajo para la actualización del PETIC
2) Matriz de levantamiento de información PETIC 2015
3) Contrato 566 de 2015
4) Documento Excel "Cuadro de Cumplimiento - Plan Estratégico de Tecnología - PETIC."</t>
  </si>
  <si>
    <r>
      <rPr>
        <b/>
        <sz val="9"/>
        <color theme="1"/>
        <rFont val="Tahoma"/>
        <family val="2"/>
      </rPr>
      <t>CT:</t>
    </r>
    <r>
      <rPr>
        <sz val="9"/>
        <color theme="1"/>
        <rFont val="Tahoma"/>
        <family val="2"/>
      </rPr>
      <t xml:space="preserve"> Por parte de la Coordinación Técnica se indica que no ha sido remitido el borrador del PETIC 2015 con el fin de incorporar los puntos del área y que aportan al plan.
</t>
    </r>
    <r>
      <rPr>
        <b/>
        <sz val="9"/>
        <color theme="1"/>
        <rFont val="Tahoma"/>
        <family val="2"/>
      </rPr>
      <t xml:space="preserve">ST: </t>
    </r>
    <r>
      <rPr>
        <sz val="9"/>
        <color theme="1"/>
        <rFont val="Tahoma"/>
        <family val="2"/>
      </rPr>
      <t xml:space="preserve">Se evidenció el contrato 566 de 2015 de Jhon Bustos que dentro de sus obligaciones esta el apoyo en la elaboración del PETIC. A la fecha se tiene un cronograma para la actualización del plan, así como  una matriz de levantamiento de información donde compara el avance en el cumplimiento del PETIC 2014 y su articulación con los nuevos objetivos y estratégias para el 2015. Incluye solo la información de las áreas administrativas.
Se evidencio igualmente el  Cuadro de Cumplimiento - Plan Estratégico de Tecnología - PETIC con corte al 31 de enero de 2015.
</t>
    </r>
    <r>
      <rPr>
        <b/>
        <sz val="9"/>
        <color theme="1"/>
        <rFont val="Tahoma"/>
        <family val="2"/>
      </rPr>
      <t>Calificación:</t>
    </r>
    <r>
      <rPr>
        <sz val="9"/>
        <color theme="1"/>
        <rFont val="Tahoma"/>
        <family val="2"/>
      </rPr>
      <t xml:space="preserve"> Se mantiene el mismo porcentaje de calificación del anterior seguimiento, debido a que no se evidencia avance en la elaboración del PETIC. Se han cumplido 2 de las 3 actividades planteadas.</t>
    </r>
  </si>
  <si>
    <r>
      <rPr>
        <b/>
        <sz val="9"/>
        <color theme="1"/>
        <rFont val="Tahoma"/>
        <family val="2"/>
      </rPr>
      <t>CT:</t>
    </r>
    <r>
      <rPr>
        <sz val="9"/>
        <color theme="1"/>
        <rFont val="Tahoma"/>
        <family val="2"/>
      </rPr>
      <t xml:space="preserve"> Rubén Antonio Mora Garcés.
</t>
    </r>
    <r>
      <rPr>
        <b/>
        <sz val="9"/>
        <color theme="1"/>
        <rFont val="Tahoma"/>
        <family val="2"/>
      </rPr>
      <t>ST:</t>
    </r>
    <r>
      <rPr>
        <sz val="9"/>
        <color theme="1"/>
        <rFont val="Tahoma"/>
        <family val="2"/>
      </rPr>
      <t xml:space="preserve"> Nicolás David Castillo González</t>
    </r>
  </si>
  <si>
    <r>
      <rPr>
        <b/>
        <sz val="9"/>
        <color theme="1"/>
        <rFont val="Tahoma"/>
        <family val="2"/>
      </rPr>
      <t>CT:</t>
    </r>
    <r>
      <rPr>
        <sz val="9"/>
        <color theme="1"/>
        <rFont val="Tahoma"/>
        <family val="2"/>
      </rPr>
      <t xml:space="preserve">
1. Correo electrónico del 8 de julio de 2015, donde se solicita desde la CT unos documentos pendientes de una reunión con sistemas. (Digital)
2. Correo electrónico del 16 de octubre de 2015, donde se solicita avance desde la CT a Ssitemas sobre el PETIC. (Digital)
3. Correo electrónico del 20 de octubre de 2015, donde se solicita enviar el PETIC desde Sistemas a la CT para añadir la información correspondiente. (Digital).
</t>
    </r>
    <r>
      <rPr>
        <b/>
        <sz val="9"/>
        <color theme="1"/>
        <rFont val="Tahoma"/>
        <family val="2"/>
      </rPr>
      <t xml:space="preserve">SA: </t>
    </r>
    <r>
      <rPr>
        <sz val="9"/>
        <color theme="1"/>
        <rFont val="Tahoma"/>
        <family val="2"/>
      </rPr>
      <t>No se presentaron evidencias que soporten avance al respecto.</t>
    </r>
  </si>
  <si>
    <r>
      <rPr>
        <b/>
        <sz val="9"/>
        <color theme="1"/>
        <rFont val="Tahoma"/>
        <family val="2"/>
      </rPr>
      <t>CT:</t>
    </r>
    <r>
      <rPr>
        <sz val="9"/>
        <color theme="1"/>
        <rFont val="Tahoma"/>
        <family val="2"/>
      </rPr>
      <t xml:space="preserve"> Se evidencia un correo electrónico del 8 de julio de 2015 enviado por la Coordinación Técnica, donde se solicita el borrador del PETIC a Sistemas para poder realizar la inclusión de los contenidos misionales; este correo fue respondido el mismo día, donde se envió un borrador del PETIC del mes de enero de 2015.
El 16 y el 20 de octubre de 2015 se remitió nuevamente un correo electrónico en el cual se vuelve a solicitar el borrador actualizado a la fecha para que la Coordinación Técnica pueda realizar el ajuste pertinente. A la fecha estos correos no han sido respondidos.
Se indica por parte de la Coordinación, que para poder avanzar en la ejecución de la acción, es necesario que sistemas entregue un borrador actualizado.
</t>
    </r>
    <r>
      <rPr>
        <b/>
        <sz val="9"/>
        <color theme="1"/>
        <rFont val="Tahoma"/>
        <family val="2"/>
      </rPr>
      <t xml:space="preserve">SA: </t>
    </r>
    <r>
      <rPr>
        <sz val="9"/>
        <color theme="1"/>
        <rFont val="Tahoma"/>
        <family val="2"/>
      </rPr>
      <t xml:space="preserve">No se evidencia actividades que soporten avance en el cumplimiento de la acción. Desde el área de Sistemas se  ha presentado a la Coordinación Técnica en cuanto al levantamiento del PETIC desde el punto de vista misional, sin que se hayan dejado evidencias al respecto.
</t>
    </r>
    <r>
      <rPr>
        <b/>
        <sz val="9"/>
        <color theme="1"/>
        <rFont val="Tahoma"/>
        <family val="2"/>
      </rPr>
      <t xml:space="preserve">Calificación: </t>
    </r>
    <r>
      <rPr>
        <sz val="9"/>
        <color theme="1"/>
        <rFont val="Tahoma"/>
        <family val="2"/>
      </rPr>
      <t>Se mantiene la misma calificación del seguimiento anterior</t>
    </r>
  </si>
  <si>
    <r>
      <rPr>
        <b/>
        <sz val="9"/>
        <color theme="1"/>
        <rFont val="Tahoma"/>
        <family val="2"/>
      </rPr>
      <t>CT:</t>
    </r>
    <r>
      <rPr>
        <sz val="9"/>
        <color theme="1"/>
        <rFont val="Tahoma"/>
        <family val="2"/>
      </rPr>
      <t xml:space="preserve"> Nicolás David Castillo González
</t>
    </r>
    <r>
      <rPr>
        <b/>
        <sz val="9"/>
        <color theme="1"/>
        <rFont val="Tahoma"/>
        <family val="2"/>
      </rPr>
      <t xml:space="preserve">SA: </t>
    </r>
    <r>
      <rPr>
        <sz val="9"/>
        <color theme="1"/>
        <rFont val="Tahoma"/>
        <family val="2"/>
      </rPr>
      <t>Rubén Antonio Mora Garcés</t>
    </r>
  </si>
  <si>
    <t>3.8</t>
  </si>
  <si>
    <t>Se desconocen los aplicativos e infraestructura de tecnología en su estructura de planeación, diseño, ambientes de pruebas, capacitaciones y puesta en producción por el esquema de tercerización con proveedores externos</t>
  </si>
  <si>
    <t>Involucrar al equipo que conforma el área de sistemas e informática un equipo de desarrolladores de software (1 o más analistas-desarrolladores), que permitan ahondar en los aspectos técnicos de los aplicativos existentes y puedan establecerse mejoras a servicios, nuevas necesidades, etc.</t>
  </si>
  <si>
    <t>Sistemas</t>
  </si>
  <si>
    <t>Profesional Universitario de Sistemas</t>
  </si>
  <si>
    <t>María Eugenia Tovar Rojas ( e )</t>
  </si>
  <si>
    <t>* En el Proyecto 11, meta 35, se incluye el tema "SiCapital" el cual incluye la adquisición de Hardware, Software, Recursos Humanos (Diseñadores) y Códigos fuente; quedó estipulado que la adquisición de RRHH se hará  en los inicios del 2015, primer trimestre.
* La persona encargada del modulo de contratación del sistema se encuentra en proceso de contratación con el canal
* 1) Realizar estudios previos para la implementación del “SiCapital”; estos ya se encuentran en ejecución, para lo cual se adjuntan las cotizaciones realizadas para evidenciar el avance que se ha realizado.
2) Se conformará un equipo que estará encargado de la implementación del “SiCapital” proyectado para su realización en el 2015.
* En la respuesta al seguimiento de esta acción no se presentaron soportes que evidencien las acciones adelantadas a la fecha.</t>
  </si>
  <si>
    <t>1) Contrato 492  del 10 de abril de 2015 por el cual se contrata a Orlando González con el cual el contratista se obliga con Canal Capital a prestar los servicios profesionales para realizar el soporte técnico, mantenimiento preventivo y correctivo, actualización y capacitación funcional a las funcionalidades actuales de las aplicaciones de órdenes de pago ORDPAGO y almacén e inventarios</t>
  </si>
  <si>
    <r>
      <t xml:space="preserve">Se expresa la contratación de Orlando González Pinto el 10 de abril de 2015, el cual se encuentra encargado de atender todas las solicitudes sobrevinientes en lo referente a los aplicativos existentes en el Canal.
</t>
    </r>
    <r>
      <rPr>
        <b/>
        <sz val="9"/>
        <color theme="1"/>
        <rFont val="Tahoma"/>
        <family val="2"/>
      </rPr>
      <t>Calificación:</t>
    </r>
    <r>
      <rPr>
        <sz val="9"/>
        <color theme="1"/>
        <rFont val="Tahoma"/>
        <family val="2"/>
      </rPr>
      <t xml:space="preserve"> Se mantiene la misma calificación del seguimiento anterior.</t>
    </r>
  </si>
  <si>
    <t>1) Contrato 492 de 2015 con Orlando Pinto - Aplicativo ORPAGO Soporte Técnico
2) Contrato 515 de 2015 Orlando Pinto - Aplicativo ORPAGO Desarrollo e implementación.
3) Contrato 669 de 2015 - SIIGO S.A. - Soporte técnico y actualización SIIGO
4) Contrato 689 de 2015 - Segurarte Ltda. - Mantenimientos preventivos y correctivos - Biolimit
5) Contrato 690 de 2015 - Computel Sytem S.A.S Soporte, Mantenimiento preventivo y correctivo - VMWARE.</t>
  </si>
  <si>
    <r>
      <t xml:space="preserve">Se ha realizado 5 contratos para realizar soporte técnico y actualizción de Software para los aplicativos al interior del Canal, los cuales son ORDPAGO, SIIGO, Biolimit, VMWare y Novasoft, estos contratos se encuentran vigentes a la fecha de realización del seguimiento. No se entrego evidencia del contrato para el aplictivo Novasoft.
</t>
    </r>
    <r>
      <rPr>
        <b/>
        <sz val="9"/>
        <color theme="1"/>
        <rFont val="Tahoma"/>
        <family val="2"/>
      </rPr>
      <t xml:space="preserve">Calificación: </t>
    </r>
    <r>
      <rPr>
        <sz val="9"/>
        <color theme="1"/>
        <rFont val="Tahoma"/>
        <family val="2"/>
      </rPr>
      <t xml:space="preserve">Se califica con 90% de avance debido a que se tienen contratos para el soporte y mantenimiento de los aplicativos del Canal. Falta soportar el contrato para el aplictivo NOVASOFT.
</t>
    </r>
  </si>
  <si>
    <t>1. ECOS del contrato a suscribir con Novasoft y CDP del contrato a suscribir con Novasoft (Digital)</t>
  </si>
  <si>
    <r>
      <t xml:space="preserve">Se esta adelantando el proceso de contratación para la contratación del mantenimiento del aplicativo Novasoft, actualizaciones, soporte técnico y capacitación al personal signado por el Canal. Dicha contratación se está adelantando con la empresa Novasoft. La minuta contractual se encuentra en proceso de revisión por parte del área jurídica del Contratista.
</t>
    </r>
    <r>
      <rPr>
        <b/>
        <sz val="9"/>
        <color theme="1"/>
        <rFont val="Tahoma"/>
        <family val="2"/>
      </rPr>
      <t xml:space="preserve">Calificación: </t>
    </r>
    <r>
      <rPr>
        <sz val="9"/>
        <color theme="1"/>
        <rFont val="Tahoma"/>
        <family val="2"/>
      </rPr>
      <t xml:space="preserve">Se califica un avance de 95% debido a que se evidencia el proceso de contratación con la empresa Novasoft.
</t>
    </r>
  </si>
  <si>
    <t>3.9</t>
  </si>
  <si>
    <t>Se evidenció que por falta de Recursos Humanos, los funcionarios y en particular el líder del áreas deben hacer labores diferentes al rol pro el cuál están contratados.</t>
  </si>
  <si>
    <t>Fortalecer el recurso humano existente en el área de sistemas, para incluir ingenieros especializados y técnicos en sistemas que permitan mejorar la operación y los servicios ofrecidos en la entidad a sus usuarios.</t>
  </si>
  <si>
    <t>* Para el área de soporte de sistemas se tienen expedidos los CDP's para la contratación de dos ingenieros, para el área de Infraestructura se evalúa la integración en cuestión presupuestal.
* Para fortalecer el Recurso humano, se tiene planeado y presupuestado contratar el Recurso Humano para lo siguiente
1) SiCapital
2) Técnicos soporte
3) Ingeniero ORFEO (pendiente aprobación archivo central)
4) Ingeniero Infraestructura y redes
5) Ingeniero Página web, proyecto Gobierno en Línea.
* Se tiene programado para el mes de agosto realizar la contratación de un ingeniero consultor-experto que se encargará de la normatividad, el plan de acción y la supervisión de contratos en la parte técnica y otro ingeniero consultor-experto encargado de la administración de la infraestructura.
* Se estableció que el 24 de enero se suscribió el contrato 305-14 para realizar mantenimiento y actualizaciones sobre el sistema de gestión de seguridad de la información que está implementado en canal capital, de acuerdo a la normatividad vigente.</t>
  </si>
  <si>
    <t>1) ECO's  y CDP’s 1381 y 1382 con los cuales se busca contratar un administrador de red y un oficial de seguridad de la información
2) Contratos 518-2015 y 869-2014 de Jair Parra ingeniero de soporte y apoyo técnico en el turno de la mañana.
3) Contratos 519-2015 y 051-2014 de Leiz Guerrero ingeniera de soporte y apoyo técnico en el turno de la mañana.
4) Contratos 520-2015 y 863-2014 de German Fajardo ingeniero de soporte y apoyo técnico en el turno de la tarde.
5) Contrato 521-2015 y 052-2014 de Miguel Vargas ingeniero de soporte y apoyo ténico en el turno de la tarde.
6) Contrato individual a término indefinido Nº 0111-2015 de Mónica Chacón / Profesional Universitario Área de Sistemas.</t>
  </si>
  <si>
    <r>
      <t xml:space="preserve">Se evidencia en adquisición de RRHH lo siguiente:
• Para soporte técnico y apoyo de eventos especiales - se tienen contratados 4 personas de soporte divididos en 2 turnos los cuales son de 6 am a 2 pm y de 2 pm a 10 pm y en horarios especiales para los fines de semana y festivos.
• Para infraestructura y redes - se tiene previsto contratar un administrador de rede y un oficial de seguridad de la información.
• Para implementación de un Sistema de Información – se contrató a la ingeniera Mónica Chacón quien está realizando la labor de análisis de Sistemas Informativos aplicables a Canal Capital.
</t>
    </r>
    <r>
      <rPr>
        <b/>
        <sz val="9"/>
        <color theme="1"/>
        <rFont val="Tahoma"/>
        <family val="2"/>
      </rPr>
      <t>Calificación:</t>
    </r>
    <r>
      <rPr>
        <sz val="9"/>
        <color theme="1"/>
        <rFont val="Tahoma"/>
        <family val="2"/>
      </rPr>
      <t xml:space="preserve"> Se califica con el 80% debido a que se han contratado al personal necesario para apoyar las labores del área de Sistemas. No se da por cumplida porque se debe verificar la contratación de los dos ingenieros y se defina el Sistema de Información a utilizar en el Archivo central del Canal.</t>
    </r>
  </si>
  <si>
    <t>1) Contrato 566 de 2015 con John Bustos - Para el Sistema de Seguridad de Información
2) Contrato 561 de 2015 - Claudia Marcela Liz Ruiz para el apoyo en la infraestructura tecnológica</t>
  </si>
  <si>
    <t xml:space="preserve">Se evidencia la existencia del contrato 561 del 2015 donde se contrata un administrador de red para el canal y el contrato 566 de 2015 donde se contrata un oficial de seguridad de la información; dichos contratistas se encuentra ya incorporados en el área de Sistemas.
</t>
  </si>
  <si>
    <t>Cerrado</t>
  </si>
  <si>
    <t>Se requiere reforzar el Recurso Humano experto, con el propósito de socializar y poner en práctica el plan de informática que apunte a los lineamientos del Plan Estratégico 2009-2015</t>
  </si>
  <si>
    <t>* Para el área de soporte de sistemas se tienen expedidos los CDP's para la contratación de dos ingenieros, para el área de Infraestructura se evalúa la integración en cuestión presupuestal.
* Para fortalecer el Recurso humano, se tiene planeado y presupuestado contratar el Recurso Humano para lo siguiente
1) SiCapital
2) Técnicos soporte
3) Ingeniero ORFEO (pendiente aprobación archivo central)
4) Ingeniero Infraestructura y redes
5) Ingeniero Página web, proyecto Gobierno en Línea.
* Se tiene programado para el mes de Agosto realizar la contratación de un ingeniero consultor-experto que se encargará de la normatividad, el plan de acción y la supervisión de contratos en la parte técnica y otro ingeniero consultor-experto encargado de la administración de la infraestructura.
* En respuesta dada por el profesional de sistemas esta acción se tiene programada en el plan de contratación de la presente vigencia.</t>
  </si>
  <si>
    <t>3.15</t>
  </si>
  <si>
    <t>No se cuenta  con un centro de datos remoto de respaldo.</t>
  </si>
  <si>
    <t>Se contempla en la vigencia 2014 la implementación de estrategias de las, en las que se establezcan estrategias de respaldo remoto de aplicativos de misión crítica.</t>
  </si>
  <si>
    <t>* Debido a la priorización de recursos del proyecto 11 "Modernización" no se cuenta con recursos suficientes para implementar una estrategia de centro de datos remoto.
* La acción será reformulada en el termino de un mes y medio
* No se ha tenido avance en este tema debido a la priorización de recursos en modernización que se dio en la vigencia 2014; sin embargo será de los primeros ítems a ser tomado en cuenta en la vigencia 2015.
* En la respuesta al seguimiento de esta acción no se presentaron soportes que evidencien las acciones adelantadas a la fecha.</t>
  </si>
  <si>
    <t>Se evidencia que al momento de seguimiento, no se ha dado avance a la acción; se expresa la necesidad de realizar una reformulación de la acción.</t>
  </si>
  <si>
    <t>No se evidencia avance sobre la ejecución de la acción. Se indica la necesidad de estudiar la pertinencia de la acción con la Oficina de Control Interno.</t>
  </si>
  <si>
    <t>1. Anteproyecto de presupuesto de Inversión y Modernización. (Digital)
2. ECO de la Contratación de "Plan B o Contingencia" (Digital)</t>
  </si>
  <si>
    <r>
      <t xml:space="preserve">Se indica que se contemplaron en las necesidades de contratación así como en el anteproyecto de presupuesto de Inversiones los recursos para la implementación de un Plan de Contingencia operación en paralelo. Así mismo en el proyecto de modernización se tiene una necesidad de contratación en "actualización del sistema de copias de seguridad. Ambas necesidades fueron enviadas a la SHD y CONFIS para la aprobación de los recursos financieros. Además de lo anterior se evidencia la realización del proceso de contratación de una empresa para prestar el servicio de Internet Dedicado.
</t>
    </r>
    <r>
      <rPr>
        <b/>
        <sz val="9"/>
        <color theme="1"/>
        <rFont val="Tahoma"/>
        <family val="2"/>
      </rPr>
      <t>Calificación:</t>
    </r>
    <r>
      <rPr>
        <sz val="9"/>
        <color theme="1"/>
        <rFont val="Tahoma"/>
        <family val="2"/>
      </rPr>
      <t xml:space="preserve"> Se mantiene la misma calificación del seguimiento anterior</t>
    </r>
  </si>
  <si>
    <t>Autoevaluación</t>
  </si>
  <si>
    <t>4.2</t>
  </si>
  <si>
    <t>Levantamiento de las carpetas que se encuentran sueltas en el archivo central y que impiden su fácil ubicación</t>
  </si>
  <si>
    <t>Realizar un diagnóstico de la información que se encuentra represada con la base de datos y con las carpetas que se encuentran fuera de sus cajas para reducir los tiempos de búsqueda y préstamo.
Guardar después de cada préstamo, guardar las carpetas en sus cajas correspondientes para así mantener despejado el espacio y tener la información organizada para que se tenga fácil acceso a la misma.</t>
  </si>
  <si>
    <t>Responsable de Archivo</t>
  </si>
  <si>
    <t>Gloria Amparo Reyes Suárez</t>
  </si>
  <si>
    <t>* Se evidencia que esta actividad se esta llevando a cabo a medida que se esta ejecutando el levantamiento del inventario del archivo central
* Se mantiene el mismo estado de avance del seguimiento anterior, pues por observación directa se evidencia que a la fecha del actual seguimiento se encuentran pendientes de identificar y organizar 13 carpetas y 52 cajas.
* Se evidencia el estado actual de la acción planteada para este hallazgo, la cual se encuentra en ejecución, por lo tanto es necesario que se realice la subida de los formatos únicos de inventarios documentales en el Sistema de Gestión de Calidad, así como el levantamiento y organización del archivo pendiente.
* Se evidenció que el área de Archivo Central se encuentra en proceso de organización de las carpetas y para ello diligencia el “Formato Único de Inventario Documental”, establecido por el Consejo Directivo del Archivo General de La Nación, mediante el Acuerdo 42 de 2002, el cual está sin formalizar en el SIG, por lo tanto no está contemplado en el Listado Maestro de Documentos.</t>
  </si>
  <si>
    <t>1- Evidencia Fotografica en donde se observa los documentos organizados y guardados en Cajas.  
2- Formato  Digital AGD-FT-007 FORMATO ÚNICO DE INVENTARIO DOCUMENTAL (FUID) diligenciado del areá de Gestión Documental.</t>
  </si>
  <si>
    <t>En el Seguimiento se observó que las carpetas que estaban pendientes por organizar en el área de Gestión Documental se efectuó y que estas fueron guardadas y organizadas.
De igual forma se evidencia que el área maneja el formato AGD-FT-007 FORMATO ÚNICO DE INVENTARIO DOCUMENTAL (FUID) el cual está codificado en el Sistema de Gestión de Calidad.</t>
  </si>
  <si>
    <t>4.4</t>
  </si>
  <si>
    <t>Levantamiento de inventario de lo que se encuentra en el archivo central</t>
  </si>
  <si>
    <t>Realizar una campaña de organización levantando un inventario de lo que se encuentra en el archivo central y confirmando que lo que está en la base de datos coincida con la ubicación para así facilitar la búsqueda de los documentos por áreas y por años.</t>
  </si>
  <si>
    <t>* Se evidencia que esta acción se esta llevando a cabo a medida que se va actualizando
* Se evidencia que a la fecha de seguimiento está pendiente parte del levantamiento del inventario correspondiente a la Subdirección Financiera - Facturación (ya tienen identificados 69 libros)
De las 12 áreas que han realizado transferencias, se tienen inventariadas 11.
* Archivo Central Se evidencia el estado actual de la acción planteada para este hallazgo, la cual se encuentra en ejecución, por lo tanto es necesario que se realice la subida de los formatos únicos de inventarios documentales en el Sistema de Gestión de Calidad, así como el levantamiento y organización del archivo pendiente.
* Se verificó que se está en el levantamiento del inventario del archivo central, para ello se cuenta con una base de datos en Excel clasificada por áreas, a la fecha se tienen los años del 2006 al 2008</t>
  </si>
  <si>
    <t>En el Seguimiento se observo que las carpetas que estaban pendientes por organizar en el área de Gestión Documental se efectuo que ta fueron guardadas y organizadas.
De igual forma se evidencia que el área maneja el formato AGD-FT-007 FORMATO ÚNICO DE INVENTARIO DOCUMENTAL (FUID) el cual esta codificado en el Sistema de Gestión de Calidad.
Ademas de esto se escogió al azar del FUID una carpeta con el fin de realizar el proceso de Préstamo en el Archivo Central la cual fue exitosa ya que en el proceso realizado se identificó la carpeta que se escogió de ejemplo.</t>
  </si>
  <si>
    <t>4.5</t>
  </si>
  <si>
    <t>Actualización de la base de datos hasta el año 2010</t>
  </si>
  <si>
    <t>Realizar una campaña de organización levantando un inventario de lo que se encuentra en el archivo central y actualizando la ubicación para así facilitar la búsqueda de los documentos por áreas y por años.</t>
  </si>
  <si>
    <t>AMARILLO</t>
  </si>
  <si>
    <t xml:space="preserve">* Se identifica que la Base de datos se esta alimentando a medida que se va actualizando el inventario Documental
* Se evidencia que a la fecha de seguimiento está pendiente parte del levantamiento del inventario correspondiente a la Subdirección Financiera - Facturación (ya tienen identificados 69 libros)
De las 12 áreas que han realizado transferencias, se tienen inventariadas 11.
* Se evidencia un avance, pasando del año 2004 al 2006
* Se verificó que la base de datos del inventario del archivo, a la fecha se tiene actualizada hasta el año 2004. </t>
  </si>
  <si>
    <t>4.13</t>
  </si>
  <si>
    <t>Proceso de actualización y aprobación de las TRD</t>
  </si>
  <si>
    <t xml:space="preserve">Realizar la verificación paso a paso para la presentación y aprobación de los documentos faltantes en las TRD en el mes de junio y hacer la recolección de los documentos faltantes para su presentación </t>
  </si>
  <si>
    <t>* Se evidencia que se envió un Memorando al área de Planeación Solicitando un Diagnostico de la actualización de los procedimientos para poder elaborar las tablas de retención documental.
Lo entregado a Control Interno evidencia una gestión por realizar la acción, mas esta evidencia no genera avance porque no hay correlación con la acción planteada.
* No se presentaron avances
* La entidad ha venido trabajando con base en las TRD elaboradas en el 2011, las cuales han sido guía para realizar transferencias documentales primarias.
* Se estableció que a la fecha no se han actualizado las TRD</t>
  </si>
  <si>
    <t>1- Matriz en excel denomidada ''Cronograma de Proyecto de TRD y TVD''
2- Pantallazo en word denominado ''CUADROS DE CLASIFICACION PARA TRD Y TVD''
3- Informe en word denominado ''Plan De Trabajo TRD - TVD''
4- 18 actas de Reunión con diferentes areas para el tema relacionado con la actualización de Procesos y Procedimientos 
5- Memorando 780 enviado a varias areas en donde se programa una reunion con cada area para la revisión de procesos y Procedimientos.
6- Matriz en excel denominada cronograma de trabajo ''ACTUALIZACION DE PROCESOS''</t>
  </si>
  <si>
    <r>
      <t xml:space="preserve">Se evidencia por parte del Gestión Documental que se esta llevando el proceso correspondiente para la elaboración de las TRD y TVD mediante un plan de Trabajo y un Cronograma.
</t>
    </r>
    <r>
      <rPr>
        <b/>
        <sz val="9"/>
        <color theme="1"/>
        <rFont val="Tahoma"/>
        <family val="2"/>
      </rPr>
      <t xml:space="preserve">Calificación: </t>
    </r>
    <r>
      <rPr>
        <sz val="9"/>
        <color theme="1"/>
        <rFont val="Tahoma"/>
        <family val="2"/>
      </rPr>
      <t>Se califica 40% debido a que según las fases presentadas por parte de Gestión Documental se identifica que se esta efectuando la fase No. 2 de 5.</t>
    </r>
  </si>
  <si>
    <t>1. Acta No. 2 de fecha 15-oct-2015 del Comité SIG - Comité Interno de Gestión Documental y Archivo donde se aprueban las TRD (Digital)
2. TRD aprobadas y firmadas por los responsables de cada uno de los archivos de gestión. (Digital)
3. Cuadros de Clasificación elaborados como anexos a la TRD aprobadas. (Digital)
4. Oficio No. 1832 del 19-oct-2015 envío de las TRD y TRV al Archivo Distrital (Digital)</t>
  </si>
  <si>
    <r>
      <t xml:space="preserve">Las TRD se elaboraron con cada uno de los procesos, conforme con un cronograma de trabajo formulado por el grupo de Gestión Documental, las TRD fueron presentadas junto con los cuadros de clasificación en el Comité SIG - Comité Interno de Gestión Documental y Archivo el 15-oct-2015, como resultado se aprobaron las TRD.
A la fecha del seguimiento, no se entregaron evidencias de la socialización de los documentos ya aprobados, debido a que la aprobación se realizó un día antes del seguimiento.
</t>
    </r>
    <r>
      <rPr>
        <b/>
        <sz val="9"/>
        <color theme="1"/>
        <rFont val="Tahoma"/>
        <family val="2"/>
      </rPr>
      <t xml:space="preserve">Calificación: </t>
    </r>
    <r>
      <rPr>
        <sz val="9"/>
        <color theme="1"/>
        <rFont val="Tahoma"/>
        <family val="2"/>
      </rPr>
      <t>Se califica como cumplida la acción al tener las TRD aprobadas, aún sin que se hayan realizado la debida convalidación por parte del Archivo Distrital.</t>
    </r>
  </si>
  <si>
    <t>Origen Externo</t>
  </si>
  <si>
    <t>Informe Final de Auditoria Integral Modalidad Regular - Periodos Auditados 2011-2012</t>
  </si>
  <si>
    <t>2.6.3</t>
  </si>
  <si>
    <t>La entidad canceló el valor total del contrato 017 de 2011, faltando por realizar 15 programas de un total de 46 denominados extratiempo.</t>
  </si>
  <si>
    <t>Gestión Jurídica y Contractual</t>
  </si>
  <si>
    <t>Debilidades en el ejercicio de las labores de supervisión</t>
  </si>
  <si>
    <t xml:space="preserve">Realizar un taller con las personas que ejercen labores de supervisión al interior del Canal Capital, así como las personas que prestan apoyo en esta labores, con el fin de reforzar sus conocimientos sobre las obligaciones  a su cargo derivadas del Manual de Supervisión del Canal Capital y sus responsabilidades. </t>
  </si>
  <si>
    <t xml:space="preserve">No de participantes / numero de convocados </t>
  </si>
  <si>
    <t>Junny Cristina La Serna Bula</t>
  </si>
  <si>
    <t>Coordinación Jurídica</t>
  </si>
  <si>
    <t>Coordinador Jurídico</t>
  </si>
  <si>
    <t>Ingrid Natalia Santamaría Pérez</t>
  </si>
  <si>
    <r>
      <rPr>
        <b/>
        <sz val="9"/>
        <color theme="1"/>
        <rFont val="Tahoma"/>
        <family val="2"/>
      </rPr>
      <t>Este hallazgo tenía una acción que fue modificada: Capacitar a los supervisores sobre la ejecución de las labores de supervisión de contratos.</t>
    </r>
    <r>
      <rPr>
        <sz val="9"/>
        <color theme="1"/>
        <rFont val="Tahoma"/>
        <family val="2"/>
      </rPr>
      <t xml:space="preserve">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Titulo IX Capítulo 9 "Supervisión e Interventoría  - Seguimiento a la Ejecución Contractual", en el cual describen, la designación, perfil, funciones, actividades responsabilidades, prohibiciones para ejercer la supervisión o interventoría de los contratos.</t>
    </r>
  </si>
  <si>
    <t>1- Oficio No. 543 del 5-mar-2015 Oficio de entrega del borrador del Manual de Contratación, formatos, actas y flujogramas.</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</si>
  <si>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Se evidencia en el capítulo 7, las funciones, perfiles, designación de los supervisores. Además incluye lo pertinente a la Interventoría.
Calificación: Se califica con 0% de avance debido a que no se tiene el Manual de Contratación aprobado y socializado.</t>
  </si>
  <si>
    <t>1-  Lista de asistencia a la capacitación del 28-may-2015
2- Presentaciones realizadas el 28-may2015 sobre el Manual de Contratación y Riesgos en la Contratación.</t>
  </si>
  <si>
    <r>
      <rPr>
        <b/>
        <sz val="9"/>
        <color theme="1"/>
        <rFont val="Tahoma"/>
        <family val="2"/>
      </rPr>
      <t>Este hallazgo tenía una acción que fue modificada: Capacitar a los supervisores sobre la ejecución de las labores de supervisión de contratos.</t>
    </r>
    <r>
      <rPr>
        <sz val="9"/>
        <color theme="1"/>
        <rFont val="Tahoma"/>
        <family val="2"/>
      </rPr>
      <t xml:space="preserve">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r>
  </si>
  <si>
    <t>No se presentaron evidencias para esta acción</t>
  </si>
  <si>
    <t>No se presentan actividades que evidencias avance en la acción</t>
  </si>
  <si>
    <t>2.6.4</t>
  </si>
  <si>
    <t xml:space="preserve">Observación respecto de la suspensión de la OPS 160-2011  </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</si>
  <si>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Se evidencia en el capítulo 7, las funciones, perfiles, designación de los supervisores. Además incluye lo pertinente a la Interventoría.
Calificación: Se califica con 0% de avance debido a que no se tiene el Manual de Contratación aprobado y socializado.</t>
  </si>
  <si>
    <t>2.6.7</t>
  </si>
  <si>
    <t>Se suscribió contrato después de haberse ejecutado.</t>
  </si>
  <si>
    <t>Errores en la estructuración de los estudios previos, en la determinación de la justificación de la contratación y los principales elementos del contrato</t>
  </si>
  <si>
    <t>Realizar un taller con la participación de las personas que ejercen labores de supervisores en el  Canal y  las personas que intervienen en las diferentes etapas del proceso de contratación, con el fin de fortalecer sus conocimientos  sobre la elaboración de estudios de mercado, estudios previos, factores de selección, determinación de los elementos esenciales del contrato,  y  en general sobre los aspectos principales de la contratación en el Canal Capital y brindar herramientas que permitan mejorar dichos procesos</t>
  </si>
  <si>
    <r>
      <rPr>
        <b/>
        <sz val="9"/>
        <color theme="1"/>
        <rFont val="Tahoma"/>
        <family val="2"/>
      </rPr>
      <t>Este hallazgo tenía una acción que fue modificada: Capacitar a los supervisores sobre la ejecución de las labores de supervisión de contratos.</t>
    </r>
    <r>
      <rPr>
        <sz val="9"/>
        <color theme="1"/>
        <rFont val="Tahoma"/>
        <family val="2"/>
      </rPr>
      <t xml:space="preserve">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capítulo 2.6 "Aspectos Generales que enmarcan la contratación en el canal, Capítulo 4 "Gestión y aprobación de la Actividad Contractual" y el capítulo 5 "De la etapa de la Planeación Contractual, donde se estipula las principales características que se deben tener para la realización de la contratación. Adicionalmente está el Titulo IX Capítulo 9 "Supervisión e Interventoría  - Seguimiento a la Ejecución Contractual", en el cual describen, la designación, perfil, funciones, actividades responsabilidades, prohibiciones para ejercer la supervisión o interventoría de los contratos.</t>
    </r>
  </si>
  <si>
    <t>No se presentaron soportes para esta acción</t>
  </si>
  <si>
    <t>No se evidencia actividades que evidencien avance en esta acción</t>
  </si>
  <si>
    <t>2.6.8</t>
  </si>
  <si>
    <t>1. Al analizar el objeto contractual y su ejecución se evidencia que no le apunta a la meta propuesta y por ende, puede constituir una posible falta de planeación en la definición de las metas del proyecto que permitan establecer que los recursos invertidos en dicho contrato permitieran medir el cumplimiento del plan de acción de la entidad, con lo que se infringió en lo dispuesto en el literal j) de la Ley 152 de 1994 en su artículo 3°: “… Proceso de planeación. El plan de desarrollo establecerá los elementos básicos que comprendan la planificación como una actividad continua, teniendo en cuenta la formulación, aprobación, ejecución, seguimiento y evaluación; y m) Coherencia: Los programas y proyectos del plan de desarrollo deben tener una relación efectiva con las estrategias y objetivos establecidos en éste”.
2. Revisada la documentación que reposa en la carpeta del contrato, no se encontró evidencia de la entrada y salida de los elementos al almacén de Canal Capital.</t>
  </si>
  <si>
    <r>
      <rPr>
        <b/>
        <sz val="9"/>
        <color theme="1"/>
        <rFont val="Tahoma"/>
        <family val="2"/>
      </rPr>
      <t>Este hallazgo tenía una acción que fue modificada: Capacitar a los supervisores sobre la elaboración de estudios de mercado.</t>
    </r>
    <r>
      <rPr>
        <sz val="9"/>
        <color theme="1"/>
        <rFont val="Tahoma"/>
        <family val="2"/>
      </rPr>
      <t xml:space="preserve">
Se realizó el contrato No. 855-2014 celebrado con la firma de abogado Beltrán Pardo Abogados, cuyo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capítulo 2.6 "Aspectos Generales que enmarcan la contratación en el canal, Capítulo 4 "Gestión y aprobación de la Actividad Contractual" y el capítulo 5 "De la etapa de la Planeación Contractual, donde se estipula las principales características que se deben tener para la realización de la contratación. Adicionalmente está el Titulo IX Capítulo 9 "Supervisión e Interventoría  - Seguimiento a la Ejecución Contractual", en el cual describen, la designación, perfil, funciones, actividades responsabilidades, prohibiciones para ejercer la supervisión o interventoría de los contratos.</t>
    </r>
  </si>
  <si>
    <r>
      <rPr>
        <b/>
        <sz val="9"/>
        <color theme="1"/>
        <rFont val="Tahoma"/>
        <family val="2"/>
      </rPr>
      <t>Este hallazgo tenía una acción que fue modificada: Capacitar a los supervisores sobre la elaboración de estudios de mercado.</t>
    </r>
    <r>
      <rPr>
        <sz val="9"/>
        <color theme="1"/>
        <rFont val="Tahoma"/>
        <family val="2"/>
      </rPr>
      <t xml:space="preserve">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r>
  </si>
  <si>
    <t xml:space="preserve">2.6.15 </t>
  </si>
  <si>
    <t>1. Al analizar el objeto contractual y su ejecución se evidencia que no le apunta a la meta propuesta y por ende, puede constituir una posible falta de planeación en la definición de las metas del proyecto que permitan establecer que los recursos
invertidos en dicho contrato permitieran medir el cumplimiento del plan de acción de la entidad, con lo que se infringió en lo dispuesto en el literal j) de la Ley 152 de 1994 en su artículo 3°: “… Proceso de planeación. El plan de desarrollo establecerá los
elementos básicos que comprendan la planificación como una actividad continua, teniendo en
cuenta la formulación, aprobación, ejecución, seguimiento y evaluación; y m) Coherencia: Los
programas y proyectos del plan de desarrollo deben tener una relación efectiva con las estrategias y objetivos establecidos en éste”.
2. Deficiencias en la supervisión contractual.</t>
  </si>
  <si>
    <t>2.6.18</t>
  </si>
  <si>
    <t>A la fecha se observa que Canal Capital sigue celebrando de manera permanente contratos de prestación de servicios, para el apoyo a la gestión del canal, contratación que se justifica en una planta de personal insuficiente. Se evidenció
que persisten deficiencias, ya que los documentos que contienen información de estudios previos y el contrato, contienen objetos, alcances y obligaciones generales y no puntuales de actividades a desarrollar en relación con un puesto de trabajo según una necesidad de personal. Estas situaciones se han dado posiblemente porque no se ha realizado un diagnóstico real de necesidades
estudio normativo y jurisprudencial.
En estas condiciones las contrataciones sucesivas para prestar servicios se convierten en una práctica contraria a las disposiciones señaladas pues la función pública no concibe esta modalidad para cumplir los Objetivos del Estado en tareas
que son permanentes e inherentes a éste.</t>
  </si>
  <si>
    <r>
      <rPr>
        <b/>
        <sz val="9"/>
        <color theme="1"/>
        <rFont val="Tahoma"/>
        <family val="2"/>
      </rPr>
      <t>Este hallazgo tenía otra acción que fue modificada: Generar un plan de acción orientado a  continuar con las acciones prevista para aprobación de LA AMPLIACIÓN DE PLANTA DE PERSONAL DE CANAL CAPITAL ( lo cual depende de la autorización del Departamento Administrativo del Servicio Civil Distrital  Secretaria de Hacienda Distrito y la Junta Administradora Regional).</t>
    </r>
    <r>
      <rPr>
        <sz val="9"/>
        <color theme="1"/>
        <rFont val="Tahoma"/>
        <family val="2"/>
      </rPr>
      <t xml:space="preserve">
Se entrego el radicado No. 1974 del 26/09/2014 al Departamento Administrativo del Servicio Civil el documento que contiene el Estudio Técnico de Rediseño Organizacional. A este estudio el DASC realizó una serie de observaciones y recomendaciones  mediante radicado No. 3204 del 26 de noviembre de 2014. Se han suscrito varias reuniones de revisión e implementación de las recomendaciones y el Estudio Técnico se encuentra en revisión por parte de RRHH y Planeación 
</t>
    </r>
  </si>
  <si>
    <t>1) Oficio 0412 del 26 de febrero de 2015 dirigido al Director del Departamento Administrativo del Servicio Civil respondiendo el oficio 3204-2014
2) Oficio 0642 del 31 de marzo de 2015 dirigido al Director del Departamento Administrativo del Servicio Civil dando alcance al oficio 0412-2015</t>
  </si>
  <si>
    <t>Se evidencia la respuesta dada por canal Capital al DASC mediante oficio 0412 del 26 de febrero de 2015 en donde se indican las acciones realizadas por parte del canal para atender las recomendaciones hechas en el oficio 3207 del 26 de noviembre de 2014, el oficio fue entregado a el DASC el 27 de febrero de 2015 con radicado externo 2015-E-R-699.
Posteriormente se hace un alcance  mediante oficio 0642 del 31 de marzo de 2015, donde se ratifica el punto Nº 3 que contiene lo referente a la estructura organizacional.
Calificación: Se mantiene la misma calificación debido a que no se cuenta aún con el visto bueno para realizar la ampliación de la planta del Canal y no se tiene el cronograma o proceso para realizar la incorporación del nuevo personal.</t>
  </si>
  <si>
    <t>1) Comunicado 1372 el día 22 de junio de 2015 con asunto "Respuesta a radicado 2015-ER-699/1169 correspondiente al Nro.  000412-000642 de Canal Capital, Solicitud Concepto Técnico de Diseño Organizacional de Canal Capital”</t>
  </si>
  <si>
    <r>
      <rPr>
        <b/>
        <sz val="9"/>
        <color theme="1"/>
        <rFont val="Tahoma"/>
        <family val="2"/>
      </rPr>
      <t>Este hallazgo tenía otra acción que fue modificada: Generar un plan de acción orientado a  continuar con las acciones prevista para aprobación de LA AMPLIACIÓN DE PLANTA DE PERSONAL DE CANAL CAPITAL ( lo cual depende de la autorización del Departamento Administrativo del Servicio Civil Distrital  Secretaria de Hacienda Distrito y la Junta Administradora Regional).</t>
    </r>
    <r>
      <rPr>
        <sz val="9"/>
        <color theme="1"/>
        <rFont val="Tahoma"/>
        <family val="2"/>
      </rPr>
      <t xml:space="preserve">
Se evidencia concepto favorable sobre el Estudio Técnico de Diseño Organizacional radicado de Canal Capital 1372 el día 22 de junio de 2015, en el cual se da aprobación a la propuesta de reestructuración de la Entidad y la aprobación de 104 cargos de planta.
Calificación: Se mantiene el 50% de avance dado a que se tiene el concepto favorable para la reestructuración del Canal, sin embargo y para implementar la reestrucutración hace falta tener la  apropiación de recursos económicos, dar inicio al proceso para la selección del nuevo personal y la incorporación del personal seleccionado a la planta del Canal. </t>
    </r>
  </si>
  <si>
    <t>2.6.19</t>
  </si>
  <si>
    <t>1. El Manual de Supervisión es un documento de escasa difusión al personal que ejerce función de interventora y/o supervisión.
2. Canal Capital sigue presentando deficiencias en su Manual de Contratación y Manual de Supervisión.
3. En los Estudios de Conveniencia y Oportunidad para la adquisición de bienes y Servicios, justificación de la necesidad, solicitud de disponibilidades presupuestales, acta de evaluación de ofertas de los contratos y los informes finales no tiene fecha de elaboración, Otros simplemente no responsan en la carpeta contentiva del contrato, todo lo expuesto evidencia fallas administrativas por parte de Canal Capital.</t>
  </si>
  <si>
    <r>
      <rPr>
        <b/>
        <sz val="9"/>
        <color theme="1"/>
        <rFont val="Tahoma"/>
        <family val="2"/>
      </rPr>
      <t>Este hallazgo tenía una acción que era: Socialización el Manual de Supervisión a todos los funcionarios y contratistas de la entidad.</t>
    </r>
    <r>
      <rPr>
        <sz val="9"/>
        <color theme="1"/>
        <rFont val="Tahoma"/>
        <family val="2"/>
      </rPr>
      <t xml:space="preserve">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El borrador del mismo fue entregado en reunión del 26 de diciembre del mismo año y remitido ese mismo día a las áreas para su respectiva revisión y comentarios.</t>
    </r>
  </si>
  <si>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Calificación: Se califica con 0% de avance debido a que no se tiene el Manual de Contratación aprobado y socializado.</t>
  </si>
  <si>
    <t xml:space="preserve">
1) Oficio 0853 del 12 de mayo de 2015 donde se remite del Proyecto de Manual de Contratación a la doctora Clarisa Ruiz.
2) Comunicado radicado en Canal Capital 1407 del 12 de junio de 2015 donde se da respuesta por parte de la doctora Clarisa Ruiz haciendo observaciones al proyecto de Manual.</t>
  </si>
  <si>
    <r>
      <rPr>
        <b/>
        <sz val="9"/>
        <color theme="1"/>
        <rFont val="Tahoma"/>
        <family val="2"/>
      </rPr>
      <t>Este hallazgo tenía una acción que era: Socialización el Manual de Supervisión a todos los funcionarios y contratistas de la entidad.</t>
    </r>
    <r>
      <rPr>
        <sz val="9"/>
        <color theme="1"/>
        <rFont val="Tahoma"/>
        <family val="2"/>
      </rPr>
      <t xml:space="preserve">
El borrador del Manual de Contratación entregado el pasado mes de marzo, fue remitido a la Secretaría de Cultura, Recreación y Deporte como cabeza del sector y  de la Junta Administradora Regional,  para su revisión y preaprobación. La Junta remitió sus observaciones a través de oficio, las cuales estan siendo objeto de revsión por la Secretaría General y el Despacho del Gerente del Canal. el Manual final teniendo en cuenta las observaciones dadas por la Junta Regional se tiene proyectado presentar el 31 de julio de 2015, fecha de la próxima junta
Calificación: Se mantiene la misma calificación del seguimiento anterior porque no se tiene aprobado y socializado el Manual de Contratación.</t>
    </r>
  </si>
  <si>
    <t>Informe Final de Visita Fiscal en Desarrollo del  Plan de Auditoria Distrital 2013 - Sector Educación, Cultura, Recreación y Deporte. Noviembre de 2013 - HALLAZGO ADMINISTRATIVO CON PRESUNTA INCIDENCIA DISCIPLINARIA CONTRATO N° 027 DE 2012</t>
  </si>
  <si>
    <t>2.1</t>
  </si>
  <si>
    <t>1)Subcontratación del Contrato Interadministrativo N° 12000-177-0-2012, a través del Contrato N° 027 de 2012 celebrado con Rafael Poveda Televisión, sin autorización expresa por parte de la Secretaría de Hacienda.</t>
  </si>
  <si>
    <r>
      <rPr>
        <b/>
        <sz val="9"/>
        <color theme="1"/>
        <rFont val="Tahoma"/>
        <family val="2"/>
      </rPr>
      <t>Este hallazgo tenía otra acción, era: Modificar el Manual de Supervisión, incluyendo un acápite de recomendaciones indicando que cuando Canal Capital actúe en condición de CONTRATISTA y/o CLIENTE, el responsable de la ejecución deberá proceder a realizar una verificación de las cláusulas contractuales pactadas con el fin de dar estricto cumplimiento a los requisitos y condiciones exigidas en cada contrato.</t>
    </r>
    <r>
      <rPr>
        <sz val="9"/>
        <color theme="1"/>
        <rFont val="Tahoma"/>
        <family val="2"/>
      </rPr>
      <t xml:space="preserve">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El borrador del mismo fue entregado en reunión del 26 de diciembre del mismo año y remitido ese mismo día a las áreas para su respectiva revisión y comentarios. No se evidencia el acápite mencionado en  la acción.
</t>
    </r>
  </si>
  <si>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Análizado el último borrador del Manual, no se evidencia la iclusión de esta acápite.
Calificación: Se califica con 0% de avance debido a que no se tiene el Manual de Contratación aprobado y socializado, además no se cuenta con el acápite indicado dentro del Manual.</t>
  </si>
  <si>
    <r>
      <rPr>
        <b/>
        <sz val="9"/>
        <color theme="1"/>
        <rFont val="Tahoma"/>
        <family val="2"/>
      </rPr>
      <t>Este hallazgo tenía otra acción, era: Modificar el Manual de Supervisión, incluyendo un acápite de recomendaciones indicando que cuando Canal Capital actúe en condición de CONTRATISTA y/o CLIENTE, el responsable de la ejecución deberá proceder a realizar una verificación de las cláusulas contractuales pactadas con el fin de dar estricto cumplimiento a los requisitos y condiciones exigidas en cada contrato.</t>
    </r>
    <r>
      <rPr>
        <sz val="9"/>
        <color theme="1"/>
        <rFont val="Tahoma"/>
        <family val="2"/>
      </rPr>
      <t xml:space="preserve">
El borrador del Manual de Contratación entregado el pasado mes de marzo, fue remitido a la Secretaría de Cultura, Recreación y Deporte como cabeza del sector y  de la Junta Administradora Regional,  para su revisión y preaprobación. La Junta remitió sus observaciones a través de oficio, las cuales estan siendo objeto de revsión por la Secretaría General y el Despacho del Gerente del Canal. el Manual final teniendo en cuenta las observaciones dadas por la Junta Regional se tiene proyectado presentar el 31 de julio de 2015, fecha de la próxima junta
Calificación: Se mantiene la misma calificación del seguimiento anterior porque no se tiene aprobado y socializado el Manual de Contratación.</t>
    </r>
  </si>
  <si>
    <t>Informe Final de Auditoría Modalidad Regular -  Periodo 2013</t>
  </si>
  <si>
    <t>2.1.8.9 En conclusión, podría decirse que con la gestión realizada el Canal Capital no género impacto en la sociedad, que le permitiera el incremento del  rating, toda vez, que al dividir el presupuesto ejecutado ($31.332.193.095) entre el número de televidentes (7.000), obtenemos que la inversión por cada uno de ellos fue de $4.477.599.</t>
  </si>
  <si>
    <t>Planeación Estratégica</t>
  </si>
  <si>
    <t>Faltan los estudios que verifiquen el impacto social de la gestión realizada por Canal Capital</t>
  </si>
  <si>
    <t>Estudio para la realización del informe social</t>
  </si>
  <si>
    <t>Informe Social= Un (01) Documento de informe social</t>
  </si>
  <si>
    <t>Lisandro María Duque Naranjo</t>
  </si>
  <si>
    <t>Planeación</t>
  </si>
  <si>
    <t>Profesional Universitario de Planeación</t>
  </si>
  <si>
    <t>Hernán Guillermo Roncancio Herrera</t>
  </si>
  <si>
    <t>Se contrató la empresa "Cifras y Conceptos" a través del contrato 584-2014, que realizó una encuesta para medir en impacto social generado por el canal. Se evidencia la entrega del formulario, la transmisión de los grupos focales, los informes cuantitativos y cualitativos y la matriz de información secundaria.</t>
  </si>
  <si>
    <t>Correo electrónico en el cual se envia la ruta en la cual esta publicado este estudio en la Pagina Web del Canal</t>
  </si>
  <si>
    <t>Se realizo el estudio par la realización del Informe Social el cual se encuentra en la Pagina del Canal Capital en la Siguiente ruta http://www.canalcapital.gov.co/canal/menu-control  y se procede a enviar esta ruta por correo electronico.</t>
  </si>
  <si>
    <t>2.1.1.3 - Cto 381 de 2013 - UT Transportes Especiales FSG E.U -Adicional a lo anterior, no hubo un adecuado control de los servicios, toda vez que los comprobantes no son consecutivos y no hay documento que permita conocer el itinerario y nombre de los funcionarios que toman los viajes, es así que una mínima selectiva solo del mes de noviembre de 2013, el comprobante de servicios 1876 del 30/11/2013 de placas WDE 045 relaciona un viaje a Caucasia Caldas ida y regreso por $3.000.000, no se conoce quien viajo y cuál fue el objeto del mismo.</t>
  </si>
  <si>
    <t>No se realizaron el 100% de los registros de los servicios de transporte prestados en las planillas correspondientes</t>
  </si>
  <si>
    <t>Realizar un (01) monitoreo aleatorio mensual, del cumplimiento de los recorridos programados</t>
  </si>
  <si>
    <t>Informe de monitoreo = (No. de Informes de seguimiento al contrato de transporte / 5) X 100%</t>
  </si>
  <si>
    <t>Secretaría General
Dirección Operativa</t>
  </si>
  <si>
    <t>Secretario General
Director Operativo</t>
  </si>
  <si>
    <t>Junny Cristina La Serna Bula
Favio Ernesto Fandiño Pinilla</t>
  </si>
  <si>
    <t>Se evidencia los controles tanto en la parte de solicitud de los vehículos a través de el formato MGTV-FT-056 y/o correos electrónicos. Adicionalmente se tiene un control en Excel, donde se relacionan los vehículos que ha prestado los servicios en el canal. El supervisor del contrato firma la certificación del supervisor para el pago, así como la subdirectora administrativa. Adicionalmente se realizan reuniones con el coordinar de la empresa de transporte para validar el cuadro consolidado.</t>
  </si>
  <si>
    <t>2.1.1.9 - Cto 713 de 2013 - DEBATE DEMOCRATICO SIN ANIMO DE LUCRO - De otra parte, revisado el certificado de registro de la Cámara de Comercio de fecha 6 de septiembre de 2013, el nombre del contratista es DEBATE DEMOCRATICO y no como aparece en todos los actos contractuales incluidas las órdenes de pago; con la adición SIN ANIMO DE LUCRO, actuaciones que ponen en riesgo a la entidad, dada la inexistencia o valides del contrato que pudiere llegar a alegarse en caso de controversias.</t>
  </si>
  <si>
    <t>Error humano</t>
  </si>
  <si>
    <t>Efectuar revisión entre el certificado de representación legal y los datos consignados en la minuta</t>
  </si>
  <si>
    <t>Minutas revisadas de persona jurídica = (No. de minutas revisadas con cámara de comercio / No. total de contratos suscritos con persona jurídica) X 100%</t>
  </si>
  <si>
    <t>De acuerdo a los seguimientos realizados se pudo constatar que como constancia de la revisión que hace el abogado a los documentos precontractuales, coloca su visto bueno en los contratos elaborados que estén a su cargo revisar.
Igualmente se revisaron los contratos 446, 438, 450, 534, 584, 598, 725, 767, 779, 830, 857 y 886, verificando la concordancia entre el nombre de la entidad descrito en la minuta del contrato con el nombre identificado en la Camara de Comercio de Bogotá</t>
  </si>
  <si>
    <t xml:space="preserve">2.1.1.10 - Cto 308 de 2013 - VISUAL CONCEPT SAS - Según el contrato, se requería la aprobación de la garantía para iniciar su ejecución, esta actuación se produjo el 14 de mayo de 2013, sin embargo, a folio No. 40 de la carpeta del contrato reposa “el informe de actividades, sala de edición No.9” del 10 de mayo del 2013donde se describen las actividades  ya realizadas tales como perfiles, notas y reales, de los capítulos Tierra, Sustancias Sicoactivas y matoneo. </t>
  </si>
  <si>
    <t>Control, Seguimiento y Evaluación</t>
  </si>
  <si>
    <t>Falta de conocimiento por parte del supervisor al momento de iniciar  la ejecución del contrato</t>
  </si>
  <si>
    <t>Verificar la oportunidad, de la aprobación de las garantías de aquellos contratos que la requieran para dar inicio a la ejecución, a partir de seguimientos mensuales</t>
  </si>
  <si>
    <t>Seguimientos realizados = (No. de actas de seguimiento realizadas / 7) X 100%</t>
  </si>
  <si>
    <t>Oficina de Control Interno</t>
  </si>
  <si>
    <t>Jefe Oficina de Control Interno</t>
  </si>
  <si>
    <t>Se evidencia la realización de las 7 reuniones mediante actas, estas con el fin de verificar la oportunidad de la aprobación de garantias en contratos que  tengan este requisito para su ejecución.</t>
  </si>
  <si>
    <t xml:space="preserve">2.1.1.16 - Cto 361, 755,879, - Taurustel- Respecto del contrato No.361, no le antecedió un adecuado estudio previo de mercado, es así que a solo mes y medio de su inicio se prorrogó y adicionó en el 100%, pese a que las necesidades o cubrimientos a realizar, (después del 26-06-2013) ya eran de conocimiento de la entidad, tales como rock al parque.
El contrato N°755 del 15 de octubre de 2013, se inició sin aprobación de garantías, pese haberse contemplado como requisito de ejecución.
Respecto del No.879, la garantía fue expedida el 15-11-2013 y aprobada el 12-12-2013, pese a ser requisito de ejecución, esta actuación se inició desde el 18 de noviembre de 2013, adicional a ello, esta exigía una segunda aprobación por funcionario del Área Jurídica de Canal Capital, que no se dio.
</t>
  </si>
  <si>
    <t>Falta de actualización del formato de aprobación de pólizas</t>
  </si>
  <si>
    <t>Actualizar y socializar el formato "AGCO-FT-035 Revisión y aprobación de pólizas"</t>
  </si>
  <si>
    <t>Documento actualizado =  Un (01) formato actualizado y socializado ("AGCO-FT-035 Revisión y aprobación de pólizas")</t>
  </si>
  <si>
    <t>Secretaría General
Coordinación Jurídica
Planeación</t>
  </si>
  <si>
    <t>Secretario General
Coordinador Jurídico
Profesional Universitario de Planeación</t>
  </si>
  <si>
    <t>Junny Cristina La Serna Bula
Ingrid Natalia Santamaría Pérez
Hernán Guillermo Roncancio Herrera</t>
  </si>
  <si>
    <t xml:space="preserve">Se realizó la publicación del formato en el listado maestro de documentos con fecha de aprobación del 9/10/2014. Así mismo se socializó al interior de la Coordinación Jurídica mediante correo electrónico de fecha del 9 de octubre de 2014. Se verificó la utilización del formato para la aprobación de la póliza, se presentó por parte de la Coordinación Jurídica el formato diligenciado del contrato 649-2014.
</t>
  </si>
  <si>
    <t>Establecer como actividad específica de los abogados contratistas de la Coordinación Jurídica la aprobación de las diferentes pólizas asignadas por el Coordinador Jurídico</t>
  </si>
  <si>
    <t>Porcentaje de abogados con obligación especial sobre aprobación de pólizas = (No. de contratos de abogados con obligación especial sonre aprobación de pólizas / No. de abogados bajo la supervisión de la coordinación jurídica) X 100%</t>
  </si>
  <si>
    <t>La Coordinación Jurídica incluyo dentro de las actividades de los abogados contratistas la aprobación de pólizas de los contratos suscritos en el Canal.</t>
  </si>
  <si>
    <t xml:space="preserve">2.1.1.28 - Cto 051 DEL 2004 - DELIMA se evidencia  ausencia de proceso precontractual y  contractual para la adquisición de las pólizas o programa de seguros, evidenciándose falta de estudios previos de conveniencia y oportunidad que justifiquen la contratación, transgrediendo así el principio de la planeación, afectando los principios de  economía, eficacia, celeridad, imparcialidad, entre otros conforme al artículo 209 de la Constitución Política.  </t>
  </si>
  <si>
    <t>Indebida interpretación del  régimen de contratación aplicable al Canal Capital</t>
  </si>
  <si>
    <t xml:space="preserve">Realizar un estudio jurídico sobre el régimen de contratación aplicable al Canal Capital </t>
  </si>
  <si>
    <t>Estudio jurídico= Un (01) estudio jurídico sobre el régimen de contratación</t>
  </si>
  <si>
    <t>Secretaría General</t>
  </si>
  <si>
    <t>Secretario General</t>
  </si>
  <si>
    <t>Se realizó y entrego a la Coordinación Jurídica y Secrearía General, el concepto jurídico por parte del Dr. Jhon Jaime Cifuentes, emitido el 13 d enovienmbre de 2014.</t>
  </si>
  <si>
    <t xml:space="preserve">2.1.1.29- Cto 023 de 2012 - MAFRE SEGUROS Igual que el contrato del corredor de seguros, este debe regirse por el estatuto contractual, como ya se indicó, el artículo 93 de la Ley 489 de 1998, las empresas como Canal Capital, están sometidas al Estatuto General de Contratación de la Administración Pública, con excepción de aquellas que desarrollen actividades comerciales en competencia con el sector privado y/o público, nacional o internacional o en mercados regulados, y no por el derecho privado; en este orden de ideas, debía acudirse a la adjudicación mediante licitación pública, toda vez que atendiendo el presupuesto de la entidad para la vigencia 2012 ($23.944.250.416), la menor cuantía era hasta 280 smlmv, es decir $158.676.000; en consecuencia, al superar este contrato dicho valor, debió darse aplicación al numeral 1 del artículo 2 de la Ley 1150 de 2007, en concordancia con el 3.1.2 del Decreto 734 de 2012.
De otra parte, no se evidencia informe del supervisor donde se indique que la adición es viable, coherente, registrando los riesgos que se pretenden mitigar y realizando previamente revisión de precios.
</t>
  </si>
  <si>
    <t>2.1.1.31- Cto 881 de 2013 - LO POSIBLE FILMS - se suscribió contrato con una sociedad cuyo registro no se encentraba vigente.
La irregularidad precedente adquiere mayor importancia si se tiene en cuenta que, esta sociedad, sólo posee $1 millón de pesos de capital social, frente al manejo de recursos del estado por más de $300 millones, así mismo, no se evidencia estudio económico que sustente el valor de los costos del contrato, como tampoco informes del supervisor</t>
  </si>
  <si>
    <t>Falta de verificación de los documentos para la contratación</t>
  </si>
  <si>
    <t>Verificar la actualización del registro mercantil en la Cámara de Comercio de las personas jurídicas al momento de elaborar el contrato</t>
  </si>
  <si>
    <t>2.1.1.37 Los contratos que se enuncian a continuación presentan irregularidades comunes y reiterativas que hacen evidente deficiencia en los controles tanto en la etapa precontractual, contractual y postcontractual, con mayor presencia en lo referente a los informes de supervisión, los estudios de mercado y pólizas</t>
  </si>
  <si>
    <t xml:space="preserve">Falta de conocimiento por parte del supervisor al momento de iniciar  la ejecución del contrato. </t>
  </si>
  <si>
    <t>Realizar actas de seguimiento mensual para verificar que la aprobación de las garantías en los contratos que la requieran para el inicio de su ejecución, se haya efectuado con la oportunidad requerida</t>
  </si>
  <si>
    <t>1. Actualizar el formato de aprobación de pólizas.
2. Establecer como actividad específica de los abogados contratistas de la Coordinación Jurídica la aprobación de las diferentes pólizas asignadas por el Coordinador Jurídico.</t>
  </si>
  <si>
    <t>1. Actualización formato = (No. de formatos de aprobación de pólizas actualizados/No. de formatos de pólizas aprobadas) x100%
2. Obligación del contratista =(No. de contratos de abogados contratistas/ No. de contratos elaborados con obligación nueva) X 100%</t>
  </si>
  <si>
    <t xml:space="preserve">Se realizó la publicación del formato en el listado maestro de documentos con fecha de aprobación del 9/10/2014. Así mismo se socializó al interior de la Coordinación Jurídica mediante correo electrónico de fecha del 9 de octubre de 2014. Se verificó la utilización del formato para la aprobación de la póliza, se presentó por parte de la Coordinación Jurídica el formato diligenciado del contrato 649-2014. La Coordinación Jurídica incluyo dentro de las actividades de los abogados contratistas la aprobación de pólizas de los contratos suscritos en el Canal.
</t>
  </si>
  <si>
    <t>2.1.4.1- PIGA - Examinado y evaluado el Plan de Acción 2013, este ente de control evidenció que las metas no están cuantificadas para poderlas medir, controlar y sobre estos valores poder efectuar acciones de mejora tendientes a maximizar el uso de los recursos hídricos, energéticos, de aseo y acciones de reciclaje.
Así mismo, no se detalla de manera específica el número de funcionarios y dependencias que van a recibir la capacitación dentro del plan de manejo ambiental.
En el informe de ejecución del Presupuesto de Gastos e Inversiones, en su rubro 3-2-2-03-03 Insumos Gestión Ambiental, Canal Capital en la vigencia 2013, contó con un presupuesto inicial de $20.000.000, de los cuales a corte 31 de diciembre de 2013 no ejecutó valor alguno, pese a tener actividades para realizar verbi gracia, para incentivar la cultura de reciclaje a efectos de gestionar la adecuada clasificación de los desechos en cada uno de los puntos ecológicos.</t>
  </si>
  <si>
    <t xml:space="preserve">En los indicadores establecidos en el PIGA, no se estableció la población objetivo </t>
  </si>
  <si>
    <t>Establecer la población objetivo del Canal Capital a sensibilizar en temas PIGA</t>
  </si>
  <si>
    <t>Porcentaje de servidores públicos sensibilizados en temas PIGA = (No. de Servidores públicos sensibilizados en temas PIGA / (No. total de Servidores públicos a sensibilizar en temas PIGA) X 100%</t>
  </si>
  <si>
    <t>Planeación
Subdirección Administrativa</t>
  </si>
  <si>
    <t>Profesional Universitario de Planeación
Gestor Ambiental (Subdirector Administrativo)</t>
  </si>
  <si>
    <t>Hernán Guillermo Roncancio Herrera
María Eugenia Tovar Rojas</t>
  </si>
  <si>
    <t>Se evidencia el certificado de recepción de información en el aplicativo de la Secretaría Distrital de Ambiente con fecha de corte al 30-jun-2014, en donde se adjunta el documento PIGA 2014, en cuya página 1 titulo Metas e Indicadores, establecieron donde era necesario establecer el universo objetivo.</t>
  </si>
  <si>
    <t>No se ejecutó el rubro de gestión ambiental del presupuesto de funcionamiento</t>
  </si>
  <si>
    <t>Programar las actividades a ejecutar teniendo en cuenta el presupuesto apropiado en gestión ambiental del presupuesto de funcionamiento</t>
  </si>
  <si>
    <t>Porcentaje de cumplimiento plan de acción = (No. de actividades ejecutadas / No. de actividades programadas que contribuyan a la gestión ambiental) X 100%</t>
  </si>
  <si>
    <t>Gestor Ambiental (Subdirector Administrativo)</t>
  </si>
  <si>
    <t>Se realizó el Programa para la impelmentación del Plan de Ación del PIGA para la vigencia 2015, así como su cargue en el aplicativo del STORM de la SDA del formato electrónico 117 Formulación Plan de Accion Anual 2015</t>
  </si>
  <si>
    <t>2.1.7.2.2- Presupuesto Gestión Ambiental - El rubro 3-2-2-03-03 denominado Insumos Gestión Ambiental figura con un presupuesto inicial y disponible a 31 de diciembre de 2013 de $20.000.000, los cuales no fueron ejecutados, en la citada vigencia</t>
  </si>
  <si>
    <t>2.1.8.8 Pese a que el artículo 74 de la Ley 1474 de 2011 – Estatuto Anticorrupción, exige prescribe que a más tardar el 31 de enero de cada año, todas las entidades debe publicar el plan de acción, esto es, los objetivos, las metas, las estrategias y los responsables Canal Capital no dio cumplimento a estas en la vigencia 2012, ni en el 2013.</t>
  </si>
  <si>
    <t>Por considerarse que correspondía a gastos de inversión no se público el plan de acción</t>
  </si>
  <si>
    <t>Elaborar y publicar en la página Web de la entidad, el plan de acción institucional  antes del 31 de enero de cada vigencia</t>
  </si>
  <si>
    <t>Un (01) Plan de acción elaborado y publicado en la página Web de la entidad, antes del 31 de enero de 2015</t>
  </si>
  <si>
    <t>Se evidencia la matriz de Plan de Acción 2015, el cual se encuentra publicado en el la pagina WEB del canal y que se publico antes del 31 de enero de 2015.</t>
  </si>
  <si>
    <t>2.1.10.1 Al evaluar el efecto  de la cuenta 3225 Resultados de Ejercicios anteriores sobre el  patrimonio neto a Balance General a 31 de diciembre de 2013, se evidencia que Canal Capital se encuentra incurso en causales de disolución, por cuanto posee pérdidas que reducen el patrimonio neto por debajo del 50% del capital.</t>
  </si>
  <si>
    <t>Gestión Financiera y Facturación</t>
  </si>
  <si>
    <t xml:space="preserve">El ente de control considera que el Canal se encuentra incurso en una causal de disolución </t>
  </si>
  <si>
    <t>Obtener concepto de la Contaduría General de la Nación</t>
  </si>
  <si>
    <t>Concepto de la Contaduría = Un (01) concepto de la Contaduría General de la Nación</t>
  </si>
  <si>
    <t>Guillermo Antonio Tamayo Sánchez</t>
  </si>
  <si>
    <t>Subdirección Financiera</t>
  </si>
  <si>
    <t>Subdirector Financiero</t>
  </si>
  <si>
    <t>Financieros
Logísticos
Humanos
Tecnológicos</t>
  </si>
  <si>
    <t>En el mes de agosto de 2014 se elevó la petición del concepto sobre aporte de capital y transferencias mediante el radicado No.1752 del 20 de agosto de 2014, realizado a la Contaduría General de la Nación. Se obtuvo respuesta por parte de la  Contaduría General de la Nación el 17 de octubre de 2014 mediante el radicado No. 2862. Con la obtención del concepto se entiende el cumplimiento de la meta, además que, de acuerdo con los términos expuestos en el mismo, no es posible adelantar gestión alguna desde el punto de vista contable, por lo que se da cumplimiento a la acción.</t>
  </si>
  <si>
    <t>2.1.12.6 Al solicitar información del Back Ups de las grabaciones de la parrilla de la semana 20 de las vigencias 2012 y 2013, se evidenció la pérdida de un día de grabación, lo cual deja ver el riesgo sobre la salvaguarda de los productos emitidos por Canal Capital.</t>
  </si>
  <si>
    <t>Canal Capital no cuenta con un sistema de información y control del material que se encuentra en el archivo</t>
  </si>
  <si>
    <t xml:space="preserve">Contratar un sistema de grabación de señal del aire                                           </t>
  </si>
  <si>
    <t>Contrato de sistema de grabación=un (01) Contrato  incluya  del sistema de grabación.</t>
  </si>
  <si>
    <t>Dirección Operativa</t>
  </si>
  <si>
    <t>Director Operativo</t>
  </si>
  <si>
    <t>Se evidencia la realización de todas las etapas de contratación (a Solicitud de Disponibilidad Presupuestal de 30 de septiembre, la cotización del MediaGrid con NYL electrónica S.A. de 15 de septiembre, la Elaboración de Estudios de conveniencia y Oportunidad del 15 de septiembre, la Notificación de Supervisión del 28 de octubre, la Minuta de Contrato del 28 de octubre, el Certificado de Registro presupuestal del 28 de octubre) que conllevan la contratación del MediaGrid-3000.</t>
  </si>
  <si>
    <t>2.1.1.4 - Cto 690 de 2013 - BOGA CASA DE CONTENIDOS S.A.S.-  Estamos frente a un contrato en el que existiría extralimitación de funciones, que además generarían posible nulidad por falta de competencia, ya que de conformidad con la Resolución 083 de 2012, la delegación para contratar se dio para la suscripción de contratos y convenios interadministrativos hasta por quinientos (500) SMLV, es decir, $294.750.000, tomando como referencia el salario mínimo para la vigencia 2013 ($589.500). Para este evento, los contratos precedentes superaron la referida cuantía al suscribirse por valores de $306.000.000 IVA y $391.500.000 IVA.</t>
  </si>
  <si>
    <t>0,7 - 0</t>
  </si>
  <si>
    <r>
      <rPr>
        <b/>
        <sz val="9"/>
        <color theme="1"/>
        <rFont val="Tahoma"/>
        <family val="2"/>
      </rPr>
      <t>Este hallazgo tenía otras dos acciones diferentes y se cambiaron por la actual propuesta. 1. Derogar las resoluciones internas 082 y 083 del 26 de julio de 2012; y 2. Incluir en la actualización que cursa al Manual de Contratación, la delimitación y delegación de las cuantías a contratar.</t>
    </r>
    <r>
      <rPr>
        <sz val="9"/>
        <color theme="1"/>
        <rFont val="Tahoma"/>
        <family val="2"/>
      </rPr>
      <t xml:space="preserve">
Se evidencia la realización de la Circular 006/2014 del 24 de julio, en la cual se dispone y comunica sobre el % máximo que se podrá adicionar a los contratos. Sin embargo en el borrador del Manual de Contratación quedo contemplado la estructuración de las delegaciones. Se encuentran en el Titulo III Competencias Contractuales, numerales 3.1, 3.1.1 y 3.1.2.
 - Se evidencia reunión del 15 de diciembre de 2014 entre la Secretaría General y la Coordinación Jurídica donde se realizó la revisión de los proyectos de resolución de delegación  de funciones de contratación y así derogar las resoluciones 082 y 083 de 2012. En dicha reunión se determinó no realizar las derogaciones hasta no tener el Manual de contratación actualizado y que incluye el análisis de la delegación de estas funciones de contratación. Una vez se tenga aprobado el Manual de Contratación se realizara las resoluciones de delegación acordes con el Manual.
</t>
    </r>
  </si>
  <si>
    <t>42124 - 42124</t>
  </si>
  <si>
    <t xml:space="preserve">1- Oficio No. 543 del 5-mar-2015 Oficio de entrega del borrador del Manual de Contratación, formatos, actas y flujogramas. - </t>
  </si>
  <si>
    <t>0 - 0</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</si>
  <si>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De la revisión del borrador del Manual, no se evidencia la acción contemplada.
Calificación: Se califica con 0% de avance debido a que no se tiene el Manual de Contratación aprobado y socializado. No se encontró la designación en el nuevo manual. - La acción fue revisada en la Coordinación Jurídica y en la Secretaría general, en donde se evidenció que la acción no ha tenido avance hasta el momento debido a que se espere la actualización del Manual de Contratación, del cual se obtendrán nuevos lineamientos para derogar las resoluciones.</t>
  </si>
  <si>
    <t>Rubén Antonio Mora Garcés - Nicolás David Castillo González</t>
  </si>
  <si>
    <t>42185 - 42185</t>
  </si>
  <si>
    <t xml:space="preserve">
1) Oficio 0853 del 12 de mayo de 2015 donde se remite del Proyecto de Manual de Contratación a la doctora Clarisa Ruiz.
2) Comunicado radicado en Canal Capital 1407 del 12 de junio de 2015 donde se da respuesta por parte de la doctora Clarisa Ruiz haciendo observaciones al proyecto de Manual. - SG:
1) Borrador de Resolución “Por medio de la cual se delegan atribuciones y funciones del gerente General en la Secretaría General y en la Dirección Operativa”.</t>
  </si>
  <si>
    <r>
      <rPr>
        <b/>
        <sz val="9"/>
        <color theme="1"/>
        <rFont val="Tahoma"/>
        <family val="2"/>
      </rPr>
      <t>Este hallazgo tenía otras dos acciones diferentes y se cambiaron por la actual propuesta. 1. Derogar las resoluciones internas 082 y 083 del 26 de julio de 2012; y 2. Incluir en la actualización que cursa al Manual de Contratación, la delimitación y delegación de las cuantías a contratar.</t>
    </r>
    <r>
      <rPr>
        <sz val="9"/>
        <color theme="1"/>
        <rFont val="Tahoma"/>
        <family val="2"/>
      </rPr>
      <t xml:space="preserve">
CJ: El borrador del Manual de Contratación entregado el pasado mes de marzo, fue remitido a la Secretaría de Cultura, Recreación y Deporte como cabeza del sector y  de la Junta Administradora Regional,  para su revisión y preaprobación. La Junta remitió sus observaciones a través de oficio, las cuales estan siendo objeto de revsión por la Secretaría General y el Despacho del Gerente del Canal. el Manual final teniendo en cuenta las observaciones dadas por la Junta Regional se tiene proyectado presentar el 31 de julio de 2015, fecha de la próxima junta. En el Manual no se tiene contemplado la delegación de las cuantias a contratar, para lo cual se realizará un acto administrativo para tal fin, de conformidad con la acción planteada para el hallazgo No. 2.1.1.4
SG: Se mantiene el mismo grado de avance del seguimiento anterior.
Calificación: Se califica con 0% de avance debido a que no se tiene el Manual de Contratación aprobado y socializado. - CJ: Las Resoluciones no se han derogado a la fecha de este seguimiento. La delegación no quedo contemplada en el borrador del Manual de Contratación entregado en el mes de abril. Sin embargo se tiene un borrador de una nueva Resolución la cual está en revisión por parte de la Coordinación Jurídica y de la Secretaría General.
SG: Se evidencia que el desarrollo de esta acción se encuentra ligado a la actualización del manual de Contratación;  se evidencia la existencia de un borrador de resolución con la cual se busca derogar las resoluciones mencionadas en la acción; este borrador se revisará posterior a la actualización del Manual para verificar su concordancia.
Calificación: Se mantiene la misma calificación del seguimiento anterior, por no presentarse avance en el cumplimiento</t>
    </r>
  </si>
  <si>
    <t>CJ: Rubén Antonio Mora Garcés
SG: Nicolás David Castillo González - CJ: Rubén Antonio Mora Garcés
SG: Nicolás David Castillo González</t>
  </si>
  <si>
    <t>2.1.1.5 - Cto 30 de 2013 - AZUL &amp; BLANCO MILLONARIOS FC SA- El presente contrato pudiera estar afectado de nulidad por falta de capacidad del contratista o representante legal de la sociedad AZUL &amp; BLANCO MILLONARIOS FC SA, ya que de conformidad con el Certificado de Existencia y Representación Legal, su representante en el año 2013, sólo estaba facultado para obligarse hasta 200 SMLMV, es decir la suma de $117.900.000, que resulta de multiplicar el salario mínimo que equivale a $589.500 por los 200 SMLMV.</t>
  </si>
  <si>
    <t>Realizar un taller con la participación de las personas que ejercen labores de supervisores en el  Canal,  las personas que intervienen en las diferentes etapas del proceso de contratación,  y los abogados que prestan sus servicios en la coordinación jurídica, con el fin de fortalecer sus conocimientos  sobre la elaboración de estudios de mercado, estudios previos, factores de selección, determinación de los elementos esenciales del contrato,  y  en general sobre los aspectos principales de la contratación en el Canal Capital y brindar herramientas que permitan mejorar dichos procesos</t>
  </si>
  <si>
    <r>
      <rPr>
        <b/>
        <sz val="9"/>
        <color theme="1"/>
        <rFont val="Tahoma"/>
        <family val="2"/>
      </rPr>
      <t>Este hallazgo tenía otra acción, era: Generar y socializar una guía para la elaboración de contratos.</t>
    </r>
    <r>
      <rPr>
        <sz val="9"/>
        <color theme="1"/>
        <rFont val="Tahoma"/>
        <family val="2"/>
      </rPr>
      <t xml:space="preserve">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mismo fue entregado en reunión del 26 de diciembre del mismo año se encuentran descritas las etapas contractuales, las modalidades de contratación y otros aspectos a tener en cuenta para realizar el proceso de contratación. Así mismo se han entregado los borradores de los procedimientos y formatos los cuales son entregables del contrato 855-2014.</t>
    </r>
  </si>
  <si>
    <t>1- Correo electrónico del 18-jun-2015 enviado por la Coordinadora Jurídica a las responsables de la contratación en las áreas con el listado de documentos para la contratación.
2- Matriz en excel denominada "DOCUMENTOS PARA CONTRATACIÓN" enviado en el correo del 18-jun-2015.</t>
  </si>
  <si>
    <r>
      <rPr>
        <b/>
        <sz val="9"/>
        <color theme="1"/>
        <rFont val="Tahoma"/>
        <family val="2"/>
      </rPr>
      <t>Este hallazgo tenía otra acción, era: Generar y socializar una guía para la elaboración de contratos.</t>
    </r>
    <r>
      <rPr>
        <sz val="9"/>
        <color theme="1"/>
        <rFont val="Tahoma"/>
        <family val="2"/>
      </rPr>
      <t xml:space="preserve">
No se cuenta con un documento formal denomidado "Guía para la elaboración de Contratos", sin embargo se evidenció correo electrónico del 18-jun-2015, enviado por la Coordinadora Jurídica a supervisores y personal de apoyo que adelantan procesos de contratación en la Empresa. En dicho correo se indican los documetos mínimos que los contratistas (Persona Natural o Jurídica) deben allegar para adelantar el proceso contractual, se adjunto una matriz e excel con esta misma información.
Calificación: Se califica con 70% de avance debido a que se cuenta con un documento denominado AGCO-FT-013 Chequeo de Documentos, pero no cuenta con una guía o lineamientos adicionales, y que aclaren este listado de documentos.</t>
    </r>
  </si>
  <si>
    <t>2.1.1.6 - Cto 889 de 2013 - Germán Roy Yances Peña -  El contratista no demuestra idoneidad, pese a que el estudio de conveniencia y oportunidad exigió como factor de selección experiencia específica igual o mayor a diez (10) años</t>
  </si>
  <si>
    <t xml:space="preserve">2.1.1.18 - Cto 706 de 2013 - Carlos Vladimir Rodríguez Valencia.- En este contrato se observó que: La propuesta del contratista no tiene fecha de presentación. De otro lado, se señala dentro de los factores de selección a tener en cuenta entre otros, el nivel avanzado del idioma inglés, requisito del que no se encontró, prueba documental sobre sus conocimientos en dicho idioma.
En el acta de suspensión firmada el 01-10-2013 el contratista se compromete a allegara la oficina jurídica, la modificación de la vigencia de las garantías dentro de los 8 días hábiles siguientes, es decir hasta el 11-10-2013, sin embargo, las expiden el 18-10-2013 y las allega después del 22-10-2013.
No se evidencian informes de actividades del contratista, que demuestren el cumplimiento de sus obligaciones, como tampoco certificación de cumplimiento a satisfacción por parte del supervisor. 
El acta de terminación anticipada por mutuo acuerdo que está en original, tiene el visto bueno de quien elaboro, reviso y aprobó, así como la del supervisor y ordenador del gasto a la vez, pero no tiene la firma del contratista.
</t>
  </si>
  <si>
    <t>2.1.1.21 - Cto 059 de 2012-  Fundación Internacional Baltasar Garzón Real El contratista o representante de la Fundación Baltazar Garzón, no estaba habilitado para trabajar en el país.
De otra parte, acorde con las obligaciones previstas, se realizarían seis (6) programas en el en el exterior, sin embargo, de ellos, solo se grabaron cinco (5), quedando pendientes uno (1).</t>
  </si>
  <si>
    <t>2.1.1.30 - Cto 259 de 2013 -  LINA PAOLA CRUZ -No existe documento que dé cuenta de la idoneidad del contratista para los 3 contratos celebrados.</t>
  </si>
  <si>
    <r>
      <rPr>
        <b/>
        <sz val="9"/>
        <color theme="1"/>
        <rFont val="Tahoma"/>
        <family val="2"/>
      </rPr>
      <t>Este hallazgo tenía otra acción, era: Capacitar a los supervisores sobre el estricto cumplimiento en la acreditación de los documentos al momento de seleccionar al contratista.</t>
    </r>
    <r>
      <rPr>
        <sz val="9"/>
        <color theme="1"/>
        <rFont val="Tahoma"/>
        <family val="2"/>
      </rPr>
      <t xml:space="preserve">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Titulo IX Capítulo 9 "Supervisión e Interventoría  - Seguimiento a la Ejecución Contractual", en el cual describen, la designación, perfil, funciones, actividades responsabilidades, prohibiciones para ejercer la supervisión o interventoría de los contratos. Específicamente el capítulo 9.5.1 "Actividades Técnicas de la Supervisión e Interventoría,  literal i) verificación de experiencia del Talento Humano.</t>
    </r>
  </si>
  <si>
    <r>
      <rPr>
        <b/>
        <sz val="9"/>
        <color theme="1"/>
        <rFont val="Tahoma"/>
        <family val="2"/>
      </rPr>
      <t>Este hallazgo tenía otra acción, era: Capacitar a los supervisores sobre el estricto cumplimiento en la acreditación de los documentos al momento de seleccionar al contratista.</t>
    </r>
    <r>
      <rPr>
        <sz val="9"/>
        <color theme="1"/>
        <rFont val="Tahoma"/>
        <family val="2"/>
      </rPr>
      <t xml:space="preserve">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r>
  </si>
  <si>
    <t xml:space="preserve">2.1.1.33- Cto 916 de 2013 - ANDRES FELIPE SANTACRUZ El contratista escogido no es idóneo.
De otra parte, el funcionario responsable del estudio de conveniencia y oportunidad, es quien suscribe el contrato y a su vez ejerce funciones de supervisor, lo que evidencia, concentración de funciones, como una posible falta de independencia.
Coherente con la concentración de funciones, no hay evidencia de los pagos efectuados al contratista, de la aprobación de póliza, ni del estudio de mercado que permita concluir el cumplimiento del principio de concurrencia.
</t>
  </si>
  <si>
    <r>
      <rPr>
        <b/>
        <sz val="9"/>
        <color theme="1"/>
        <rFont val="Tahoma"/>
        <family val="2"/>
      </rPr>
      <t>Se cambió la acción, era: Capacitar a los supervisores sobre el estricto cumplimiento en la acreditación de los documentos al momento de seleccionar al contratista.</t>
    </r>
    <r>
      <rPr>
        <sz val="9"/>
        <color theme="1"/>
        <rFont val="Tahoma"/>
        <family val="2"/>
      </rPr>
      <t xml:space="preserve">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Titulo IX Capítulo 9 "Supervisión e Interventoría  - Seguimiento a la Ejecución Contractual", en el cual describen, la designación, perfil, funciones, actividades responsabilidades, prohibiciones para ejercer la supervisión o interventoría de los contratos. Específicamente el capítulo 9.5.1 "Actividades Técnicas de la Supervisión e Interventoría,  literal i) verificación de experiencia del Talento Humano.</t>
    </r>
  </si>
  <si>
    <r>
      <rPr>
        <b/>
        <sz val="9"/>
        <color theme="1"/>
        <rFont val="Tahoma"/>
        <family val="2"/>
      </rPr>
      <t>Se cambió la acción, era: Capacitar a los supervisores sobre el estricto cumplimiento en la acreditación de los documentos al momento de seleccionar al contratista.</t>
    </r>
    <r>
      <rPr>
        <sz val="9"/>
        <color theme="1"/>
        <rFont val="Tahoma"/>
        <family val="2"/>
      </rPr>
      <t xml:space="preserve">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r>
  </si>
  <si>
    <t>2.1.1.34 - Cto 465 de 2013 - UTOPOS PRODUCIONES LTDA -No se evidencia estudio económico detallado donde se sustente el costo por programa y sus componentes; adicionalmente, el contratista no tenía capacidad negociar, ya que según certificado de existencia y representación legal, el Gerente requerirá autorización previa de la Junta General de socios para la ejecución de todo acto o contrato que exceda de cincuenta millones de pesos ($50.00.000) moneda corriente, sin embargo, el presente contrato se celebró por la suma de $102.080.000. De la misma forma, tampoco existe acta de cierre ni informe final, no obstante estar contemplada la obligación.</t>
  </si>
  <si>
    <t>0,7 - 0,7</t>
  </si>
  <si>
    <r>
      <rPr>
        <b/>
        <sz val="9"/>
        <color theme="1"/>
        <rFont val="Tahoma"/>
        <family val="2"/>
      </rPr>
      <t>Tenía dos acciones que fueron modificadas: eran: 1. Actualizar y socializar el instructivo "AGCO-IN-002 instructivo para elaboración de estudios de conveniencia" y el formato "AGCO-FT-001 Elaboración de estudios de conveniencia y oportunidad para la adquisición de bienes y servicios y justificación de la necesidad". y 2. Generar y socializar una guía para la elaboración de contratos</t>
    </r>
    <r>
      <rPr>
        <sz val="9"/>
        <color theme="1"/>
        <rFont val="Tahoma"/>
        <family val="2"/>
      </rPr>
      <t xml:space="preserve">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mismo fue entregado en reunión del 26 de diciembre del mismo año se encuentran descritas las etapas contractuales, las modalidades de contratación y otros aspectos a tener en cuenta para realizar el proceso de contratación. Así mismo se han entregado los borradores de los procedimientos y formatos los cuales son entregables del contrato 855-2014. -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Manual entregado el 26 de diciembre, se encuentra el capítulo 5.3 Estudios y Documentos Previos donde se dan las lineamientos a tener en cuenta para la realización de estos documentos. Adicionalmente se entrego el borrador del formato de Estudios Previos.</t>
    </r>
  </si>
  <si>
    <t>1- Oficio No. 543 del 5-mar-2015 Oficio de entrega del borrador del Manual de Contratación, formatos, actas y flujogramas. - 1- Oficio No. 543 del 5-mar-2015 Oficio de entrega del borrador del Manual de Contratación, formatos, actas y flujogramas.
PL:
2- Correo Electronico del 5 de febrero de 2015 - Publicación Formatos Gestión Contractual 
3- Correo Electronico del 3 de febrero de 2015 -Modificación formato AGCO-FT-001 Elaboración de estudios de conveniencia y oportunidad, 
4- Formato Actualizado.</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</si>
  <si>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Calificación: Se califica con 0% de avance debido a que no se tiene el Manual de Contratación aprobado y socializado. - 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PL:  El Instructivo "AGCO-IN-002 instructivo para elaboración de estudios de conveniencia"no se han actualizado ya que se tiene contemplado cuando sea aprobado el manual de contratacion para hacer las jornadas de capacitacion.
La actualizacion del  formato "AGCO-FT-001 Elaboración de estudios de conveniencia y oportunidad para la adquisición de bienes y servicios y justificación de la necesidad" se actualizo el 3 de febrero de 2015, se procede a enviar el soporte por correo electronico.</t>
  </si>
  <si>
    <t>Rubén Antonio Mora Garcés - Rubén Antonio Mora Garcés
Camilo Andres Caicedo Estrada</t>
  </si>
  <si>
    <t>1- Correo electrónico del 18-jun-2015 enviado por la Coordinadora Jurídica a las responsables de la contratación en las áreas con el listado de documentos para la contratación.
2- Matriz en excel denominada "DOCUMENTOS PARA CONTRATACIÓN" enviado en el correo del 18-jun-2015. - SG:
1) Oficio 0853 del 12 de mayo de 2015 donde se remite del Proyecto de Manual de Contratación a la doctora Clarisa Ruiz.
2) Comunicado radicado en Canal Capital 1407 del 12 de junio de 2015 donde se da respuesta por parte de la doctora Clarisa Ruiz haciendo observaciones al proyecto de Manual.</t>
  </si>
  <si>
    <t>1 - 0</t>
  </si>
  <si>
    <t>0,5 - 0</t>
  </si>
  <si>
    <r>
      <rPr>
        <b/>
        <sz val="9"/>
        <color theme="1"/>
        <rFont val="Tahoma"/>
        <family val="2"/>
      </rPr>
      <t>Tenía dos acciones que fueron modificadas: eran: 1. Actualizar y socializar el instructivo "AGCO-IN-002 instructivo para elaboración de estudios de conveniencia" y el formato "AGCO-FT-001 Elaboración de estudios de conveniencia y oportunidad para la adquisición de bienes y servicios y justificación de la necesidad". y 2. Generar y socializar una guía para la elaboración de contratos</t>
    </r>
    <r>
      <rPr>
        <sz val="9"/>
        <color theme="1"/>
        <rFont val="Tahoma"/>
        <family val="2"/>
      </rPr>
      <t xml:space="preserve">
No se cuenta con un documento formal denomidado "Guía para la elaboración de Contratos", sin embargo se evidenció correo electrónico del 18-jun-2015, enviado por la Coordinadora Jurídica a supervisores y personal de apoyo que adelantan procesos de contratación en la Empresa. En dicho correo se indican los documetos mínimos que los contratistas (Persona Natural o Jurídica) deben allegar para adelantar el proceso contractual, se adjunto una matriz e excel con esta misma información.
Calificación: Se califica con 70% de avance debido a que se cuenta con un documento denominado AGCO-FT-013 Chequeo de Documentos, pero no cuenta con una guía o lineamientos adicionales, y que aclaren este listado de documentos. - CJ: El Instructivo "AGCO-IN-002 "Instructivo para elaboración de estudios de conveniencia" no se han actualizado y tampoco fue entregado como parte de la actualización del Manual. 
PL: Se indica que el instructivo AGCO-IN-002  no se encuentra actualizado, ya que éste se encuentra ligado a la actualización del Manual de Contratación.
SG: Se evidencia que el desarrollo de esta acción se encuentra ligado a la actualización del manual de Contratación. Se evidencia igualmente la remisión del Proyecto de Manual de Contratación a la doctora Clarisa Ruiz mediante oficio 0853 del 12 de mayo de 2015 y respuesta por parte de la doctora a través de comunicado radicado en Canal Capital 1407 del 12 de junio de 2015donde se hacen observaciones al proyecto de Manual.
Calificación: Se mantiene la misma calificación por no tener avance en el desarrollo de la acción.</t>
    </r>
  </si>
  <si>
    <t>Rubén Antonio Mora Garcés - CJ: Rubén Antonio Mora Garcés
PL y SG: Nicolás David Castillo González</t>
  </si>
  <si>
    <t>2.1.7.6.2 La Resolución No. 75 de 2009 Por la cual se modifica el manual especifico de funciones, requisitos y competencias de Canal Capital, en el artículo 1º del Capítulo I, en la descripción de las funciones específicas del gerente General de Canal Capital,   establece que el propósito principal de este cargo es el de “Dirigir, gestionar y velar por el cumplimiento de los objetivos a corto, mediano y largo plazo de la empresa mediante la planificación, coordinación y control de todas las actividades enmarcadas en los planes estratégicos y operativos, garantizando la ejecución de las mismas por cada una de las unidades funcionales bajo su cargo y ejercer la representación legal de la entidad”, en este sentido, en la descripción  de las 18 funciones  esenciales no está, la de ejecutar labores de reportaría y periodismo, que fueron realizadas por el Gerente</t>
  </si>
  <si>
    <t>Gestión de Talento Humano</t>
  </si>
  <si>
    <t>No se detallo en el acto administrativo, el alcance de las actividades realizadas por el Gerente General en desarrollo de la comisión de servicios</t>
  </si>
  <si>
    <t xml:space="preserve">Incluir en los Actos administrativos de comisión se servicios, las posibles actividades a desarrollar en el marco de la comisión de servicios del Gerente General. </t>
  </si>
  <si>
    <t>Número de actos administrativos comisiones del Gerente  con descripción de las actividades/Número total de las comisiones autorizadas al Gerente General</t>
  </si>
  <si>
    <t>Subdirección Administrativa
Recursos Humanos</t>
  </si>
  <si>
    <t>Subdirector Administrativo
Profesional Universitario de Recursos Humanos</t>
  </si>
  <si>
    <t>María Eugenia Tovar Rojas
María Marlene González Dosa</t>
  </si>
  <si>
    <r>
      <rPr>
        <b/>
        <sz val="9"/>
        <color theme="1"/>
        <rFont val="Tahoma"/>
        <family val="2"/>
      </rPr>
      <t>Este hallazgo tenía otra acción, era: Especificar en los Actos administrativos, mediante las cuales se autoricen las comisiones de servicios del Gerente General, todas las posibles actividades que va a realizar el Gerente en el ejercicio de funciones.</t>
    </r>
    <r>
      <rPr>
        <sz val="9"/>
        <color theme="1"/>
        <rFont val="Tahoma"/>
        <family val="2"/>
      </rPr>
      <t xml:space="preserve">
Se evidencia la realización de las resoluciones de comisión del Gerente General desde Agosto hasta Octubre, donde se subrayara parcialmente lo proyectado a desarrollar por el Gerente, se identificó que la estructura es la misma; no se especifica por completo un listado de actividades a realizar en cada comisión
</t>
    </r>
  </si>
  <si>
    <t>1) Resolución interna 022 de 2015 por la cual se concede una comisión de servicios al Gerente general de Canal Capital al Festival Internacional de Cine de Cartagena de Indias.
2) Informe Comisión de Servicios diligenciado por el gerente General de Canal Capital con código AGTH-FT-029.</t>
  </si>
  <si>
    <t>Se evidencia la Resolución 022 de 2015, por la cual se concede una comisión de servicios al gerente General, en esta Resolución se indica a que eventos asistirá en su comisión. En relación el artículo 4° de la Resolución, se indica que el Gerente deberá realizar un informe de actividades realizadas en su comisión; de lo anterior se evidencia el “Informe Comisión de Servicios” código AGTH-FT-029, donde se especifica las actividades realizadas en la comisión.
Se indica igualmente al área, que según lo indicado en el hallazgo formulado por la Contraloría, es necesario incluir las posibles actividades que desarrollará el Gerente en comisión.
Calificación: Se establece un 50% de avance en la acción dado a que, aunque existe un formato que permite la identificación de actividades realizadas en una comisión y da cuenta del control que se realiza a esta actividad, la acción es taxativa en indicarse estas actividades (o su estimado) en el acto administrativo.</t>
  </si>
  <si>
    <r>
      <rPr>
        <b/>
        <sz val="9"/>
        <color theme="1"/>
        <rFont val="Tahoma"/>
        <family val="2"/>
      </rPr>
      <t>Este hallazgo tenía otra acción, era: Especificar en los Actos administrativos, mediante las cuales se autoricen las comisiones de servicios del Gerente General, todas las posibles actividades que va a realizar el Gerente en el ejercicio de funciones.</t>
    </r>
    <r>
      <rPr>
        <sz val="9"/>
        <color theme="1"/>
        <rFont val="Tahoma"/>
        <family val="2"/>
      </rPr>
      <t xml:space="preserve">
Se deja el mismo porcentaje de avance de un seguimiento anterior, porque se evidenció que el avance actual fue menor que el que se había asignado previamente</t>
    </r>
  </si>
  <si>
    <t xml:space="preserve">1. Resolución 061/2015 Comisión del Gerente a Cartagena. (Digital)
2. Resolución 082/2015 Comisión del Gerente a Medellín. (Digital)
3. Resolución 084/2015 (Digital)
4. Acuerdo 007/2015 de la JAR, Comisión del Gerente a Cuba. (Digital).
</t>
  </si>
  <si>
    <r>
      <rPr>
        <b/>
        <sz val="9"/>
        <color theme="1"/>
        <rFont val="Tahoma"/>
        <family val="2"/>
      </rPr>
      <t xml:space="preserve">TH y SA: </t>
    </r>
    <r>
      <rPr>
        <sz val="9"/>
        <color theme="1"/>
        <rFont val="Tahoma"/>
        <family val="2"/>
      </rPr>
      <t xml:space="preserve">Durante el periodo de seguimiento se han presentado las comisiones de servicios del Gerente General: 
a) Comisión a Cartagena para Coordinar y liderar la producción sobre Gabriel García Márquez , mediante la Resolución No. 061/2015.
b) Comisión a Medellín para participar como panelista el foro de Festival de cine comuna 13, siendo panelista en la intervención de "Medios masivos de comunicación, sus deudas y compromisos para la Paz", autorizada con la resolución 082/2015.
c) Comisión al exterior (Cuba) para asistir a los encuentros programados por la FNLC y coordinar reuniones para el proyecto GABO. Por ser una comisión al exterior esta se autorizó por la Junta Administradora Regional mediante el Acuerdo 007/2015, además con la Resolución 084/2015. En esta comisión se presentó una actividad adicional la cual fue la de realizar la entrevista a "Timochenco" para ser presentada en un especial en el Canal. Esta actividad quedo consignada y argumentada en el Informe de Comisión presentada por el Gerente en cumplimiento del art. 4 de la resolución.
En todas las comisiones se evidencia una breve descripción de las posibles actividades a cumplir por cada funcionario. Se evidencia la entrega de los informes de comisión de cada uno de los funcionarios que estuvieron en comisión.
</t>
    </r>
    <r>
      <rPr>
        <b/>
        <sz val="9"/>
        <color theme="1"/>
        <rFont val="Tahoma"/>
        <family val="2"/>
      </rPr>
      <t xml:space="preserve">Calificación: </t>
    </r>
    <r>
      <rPr>
        <sz val="9"/>
        <color theme="1"/>
        <rFont val="Tahoma"/>
        <family val="2"/>
      </rPr>
      <t>Se da una calificación de 75% esperando que se termine el periodo de vigencia de la acción, con lo cual se daría por cumplida la misma.</t>
    </r>
  </si>
  <si>
    <t>2.1.1.1 - Cto 980 de 2013 - Universidad Nacional - Como se puede observar, el presente contrato se suscribió a última hora, sólo para crear el compromiso, sin necesidad real aparente, ni urgencia alguna, como quiera que su inicio se produce mes y medio después, adicional a ello, el contrato, no estableció plazo alguno para la entrega del cronograma de ejecución.</t>
  </si>
  <si>
    <t>Falta de planeación en la elaboración de las necesidades de contratación</t>
  </si>
  <si>
    <t>0,7 - 0,7 - 0</t>
  </si>
  <si>
    <r>
      <rPr>
        <b/>
        <sz val="9"/>
        <color theme="1"/>
        <rFont val="Tahoma"/>
        <family val="2"/>
      </rPr>
      <t>Este hallazgo tenía otras tres acciones que se reformularon, eran: Este hallazgo tenía otras tres acciones que eran: Actualizar y socializar el instructivo "AGCO-IN-002 instructivo para elaboración de estudios de conveniencia" y el formato "AGCO-FT-001 Elaboración de estudios de conveniencia y oportunidad para la adquisición de bienes y servicios y justificación de la necesidad" - Crear y socializar un instructivo para la Elaboración de estudios de mercado - Revisar, ajustar y socializar los procedimientos del proceso de gestión de contratación.</t>
    </r>
    <r>
      <rPr>
        <sz val="9"/>
        <color theme="1"/>
        <rFont val="Tahoma"/>
        <family val="2"/>
      </rPr>
      <t xml:space="preserve">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Manual entregado el 26 de diciembre, se encuentra el capítulo 5.3 Estudios y Documentos Previos donde se dan las lineamientos a tener en cuenta para la realización de estos documentos. Adicionalmente se entrego el borrador del formato de Estudios Previos. -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manual que fue entregado en reunión del 26 de diciembre de 2014, se encuentra el capítulo 5.4 Estudios de Mercado, en donde se dan los lineamientos para su elaboración. -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mismo fue entregado en reunión del 26 de diciembre del mismo año se encuentran descritas las etapas contractuales, las modalidades de contratación y otros aspectos a tener en cuenta para realizar el proceso de contratación. Así mismo se han entregado los borradores de los procedimientos y formatos los cuales son entregables del contrato 855-2014.</t>
    </r>
  </si>
  <si>
    <t>42124 - 42124 - 42124</t>
  </si>
  <si>
    <t>1- Oficio No. 543 del 5-mar-2015 Oficio de entrega del borrador del Manual de Contratación, formatos, actas y flujogramas.
PL:
2- Correo Electronico del 5 de febrero de 2015 - Publicación Formatos Gestión Contractual 
3- Correo Electronico del 3 de febrero de 2015 -Modificación formato AGCO-FT-001 Elaboración de estudios de conveniencia y oportunidad, 
4- Formato Actualizado. - 1- Oficio No. 543 del 5-mar-2015 Oficio de entrega del borrador del Manual de Contratación, formatos, actas y flujogramas. - 1- Oficio No. 543 del 5-mar-2015 Oficio de entrega del borrador del Manual de Contratación, formatos, actas y flujogramas.</t>
  </si>
  <si>
    <t>1 - 0 - 0</t>
  </si>
  <si>
    <t>0,25 - 0 - 0</t>
  </si>
  <si>
    <t>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PL:  El Instructivo "AGCO-IN-002 instructivo para elaboración de estudios de conveniencia"no se han actualizado ya que se tiene contemplado cuando sea aprobado el manual de contratacion para hacer las jornadas de capacitacion. La actualizacion del  formato "AGCO-FT-001 Elaboración de estudios de conveniencia y oportunidad para la adquisición de bienes y servicios y justificación de la necesidad" se actualizó el 3 de febrero de 2015, se procede a enviar el soporte por correo electronico.
Calificación: Se califica con 1/4 debido a que no se ha actualizado el instructivo, adicionalmente no se tiene el Manual de Contratación aprobado y socializado. - 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PL: No se ha realizado las acciones correspondientes
Calificación: Se califica con 0% de avance debido a que no se tiene el Manual de Contratación aprobado y socializado. - 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PL: No se ha realizado ningun avance con respecto a esta acción.
Calificación: Se califica con 0% de avance debido a que no se tiene el Manual de Contratación aprobado y socializado.</t>
  </si>
  <si>
    <t>Rubén Antonio Mora Garcés
Camilo Andres Caicedo Estrada - Rubén Antonio Mora Garcés - Rubén Antonio Mora Garcés
Camilo Andres Caicedo Estrada</t>
  </si>
  <si>
    <t>42185 - 42185 - 42185</t>
  </si>
  <si>
    <t>SG:
1) Oficio 0853 del 12 de mayo de 2015 donde se remite del Proyecto de Manual de Contratación a la doctora Clarisa Ruiz.
2) Comunicado radicado en Canal Capital 1407 del 12 de junio de 2015 donde se da respuesta por parte de la doctora Clarisa Ruiz haciendo observaciones al proyecto de Manual. - SG:
1) Oficio 0853 del 12 de mayo de 2015 donde se remite del Proyecto de Manual de Contratación a la doctora Clarisa Ruiz.
2) Comunicado radicado en Canal Capital 1407 del 12 de junio de 2015 donde se da respuesta por parte de la doctora Clarisa Ruiz haciendo observaciones al proyecto de Manual. - No se presentaron evidencias que soporten el avance en el cumplimiento de la acción.</t>
  </si>
  <si>
    <t>0 - 0 - 0</t>
  </si>
  <si>
    <r>
      <rPr>
        <b/>
        <sz val="9"/>
        <color theme="1"/>
        <rFont val="Tahoma"/>
        <family val="2"/>
      </rPr>
      <t>Este hallazgo tenía otras tres acciones que se reformularon, eran: Este hallazgo tenía otras tres acciones que eran: Actualizar y socializar el instructivo "AGCO-IN-002 instructivo para elaboración de estudios de conveniencia" y el formato "AGCO-FT-001 Elaboración de estudios de conveniencia y oportunidad para la adquisición de bienes y servicios y justificación de la necesidad" - Crear y socializar un instructivo para la Elaboración de estudios de mercado - Revisar, ajustar y socializar los procedimientos del proceso de gestión de contratación.</t>
    </r>
    <r>
      <rPr>
        <sz val="9"/>
        <color theme="1"/>
        <rFont val="Tahoma"/>
        <family val="2"/>
      </rPr>
      <t xml:space="preserve">
CJ: El Instructivo "AGCO-IN-002 "Instructivo para elaboración de estudios de conveniencia" no se han actualizado y tampoco fue entregado como parte de la actualización del Manual. 
PL: Se indica que el instructivo AGCO-IN-002  no se encuentra actualizado, ya que éste está ligado a la actualización del Manual de Contratación.
SG: Se evidencia que el desarrollo de esta acción se encuentra ligado a la actualización del manual de Contratación. Se evidencia igualmente la remisión del Proyecto de Manual de Contratación a la doctora Clarisa Ruiz mediante oficio 0853 del 12 de mayo de 2015 y respuesta por parte de la doctora a través de comunicado radicado en Canal Capital 1407 del 12 de junio de 2015donde se hacen observaciones al proyecto de Manual.
Calificación: Se mantiene la misma calificación por no tener avance en el desarrollo de la acción. - CJ: El Instructivo "AGCO-IN-002 "Instructivo para elaboración de estudios de conveniencia" no se han actualizado y tampoco fue entregado como parte de la actualización del Manual. 
PL: Se indica que el instructivo AGCO-IN-002  no se encuentra actualizado, ya que éste se encuentra ligado a la actualización del Manual de Contratación.
SG: Se evidencia que el desarrollo de esta acción se encuentra ligado a la actualización del manual de Contratación. Se evidencia igualmente la remisión del Proyecto de Manual de Contratación a la doctora Clarisa Ruiz mediante oficio 0853 del 12 de mayo de 2015 y respuesta por parte de la doctora a través de comunicado radicado en Canal Capital 1407 del 12 de junio de 2015donde se hacen observaciones al proyecto de Manual.
Calificación: Se mantiene la misma calificación por no tener avance en el desarrollo de la acción. - 
PL: No se evidencia avance dado a que se está a la espera del Manual de Contratación.
CJ: No se cuenta con el Manual de Contratación aprobado a la fecha, siendo el insumo necesario para la actualización de los procedimientos de Contratación. Sin embargo, la Coordinación Jurídica y de acuerdo a lo indicado en el memorando No. 780 del 7-jun-2015 donde remitien el Cronograma mesas de trabajo-revision de procedimientos a cargo de Planeación, se celebró reunión el 2-jul-2015 donde se revisó el Manual de Contratación con el área de Planeación.
Calificación: Se mantiene la misma calificación del seguimiento anterior porque no se tiene aprobado y socializado el Manual de Contratación.</t>
    </r>
  </si>
  <si>
    <t>CJ: Rubén Antonio Mora Garcés
PL y SG: Nicolás David Castillo González - CJ: Rubén Antonio Mora Garcés
PL y SG: Nicolás David Castillo González - CJ: Rubén Antonio Mora Garcés
PL: Nicolás David Castillo González</t>
  </si>
  <si>
    <t xml:space="preserve">2.1.1.7 - Cto 253 de 2014 - Carolina Moreno López -  Previo al compromiso antes descrito, el 15 de noviembre de 2013, la contratista había suscrito el contrato No.880, con el mismo objeto por valor de $3.000.000 mensuales, compromiso que concluyo el 14 de enero 2014, y en el que se evidencian las mismas obligaciones del contrato No.253 de 2014, sin evidencia alguna de tarea, producto u obligación adicional que permita justificar o establecer razones para que el  precio fijado como honorarios pasara de $3.000.000 en el año 2013 a $5.000.000 en 2014, es decir un incremento del 66.67%.
Al no evidenciársete, justificación para el incremento de honorarios en el contrato 253 de 2014, se constituye un daño al patrimonio, por el sobre valor equivalente a $20.000.000, que resulta de multiplicar $2.000.000 por 10 meses, constituyéndose un daño fiscal de conformidad con el artículo 6 de la ley 610 de 2000. 
</t>
  </si>
  <si>
    <r>
      <rPr>
        <b/>
        <sz val="9"/>
        <color theme="1"/>
        <rFont val="Tahoma"/>
        <family val="2"/>
      </rPr>
      <t>Este hallazgo tenía otra acción, era: Capacitar a los supervisores sobre la forma en la que se deben realizar los estudios de conveniencia y oportunidad.</t>
    </r>
    <r>
      <rPr>
        <sz val="9"/>
        <color theme="1"/>
        <rFont val="Tahoma"/>
        <family val="2"/>
      </rPr>
      <t xml:space="preserve">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mismo fue entregado en reunión del 26 de diciembre del mismo año se encuentran descritas las etapas contractuales, las modalidades de contratación y otros aspectos a tener en cuenta para realizar el proceso de contratación. Así mismo se han entregado los borradores de los procedimientos y formatos los cuales son entregables del contrato 855-2014.</t>
    </r>
  </si>
  <si>
    <r>
      <rPr>
        <b/>
        <sz val="9"/>
        <color theme="1"/>
        <rFont val="Tahoma"/>
        <family val="2"/>
      </rPr>
      <t>Este hallazgo tenía otra acción, era: Capacitar a los supervisores sobre la forma en la que se deben realizar los estudios de conveniencia y oportunidad.</t>
    </r>
    <r>
      <rPr>
        <sz val="9"/>
        <color theme="1"/>
        <rFont val="Tahoma"/>
        <family val="2"/>
      </rPr>
      <t xml:space="preserve">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r>
  </si>
  <si>
    <r>
      <rPr>
        <b/>
        <sz val="9"/>
        <color theme="1"/>
        <rFont val="Tahoma"/>
        <family val="2"/>
      </rPr>
      <t>Este hallazgo tenía otra acción, era: Capacitar a los supervisores sobre el inicio de la ejecución del mismo en los contratos en los que se exija la aprobación de la póliza como requisito de ejecución.</t>
    </r>
    <r>
      <rPr>
        <sz val="9"/>
        <color theme="1"/>
        <rFont val="Tahoma"/>
        <family val="2"/>
      </rPr>
      <t xml:space="preserve">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Titulo IX Capítulo 9 "Supervisión e Interventoría  - Seguimiento a la Ejecución Contractual", en el cual describen, la designación, perfil, funciones, actividades responsabilidades, prohibiciones para ejercer la supervisión o interventoría de los contratos. Además en el capítulo 9.5.2 "Actividades Jurídicas de la Supervisión",  literal a) y c) se encuentran las actividades especificas para la revisión y aprobación de garantías.</t>
    </r>
  </si>
  <si>
    <r>
      <rPr>
        <b/>
        <sz val="9"/>
        <color theme="1"/>
        <rFont val="Tahoma"/>
        <family val="2"/>
      </rPr>
      <t>Este hallazgo tenía otra acción, era: Capacitar a los supervisores sobre el inicio de la ejecución del mismo en los contratos en los que se exija la aprobación de la póliza como requisito de ejecución.</t>
    </r>
    <r>
      <rPr>
        <sz val="9"/>
        <color theme="1"/>
        <rFont val="Tahoma"/>
        <family val="2"/>
      </rPr>
      <t xml:space="preserve">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r>
  </si>
  <si>
    <t>2.1.1.12  - Cto  Casa Quinta Camacho Noviembre de 2009 - caso II Desde septiembre de 2012 no se evidencia gestión tendiente a recibir ingresos por concepto de arrendamiento del referido inmueble propiedad del Canal (Carrera 11A No.69 – 43,  Urbanización Quinta Camacho), el cual se encuentra avaluado en MIL QUINIENTOS CUARENTA Y OCHO MILLONES TRESCIENTOS TREINTA Y CUATRO MIL PESOS ($ 1.548.334.000); sin embargo, se le da el uso como bodega de elementos  set y/o inservibles, acción que no resulta aceptable, como quiera por bodegaje para éstos,  el mismo Canal pagaba $1.000.000.
Amén de lo anterior, el grado de humedad, la falta de mantenimiento y conservación, se puede concluir que el inmueble viene en un deterioro progresivo, máxime que está definido como de conservación arquitectónica y bien de interés cultural, debiendo propender la administración por su cuidado en general, situación que una vez efectuada visita fiscal al predio, no se evidenció.</t>
  </si>
  <si>
    <t>En consideración del grupo auditor de la Contraloría de Bogotá, la casa debería estar arrendada y no atendiendo necesidades del canal</t>
  </si>
  <si>
    <t>Adelantar el proceso contractual tendiente a realizar las reparaciones locativas autorizadas por el IDPC.</t>
  </si>
  <si>
    <t>actividades realizadas/actividades aprobadas por el IDPC</t>
  </si>
  <si>
    <t>Secretaría General
Subdirección Administrativa</t>
  </si>
  <si>
    <t>Secretario General
Subdirector Administrativo</t>
  </si>
  <si>
    <t>Junny Cristina La Serna Bula
María Eugenia Tovar Rojas</t>
  </si>
  <si>
    <r>
      <rPr>
        <b/>
        <sz val="9"/>
        <color theme="1"/>
        <rFont val="Tahoma"/>
        <family val="2"/>
      </rPr>
      <t>Este hallazgo tenía otra acción, era: Realizar un estudio costo beneficio para la toma de decisión sobre la destinación final de la casa.</t>
    </r>
    <r>
      <rPr>
        <sz val="9"/>
        <color theme="1"/>
        <rFont val="Tahoma"/>
        <family val="2"/>
      </rPr>
      <t xml:space="preserve">
Mediante Oficio 2008 del 3 de octubre de 2014 se requirió al Instituto Distrital de Patrimonio Cultural concepto preguntando sobre el procedimiento para restaurar la casa o preceder a la venta, el IDPC realizó visita el 1/12/2014 y se espera el informe donde evaluará si se debe realizar obras de reparaciones locativas o si se debe realizar un proyecto de intervención de acuerdo al uso que se le vaya a dar al inmueble. 
</t>
    </r>
  </si>
  <si>
    <t>1) Contrato 868 de 2014.
2) Informe de Costo Beneficio sobre reparaciones locativas o intervención a la Casa.
3) Oficio 542 del 16 de marzo de 2015 de remisión de requerimientos Casa Quinta Camacho donde se indican las reparaciones necesaria.
4) Resolución 142 del Instituto Distrital de Patrimonio Cultural donde se aprueban las reparaciones locativas solicitadas para la Casa Quinta Camacho.
5) Concepto técnico SSFFS-03228 del 31 de marzo de 2015 donde se da autorización para la realización de los Tratamientos y Manejo Silvicultural.</t>
  </si>
  <si>
    <t>Se evidencia la realización de un estudio de Costos-Beneficios, realizado por el arquitecto Mauricio Velásquez, en virtud de lo señalado en el contrato 868 de 2014; este estudio contiene todo lo referente a la valoración de la casa y los costos que se daría al realizar cualquier tipo de reparación o intervención; el informe fue entregado en el mes de enero de 2015.
El arquitecto en mención presento frente al Instituto Distrital de Patrimonio Cultural la solicitud de aprobación de reparaciones locativas en la casa Quinto Camacho; esta solicitud de reparaciones fue aprobada por el IDPC mediante la resolución N° 142 del 17 de febrero de 2015, donde se admite la realización de las reparaciones requeridas. Posteriormente se solicitó la intervención del árbol de la casa para realizar las adecuaciones.
Al momento del seguimiento se expresa que la Subdirección Administrativa está buscando con el IDPC la adjudicación necesaria para realizar las reparaciones establecidas.
Calificación: Se mantiene la misma calificación porque no se evidencia avance, además las actividades emprendidas no apuntan al cumplimiento de la acción, debido a que no se ha determinado el destino que dará el canal a la casa.</t>
  </si>
  <si>
    <t>SG:
No se entregaron evidencias que indique un avance mayor al anterior seguimiento.
SA: 
1. Concepto Sec. Distrital Ambiente Árbol Casa Cl. 69.
2. CTO. 868-2014 -MAURICIO VELASQUEZ CALLEJAS.
3. INFORME COSTO-BENEFICIO CASA CL. 69.
4. OFICIO PATRIMONIO 542-2015.
5. RESOLUCIÓN 0142 - IDPC CASA CANAL CAPITAL</t>
  </si>
  <si>
    <r>
      <rPr>
        <b/>
        <sz val="9"/>
        <color theme="1"/>
        <rFont val="Tahoma"/>
        <family val="2"/>
      </rPr>
      <t>Este hallazgo tenía otra acción, era: Realizar un estudio costo beneficio para la toma de decisión sobre la destinación final de la casa.</t>
    </r>
    <r>
      <rPr>
        <sz val="9"/>
        <color theme="1"/>
        <rFont val="Tahoma"/>
        <family val="2"/>
      </rPr>
      <t xml:space="preserve">
SG: Se evidencia el mismo avance identificado en el seguimiento anterior.
SA:
- Actualmente la casa esta en proceso de reparación, es decir en la busqueda de recursos para su  reparación.
- Se han presupuestado recursos por valor de $220 a $240 millones en la distribución de la disponibilidad final que se realizara entre agosto y octubre de 2015.
- La Subdirectora Administrativa indica que ella considera que la destinación final de la casa es una decision de un mayor nivel (Gerencio y/o Junta Administradora Regional) por lo que una vez reparada y dispuesta la casa, se haran recomendaciones para su utilización</t>
    </r>
  </si>
  <si>
    <t>SG: Nicolas David Castillo González
SA: Ivonne Andrea Torres Cruz</t>
  </si>
  <si>
    <t>Documentos previos para adelantar la contratación de un arquitecto para asesorar las reparaciones locativas:
1. Solicitud de CDP del 8-oct-2015
2. CDP No. 2017 del 9-oct-2015
3. ECOS firmados por la Subdirectora Administrativa.</t>
  </si>
  <si>
    <r>
      <t xml:space="preserve">SG: </t>
    </r>
    <r>
      <rPr>
        <sz val="9"/>
        <color theme="1"/>
        <rFont val="Tahoma"/>
        <family val="2"/>
      </rPr>
      <t>Se señaló por parte de la secretaria general, que se continuaría con el seguimiento de las demás acciones una vez estuvieran los responsables, con el fin de hacer el seguimiento de forma compartida, debido a esto no fue posible hacer seguimiento de esta acción.</t>
    </r>
    <r>
      <rPr>
        <b/>
        <sz val="9"/>
        <color theme="1"/>
        <rFont val="Tahoma"/>
        <family val="2"/>
      </rPr>
      <t xml:space="preserve">
SA:</t>
    </r>
    <r>
      <rPr>
        <sz val="9"/>
        <color theme="1"/>
        <rFont val="Tahoma"/>
        <family val="2"/>
      </rPr>
      <t xml:space="preserve"> No se ha realizado el proceso de contractual para adelantar las reparaciones de la Casa. Se contratará a un arquitecto quien dará apoyo en la estructuración del proceso contractual para contratar las reparaciones locativas de la Casa. Se tiene CDP expedido y los ECOS elaborados.
</t>
    </r>
    <r>
      <rPr>
        <b/>
        <sz val="9"/>
        <color theme="1"/>
        <rFont val="Tahoma"/>
        <family val="2"/>
      </rPr>
      <t xml:space="preserve">Calificación: </t>
    </r>
    <r>
      <rPr>
        <sz val="9"/>
        <color theme="1"/>
        <rFont val="Tahoma"/>
        <family val="2"/>
      </rPr>
      <t xml:space="preserve">Se da un 65% de avance al evidenciar un adelanto en la etapa de contratación para adelantar las reparaciones de la Casa. </t>
    </r>
  </si>
  <si>
    <r>
      <rPr>
        <b/>
        <sz val="9"/>
        <color theme="1"/>
        <rFont val="Tahoma"/>
        <family val="2"/>
      </rPr>
      <t xml:space="preserve">SG: </t>
    </r>
    <r>
      <rPr>
        <sz val="9"/>
        <color theme="1"/>
        <rFont val="Tahoma"/>
        <family val="2"/>
      </rPr>
      <t xml:space="preserve">Nicolás David Castillo González
</t>
    </r>
    <r>
      <rPr>
        <b/>
        <sz val="9"/>
        <color theme="1"/>
        <rFont val="Tahoma"/>
        <family val="2"/>
      </rPr>
      <t>SA:</t>
    </r>
    <r>
      <rPr>
        <sz val="9"/>
        <color theme="1"/>
        <rFont val="Tahoma"/>
        <family val="2"/>
      </rPr>
      <t xml:space="preserve"> Rubén Antonio Mora Garcés</t>
    </r>
  </si>
  <si>
    <t>2.1.1.14 - Cto 301 de 2013 - Congo Films S.A. - El presente contrato no está precedido de un confiable estudio de conveniencia y oportunidad, entre otros, el estudio de mercado, ya que las cotizaciones obtenidas, ninguna justiprecia la totalidad de los elementos previstos en el requerimiento técnico, es así que no es posible determinar de dónde se estableció que el presupuesto era de $50.000.000. 
Como se puede observar, la falta de criterios claros y un actualizado manual de contratación, propicia constantes errores, que se reflejan en la vulneración de los principios propios dela contratación.</t>
  </si>
  <si>
    <t>Errores en la estructuración de los estudios previos, en la determinación de la justificación de la contratación y los principales elementos del contrato y Deficiencia en la elaboración de estudios de mercados</t>
  </si>
  <si>
    <r>
      <rPr>
        <b/>
        <sz val="9"/>
        <color theme="1"/>
        <rFont val="Tahoma"/>
        <family val="2"/>
      </rPr>
      <t>Este hallazgo tenía otra acción, era: Capacitar a los supervisores sobre la elaboración de estudios de mercado.</t>
    </r>
    <r>
      <rPr>
        <sz val="9"/>
        <color theme="1"/>
        <rFont val="Tahoma"/>
        <family val="2"/>
      </rPr>
      <t xml:space="preserve">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Manual entregado el 26 de diciembre,  se encuentran descritas las etapas contractuales, las modalidades de contratación y otros aspectos a tener en cuenta para realizar el proceso de contratación. Así mismo se tienen los borradores de los procedimientos y formatos los cuales son entregables del contrato 855-2014. En el capítulo 5.3 Estudios y Documentos Previos donde se dan las lineamientos específicos a tener en cuenta para la realización de estos documentos. Adicionalmente se entrego el borrador del formato de Estudios Previos.</t>
    </r>
  </si>
  <si>
    <r>
      <rPr>
        <b/>
        <sz val="9"/>
        <color theme="1"/>
        <rFont val="Tahoma"/>
        <family val="2"/>
      </rPr>
      <t>Este hallazgo tenía otra acción, era: Capacitar a los supervisores sobre la elaboración de estudios de mercado.</t>
    </r>
    <r>
      <rPr>
        <sz val="9"/>
        <color theme="1"/>
        <rFont val="Tahoma"/>
        <family val="2"/>
      </rPr>
      <t xml:space="preserve">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r>
  </si>
  <si>
    <t xml:space="preserve">2.1.1.15 - Cto 914  de 2013 -  Soluciones en Telecomunicaciones Soltel Ltda. CASO I Al indagar sobre el cumplimiento de las obligaciones del contratista con la supervisión, en acta administrativa, se estableció que el equipo transmisor de la estación de Manjúi en el año 2012 se encontraba funcionando al 15%, y que en la actualidad llega solo al 25% aproximadamente, que le alcanza para cubrir la ciudad de Bogotá, pero tiene zonas de sombra cerca de zonas con edificios altos, de lo que se desprende que no existe una operación permanente.
Conforme a lo anterior, no entiende este ente de control porque no se han hecho efectivas las garantías, ya que es claro que no se podía haber efectuado una inversión de $50.000.000, para logar una potencia de los trasmisores de solo un 10% adicional, si tenía el 15% en el 2012 y luego de los arreglos llega al 25%.
</t>
  </si>
  <si>
    <r>
      <rPr>
        <b/>
        <sz val="9"/>
        <color theme="1"/>
        <rFont val="Tahoma"/>
        <family val="2"/>
      </rPr>
      <t>Este hallazgo tenía otra acción, era: Capacitar a los supervisores sobre la ejecución de las labores de supervisión de contratos.</t>
    </r>
    <r>
      <rPr>
        <sz val="9"/>
        <color theme="1"/>
        <rFont val="Tahoma"/>
        <family val="2"/>
      </rPr>
      <t xml:space="preserve">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Titulo IX Capítulo 9 "Supervisión e Interventoría  - Seguimiento a la Ejecución Contractual", en el cual describen, la designación, perfil, funciones, actividades responsabilidades, prohibiciones para ejercer la supervisión o interventoría de los contratos. </t>
    </r>
  </si>
  <si>
    <r>
      <rPr>
        <b/>
        <sz val="9"/>
        <color theme="1"/>
        <rFont val="Tahoma"/>
        <family val="2"/>
      </rPr>
      <t>Este hallazgo tenía otra acción, era: Capacitar a los supervisores sobre la ejecución de las labores de supervisión de contratos.</t>
    </r>
    <r>
      <rPr>
        <sz val="9"/>
        <color theme="1"/>
        <rFont val="Tahoma"/>
        <family val="2"/>
      </rPr>
      <t xml:space="preserve">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r>
  </si>
  <si>
    <t>2.1.1.15 - Cto 390 de 2013 - Telecomunicaciones Soltel Ltda. CASO II Igual que para el Caso I, en acta de diligencia se evidencio que: “El equipo transmisor de la estación de Manjúi en el año 2012 se encontraba funcionando al 15%, de tal forma que de los 32 módulos funcionaban 5 y que en la actualidad el transmisor está funcionando en 5 kw que corresponde al 25% del equipo aproximadamente, lo cual cubre la ciudad de Bogotá, pero tiene zonas de sombra cerca de zonas con edificios altos”, es decir que, no hay  operación permanente y tampoco evidencias que demuestren que las fallas en el trasmisor obedezcan a daños en sus componentes; si bien los informes de supervisión señalan que se cambiaron más de 30 circuito de amplificación, como componentes principales, un mosfet de potencia referencia es MRF 151, un regulador de voltaje referencia LT 1038, no hay registros fotográficos que demuestren tal circunstancia, como quiera que no existe entrada al almacén que permita medianamente colegir que efectivamente los repuestos ingresaron y salieron para ser cambiados en dichos dispositivos.
Es de advertir, que frente a lo expuesto, no es aceptable para éste ente de control cómo a la fecha Canal Capital no ha dado cumplimiento a la cláusula concerniente a la imposición de sanciones y efectividad de las garantías de cumplimiento y calidad.</t>
  </si>
  <si>
    <r>
      <rPr>
        <b/>
        <sz val="9"/>
        <color theme="1"/>
        <rFont val="Tahoma"/>
        <family val="2"/>
      </rPr>
      <t>Este hallazgo tenía otra acción, era: Capacitar a los supervisores sobre la ejecución de las labores de supervisión de contratos.</t>
    </r>
    <r>
      <rPr>
        <sz val="9"/>
        <color theme="1"/>
        <rFont val="Tahoma"/>
        <family val="2"/>
      </rPr>
      <t xml:space="preserve">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Titulo IX Capítulo 9 "Supervisión e Interventoría  - Seguimiento a la Ejecución Contractual", en el cual describen, la designación, perfil, funciones, actividades responsabilidades, prohibiciones para ejercer la supervisión o interventoría de los contratos.</t>
    </r>
  </si>
  <si>
    <t xml:space="preserve">2.1.1.19 - Cto 694 de 2013 - Juan Guillermo Herrera - Según acta del 24 de enero de 2014 (fecha escrita a lápiz), se aceptó la cesión del contrato a Jackeline Miranda Velasquez. CC 29816317 de Sevilla (Valle). Quien no cumple con el perfil requerido para la prestación del servicio, toda vez que según certificación de la Fundación Academia de Dibujo Profesional que obra a folio 72 de la carpeta contractual, cursó y aprobó el semestre VI del plan de estudios del programa académico  técnico  profesional Diseño Grafico, titulo que no posee la cesionaria, como tampoco acredita conocimiento en el manejo del software de edición.   </t>
  </si>
  <si>
    <r>
      <rPr>
        <b/>
        <sz val="9"/>
        <color theme="1"/>
        <rFont val="Tahoma"/>
        <family val="2"/>
      </rPr>
      <t>Este hallazgo tenía otra acción, era: Capacitar a los supervisores sobre la exigencia de los requisitos para la cesión de los contratos.</t>
    </r>
    <r>
      <rPr>
        <sz val="9"/>
        <color theme="1"/>
        <rFont val="Tahoma"/>
        <family val="2"/>
      </rPr>
      <t xml:space="preserve">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Basado en el cronograma entregado por la firma se desarrolló reunión el 10 de diciembre de 2014, con cada una de las áreas del canal, con el fin de recolectar la información necesaria para la actualización del Manual. En el borrador del mismo fue entregado en reunión del 26 de diciembre del mismo año se encuentran descritas las etapas contractuales, las modalidades de contratación y otros aspectos a tener en cuenta para realizar el proceso de contratación. Así mismo se han entregado los borradores de los procedimientos y formatos los cuales son entregables del contrato 855-2014. Específicamente en el capítulo 7.11 se encuentra contemplados los aspectos de Cesión de contratos.</t>
    </r>
  </si>
  <si>
    <r>
      <rPr>
        <b/>
        <sz val="9"/>
        <color theme="1"/>
        <rFont val="Tahoma"/>
        <family val="2"/>
      </rPr>
      <t>Este hallazgo tenía otra acción, era: Capacitar a los supervisores sobre la exigencia de los requisitos para la cesión de los contratos.</t>
    </r>
    <r>
      <rPr>
        <sz val="9"/>
        <color theme="1"/>
        <rFont val="Tahoma"/>
        <family val="2"/>
      </rPr>
      <t xml:space="preserve">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r>
  </si>
  <si>
    <t>Debilidades en la verificación de los factores de selección de los contratistas</t>
  </si>
  <si>
    <t xml:space="preserve">2.1.1.23 - Cto 718 de 2013 -  Fundación Internacional Baltasar Garzón De otra parte, al comparar las tarifas establecidas para el contrato en estudio, frente al acuerdo de voluntades No.251 del 6 de marzo de 2013, concluido en agosto del mismo año, esto es a solo un mes de diferencia, el valor de los programas presenta incrementos sustanciales sin justificación alguna.
Es preciso anotar, que no hay congruencia en estudios de conveniencia y oportunidad, toda vez que en el objeto previsto en estos, se hace referencia a 24 programas, en tanto que en la estimación del presupuesto se habla de 20.
De otra parte, pese a la obligación de generar informes de supervisión, estos no se emitieron, encontrándose que simplemente se dio viabilidades de pago.
</t>
  </si>
  <si>
    <t xml:space="preserve">2.1.1.25 - Cto 289 de 2013-   EL TACO AZTECA -La contratación de alimentos con destino al proyecto “Programa de Humor”, no era necesaria, como quiera que estos gastos estaban contemplados en el contrato No.329 celebrado con BOGA CASA DE CONTENIDOS S.A.S; para la realización y producción de 24 capítulos de humor, se había contemplado claramente en las obligaciones especiales así: “El contratista se compromete a contar con el equipo técnico y el talento humano, requerido para la ejecución del contrato y demás costos asociados al mismo, sin que Canal Capital tenga que asumir costos adicionales al valor del  presente contrato”. </t>
  </si>
  <si>
    <t>0,25 - 0,857 - 0,01 - 0,7</t>
  </si>
  <si>
    <t>ROJO - AMARILLO - ROJO - ROJO</t>
  </si>
  <si>
    <r>
      <rPr>
        <b/>
        <sz val="9"/>
        <color theme="1"/>
        <rFont val="Tahoma"/>
        <family val="2"/>
      </rPr>
      <t>Este hallazgo tenía otras 4 acción, eran: Implementar un control previo a la transferencia de los honorarios de los contratistas - Detallar en la certificación de pago de cada uno de los supervisados las actividades desarrolladas por el contratista en el periodo a certificar - Adoptar un control de los contratos en los cuales se estableció el Acta de Liquidación. - Capacitar a los supervisores sobre el estricto cumplimiento en la acreditación de los documentos al momento de seleccionar al contratista.</t>
    </r>
    <r>
      <rPr>
        <sz val="9"/>
        <color theme="1"/>
        <rFont val="Tahoma"/>
        <family val="2"/>
      </rPr>
      <t xml:space="preserve">
Se cuenta con un borrador de lista de chequeo para pago a contratistas (personas naturales), estando pendiente su formalización, publicación y socialización.  Además se evidencia actualización del formato "Certificación del supervisor para el pago a contratistas (personas naturales)" que incluye el control del pago al fondo de solidaridad, y el formato actualizado de certificación de actividades. Se evidenció que se revisaron los RUT y RIT de contratistas. Memorando SF1801 del 24nov2014. . Se sugiere incluir en la lista de chequeo que deben estar adjunto los certificados del supervisor y el informe de actividades así como la revisión del RUT y RIT allegados. - Se realiza el seguimiento a una muestra aleatoria de contratos, donde se evidencia el detalle de las actividades realizadas por los contratistas en las certificaciones de pago entregadas.
 - Al momento del seguimiento se expresa la existencia de alrededor de 300 contratos que necesitan acta de liquidación, de los cuales se expresa solo se realizaron 3 actas.
 - Se realizó el contrato No. 855-2014 celebrado con la firma de abogado Beltrán Pardo Abogados, cuy objeto es "Elaborar el Manual de Contratación de Canal Capital, los procedimientos y formatos conexos, así como la socialización del mismo". La metodología y el cronograma realizado por la firma de abogados para la actualización del manual , fue presentado a la Junta Administradora Regional del canal, en reunión del 12 de diciembre de 2014. En el l borrador del Manual que fue entregado en reunión del 26 de diciembre del mismo año, se encuentra el Titulo IX Capítulo 9 "Supervisión e Interventoría  - Seguimiento a la Ejecución Contractual", en el cual describen, la designación, perfil, funciones, actividades responsabilidades, prohibiciones para ejercer la supervisión o interventoría de los contratos. Específicamente el capítulo 9.5.1 "Actividades Técnicas de la Supervisión e Interventoría,  literal i) verificación de experiencia del Talento Humano.</t>
    </r>
  </si>
  <si>
    <t>42124 - 42124 - 42124 - 42124</t>
  </si>
  <si>
    <t xml:space="preserve"> -  -  - 1- Oficio No. 543 del 5-mar-2015 Oficio de entrega del borrador del Manual de Contratación, formatos, actas y flujogramas.</t>
  </si>
  <si>
    <t>0 - 0,948275862068966 - 0,01 - 0</t>
  </si>
  <si>
    <t>0,25 - 0,948275862068966 - 0,01 - 0,7</t>
  </si>
  <si>
    <t>ROJO - ROJO - ROJO - ROJO</t>
  </si>
  <si>
    <t>Se deja el mismo porcentaje de avance de un seguimiento anterior, porque se evidenció que el avance actual fue menor que el que se había asignado previamente - Se realizó la revisión de una muestra aleatoria de 58 contratos en custodia de la Coordinación Jurídica, donde se verifico que en las certificaciones de pago se encontraran relacionadas las acciones realizadas por el contratista, en lo posible, identificando los pagos realizados dentro de las fechas extremas de ejecución de la acción. El resultado fue el siguiente:
• Se evidencia que de los contratos revisados, 47 contratos que tuvieron pagos en las fechas extremas de la acción presentaban en las certificaciones de pago las actividades realizadas por los contratistas, además de incluir un informe de actividades anexo (en la mayoría de ellos) que desglosaban las actividades realizadas con mayor puntualidad.
• 8 contratos revisados no contenían pagos dentro de las fechas extremas de la acción, ya que finalizaron o iniciaron antes de éstas, mas se evidenció que los pagos incluidos en estos contratos también contaban con las actividades en las certificaciones de pago.
• Aunque no se evidenció en ninguno de los contratos que en las certificaciones de pago se estuviera omitiendo la inclusión de las actividades de los contratistas, se evidenció que en 3 de estos contratos faltaba incluir una o varias órdenes de pago con sus respectivas certificaciones.
Calificación: Se califica 94,8% la acción, dado a que de los 58 contratos revisados (muestra aleatoria del 10% de la totalidad  estimada de contratos adjudicados entre las fechas extremas de la acción) 55 cumplían a cabalidad con lo descrito en la acción.
(55 contratos que cumplen / 58 contratos revisados) * 100 = 94,8% - Se deja el mismo porcentaje de avance de un seguimiento anterior, porque se evidenció que el avance actual fue menor o igual que el que se había asignado previamente - 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Se evidencia en el capítulo 7, las funciones, perfiles, designación de los supervisores. Además incluye lo pertinente a la Interventoría.
Calificación: Se califica con 0% de avance debido a que no se tiene el Manual de Contratación aprobado y socializado.</t>
  </si>
  <si>
    <t xml:space="preserve"> - Nicolás David Castillo González - Nicolás David Castillo González - Rubén Antonio Mora Garcés</t>
  </si>
  <si>
    <t>42185 - 42185 - 42185 - 42185</t>
  </si>
  <si>
    <t>1) Formato certificacion del supervisor para el pago de contratistas (Personas Naturales).
2)Formato certificacion del supervisor para el pago de contratistas (Pe - No se entregaron evidencias que soporten el avance en el cumplimiento de la acción. - No se entregaron evidencias que soporten el avance en el cumplimiento de la acción. - 1-  Lista de asistencia a la capacitación del 28-may-2015
2- Presentaciones realizadas el 28-may2015 sobre el Manual de Contratación y Riesgos en la Contratación.</t>
  </si>
  <si>
    <t>0 - 0 - 0 - 0</t>
  </si>
  <si>
    <r>
      <rPr>
        <b/>
        <sz val="9"/>
        <color theme="1"/>
        <rFont val="Tahoma"/>
        <family val="2"/>
      </rPr>
      <t>Este hallazgo tenía otras 4 acción, eran: Implementar un control previo a la transferencia de los honorarios de los contratistas - Detallar en la certificación de pago de cada uno de los supervisados las actividades desarrolladas por el contratista en el periodo a certificar - Adoptar un control de los contratos en los cuales se estableció el Acta de Liquidación. - Capacitar a los supervisores sobre el estricto cumplimiento en la acreditación de los documentos al momento de seleccionar al contratista.</t>
    </r>
    <r>
      <rPr>
        <sz val="9"/>
        <color theme="1"/>
        <rFont val="Tahoma"/>
        <family val="2"/>
      </rPr>
      <t xml:space="preserve">
Se cuenta con  un formato propuesta de  certificación de supervisor para pago a contratistas (personas naturales), estando pendiente su formalización, publicación y socialización, e igualmente sucede con el formato propuesta  (personas juridicas)" que incluye el control del pago  a seguridad social,quedando pendiente su trámite de actualización, socialización y publicación den la intranet dentro del proceso de contratación. La Subdirección Financiera remitión con Memorando 607 del 7 de mayo de 2015 el Formato de certiifcación .
CALIFICACION: No se da grado de avance del 50% debido a que el nuevo formato de certificación de supervisor no se encuentra implementado. - Desde la Coordinación Jurídica no se han adelantado acciones para verificar si las certificaciones de pago cuentan con la descripción de las actividades desarrolladas por los contratistas. No se cuenta con el formato de actividades estandarizado y en donde se detallen de mejor manera el cumplimiento de las obligaciones contractuales. - No se han realizado actividades que demuestren el cumplimiento de la acción planteada. Se deja la misma calificación del seguimiento anterior. -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mantiene la misma calificación debido a que no se tiene el Manual ya aprobado, además porque hacen falta abarcar temas propuestos.</t>
    </r>
  </si>
  <si>
    <t>Claudia Patricia Morales Morales - Rubén Antonio Mora Garcés - Rubén Antonio Mora Garcés - Rubén Antonio Mora Garcés</t>
  </si>
  <si>
    <t>Desconocimiento de los trámites requeridos para la liquidación de contratos.</t>
  </si>
  <si>
    <t xml:space="preserve">Actualizar el formato de notificación del supervisor, indicando si el contrato requiere liquidación. </t>
  </si>
  <si>
    <t>Formato actualizado</t>
  </si>
  <si>
    <t>Coordinación Jurídica
Secretaría General</t>
  </si>
  <si>
    <t xml:space="preserve">Coordinador Jurídico
Secretario General  </t>
  </si>
  <si>
    <t>Ingrid Natalia Santamaría Pérez
Junny Crisitna La Serna Bula</t>
  </si>
  <si>
    <t>1. Correo electrónico del 18-ago-2015, donde se informa sobre la actualización del formato AGCO-FT-022 Versión 11 Minuta de Contratos en la intranet.(Digital)
2. Formato  AAGCO-FT-022 Versión 11 Minuta de Contratos (Digital)
3. Pantallazo de publicación en la intranet del  formato AGCO-FT-022 Versión 11 Minuta de Contratos. (Digital)
4. Correo electrónico del 21-oct-2015 donde se informa sobre la actualización y socialización en intranet del Formato AGCO-FT-020 Versión 5 Comunicación del Supervisor (Digital)
5. Formato AGCO-FT-020 Versión 5 Comunicación del Supervisor  (Digitla)
6. Pantallazo de publicación en la intranet del formato AGCO-FT-020 Versión 5 Comunicación del Supervisor (Digital)</t>
  </si>
  <si>
    <r>
      <rPr>
        <b/>
        <sz val="9"/>
        <color theme="1"/>
        <rFont val="Tahoma"/>
        <family val="2"/>
      </rPr>
      <t>SG:</t>
    </r>
    <r>
      <rPr>
        <sz val="9"/>
        <color theme="1"/>
        <rFont val="Tahoma"/>
        <family val="2"/>
      </rPr>
      <t xml:space="preserve"> La Coordinadora Jurídica indica que el formato de notificación del supervisor ya fue revisado y ajustado, quedando pendiente su aprobación y formalización en el Sistema de Gestión de Calidad del Canal. además se expreso por parte de la coordinadora jurídica que se tenia actualizado la minuta de contrato incluyendo lo referente a la liquidación de contratos. Las evidencias de la actualización de la minuta fueron entregados en desarrollo del 3 seguimiento realizado a la Coordinación jurídica. No se presentó evidencia del borrador del formato de notificación de supervisor; la acción no queda cumplida y su avance es del 0%.
</t>
    </r>
    <r>
      <rPr>
        <b/>
        <sz val="9"/>
        <color theme="1"/>
        <rFont val="Tahoma"/>
        <family val="2"/>
      </rPr>
      <t xml:space="preserve">CJ: </t>
    </r>
    <r>
      <rPr>
        <sz val="9"/>
        <color theme="1"/>
        <rFont val="Tahoma"/>
        <family val="2"/>
      </rPr>
      <t xml:space="preserve">Se evidencia que no se ha realizado la Actualización del formato de notificación del Supervisor, sin embargo se actualizo el formato AGCO-FT-022 Versión 11 MINUTA DE COTRATOS en la que se especifica si el Contrato requiere Acta de Liquidación.
</t>
    </r>
    <r>
      <rPr>
        <b/>
        <sz val="9"/>
        <color theme="1"/>
        <rFont val="Tahoma"/>
        <family val="2"/>
      </rPr>
      <t xml:space="preserve">Nota: </t>
    </r>
    <r>
      <rPr>
        <sz val="9"/>
        <color theme="1"/>
        <rFont val="Tahoma"/>
        <family val="2"/>
      </rPr>
      <t>En el transcurso del 3 seguimiento se realiza la publicación en la Intranet del formato AGCO-FT-020 Versión 5 Comunicación del Supervisor. La fecha de aprobación del formato es del 20-oct-2015 y su publicación se realizó el mismo día. Se da por cumplida la acción debido a que se realiza la actualización del formato indicado en la acción y contempla lo relacionado con la liquidación de contratos.</t>
    </r>
  </si>
  <si>
    <r>
      <rPr>
        <b/>
        <sz val="9"/>
        <color theme="1"/>
        <rFont val="Tahoma"/>
        <family val="2"/>
      </rPr>
      <t xml:space="preserve">SG: </t>
    </r>
    <r>
      <rPr>
        <sz val="9"/>
        <color theme="1"/>
        <rFont val="Tahoma"/>
        <family val="2"/>
      </rPr>
      <t xml:space="preserve">Nicolás David Castillo González
</t>
    </r>
    <r>
      <rPr>
        <b/>
        <sz val="9"/>
        <color theme="1"/>
        <rFont val="Tahoma"/>
        <family val="2"/>
      </rPr>
      <t xml:space="preserve">CJ: </t>
    </r>
    <r>
      <rPr>
        <sz val="9"/>
        <color theme="1"/>
        <rFont val="Tahoma"/>
        <family val="2"/>
      </rPr>
      <t>Camilo Andrés Caicedo Estrada</t>
    </r>
  </si>
  <si>
    <t>2.1.7.6.3 Al efectuar la revisión del contrato 206 de 2013 celebrado el 15-02-2013, cuyo objeto es “Prestar el servicio de internet dedicado, todo de conformidad con lo establecido en el presente contrato, la naturaleza del servicio y la propuesta presentada por el contratista, la cual hace parte integrante del presente documento”, por valor de $128.68.128, se observó que se afectó el rubro “Gastos de Computador” de acuerdo con el Certificado de Disponibilidad Presupuestal 438 del 28 de enero de 2013 y el  correspondiente Registro No. 639 del 15-02-2013; si bien, Canal Capital hizo el respectivo ajuste con el CDP 923 del 02/08/2013 “Gastos de transporte y comunicaciones” y CRP 1494 del 04 de septiembre de 2013 por la suma de $78.515.229 respectivamente; para entonces ya se habían realizado erogaciones con cargo al referido rubro por valor de $50.152.899</t>
  </si>
  <si>
    <t xml:space="preserve">Inconsistencias en la asignación de los rubros presupuestales </t>
  </si>
  <si>
    <t>Capacitar a quienes intervienen en el proceso de solicitud y expedición de CDP's, sobre  rubros de presupuesto, normatividad, definición de gastos y ejecución presupuestal</t>
  </si>
  <si>
    <t>Porcentaje de capacitaciones = (No. de capacitaciones a quienes intervienen en el proceso de solicitud y expedición de CDP's realizadas / 2) X 100%</t>
  </si>
  <si>
    <t>Se evidenció que se realizó capacitación el 13 nov 2014 sobre el tema "conceptos básicos del presupuesto, normatividad, rubros del presupuesto, definición del gasto y ejecución presupuestal. Se recomienda programar la segunda capacitación para el primer semestre de 2015</t>
  </si>
  <si>
    <t>Se deja el mismo porcentaje de avance de un seguimiento anterior, porque se evidenció que el avance actual fue menor que el que se había asignado previamente</t>
  </si>
  <si>
    <t>1) Acta de Reunion del 28 de Abril de 2015.
2) Memorando interno de fecha 4 de Septiembre de 2013.</t>
  </si>
  <si>
    <t xml:space="preserve">Se evidenció que se realizó capacitación del 28 Abril de  2015 sobre el tema "conceptos básicos del presupuesto, normatividad, rubros del presupuesto. ejecución presupuestal.
A pesar de que en las acciones no quedò contemplado la liberación de los valores ya ejecutados, se evidenció el memorando SG-1121 del 4 de septiembre de 2013, donde se solicita la liberación del CDP y RP donde se origino la operación en ejecución del contrato No. 206 de 2013. 
CALIFICACION : Se da un cumplimiento del 100% por cumplir las dos actividades </t>
  </si>
  <si>
    <t>Claudia Patricia Morales Morales</t>
  </si>
  <si>
    <t xml:space="preserve">2.1.8.7 se observa que el comportamiento en la ejecución de las metas físicas, presupuestales y la contratación suscrita para el desarrollo de los proyectos, presentan en general las siguientes inconsistencias:
• Los proyectos no fueron suficientemente analizados, estudiados y planeados en su etapa de diseño. 
• Las metas no han sido adecuadas a los objetivos del proyecto, por consiguiente no hay un adecuado seguimiento y control a la ejecución.  
• No hay coherencia entre la contratación suscrita a través del proyecto y el cumplimiento de objetivos y metas del mismo.  
• No hay una identificación precisa de la población objetivo ni de las metas de audiencia del Canal, que permitan medir el impacto de la programación en la comunidad.
Canal Capital adolece de una efectiva organización, planeación, seguimiento y control, que deriva en desorganización e incumplimiento de las funciones de la Entidad, ineficacia e incoherencia en la ejecución de los proyectos y problemas de credibilidad en la información para la toma de decisiones. 
Finalmente es del caso reiterar la importancia en la definición y construcción de las metas de los proyectos, por cuanto es preciso que la formación de las mismas se haga en términos de proceso, magnitud, unidad de medida y descripción.
Las acciones antes descritas son producto de la irregular planeación y la falta de idoneidad en la construcción de indicadores.
</t>
  </si>
  <si>
    <t xml:space="preserve">Falencias en la formulación de proyectos y sus respectivas metas </t>
  </si>
  <si>
    <t>1. Realizar reuniones de análisis y seguimiento a las metas, indicadores y recursos de los proyectos, entre los responsables de la ejecución de la inversión y el área de planeación.
2.  Capacitar a los encargados de formular metas y/o proyectos</t>
  </si>
  <si>
    <t>Reuniones de seguimiento = (No. de actas de seguimiento y análisis de los proyectos de inversión / 3) X 100%</t>
  </si>
  <si>
    <t xml:space="preserve">Planeación </t>
  </si>
  <si>
    <r>
      <rPr>
        <b/>
        <sz val="9"/>
        <color theme="1"/>
        <rFont val="Tahoma"/>
        <family val="2"/>
      </rPr>
      <t>Este hallazgo tenía otra acción, era: Realizar reuniones de análisis y seguimiento a las metas, indicadores y recursos de los proyectos, entre los responsables de la ejecución de la inversión y el área de planeación</t>
    </r>
    <r>
      <rPr>
        <sz val="9"/>
        <color theme="1"/>
        <rFont val="Tahoma"/>
        <family val="2"/>
      </rPr>
      <t xml:space="preserve">
Se evidencia la realización de una reunión con la Dirección Operativa y Planeación para la revisión y seguimiento del Plan de Inversión con recursos de la ANTV. planeación; se entrega acta de reunión del 11 de Julio con el tema de revisión de proyectos de inversión.
</t>
    </r>
  </si>
  <si>
    <r>
      <rPr>
        <b/>
        <sz val="9"/>
        <color theme="1"/>
        <rFont val="Tahoma"/>
        <family val="2"/>
      </rPr>
      <t xml:space="preserve">PL: </t>
    </r>
    <r>
      <rPr>
        <sz val="9"/>
        <color theme="1"/>
        <rFont val="Tahoma"/>
        <family val="2"/>
      </rPr>
      <t>Tres Actas de Reunión de seguimiento al Proyecto Modernización entre las áreas de Planeación y Sistemas.</t>
    </r>
  </si>
  <si>
    <r>
      <rPr>
        <b/>
        <sz val="9"/>
        <color theme="1"/>
        <rFont val="Tahoma"/>
        <family val="2"/>
      </rPr>
      <t>ST:</t>
    </r>
    <r>
      <rPr>
        <sz val="9"/>
        <color theme="1"/>
        <rFont val="Tahoma"/>
        <family val="2"/>
      </rPr>
      <t xml:space="preserve"> Se expresa la realización de una reunión el 31 de marzo de 2015 entre las áreas de Sistemas y Planeación en donde se contextualiza y hace seguimiento a los proyectos de inversión que se encuentran a cargo de Sistemas; se indica que estas actas reposan en el área de Planeación.
</t>
    </r>
    <r>
      <rPr>
        <b/>
        <sz val="9"/>
        <color theme="1"/>
        <rFont val="Tahoma"/>
        <family val="2"/>
      </rPr>
      <t xml:space="preserve">
DO:</t>
    </r>
    <r>
      <rPr>
        <sz val="9"/>
        <color theme="1"/>
        <rFont val="Tahoma"/>
        <family val="2"/>
      </rPr>
      <t xml:space="preserve"> Se indica por parte de la Dirección Operativa que en lo corrido de la vigencia 2015 y en las fechas destinadas para la realización de la acción se han realizado varias reuniones con el área de Planeación para la revisión de todo lo referente a los proyectos de la ANTV.
</t>
    </r>
    <r>
      <rPr>
        <b/>
        <sz val="9"/>
        <color theme="1"/>
        <rFont val="Tahoma"/>
        <family val="2"/>
      </rPr>
      <t>PL:</t>
    </r>
    <r>
      <rPr>
        <sz val="9"/>
        <color theme="1"/>
        <rFont val="Tahoma"/>
        <family val="2"/>
      </rPr>
      <t xml:space="preserve"> A la fecha se han realizado 3 reuniones de seguimiento a la revisión de meta y proyecto de modernización, estas reuniones se han realizado el 19 de diciembre de 2014, el 20 de enero de 2015 y el 21 de abril de 2015, estas actas de reunion se enviaran por correo electronico como soporte.
</t>
    </r>
    <r>
      <rPr>
        <b/>
        <sz val="9"/>
        <color theme="1"/>
        <rFont val="Tahoma"/>
        <family val="2"/>
      </rPr>
      <t xml:space="preserve">Calificación: </t>
    </r>
    <r>
      <rPr>
        <sz val="9"/>
        <color theme="1"/>
        <rFont val="Tahoma"/>
        <family val="2"/>
      </rPr>
      <t>Se calificará sobre</t>
    </r>
    <r>
      <rPr>
        <sz val="9"/>
        <color rgb="FFFF0000"/>
        <rFont val="Tahoma"/>
        <family val="2"/>
      </rPr>
      <t xml:space="preserve"> 12 </t>
    </r>
    <r>
      <rPr>
        <sz val="9"/>
        <color theme="1"/>
        <rFont val="Tahoma"/>
        <family val="2"/>
      </rPr>
      <t>reuniones al año, a la fecha s han realizado solamente 3.</t>
    </r>
  </si>
  <si>
    <r>
      <rPr>
        <b/>
        <sz val="9"/>
        <color theme="1"/>
        <rFont val="Tahoma"/>
        <family val="2"/>
      </rPr>
      <t xml:space="preserve">ST y DO: </t>
    </r>
    <r>
      <rPr>
        <sz val="9"/>
        <color theme="1"/>
        <rFont val="Tahoma"/>
        <family val="2"/>
      </rPr>
      <t xml:space="preserve">Nicolás David Castillo González
</t>
    </r>
    <r>
      <rPr>
        <b/>
        <sz val="9"/>
        <color theme="1"/>
        <rFont val="Tahoma"/>
        <family val="2"/>
      </rPr>
      <t>PL:</t>
    </r>
    <r>
      <rPr>
        <sz val="9"/>
        <color theme="1"/>
        <rFont val="Tahoma"/>
        <family val="2"/>
      </rPr>
      <t xml:space="preserve"> Camilo Ándres Caicedo Estrada</t>
    </r>
  </si>
  <si>
    <r>
      <t xml:space="preserve">1- Acta de reunión del 23-jun-2015 y Acta de reunión del 3-jul-2015
</t>
    </r>
    <r>
      <rPr>
        <b/>
        <sz val="9"/>
        <color theme="1"/>
        <rFont val="Tahoma"/>
        <family val="2"/>
      </rPr>
      <t>PL:</t>
    </r>
    <r>
      <rPr>
        <sz val="9"/>
        <color theme="1"/>
        <rFont val="Tahoma"/>
        <family val="2"/>
      </rPr>
      <t xml:space="preserve"> 
1) Memorando 469 del 13/04/2015 “Seguimiento a la Ejecución del presupuesto marzo – 2015”
2) Memorando 612 del 08/05/2015 “Seguimiento a la Ejecución del presupuesto Abril – 2015”
3) Correo electrónico del 21 de abril de para Subdirección Administrativa y Sistemas con asunto “Resumen proyecto modernización”.
4) Correo electrónico del 6 de julio de 2015 para Subdirección Administrativa y Sistemas con asunto “Saldos Sistemas”.
5) Correo electrónico del 25 de mayo de 2015 para Subdirección Administrativa con asunto “Saldos y pendiente por contratar”.
6) Correo electrónico del 6 de julio de 2015 para Subdirección Administrativa con asunto “Pendiente por contratar”.
7) Matriz “Resumen prndiente por contratar Modernización”
8) Matriz “Resumen prndiente por contratar Modernización (1)”
9) Matriz “Resumen Proyecto 11”
10) Matriz “Saldos sistemas”</t>
    </r>
  </si>
  <si>
    <r>
      <rPr>
        <b/>
        <sz val="9"/>
        <color theme="1"/>
        <rFont val="Tahoma"/>
        <family val="2"/>
      </rPr>
      <t xml:space="preserve">DO: </t>
    </r>
    <r>
      <rPr>
        <sz val="9"/>
        <color theme="1"/>
        <rFont val="Tahoma"/>
        <family val="2"/>
      </rPr>
      <t xml:space="preserve">La Dirección Operativa ha liderado 1 reunión en donde se ha realizado el seguimiento al presupuesto, la planeación de los recursos de contrapartida de la ANTV (23-jun-2015) y otra el 3-jul-2015 en donde se realizó el seguimieto al Plan de Adquisiiciones en lo concerniente a la Dirección Operativa.
</t>
    </r>
    <r>
      <rPr>
        <b/>
        <sz val="9"/>
        <color theme="1"/>
        <rFont val="Tahoma"/>
        <family val="2"/>
      </rPr>
      <t>Calificación:</t>
    </r>
    <r>
      <rPr>
        <sz val="9"/>
        <color theme="1"/>
        <rFont val="Tahoma"/>
        <family val="2"/>
      </rPr>
      <t xml:space="preserve"> Se califica 2 reunión de 3 que debian realizarse.
</t>
    </r>
    <r>
      <rPr>
        <b/>
        <sz val="9"/>
        <color theme="1"/>
        <rFont val="Tahoma"/>
        <family val="2"/>
      </rPr>
      <t xml:space="preserve">PL: </t>
    </r>
    <r>
      <rPr>
        <sz val="9"/>
        <color theme="1"/>
        <rFont val="Tahoma"/>
        <family val="2"/>
      </rPr>
      <t xml:space="preserve">Se evidencia la existencia de memorandos hechos por Planeación llamados “Seguimiento a la Ejecución” los cuales se remiten con el fin de retroalimentar los seguimientos de la ejecución del Canal; además se indica la existencia de actas de reunión con Dirección Operativa en donde se hace seguimiento a los recursos de la ANTV.
Igualmente se evidenció la existencia de 4 cuadros en Excel donde se indica el seguimiento a la ejecución del área de Sistemas y a la Adquisición de la nueva sede.
</t>
    </r>
    <r>
      <rPr>
        <b/>
        <sz val="9"/>
        <color theme="1"/>
        <rFont val="Tahoma"/>
        <family val="2"/>
      </rPr>
      <t xml:space="preserve">ST: </t>
    </r>
    <r>
      <rPr>
        <sz val="9"/>
        <color theme="1"/>
        <rFont val="Tahoma"/>
        <family val="2"/>
      </rPr>
      <t xml:space="preserve">No se evidencia la realización de alguna reunión para el seguimiento de los proyectos de inversión; mas se logra evidenciar dos correos  electrónicos del 21 de abril y del 6 de julio de 2015 en donde se envían dos matrices de seguimiento a los saldos de los proyectos de inversión.
</t>
    </r>
    <r>
      <rPr>
        <b/>
        <sz val="9"/>
        <color theme="1"/>
        <rFont val="Tahoma"/>
        <family val="2"/>
      </rPr>
      <t/>
    </r>
  </si>
  <si>
    <r>
      <rPr>
        <b/>
        <sz val="9"/>
        <color theme="1"/>
        <rFont val="Tahoma"/>
        <family val="2"/>
      </rPr>
      <t>DO:</t>
    </r>
    <r>
      <rPr>
        <sz val="9"/>
        <color theme="1"/>
        <rFont val="Tahoma"/>
        <family val="2"/>
      </rPr>
      <t xml:space="preserve"> Rubén Antonio Mora Garcés
</t>
    </r>
    <r>
      <rPr>
        <b/>
        <sz val="9"/>
        <color theme="1"/>
        <rFont val="Tahoma"/>
        <family val="2"/>
      </rPr>
      <t>PL y ST:</t>
    </r>
    <r>
      <rPr>
        <sz val="9"/>
        <color theme="1"/>
        <rFont val="Tahoma"/>
        <family val="2"/>
      </rPr>
      <t xml:space="preserve"> Nicolás David Castillo González</t>
    </r>
  </si>
  <si>
    <t>1. Acta de Reunión del 29 de Julio de 2015 entre Planeación y Dirección Operativa para tratar temas del plan financiero de la ANTV. (Digital)
2. Correo electrónico del 2-octu-2015, donde se envían datos de la meta del proyecto 11 a la Subdirección Administrativa. (Digital)
3. Correo electrónico del 1-oct-2015 ejecución meta 38 al tercer trimestre 2015. (Digital)
4. Correo electrónico del 28-sep-2015 de la coordinación de producción con la relación de programas de la ANTV 2015. (Digital)
5. Correo electrónico del 2-oct-2015, solicitando a OCI el avance de la meta 39 al 30-sep-2015 (Digital)
6. Documento con la ejecución de metas del proyecto 11 Medernización a corte 30-sep-2015. (Digital)
7. Documento con la realación de capítulos contrados de la ANTV 2015 al 30-sep-2015. (Digital).</t>
  </si>
  <si>
    <r>
      <t xml:space="preserve">Con respecto a la actividad 1, se evidencia la realización de 1 acta de seguimiento del  proyecto 8 de la ANTV del 29 de julio de 2015, además se evidencia la remisión de 4 correos electrónicos donde se envían los seguimientos realizados a las metas y se solicita se responda el correo con la información sobre el cumplimiento de las mismas
Para la 2 actividad, no se evidencia avance.
</t>
    </r>
    <r>
      <rPr>
        <b/>
        <sz val="9"/>
        <color theme="1"/>
        <rFont val="Tahoma"/>
        <family val="2"/>
      </rPr>
      <t xml:space="preserve">Calificación: </t>
    </r>
    <r>
      <rPr>
        <sz val="9"/>
        <color theme="1"/>
        <rFont val="Tahoma"/>
        <family val="2"/>
      </rPr>
      <t>Se califica con 66,7% de avance al evidenciarse una reunión de seguimiento a la ejecución presupuestal, con lo cual en el acumulado con 7 reuniones. Se mantiene la misma calificación por ser una acción reformulada.</t>
    </r>
  </si>
  <si>
    <t>2.1.10.2 Al evaluar selectivamente la cuenta costos, gastos e ingresos, se evidenció que no se emplea el principio de causación del cual hace referencia el Plan General de Contabilidad Pública, PGCP párrafo 13 que habla sobre las pautas básicas del registro de los hechos económicos, por cuanto la administración del ente auditado no aplica correctamente el registro de sus costos, gastos e ingresos, acorde con las normas que rigen la Contabilidad Pública; no obstante, los encargados de la materia en la entidad, afirman que sí se aplica el principio de causación, esto no es cierto, frente al resultado de las pruebas auditadas</t>
  </si>
  <si>
    <t>El ente de control considera que no se emplea el principio de causación del cual hace referencia el Plan General de Contabilidad Pública, PGCP, párrafo 13 y no se aplica correctamente el registro de sus costos, gastos e ingresos, acorde con las normas que rigen la Contabilidad Pública</t>
  </si>
  <si>
    <t>Actualizar los documentos "AGFC-PO-001 Política Financiera"; y los procedimientos "AGFC-PD-001 Balance General"; "AGFC-PD-006 Notas a los Estados" y "AGFC-PD-010 Órdenes de Pago con el fin de darle cumplimiento al PGCP"</t>
  </si>
  <si>
    <t>Documentos actualizados = (No. de documentos actualizados y socializados / 4) X 100%</t>
  </si>
  <si>
    <t xml:space="preserve">Se cuenta con los borradores de los procedimientos de 'Presupuesto' y 'Facturación y Cartera', que están en revisión por los líderes de cada área; pendientes políticas para 'Contabilidad' y 'Tesorería', y actualización de procedimientos contables. Adicionalmente se cuenta con cronograma para la revisión de los procedimientos y su articulación con el Mapa de Procesos de la entidad, y lograr la implementación de la SIG en el Canal.
</t>
  </si>
  <si>
    <t>1) Acta de reunion del  8 de Abril de 2015.
2) Acta de reuniòn del 10 de Junio de 2015.
3) Solicitudes de creaciòn, actualizaciòn y/o eliminaciòn de documentos.
4) Concepto Contaduria General de la Nación del 23 de febrero de 2015.</t>
  </si>
  <si>
    <t>La Subdirección Financiera cumplió con la actualización de los  procedimientos "AGFC-PD-001 Balance General"; "AGFC-PD-006 Notas a los Estados" y "AGFC-PD-010 Ordenes de Pago. 
Quedando pendiente el documento AGFC-PO-001 politica Financiera por la Convergencia de la contabilidad  a Normas Internacionales de Contabilidad para lo cual requerira de elaborar las siguientes acciones :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Con relación al concepto de la Contaduría se deduce que los recursos se debieron reconocer como un pasivo en la medida en que se reciben efectivamente, con un debito  a la cuenta 1110 Depositos en Insituciones Financieras y un crédito a la cuenta 245301 -Recursos recibidos en administración razón por la cual nunguno de los desembolsos correspondientes a los aportes de la Secretaria de Educación se debieron considerar como un pago anticipado, ni como un anticipo, puesto que toda vez en ningún momento se consitutye en un ingreso a favor del Canal Capital.
CALIFICACION:  se da un avance del 75% debido a que de 4 actividades ha cumplido 3 y corresponde a la politica contable.</t>
  </si>
  <si>
    <t>1. Pantallazo del Procedimiento publicado en la  intranet el 25 de Junio de 2015 de AGFFCO-PD-001 Version 7 Estados Financieros. (Físico)
2. Procedimiento actualizado el día 19 de Junio de 2015 de Estados Financieros Versión 7 (Físico)
3. Pantallazo Procedimiento publicado en la  intranet el día 4 de Septiembre de 2015 de Liquidación Ordenes de Pago. (Digital)
4.  Procedimiento actualizado el día 1 de Septiembre de 2015 AGFF-PD- 010  Versión 5 Liquidación de Ordenes de Pago Version 5. (Digital)
5 Acta de reunión de fecha 2 de Octubre de 2015, donde se presentaron socialización  al interior de la Subdirección Financiera de los procedimientos publicados. (Físico)
6. Documento en Borrador de la Poliítica Financiera. (físico)</t>
  </si>
  <si>
    <r>
      <t xml:space="preserve">Se evidenció que se  fusionaron los procedimientos de balance general y notas a los estados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El procedimiento se Ordenes de Pago AGFF-PD-010 se actualizó el día 19 de Junio de 2015 en su versión IV, se realizó una actualización debido a temas de archivo, de la cual se originó la versión V del 1 de septiembre de 2015, publicado en la intranet el día el 4 de Septiembre de 2015, versión V socialización también realizada  en la reunión del  2 de Octubre de 2015, no se ha realizado la socialización a las áreas. No se entrega evidencia de la socialización de la versión 4.
Se evidencia y se entrega copia del borrador de la Política Financiera la cual se esta articulando con las NIIF y el marco normativo por la CGN. 
</t>
    </r>
    <r>
      <rPr>
        <b/>
        <sz val="9"/>
        <color theme="1"/>
        <rFont val="Tahoma"/>
        <family val="2"/>
      </rPr>
      <t xml:space="preserve">Calificación : </t>
    </r>
    <r>
      <rPr>
        <sz val="9"/>
        <color theme="1"/>
        <rFont val="Tahoma"/>
        <family val="2"/>
      </rPr>
      <t>Se califica el 75% de avance al tener 3 actividades de las 4 propuestas en la accion. Se mantiene la misma calificación por ser una acción reformulada.</t>
    </r>
  </si>
  <si>
    <t>El ente de control considera que no se emplea el principio de causación del cual hace referencia el Plan General de Contabilidad Pública, PGCP, párrafo 13. y no se aplica correctamente el registro de sus costos, gastos e ingresos, acorde con las normas que rigen la Contabilidad Pública</t>
  </si>
  <si>
    <t>Realizar el levantamiento de información de requerimientos técnicos y funcionales, para implementar un sistema de información que fortalezca la infraestructura de software actual en las áreas administrativa y financiera.</t>
  </si>
  <si>
    <t xml:space="preserve">Un documento de requerimientos técnicos y funcionales, para implementar un sistema de información que fortalezca la infraestructura de software actual en las áreas administrativa y financiera.
</t>
  </si>
  <si>
    <t>Planeación
Subdirección Administrativa
Subdirección Financiera</t>
  </si>
  <si>
    <t>Profesional Universitario de Planeación
Subdirector Administrativo
Subdirector Financiero</t>
  </si>
  <si>
    <t>Hernán Guillermo Roncancio Herrera
María Eugenia Tovar Rojas
Guillermo Antonio Tamayo Sánchez</t>
  </si>
  <si>
    <t>No fueron presentados documentos soporte que evidencien avance en la ejecución de la acción</t>
  </si>
  <si>
    <t>1) Contrato Nº 779-2014 con la empresa COMPUTEL SYSTEM SAS con el cual se poner en marcha un (1) enclosure y dos (2) servidores Blade para el apoyo de la implementación de un Sistema Informativo.
2) Acta de Recibo de Satisfacción del 23 de febrero de 2015 en donde se constata el funcionamiento y buen estado de los elementos comprados en el Contrato Nº 779-2014.
3) Borradores de informe técnico, presentación y estudio de costos donde se evalúa la implementación de tres opciones a tomar en cuenta con respecto a Sistemas de Información.
4) Borradores de levantamiento de requerimientos técnicos en Presupuesto, Tesorería y Contabilidad.</t>
  </si>
  <si>
    <t xml:space="preserve">SA: Se expresa al interior de la Subdirección Administrativa y en compañía de Sistemas que al momento de seguimiento se ha desarrollado el levantamiento de requerimientos técnicos en lo referente al hardware y software necesarios para la sostenibilidad de un sistema de información al interior del canal; para esto, en lo referente al hardware, se realizó la adquisición de dos servidores que garantizará  el soporte del sistema.
Sobre los requerimientos de software se tiene en preliminares un informe técnico, presentación y estudio de costos, donde se evalúa la viabilidad de implementación de SiCapital comparado con Sistemas Privativos.
Sobre los requerimientos funcionales se expresa el levantamiento de la información correspondiente a presupuesto, tesorería y contabilidad; de esto se indica que aún faltan por lo menos 6 áreas para verificar.
PL: El área de Planeación manifiesta que esta accion no les corresponde a ellos por lo tanto no se ha realizado ningun avance
Calificación: una vez lo evidenciado en el seguimiento la calificación se constituye de esta manera.
La acción se encuentra direccionada a formalizar y estandarizar dentro del canal un Sistema Informático, para lo cual se necesita hacer el levantamiento de requerimientos técnicos y funcionales al interior de las áreas por lo tanto:
Sistema Informático = Requerimientos Técnicos + Requerimientos Funcionales.
Los requerimientos técnicos se constituyen en dos partes: la identificación de los requerimientos técnicos sobre el Hardware y los requerimientos sobre Software, en donde los referentes al Hardware ya fueron identificados y se adquirieron 2 servidores entre otros y de los referentes a Software se tienen realizadas 1 de 3 actividades que son Estudio, Adquisición e Implementación. Sobre los requerimientos funcionales se indica que se han levantado 3 de los 11 previstos por el área de Sistemas.
De lo anterior la calificación se expresa de la siguiente forma:
((3/11)/2)+(1/4)+((1/3)/4)
</t>
  </si>
  <si>
    <t>SA: Nicolás David Castillo González
PL: Camilo Ándres Caicedo Estrada</t>
  </si>
  <si>
    <t>1) Informe Técnico (Subdireccion Administrativa- Sistemas).
2) Acta No. F-AR-001 de Noviembre 1 de 2012.
3) Formatos requerimientos Software.
4) Acta de reunión del 9 de Enero de 2015.
5) Concepto Contaduría General de la Nación del 5 de Mayo de 2014.
6) Concepto Contaduria General de la Nación del 23 de Febrero de 2015.</t>
  </si>
  <si>
    <t>SF: Se evidenció el l Informe tecnico fue elaborado el 13 de Julio de 2015 por el Area de Sistemas,  el Canal Capital viene realizando desde vigencias anteriores, diferentes actividades para lograr la adquisición de una solución que le permitiría a la Entidad, centralizar e integrar los procesos, captura y proceso de información de áreas vitales como Financiera, Contratación, Ventas y Mercadeo, Planeación, Recursos Humanos, Almacén e Inventarios. Es por ello que en el 2014, se inició proceso para adquirir una plataforma tecnológica (hardware) robusta con crecimiento modular, controlada y acorde a las necesidades del Canal. 
Para completar la solución, se debe establecer el Sistema de Información (software) que se ajusta a las necesidades y presupuesto de la entidad, por ello, para continuar con el proyecto en la vigencia 2015, fue necesario analizar la pregunta, ¿Cúal Sistema de Información implementar?, teniendo en cuenta varios escenarios. 
El objetivo principal del  informe, es asesorar a Canal Capital en la implementación de un sistema de información acorde con las necesidades de la entidad a corto, mediano y largo plazo. En este contexto, se realiza un análisis para determinar las necesidades de los usuarios y tener la base necesaria para la toma de decisiones sobre qué tecnologías incorporar y dejar en Canal un software que permita el crecimiento de sus módulos, automatizar procesos y que tenga sostenibilidad en el tiempo. 
La Subdirección Financiera suministró formatos de levantamiento de requerimientos de software, para los procesos de Tesorería, Facturación y Cartera, Contabilidad  y Presupuesto.
De acuerdo con los conceptos remitidos por la Contaduría se concluyo que el reconocimiento contable de los ingresos y los gastos debe efectuarse cuando surjan los derechos y las obligaciones, atendiendo el momento de la causación independiente del instante en que se produzca la corriente de efectivo  o el equivalente que se derive de estos
Por otra parte se deduce que los recursos se debieron reconocer como un pasivo en la medida en que se reciben efectivamente, con un debito  a la cuenta 1110 Depositos en Insituciones Financieras y un crédito a la cuenta 245301 -Recursos recibidos en administración razón por la cual nunguno de los desembolsos correspondientes a los aportes de la Secretaria de Educación se debieron considerar como un pago anticipado, ni como un anticipo, puesto que toda vez en ningún momento se consitutye en un ingreso a favor del Canal Capital.
PL: No se evidencia avance.
CALIFICACION: El nivel de avance es del 50%, debido a que el estudio tecnico ya fue realizado por el área de sistemas pero no se ha tomado ninguna decisión de la adquisición del software.</t>
  </si>
  <si>
    <t>SF: Claudia Patricia Morales Morales
SA: Ivonne Andrea Torres Cruz
PL: Nicolás David Castillo González</t>
  </si>
  <si>
    <t>1. Acta de Reunión de fecha 6 de Julio de 2015 donde revisar el formato de requisitos para aplicación de contabilidad y facturación. (Físico) 
2. ECO de la Contratación para la implementación de las NIIF. (Físico)
3. Correo electrónico del 30 de junio de 2015 donde se envía el Formato de Levantamiento de Requerimientos de Software remitido a Sistemas. (Físico).
4. Formato diligenciado de Levantamientos de requermientos de software. (Físico)</t>
  </si>
  <si>
    <r>
      <rPr>
        <b/>
        <sz val="9"/>
        <color theme="1"/>
        <rFont val="Tahoma"/>
        <family val="2"/>
      </rPr>
      <t xml:space="preserve">PL: </t>
    </r>
    <r>
      <rPr>
        <sz val="9"/>
        <color theme="1"/>
        <rFont val="Tahoma"/>
        <family val="2"/>
      </rPr>
      <t xml:space="preserve">Se indica que se había solicitado a la Subdirección Financiera excluir a Planeación de la responsabilidad de ejecución de la acción, dado que no se tienen influencia sobre su desarrollo.
</t>
    </r>
    <r>
      <rPr>
        <b/>
        <sz val="9"/>
        <color theme="1"/>
        <rFont val="Tahoma"/>
        <family val="2"/>
      </rPr>
      <t xml:space="preserve">SF: </t>
    </r>
    <r>
      <rPr>
        <sz val="9"/>
        <color theme="1"/>
        <rFont val="Tahoma"/>
        <family val="2"/>
      </rPr>
      <t>Se realizó el  levantamiento de Requerimientos de Software remitido a Sistemas mediante correo electrónico del 30 de junio de 2015. Se evidenció formato de Elaboración de Estudios de Conveniencia y Oportunidad para la Adquisición de Bienes y Servicios y Justificación de la Necesidad Formato AGCO-FT-001 dentro de las obligaciones especiales numeral 1. "Realizar el diagnostico basado en los Estados Financieros a Diciembre 31 de</t>
    </r>
    <r>
      <rPr>
        <sz val="9"/>
        <rFont val="Tahoma"/>
        <family val="2"/>
      </rPr>
      <t xml:space="preserve"> 2014</t>
    </r>
    <r>
      <rPr>
        <sz val="9"/>
        <color theme="1"/>
        <rFont val="Tahoma"/>
        <family val="2"/>
      </rPr>
      <t xml:space="preserve"> sobre la convergencia a las NICSP Normas Internacionales de Contabilidad del Sector Público, evaluando el impacto del proyecto, a través de la asesoría técnica de las diferentes fases de adopción de las Normas Internacionales  con los diferentes lideres de cada proceso, mediante informe donde se refleje la necesidad de atender la obligación de implementar la nueva normatividad contable emanada de la Resolución 414 de 2014 y realice el acompañamiento a Canal Capital para la formación del Recurso Humano y el levantamiento de los requerimientos tecnológicos necesarios".
</t>
    </r>
    <r>
      <rPr>
        <b/>
        <sz val="9"/>
        <color theme="1"/>
        <rFont val="Tahoma"/>
        <family val="2"/>
      </rPr>
      <t>SA:</t>
    </r>
    <r>
      <rPr>
        <sz val="9"/>
        <color theme="1"/>
        <rFont val="Tahoma"/>
        <family val="2"/>
      </rPr>
      <t xml:space="preserve"> Por parte de la Subdirección Administrativa  - área de Sistemas, se ha desarrollado una reunión el 6 de julio de 2015 entre Sistemas y la Subdirección Financiera, en la cual se tocaron los temas de los requerimientos técnicos sin llegar a ninguna solución final. Se viene realizando la fase de exploración con el fin de realizar un posible convenio con la SHD para la implementación de SICAPITAL. 
</t>
    </r>
    <r>
      <rPr>
        <b/>
        <sz val="9"/>
        <color theme="1"/>
        <rFont val="Tahoma"/>
        <family val="2"/>
      </rPr>
      <t xml:space="preserve">
Calificación:</t>
    </r>
    <r>
      <rPr>
        <sz val="9"/>
        <color theme="1"/>
        <rFont val="Tahoma"/>
        <family val="2"/>
      </rPr>
      <t xml:space="preserve"> Se califica con un 100% de avance, dado que se evidencia la formulación de los requerimientos técnicos y funcionales. </t>
    </r>
  </si>
  <si>
    <r>
      <rPr>
        <b/>
        <sz val="9"/>
        <color theme="1"/>
        <rFont val="Tahoma"/>
        <family val="2"/>
      </rPr>
      <t>PL:</t>
    </r>
    <r>
      <rPr>
        <sz val="9"/>
        <color theme="1"/>
        <rFont val="Tahoma"/>
        <family val="2"/>
      </rPr>
      <t xml:space="preserve"> Nicolás David Castillo González
</t>
    </r>
    <r>
      <rPr>
        <b/>
        <sz val="9"/>
        <color theme="1"/>
        <rFont val="Tahoma"/>
        <family val="2"/>
      </rPr>
      <t xml:space="preserve">SF: </t>
    </r>
    <r>
      <rPr>
        <sz val="9"/>
        <color theme="1"/>
        <rFont val="Tahoma"/>
        <family val="2"/>
      </rPr>
      <t xml:space="preserve">Claudia Patricia Morales Morales
</t>
    </r>
    <r>
      <rPr>
        <b/>
        <sz val="9"/>
        <color theme="1"/>
        <rFont val="Tahoma"/>
        <family val="2"/>
      </rPr>
      <t xml:space="preserve">SA: </t>
    </r>
    <r>
      <rPr>
        <sz val="9"/>
        <color theme="1"/>
        <rFont val="Tahoma"/>
        <family val="2"/>
      </rPr>
      <t>Rubén Antonio Mora Garcés</t>
    </r>
  </si>
  <si>
    <t>Realizar una mesa de trabajo Con la Contaduría General de la Nación</t>
  </si>
  <si>
    <t>Mesa de trabajo realizada =(Una mesa de trabajo)</t>
  </si>
  <si>
    <t>Se evidencia acta de mesa de trabajo con dos representantes de la Contaduría General de la Nación - CGN, la Subdirectora Financiera, el Contador y el Secretario General, en la cual se trataron temas de 'Cláusula de disolución', 'Causación', 'Naturaleza Jurídica del Canal', 'Responsabilidad fiscal' y 'Tratamiento contable'.
Se califica 1/2, debido a que hace falta conocer el resultado de los compromisos adquiridos (Causal Disolución y la causal de Causación) .</t>
  </si>
  <si>
    <t>1) Mesa de trabajo Secretaria Distrital de Hacienda con el Canal Capital del 11 de Enero de 2015.
2) Concepto Contaduría General de la Nacion del 5 de Mayo de 2014.
3) Concepto de Contaduria General  de la Nación del 23 de Febrero de 2015</t>
  </si>
  <si>
    <t xml:space="preserve">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Por otra parte se deduce que los recursos se debieron reconocer como un pasivo en la medida en que se reciben efectivamente, con un debito  a la cuenta 1110 Depositos en Insituciones Financieras y un crédito a la cuenta 245301 -Recursos recibidos en administración razón por la cual nunguno de los desembolsos correspondientes a los aportes de la Secretaria de Educación se debieron considerar como un pago anticipado, ni como un anticipo, puesto que toda vez en ningún momento se consitutye en un ingreso a favor del Canal Capital.
CALIFICACION :  Se refleja un avance del 75% debido a que segun el area de Contabilidad no amerita realizar ningún registro contable. </t>
  </si>
  <si>
    <t>1. Auxiliar movimiento del sistema de información SIIGO cuenta 5815 (Digital)</t>
  </si>
  <si>
    <r>
      <t xml:space="preserve">Se evidenció que se realizaron  ajustes de la cuenta 5815901 Gastos de Operación, de conformidad con el Concepto de la Contaduría General de la Nación. 
</t>
    </r>
    <r>
      <rPr>
        <b/>
        <sz val="9"/>
        <rFont val="Tahoma"/>
        <family val="2"/>
      </rPr>
      <t>Calificación :</t>
    </r>
    <r>
      <rPr>
        <sz val="9"/>
        <rFont val="Tahoma"/>
        <family val="2"/>
      </rPr>
      <t xml:space="preserve"> Se califica con el 100% por cumplir con la mesa de trabajo y la realizacion de los ajustes correspondientes.</t>
    </r>
  </si>
  <si>
    <t>Solicitar un Concepto a la Contaduría General de la Nación con relación a Causación de Ingresos y Gastos y registro contable  de los aportes sobre transferencias que nos entrega la SHD.</t>
  </si>
  <si>
    <t>Oficio de solicitud de Concepto = (Un concepto )</t>
  </si>
  <si>
    <t>Se evidencian oficios así:
- Radicado 1319 del 5may2014 de la Contaduría General d la Nación - CGN, con concepto sobre 'Causación' y 'Ajustes de ejercicios anteriores', suscrito por Miryam Marleny Hincapié - Subcontadora General y de Investigación.
- Radicado 2862 del 17oct2014 de la CGN con concepto sobre Registro de 'Transferencias y aportes de Capital' y 'Registros de períodos anteriores', suscrito  por Myriam Marleny Hincapié Castrillón - Subcontadora General y de Investigación.
Se califica 2/3, debido a que hace falta conocer la decisión que tomará el canal con respecto a los conceptos recibidos.</t>
  </si>
  <si>
    <t>Se deja la misma calificación de un seguimiento anterior, porque se evidenció que el avance actual fue menor o igual que el que se había asignado previamente</t>
  </si>
  <si>
    <t>1) Concepto de la  Contaduría General de la Nación de fecha 17 de Octubre de 2014.</t>
  </si>
  <si>
    <t>De igual forma se evidenció concepto de la Contaduría General de la Nación de fecha 17 de Octubre de 2014, concluyo que no podra distribuirse suma alguna por concepto de utilidades si esta no se hallan justificadas por balances reales y fidedignos. ni seran repartibles las utilidades de los ejercicios siguientes, mientras no se absorba o reponga lo distribuido en dicha forma.  
En consecuencia no es viable subsanar por via contable, las situaciones deficitarias que puedan habersen registrado en periodos anteriores.
CALIFICACION :  Se califica con 75% de avance, se calificadebido a este hallazgo no se subsana por via contable.</t>
  </si>
  <si>
    <r>
      <t xml:space="preserve">Se evidenció que el área de Contabilidad realizó ajustes en la cuenta 5815  gastos de ejercicios anteriores, dando cumplimiento al concepto de la Contaduría General de la Nación. A la fecha de este seguimiento no se  han realizado actividades adicionales.
</t>
    </r>
    <r>
      <rPr>
        <b/>
        <sz val="9"/>
        <color theme="1"/>
        <rFont val="Tahoma"/>
        <family val="2"/>
      </rPr>
      <t xml:space="preserve">Calificación: </t>
    </r>
    <r>
      <rPr>
        <sz val="9"/>
        <color theme="1"/>
        <rFont val="Tahoma"/>
        <family val="2"/>
      </rPr>
      <t>Se califica con el 100% por cumplir con la mesa de trabajo y la realizacion de los ajustes correspondientes.</t>
    </r>
  </si>
  <si>
    <t>Efectuar mesa de trabajo con la Secretaria de Hacienda Distrital (contador) con el fin de revisar el procedimiento de Causación en el Canal Capital</t>
  </si>
  <si>
    <t xml:space="preserve">Se evidencia correo electrónico del 25 jun 2014 solicitando la realización de la mesa de trabajo con el nuevo contador de la secretaría de Hacienda. </t>
  </si>
  <si>
    <t>1) Mesa de trabajo Secretaria Distrital de Hacienda y el Canal Capital del 25 de Junio de 2014.
2) Mesa de trabajo Secretaria Distrital de Hacienda y el Canal Capital del 11 de Enero de 2014.</t>
  </si>
  <si>
    <t>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CALIFICACION :  Se califica con 75% de avance, debido a   que según el area de Contabilidad no da lugar a registro contable..</t>
  </si>
  <si>
    <r>
      <t xml:space="preserve">Se evidenció que el área de Contabilidad realizó ajustes a la cuenta contable 5815- Gastos de ejercicios anteriores, dando cumplimiento al concepto de la Contaduría General de la Nación.
El área financiera no ha realizado actividades adicionales.
</t>
    </r>
    <r>
      <rPr>
        <b/>
        <sz val="9"/>
        <color theme="1"/>
        <rFont val="Tahoma"/>
        <family val="2"/>
      </rPr>
      <t>Calificación :</t>
    </r>
    <r>
      <rPr>
        <sz val="9"/>
        <color theme="1"/>
        <rFont val="Tahoma"/>
        <family val="2"/>
      </rPr>
      <t xml:space="preserve"> Se califica con el 100% por cumplir con la mesa de trabajo y la realizacion de los ajustes correspondientes.</t>
    </r>
  </si>
  <si>
    <t xml:space="preserve">2.1.10.3 Se ha detectado una sobrevaloración en los ingresos del 2013, en cuantía de  $143.199.473, correspondiente a la factura No. 8073 del 31 diciembre de 2013 a nombre de Empresa de Telecomunicaciones de Bogotá S.A. ESP, que no debió registrarse en el 2013 por corresponder a pauta trasmitida durante la vigencia 2014 (Campaña alcoholemia), emitida entre el 2014-01-02 al 2014-01-12, con lo que la utilidad del ejercicio de la vigencia 2013 ($322.477.000) se encuentra sobre valorada en dicha cuantía que representa el 44.40% de la utilidad reportada a este ente de control.
Así mismo, se evidenció sobrevaloración de los ingresos operacionales y de sus cuentas correlativas en cuantía de $440.249.359, que generan un IVA de $67.608.373 para un Total de Cuentas por Cobrar de $507.857.732 derivado de las facturas registradas dentro de la vigencia 2013 que corresponden a pautas emitidas en la vigencia  2012.
</t>
  </si>
  <si>
    <t>De acuerdo al análisis hecho por la Contraloría, podría deberse a una indebida interpretación de los criterios contables cuantitativos y cualitativos expresados en el PCGP y su doctrina contable emanados de la CGN, con lo cual, se transgrede: el PCGC en los numerales 7. Características Cualitativas de la Información Contable Pública, párrafos 100 al 113; el numeral 8 Principios de Contabilidad Pública, párrafos 114 a 124; el numeral 9 Normas Técnicas de Contabilidad Pública, párrafos del 125 al 128; el numeral 9.1.2 Normas técnicas relativas a los pasivos, párrafo 204; el numeral 9.1.3 Normas técnicas relativas al patrimonio, párrafos 245 a 254; el numeral 9.1.3.2 Patrimonio institucional, párrafos 255 a 258; el numeral 9.1.4 Normas técnicas relativas a las cuentas de actividad financiera, económica, social y ambiental, párrafos 260 a 263; el numeral 9.1.4.1 Ingresos, párrafos 264, 265, 267, 271, 278; el numeral 9.3 Normas técnicas relativas a los estados, informes y reportes contables, párrafos 355 a 364; la Ley 734 de 2002, articulo 34, numeral 1; y el manual de funciones de la entidad numerales 4 y 8. en lo pertinente a las funciones del Gerente</t>
  </si>
  <si>
    <t>Modificar la política financiera AGFC-PO-001 y los procedimientos  de Contabilidad, Tesorería, Facturación y cartera, Presupuesto</t>
  </si>
  <si>
    <t>Documentos actualizados=( Documentos actualizados /6)*100</t>
  </si>
  <si>
    <t xml:space="preserve">
1) Acta de reunión del 15 de Abril de 2015.
2) Acta de reunión del 8 de Julio de 2015. 
3) Acta de reunión del 16 de Junio de 2015.
4) Solicitudes de creaciòn, actualizaciòn y/o eliminaciòn de documentos.</t>
  </si>
  <si>
    <t xml:space="preserve">Se evidencio que la Politica Contable no se ha modificado por la Convergencia de la contabilidad  a Normas Internacionales de Contabilidad por lo que la Subdireccion Financiera requerira realizar los siguientes acciones: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Por otra parte los procedimientos de Tesorería, facturación, Cartera y Presupuesto estan todavia en revisión del área por lo que no han sido aprobados ni publicados en la Internet.
Se evidenció que la Subdirección Financiera cumplió con la actualización de los  procedimientos "AGFC-PD-001 Balance General"; "AGFC-PD-006 Notas a los Estados" y "AGFC-PD-010 Ordenes de Pago. 
De acuerdo con los conceptos remitidos por la Contaduría se concluyó que el reconocimiento contable de los ingresos y los gastos debe efectuarse cuando surjan los derechos y las obligaciones, atendiendo el momento de la causación independiente del instante en que se produzca la corriente de efectivo  o el equivalente que se derive de estos.
CALIFICACION : se relaciona una avance del 16% que aunque ya ha adelantado algunas de las acciones quedan pendientes 5 de las 6 planteadas inicialmente.   
</t>
  </si>
  <si>
    <t>1. Pantallazo del Procedimiento publicado en la  intranet el 25 de Junio de 2015 de AGFFCO-PD-001 Version 7 Estados Financieros. (Físico)
2. Procedimiento actualizado el día 19 de Junio de 2015 de Estados Financieros Versión 7 (Físico)
3. Acta de reunión de fecha 2 de Octubre de 2015, donde se presentaron socialización  al interior de la Subdirección Financiera de los procedimientos publicados. (Físico)
4. Pantallazo del Procedimiento publicado por intranet el 1 de Septiembre de 2015 AGFFTE-PD 031 Versión 3, Operaciones de Tesorería. (Físico)
5. Procedimiento actualizado el día 1 de Septiembre de 2015 AGFFTE-PD 031 Versión 3, Operaciones de Tesorería. (Físico)
6. Pantallazo del Procedimiento publicado por intranet el 26 de Agosto de 2015 AGFFFA-PD-014 Versión 9 elaboración de facturas. (Físico)
7. Procedimiento actualizado el día 28 de Agosto de 2015 AGFFFA-PD-014 Versión 9 elaboración de facturas. (Físico)
8. Pantallazo del Procedimiento publicado por intranet el 28 de Agosto de 2015 AGFFFA-PD-013 Versión 9 Manejo de cartera. (Físico)
9. Procedimiento actualizado el día 26 de Agosto de 2015 AGFFFA-PD-013 Versión 9 Manejo de cartera. (Físico)
10. Pantallazo del Procedimiento publicado por intranet el 5 de Octubre de 2015 AGFFPP-PD-015 Versión 3 Constitución CXP y Liberación de Saldo. (Físico)
11. Procedimiento actualizado el día 2 de Octubre de 2015 AGFFPP-PD-015 Versión 3 Constitución CXP y Liberación de Saldo. (Físico)
12. Pantallazo de publicación y el Procedimiento publicado por intranet  y elaborado el día 5 de Octubre de 2015 AGFFPP-PD-026 Versión 1 Ejecución Presupuestal. (Físcio)
13. Pantallazo de publciación y el Procedimiento publicado por intranet  el 5 de Octubre de 2015 AGFFPP-PD025 versión 1 Elaboración y Modificación y Cierre Presupuestal. (Físico)
14. Documento en Borrador de la Poliítica Financiera. (físico)</t>
  </si>
  <si>
    <r>
      <t xml:space="preserve">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evidenció que el procedimiento de Operaciones de Tesorería se actualizó el 1 de Septiembre de 2015 y fue publicado en la intranet en la misma fecha. 
Se evidenció que el procedimiento de Elaboración de facturas AGFF-FA-PD-014 se actualizó  el 26 de Agosto de 2015 y fue publicado en la intranet el día 28 de Septiembre de 2015. 
Se evidenció que el procedimiento de Manejo de Cartera AGFF-FA-PD-013 se actualizó el día 26 de Agosto de 2015 y fue publicado en la intranet el día 28 de Septiembre de 2015.
Se evidenció que el procedimiento de Elaboración Modificación y Cierre Presupuestal  AGFF-FA-PD-025 se actualizó el día 2 de Octubre de 2015 y fue publicado en la intranet el día 5 de Octubre de 2015.
Se evidenció que el procedimiento de Constitución cuentas por pagar y Liberación de Saldos  AGFF-FA-PD-015 se actualizó el día 2 de Octubre de 2015 y fue publicado en la intranet el día 5 de Octubre de 2015.
Se evidenció que el procedimiento de Ejecución Presupuestal  AGFF-FA-PD-026 se actualizó el día 2 de Octubre de 2015 y fue publicado en la intranet el día 5 de Octubre de 2015.
Queda pendiente de actualizar  y subir a la intranet el procedimiento de Elaboración del PAC -AGFC-PD-019, el cual se encuentra en borrador.
Se evidencia y se entrega copia del borrador de la Política Financiera la cual se esta articulando con las NIIF y el marco normativo por la CGN.
</t>
    </r>
    <r>
      <rPr>
        <b/>
        <sz val="9"/>
        <color theme="1"/>
        <rFont val="Tahoma"/>
        <family val="2"/>
      </rPr>
      <t>Calificación:</t>
    </r>
    <r>
      <rPr>
        <sz val="9"/>
        <color theme="1"/>
        <rFont val="Tahoma"/>
        <family val="2"/>
      </rPr>
      <t xml:space="preserve"> Se califica con el 83% de avance debido a que la Politica Financiera se encuentra en borrador. </t>
    </r>
  </si>
  <si>
    <t>1) Informe Técnico (Subdireccion Administrativa- Sistemas).
2) Acta No. F-AR-001 de Noviembre 1 de 2012
3) Formatos Requerimientos de Software.</t>
  </si>
  <si>
    <t xml:space="preserve">SF: Se evidenció el l Informe tecnico fue elaborado el 13 de Julio de 2015 por el Area de Sistemas,  el Canal Capital viene realizando desde vigencias anteriores, diferentes actividades para lograr la adquisición de una solución que le permitiría a la Entidad, centralizar e integrar los procesos, captura y proceso de información de áreas vitales como Financiera, Contratación, Ventas y Mercadeo, Planeación, Recursos Humanos, Almacén e Inventarios. Es por ello que en el 2014, se inició proceso para adquirir una plataforma tecnológica (hardware) robusta con crecimiento modular, controlada y acorde a las necesidades del Canal. 
Para completar la solución, se debe establecer el Sistema de Información (software) que se ajusta a las necesidades y presupuesto de la entidad, por ello, para continuar con el proyecto en la vigencia 2015, fue necesario analizar la pregunta, ¿Cúal Sistema de Información implementar?, teniendo en cuenta varios escenarios. 
El objetivo principal del  informe, es asesorar a Canal Capital en la implementación de un sistema de información acorde con las necesidades de la entidad a corto, mediano y largo plazo. En este contexto, se realiza un análisis para determinar las necesidades de los usuarios y tener la base necesaria para la toma de decisiones sobre qué tecnologías incorporar y dejar en Canal un software que permita el crecimiento de sus módulos, automatizar procesos y que tenga sostenibilidad en el tiempo. 
La Subdirección Financiera suministró formatos de levantamiento de requerimientos de software, para los procesos de Tesorería, Facturación y Cartera, Contabilidad  y Presupuesto.
PL: No se evidencia avance.
CALIFICACION: El nivel de avance es del 50%, debido a que el estudio ya está, realizado por el area de sistemas pero no se ha tomado ninguna decisión al respecto. 
</t>
  </si>
  <si>
    <t xml:space="preserve">SF: Claudia Patricia Morales Morales
</t>
  </si>
  <si>
    <r>
      <rPr>
        <b/>
        <sz val="9"/>
        <color theme="1"/>
        <rFont val="Tahoma"/>
        <family val="2"/>
      </rPr>
      <t xml:space="preserve">PL: </t>
    </r>
    <r>
      <rPr>
        <sz val="9"/>
        <color theme="1"/>
        <rFont val="Tahoma"/>
        <family val="2"/>
      </rPr>
      <t xml:space="preserve">Se indica que se había solicitado a la Subdirección Financiera excluir a Planeación de la responsabilidad de ejecución de la acción, dado que no se tienen influencia sobre su desarrollo.
</t>
    </r>
    <r>
      <rPr>
        <b/>
        <sz val="9"/>
        <color theme="1"/>
        <rFont val="Tahoma"/>
        <family val="2"/>
      </rPr>
      <t xml:space="preserve">SF: </t>
    </r>
    <r>
      <rPr>
        <sz val="9"/>
        <color theme="1"/>
        <rFont val="Tahoma"/>
        <family val="2"/>
      </rPr>
      <t xml:space="preserve">Se evidencio Levantamiento de Requerimientos de Software remitido a Sistemas mediante correo electrónico del 30 de junio de 2015.
Se evidenció formato de Elaboración de Estudios de Conveniencia y Oportunidad para la Adquisición de Bienes y Servicios y Justificación de la Necesidad Formato AGCO-FT-001 dentro de las obligaciones especiales numeral 1. "Realizar el diagnostico basado en los Estados Financieros a Diciembre 31 de 2014 sobre la convergencia a las NICSP Normas Internacionales de Contabilidad del Sector Público, evaluando el impacto del proyecto, a través de la asesoría técnica de las diferentes fases de adopción de las Normas Internacionales  con los diferentes lideres de cada proceso, mediante informe donde se refleje la necesidad de atender la obligación de implementar la nueva normatividad contable emanada de la Resolución 414 de 2014 y realice el acompañamiento a Canal Capital para la formación del Recurso Humano y el levantamiento de los requerimientos tecnológicos necesarios".
</t>
    </r>
    <r>
      <rPr>
        <b/>
        <sz val="9"/>
        <color theme="1"/>
        <rFont val="Tahoma"/>
        <family val="2"/>
      </rPr>
      <t>SA:</t>
    </r>
    <r>
      <rPr>
        <sz val="9"/>
        <color theme="1"/>
        <rFont val="Tahoma"/>
        <family val="2"/>
      </rPr>
      <t xml:space="preserve"> Por parte de la Subdirección Administrativa  - área de Sistemas, se ha desarrollado una reunión el 6 de julio de 2015 entre Sistemas y la Subdirección Financiera, en la cual se tocaron los temas de los requerimientos técnicos sin llegar a ninguna solución final. Se viene realizando la fase de exploración con el fin de realizar un posible convenio con la SHD para la implementación de SICAPITAL. 
</t>
    </r>
    <r>
      <rPr>
        <b/>
        <sz val="9"/>
        <color theme="1"/>
        <rFont val="Tahoma"/>
        <family val="2"/>
      </rPr>
      <t xml:space="preserve">
Calificación:</t>
    </r>
    <r>
      <rPr>
        <sz val="9"/>
        <color theme="1"/>
        <rFont val="Tahoma"/>
        <family val="2"/>
      </rPr>
      <t xml:space="preserve"> Se califica con un 100% de avance, dado que se evidencia la formulación de los requerimientos técnicos y funcionales. </t>
    </r>
  </si>
  <si>
    <t>1) Mesa de trabajo Secretaria Distrital de Hacienda y el Canal Capital del 2 de Julio de 2014</t>
  </si>
  <si>
    <t>Se evidenció que se realizó la mesa de trabajo con la Secretaria de Hacienda el dia 2 de Julio de 2014 como consta en el acta de reunión en el  punto 3 se contemplo el tema de la causación y dentro del compromisos quedó el de realizar la consulta ante las entidades pertinentes  y adjuntando los soportes necesarios para el analisis.   
CALIFICACION : se califica 75% debido a que segun el area de Contabilidad no amerita realizar registro contable.</t>
  </si>
  <si>
    <r>
      <t xml:space="preserve">Se evidenció que se realizaron  ajustes de la cuenta 5815901 Gastos de Operación, de conformidad con el Concepto de la Contaduría General de la Nación. 
</t>
    </r>
    <r>
      <rPr>
        <b/>
        <sz val="9"/>
        <color theme="1"/>
        <rFont val="Tahoma"/>
        <family val="2"/>
      </rPr>
      <t xml:space="preserve">Calificación : </t>
    </r>
    <r>
      <rPr>
        <sz val="9"/>
        <color theme="1"/>
        <rFont val="Tahoma"/>
        <family val="2"/>
      </rPr>
      <t>Se califica con el 100% por cumplir con la mesa de trabajo y la realizacion de los ajustes correspondientes.</t>
    </r>
  </si>
  <si>
    <t>Se evidencian oficios así:
- Radicado 1319 del 5may2014 de la Contaduría General d la Nación - CGN, con concepto sobre 'Causación' y 'Ajustes de ejercicios anteriores', suscrito por Miryam Marleny Hincapié - Subcontadora General y de Investigación.
- Radicado 2862 del 17oct2014 de la CGN con concepto sobre Registro de 'Transferencias y aportes de Capital' y 'Registros de períodos anteriores', suscrito  por Myriam Marleny Hincapié Castrillón - Subcontadora General y de Investigación.
Se califica 2/3, debido a que hace falta conocer la decisión que tomará el canal con respecto a los conceptos recibidos.</t>
  </si>
  <si>
    <t xml:space="preserve">1) Concepto de la  Contaduría General de la Nación de fecha 17 de Octubre de 2014.
2) Concepto de la Contaduría General de la Nación de fecha 5 de Mayo de 2014
</t>
  </si>
  <si>
    <t xml:space="preserve">Se evidenció concepto de la Contaduría General de la Nación de fecha 17 de Octubre de 2014 donde se formula la consulta sobre los recursos recibidos de la Secretaria de Hacienda en las vigencias 2005, 2006, 2007, 2008 y 2009 recursos que fueron transferidos al canal para ser utilizados en el giro ordinario de la actividad y que fueron contabilizados en la cuenta del patrimonio lo que ocasionó pérdidas por interpretarse como aporte, y no como transferencias, de conformidad con este concepto para todos los efectos legales se entenderá que las pérdidas de ejercicios anteriores que presente la entidad, deberán ser cubiertas con utilidades de ejercicios siguientes y no se podrá subsanar por procedimiento contable.
De acuerdo con el concepto del  5 de mayo de 2014 de la Contaduría se concluyó que el reconocimiento contable de los ingresos y los gastos debe efectuarse cuando surjan los derechos y las obligaciones, atendiendo el momento de la causación independiente del instante en que se produzca la corriente de efectivo  o el equivalente que se derive de estos.
Con este concepto la Subdireccion Financiera no ha realizado ningún registro contable toda vez que se requiere de elevar una consulta a nivel  jurídico.    
CALIFICACION : Se refleja un avance del 50% debido a que segun el area de Contabilidad no amerita realizar ningún registro contable. </t>
  </si>
  <si>
    <r>
      <t xml:space="preserve">Se evidenció que el área de Contabilidad realizó ajustes en la cuenta 5815  gastos de ejercicios anteriores, dando cumplimiento al concepto de la Contaduría General de la Nación. A la fecha de este seguimiento no se  han realizado actividades adicionales.
</t>
    </r>
    <r>
      <rPr>
        <b/>
        <sz val="9"/>
        <color theme="1"/>
        <rFont val="Tahoma"/>
        <family val="2"/>
      </rPr>
      <t xml:space="preserve">Calificación </t>
    </r>
    <r>
      <rPr>
        <sz val="9"/>
        <color theme="1"/>
        <rFont val="Tahoma"/>
        <family val="2"/>
      </rPr>
      <t>: Se califica con el 100% por cumplir con la mesa de trabajo y la realizacion de los ajustes correspondientes.</t>
    </r>
  </si>
  <si>
    <t xml:space="preserve">1) Mesa de trabajo Secretaria Distrital de Hacienda y el Canal Capital del 11 de enero de 2015.
</t>
  </si>
  <si>
    <t>Se evidenció mesa de trabajo con la Secretaria Distrital de Hacienda &amp; Canal Capital de fecha 11 de Enero de 2015 y se tomo como base el concepto dado por la Contaduría General de la Nacion de fecha 5 de Mayo de 2014,  donde se solicitó el manejo contable de causación, concluyendo así la Contaduria que el registro contable de los ingresos y gastos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CALIFICACION : se califica 50% debido a que segun el area de Contabilidad no amerita realizar registro contable.</t>
  </si>
  <si>
    <r>
      <t xml:space="preserve">Se evidenció que el área de Contabilidad realizó ajustes a la cuenta contable 5815- Gastos de ejercicios anteriores, dando cumplimiento al concepto de la Contaduría General de la Nación.
El área financiera no ha realizado actividades adicionales.
</t>
    </r>
    <r>
      <rPr>
        <b/>
        <sz val="9"/>
        <color theme="1"/>
        <rFont val="Tahoma"/>
        <family val="2"/>
      </rPr>
      <t>Calificación</t>
    </r>
    <r>
      <rPr>
        <sz val="9"/>
        <color theme="1"/>
        <rFont val="Tahoma"/>
        <family val="2"/>
      </rPr>
      <t xml:space="preserve"> : Se califica con el 100% por cumplir con la mesa de trabajo y la realizacion de los ajustes correspondientes.</t>
    </r>
  </si>
  <si>
    <t>2.1.10.4 Es importante señalar que el efecto de la no aplicación del concepto de causación de ingresos, costos y gastos y del no registro técnico de los mismos, afecta la utilidad DIRECCIÓN OPERATIVA y la neta del ejercicio</t>
  </si>
  <si>
    <t>De acuerdo al análisis hecho por la Contraloría, podría deberse a una indebida interpretación de las normas y principios tributarios y contables, que se estaría transgrediendo: el PCGP, en sus numerales numeral 7. Características Cualitativas de la Información Contable Pública, párrafos 100 al 113; el numeral 9 Normas Técnicas de Contabilidad Pública, párrafos del 25 al 28, el numeral 9.1.2 Normas técnicas relativas a los pasivos, párrafo 204; el numeral 9.1.3 Normas técnicas relativas al patrimonio, párrafos 245 a 254; el numeral 9.1.3.2 Patrimonio institucional, párrafos 255 a 258;el numeral 9.1.4 Normas técnicas relativas a las cuentas de actividad financiera, económica, social y ambiental, párrafos 260 a 263; el numeral 9.1.4.2 Gastos, párrafos 282 a 291; el numeral 9.1.4.3 Costos de ventas y operación, párrafo 292; el numeral 9.1.4.4 Costos de producción, párrafos 295 a 306; el numeral 9.3 Normas técnicas relativas a los estados informes y reportes contables, párrafos 355 a 364; el numeral 93. Normas técnicas relativas a los estados, informes y reportes contables, párrafos 357 y 358; la Ley 734 de 2002, artículo 34 numeral 1; y el manual de funciones de la entidad numerales 4 y 8, en lo pertinente a las funciones del Gerente General.</t>
  </si>
  <si>
    <t>Documentos actualizados=( Documentos actualizados /5)*100</t>
  </si>
  <si>
    <t>1) Acta de reunión del 8 de Julio de 2015.
2) Acta de reunion el 15 de abril de 2015.
3) Acta de reunion del 16 de Junio de 2015
4) Formato solicitud de creación actualización y/o eliminación de documentos.</t>
  </si>
  <si>
    <t>Se evidencio que la Politica Contable no se ha modificado por la Convergencia de la contabilidad  a Normas Internacionales de Contabilidad por lo que la Subdireccion Financiera requerira realizar los siguientes acciones:.-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Se evidenció que la Subdirección Financiera cumplió con la actualización de los  procedimientos "AGFC-PD-001 Balance General"; "AGFC-PD-006 Notas a los Estados" y "AGFC-PD-010 Ordenes de Pago. 
Por otra parte los procedimientos de Tesorería, facturación, Cartera y Presupuesto estan todavia en revisión del área por lo que no han sido aprobados ni publicados en la Internet.
De acuerdo con el concepto del  5 de mayo de 2014 de la Contaduría se concluyó que el reconocimiento contable de los ingresos y los gastos debe efectuarse cuando surjan los derechos y las obligaciones, atendiendo el momento de la causación independiente del instante en que se produzca la corriente de efectivo  o el equivalente que se derive de estos.
CALIFICACION: El avance es de sólo el 17% por cuanto de las 6 acciones planteadas solo se ha cumplido 1 de ellas.</t>
  </si>
  <si>
    <r>
      <t xml:space="preserve">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evidenció que el procedimiento de Operaciones de Tesorería se actualizó el 1 de Septiembre de 2015 y fue publicado en la intranet en la misma fecha. 
Se evidenció que el procedimiento de Elaboración de facturas AGFF-FA-PD-014 se actualizó  el 26 de Agosto de 2015 y fue publicado en la intranet el día 28 de Septiembre de 2015. 
Se evidenció que el procedimiento de Manejo de Cartera AGFF-FA-PD-013 se actualizó el día 26 de Agosto de 2015 y fue publicado en la intranet el día 28 de Septiembre de 2015.
Se evidenció que el procedimiento de Elaboración Modificación y Cierre Presupuestal  AGFF-FA-PD-025 se actualizó el día 2 de Octubre de 2015 y fue publicado en la intranet el día 5 de Octubre de 2015.
Se evidenció que el procedimiento de Constitución cuentas por pagar y Liberación de Saldos  AGFF-FA-PD-015 se actualizó el día 2 de Octubre de 2015 y fue publicado en la intranet el día 5 de Octubre de 2015.
Se evidenció que el procedimiento de Ejecución Presupuestal  AGFF-FA-PD-026 se actualizó el día 2 de Octubre de 2015 y fue publicado en la intranet el día 5 de Octubre de 2015.
Queda pendiente de actualizar  y subir a la intranet el procedimiento de Elaboración del PAC -AGFC-PD-019, el cual se encuentra en borrador.
Se evidencia y se entrega copia del borrador de la Política Financiera la cual se esta articulando con las NIIF y el marco normativo por la CGN.
</t>
    </r>
    <r>
      <rPr>
        <b/>
        <sz val="9"/>
        <color theme="1"/>
        <rFont val="Tahoma"/>
        <family val="2"/>
      </rPr>
      <t xml:space="preserve">Calificación: </t>
    </r>
    <r>
      <rPr>
        <sz val="9"/>
        <color theme="1"/>
        <rFont val="Tahoma"/>
        <family val="2"/>
      </rPr>
      <t>Se califica con el 83% de avance debido a que la Politica Financiera se encuentra en borrador</t>
    </r>
  </si>
  <si>
    <t>1) Informe Técnico (Subdireccion Administrativa- Sistemas).
2) Acta No. F-AR-001 de Noviembre 1 de 2012.
3) Formato levantamiento requerimiento de software.</t>
  </si>
  <si>
    <t>SF: Se evidenció el l Informe tecnico fue elaborado el 13 de Julio de 2015 por el Area de Sistemas,  el Canal Capital viene realizando desde vigencias anteriores, diferentes actividades para lograr la adquisición de una solución que le permitiría a la Entidad, centralizar e integrar los procesos, captura y proceso de información de áreas vitales como Financiera, Contratación, Ventas y Mercadeo, Planeación, Recursos Humanos, Almacén e Inventarios. Es por ello que en el 2014, se inició proceso para adquirir una plataforma tecnológica (hardware) robusta con crecimiento modular, controlada y acorde a las necesidades del Canal. 
Para completar la solución, se debe establecer el Sistema de Información (software) que se ajusta a las necesidades y presupuesto de la entidad, por ello, para continuar con el proyecto en la vigencia 2015, fue necesario analizar la pregunta, ¿Cúal Sistema de Información implementar?, teniendo en cuenta varios escenarios. 
El objetivo principal del  informe, es asesorar a Canal Capital en la implementación de un sistema de información acorde con las necesidades de la entidad a corto, mediano y largo plazo. En este contexto, se realiza un análisis para determinar las necesidades de los usuarios y tener la base necesaria para la toma de decisiones sobre qué tecnologías incorporar y dejar en Canal un software que permita el crecimiento de sus módulos, automatizar procesos y que tenga sostenibilidad en el tiempo.
La Subdirección Financiera suministró formatos de levantamiento de requerimientos de software, para los procesos de Tesorería, Facturación y Cartera, Contabilidad  y Presupuesto.
CALIFICACION: El nivel de avance es del 50%, debido a que el estudio ya está, realizado por el area de sistemas pero no se ha tomado ninguna decisión al respecto. 
PL: No se evidencia avance.</t>
  </si>
  <si>
    <t>SF: Claudia Patricia Morales Morales
PL: Nicolás David Castillo González</t>
  </si>
  <si>
    <t>1) Mesa de trabajo Secretaria Distrital de Hacienda con el Canal Capital del 11 de Enero de 2015.
2) Concepto Contaduría General de la Nacion del 5 de Mayo de 2014.</t>
  </si>
  <si>
    <t>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con este concepto  La Subdirección Financiera realizó el ajuste contable en el sistema siigo con fecha 31 de Diciembre de 2014, según auxiliar aportado por el Area de Contabilidad.
CALIFICACION :  Se califica con 75% de avance, debido a que no se presentaron los soportes necesarios que evidencian el ajuste de conformidad con el concepto emitido por la CGN.</t>
  </si>
  <si>
    <r>
      <t xml:space="preserve">Se evidenció que se realizaron  ajustes de la cuenta 5815901 Gastos de Operación, de conformidad con el Concepto de la Contaduría General de la Nación. 
</t>
    </r>
    <r>
      <rPr>
        <b/>
        <sz val="9"/>
        <color theme="1"/>
        <rFont val="Tahoma"/>
        <family val="2"/>
      </rPr>
      <t>Calificación :</t>
    </r>
    <r>
      <rPr>
        <sz val="9"/>
        <color theme="1"/>
        <rFont val="Tahoma"/>
        <family val="2"/>
      </rPr>
      <t xml:space="preserve"> Se califica con el 100% por cumplir con la mesa de trabajo y la realizacion de los ajustes correspondientes.</t>
    </r>
  </si>
  <si>
    <r>
      <t xml:space="preserve">Se evidenció que el área de Contabilidad realizó ajustes en la cuenta 5815  gastos de ejercicios anteriores, dando cumplimiento al concepto de la Contaduría General de la Nación. A la fecha de este seguimiento no se  han realizado actividades adicionales.
</t>
    </r>
    <r>
      <rPr>
        <b/>
        <sz val="9"/>
        <color theme="1"/>
        <rFont val="Tahoma"/>
        <family val="2"/>
      </rPr>
      <t xml:space="preserve">Calificación : </t>
    </r>
    <r>
      <rPr>
        <sz val="9"/>
        <color theme="1"/>
        <rFont val="Tahoma"/>
        <family val="2"/>
      </rPr>
      <t>Se califica con el 100% por cumplir con la mesa de trabajo y la realizacion de los ajustes correspondientes.</t>
    </r>
  </si>
  <si>
    <t>1) Mesa de Trabajo con la Secretaria de Hacienda de fecha 11 de Enero de 2015.
2) Concepto de Contaduría de fecha 5 de Mayo de 2014.</t>
  </si>
  <si>
    <r>
      <t xml:space="preserve">Se evidenció que el área de Contabilidad realizó ajustes a la cuenta contable 5815- Gastos de ejercicios anteriores, dando cumplimiento al concepto de la Contaduría General de la Nación.
El área financiera no ha realizado actividades adicionales.
</t>
    </r>
    <r>
      <rPr>
        <b/>
        <sz val="9"/>
        <color theme="1"/>
        <rFont val="Tahoma"/>
        <family val="2"/>
      </rPr>
      <t xml:space="preserve">Calificación : </t>
    </r>
    <r>
      <rPr>
        <sz val="9"/>
        <color theme="1"/>
        <rFont val="Tahoma"/>
        <family val="2"/>
      </rPr>
      <t>Se califica con el 100% por cumplir con la mesa de trabajo y la realizacion de los ajustes correspondientes.</t>
    </r>
  </si>
  <si>
    <t>2.1.10.5 Si tomamos como referencia el Balance General a diciembre 31 de 2013, presentado de manera comparativa, y el efecto del indebido registro de los costos, se desprende que la información reportada por concepto de utilidades del ejercicio vigencia 2012, presenta una diferencia numérica de $-414.289.852, lo cual afecta significativamente la cuenta referida y las partidas del patrimonio, en un 505,24%.</t>
  </si>
  <si>
    <t>De acuerdo al análisis hecho por la Contraloría, podría determinase por la interpretación indebida de las normas y principios que a continuación se registran, presentándose una trasgresión de: el PGCP en los numerales 7. Características Cualitativas de la Información Contable Pública, párrafos 100 al 113; el numeral 9 Normas Técnicas de Contabilidad Pública, párrafos del 25 al 28; el numeral 9.1.2 Normas técnicas relativas a los pasivos, párrafo 204; el numeral 9.1.3 Normas técnicas relativas al patrimonio, párrafos 245 a 254; 9.1.3.2 Patrimonio institucional, párrafos 255 a 258; el numeral 9.1.4 Normas técnicas relativas a las cuentas de actividad financiera, económica, social y ambiental, párrafos 260 a 263; el numeral 9.1.4.2 Gastos, párrafos 282 a 291; el numeral 9.1.4.3 Costos de ventas y operación, párrafo 292; el numeral 9.1.4.4 Costos de producción, párrafos 295 a 306; el numeral 9.3 Normas técnicas relativas a los estados, informes y reportes contables, párrafos 355 a 364; Ley 734 de 2002, art 34 numeral 1; y el manual de funciones numerales 4 y 8 en lo pertinente a las funciones del Gerente General.</t>
  </si>
  <si>
    <t xml:space="preserve">Documentos actualizados=( Documentos actualizados /5)*100 </t>
  </si>
  <si>
    <t>1) Acta de reunión del 8 de Julio de 2015.
2) Acta de reunion del 15 de Abril de 2015.
3) Acta de reunión del 16 de Junio de 2015.
4) Formato solicitud de creación actualización y/o eliminación de documentos.</t>
  </si>
  <si>
    <t xml:space="preserve">Se evidencio que la Política Contable no se ha modificado por la Convergencia de la contabilidad  a Normas Internacionales de Contabilidad por lo que la Subdireccion Financiera requerira realizar los siguientes acciones: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Por otra parte los procedimientos de Tesorería, facturación, Cartera y Presupuesto estan todavia en revisión del área por lo que no han sido aprobados ni publicados en la Internet.
Se evidenció que la Subdirección Financiera cumplió con la actualización de los  procedimientos "AGFC-PD-001 Balance General"; "AGFC-PD-006 Notas a los Estados" y "AGFC-PD-010 Ordenes de Pago. 
CALIFICACION : se relaciona una avance del 16% que aunque ya ha adelantado algunas de las acciones quedan pendientes 5 </t>
  </si>
  <si>
    <r>
      <t xml:space="preserve">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evidenció que el procedimiento de Operaciones de Tesorería se actualizó el 1 de Septiembre de 2015 y fue publicado en la intranet en la misma fecha. 
Se evidenció que el procedimiento de Elaboración de facturas AGFF-FA-PD-014 se actualizó  el 26 de Agosto de 2015 y fue publicado en la intranet el día 28 de Septiembre de 2015. 
Se evidenció que el procedimiento de Manejo de Cartera AGFF-FA-PD-013 se actualizó el día 26 de Agosto de 2015 y fue publicado en la intranet el día 28 de Septiembre de 2015.
Se evidenció que el procedimiento de Elaboración Modificación y Cierre Presupuestal  AGFF-FA-PD-025 se actualizó el día 2 de Octubre de 2015 y fue publicado en la intranet el día 5 de Octubre de 2015.
Se evidenció que el procedimiento de Constitución cuentas por pagar y Liberación de Saldos  AGFF-FA-PD-015 se actualizó el día 2 de Octubre de 2015 y fue publicado en la intranet el día 5 de Octubre de 2015.
Se evidenció que el procedimiento de Ejecución Presupuestal  AGFF-FA-PD-026 se actualizó el día 2 de Octubre de 2015 y fue publicado en la intranet el día 5 de Octubre de 2015.
Queda pendiente de actualizar  y subir a la intranet el procedimiento de Elaboración del PAC -AGFC-PD-019, el cual se encuentra en borrador.
Se evidencia y se entrega copia del borrador de la Política Financiera la cual se esta articulando con las NIIF y el marco normativo por la CGN.
</t>
    </r>
    <r>
      <rPr>
        <b/>
        <sz val="9"/>
        <color theme="1"/>
        <rFont val="Tahoma"/>
        <family val="2"/>
      </rPr>
      <t>Calificación :</t>
    </r>
    <r>
      <rPr>
        <sz val="9"/>
        <color theme="1"/>
        <rFont val="Tahoma"/>
        <family val="2"/>
      </rPr>
      <t xml:space="preserve">Se califica con el 83% de avance debido a que la Politica Financiera se encuentra en borrador </t>
    </r>
  </si>
  <si>
    <t>SF: Se evidenció el l Informe tecnico fue elaborado el 13 de Julio de 2015 por el Area de Sistemas,  el Canal Capital viene realizando desde vigencias anteriores, diferentes actividades para lograr la adquisición de una solución que le permitiría a la Entidad, centralizar e integrar los procesos, captura y proceso de información de áreas vitales como Financiera, Contratación, Ventas y Mercadeo, Planeación, Recursos Humanos, Almacén e Inventarios. Es por ello que en el 2014, se inició proceso para adquirir una plataforma tecnológica (hardware) robusta con crecimiento modular, controlada y acorde a las necesidades del Canal. 
Para completar la solución, se debe establecer el Sistema de Información (software) que se ajusta a las necesidades y presupuesto de la entidad, por ello, para continuar con el proyecto en la vigencia 2015, fue necesario analizar la pregunta, ¿Cúal Sistema de Información implementar?, teniendo en cuenta varios escenarios. 
El objetivo principal del  informe, es asesorar a Canal Capital en la implementación de un sistema de información acorde con las necesidades de la entidad a corto, mediano y largo plazo. En este contexto, se realiza un análisis para determinar las necesidades de los usuarios y tener la base necesaria para la toma de decisiones sobre qué tecnologías incorporar y dejar en Canal un software que permita el crecimiento de sus módulos, automatizar procesos y que tenga sostenibilidad en el tiempo. 
La Subdirección Financiera suministró formatos de levantamiento de requerimientos de software, para los procesos de Tesorería, Facturación y Cartera, Contabilidad  y Presupuesto.
CALIFICACION: El nivel de avance es del 50%, debido a que el estudio ya está, realizado por el area de sistemas pero no se ha tomado ninguna decisión al respecto. 
PL: No se evidencia avance.</t>
  </si>
  <si>
    <t>1) Mesa de Trabajo con la Contaduría General de la Nación del 2 de Julio de 2014.</t>
  </si>
  <si>
    <t>Se evidenció que se realizó la mesa de trabajo con la Contaduría General de la Nación  el dia 2 de Julio de 2014 como consta en el acta de reunión en el  punto 3 se contemplo el tema de la causación y dentro del compromisos quedó el de realizar la consulta ante las entidades pertinentes  y adjuntando los soportes necesarios para el analisis.
CALIFICACION :se califica 50% debido a que  este hallazgo no se subsana por procedimiento contable.</t>
  </si>
  <si>
    <t>1) Concepto de la  Contaduría General de la Nación de fecha 17 de Octubre de 2014.
2) Concepto de la Contaduría Geneal de la Nacion de fecha 5 de Mayo de 2014.</t>
  </si>
  <si>
    <t xml:space="preserve">Se evidenció concepto de la Contaduría General de la Nación de fecha 17 de Octubre de 2014 donde se formula la consulta sobre los recursos recibidos de la Secretaria de Hacienda en las vigencias 2005, 2006, 2007, 2008 y 2009 recursos que fueron transferidos al canal para ser utilizados en el giro ordinario de la actividad y que fueron contabilizados en la cuenta del patrimonio lo que ocasionó pérdidas por interpretarse como aporte, y no como transferencias, de conformidad con este concepto para todos los efectos legales se entenderá que las pérdidas de ejercicios anteriores que presente la entidad, deberán ser cubiertas con utilidades de ejercicios siguientes y no se podrá subsanar por procedimiento contable.
De acuerdo con los conceptos del 5 de mayo de 2015  la Contaduría  concluyó que el reconocimiento contable de los ingresos y los gastos debe efectuarse cuando surjan los derechos y las obligaciones, atendiendo el momento de la causación independiente del instante en que se produzca la corriente de efectivo  o el equivalente que se derive de estos
CALIFICACION: se califica 50% debido a que segun el concepto no es viable subsanar el hallazgo por via contable.
</t>
  </si>
  <si>
    <t xml:space="preserve">1) Mesa de Trabajo con la Secretaria de Hacienda de fecha 11 de Enero de 2015.
</t>
  </si>
  <si>
    <t>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CALIFICACION :  se califica 50% debido a que según el area de contabilidad no amerita realizar ajuste contable.</t>
  </si>
  <si>
    <t>2.1.10.6 Con relación a la auditoría de las cifras financieras, éste ente de control evidencia deficiente interpretación de la normatividad contable emanada de la Contaduría General de la Nación, siendo inaceptable la manera anti técnica con que se pretende soportar el registro de los ingresos operacionales que presentan entre 30 y 90 días de retraso frente a la facturación.
La entidad auditada no cumple con lo expresado en el párrafo 378 del PGCP</t>
  </si>
  <si>
    <t>según el ente de control se incumplen del PGCP: los párrafos 14 “Principios de Contabilidad Pública; 15 “normas técnicas de contabilidad pública”; 61 “Proceso contable”; 114 “Principios de Contabilidad Pública”; 117 “Devengo o Causación”; 118 “Asociación”, 265 “Reconocimiento de Ingresos”; 283 “Reconocimiento de Gastos”; la Resolución 355 de 2007 por la cual se adopta el Plan General de Contabilidad Pública y contiene las pautas conceptuales que deben observarse en la construcción del Sistema Nacional de Contabilidad Pública; la Ley 734 de 2002, artículo 34 numeral 1; y el manual de funciones de la entidad numerales 4 y 8, en lo pertinente a las funciones del Gerente General.</t>
  </si>
  <si>
    <t>Documentos actualizados   = (Documentos actualizados /5)*100</t>
  </si>
  <si>
    <t>1) Acta de reunión del 8 de Julio de 2015.
2) Acta de reunión 15 de Julio de 2015.
3) Acta de reunión del 16 de Junio de 2015.
4) Formato solicitud de creación actualización y/o eliminación de documentos</t>
  </si>
  <si>
    <t xml:space="preserve">Se evidencio que la Politica Contable no se ha modificado por la Convergencia de la contabilidad  a Normas Internacionales de Contabilidad por lo que la Subdireccion Financiera requerira realizar los siguientes acciones: 
)Elaborar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Por otra parte los procedimientos de Tesorería, facturación, Cartera y Presupuesto estan todavia en revisión del área por lo que no han sido aprobados ni publicados en la Internet.
Se evidenció que la Subdirección Financiera cumplió con la actualización de los  procedimientos "AGFC-PD-001 Balance General"; "AGFC-PD-006 Notas a los Estados" y "AGFC-PD-010 Ordenes de Pago. 
CALIFICACION : se relaciona una avance del 16% que aunque ya ha adelantado algunas de las acciones quedan pendientes 5 </t>
  </si>
  <si>
    <r>
      <t xml:space="preserve">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evidenció que el procedimiento de Operaciones de Tesorería se actualizó el 1 de Septiembre de 2015 y fue publicado en la intranet en la misma fecha. 
Se evidenció que el procedimiento de Elaboración de facturas AGFF-FA-PD-014 se actualizó  el 26 de Agosto de 2015 y fue publicado en la intranet el día 28 de Septiembre de 2015. 
Se evidenció que el procedimiento de Manejo de Cartera AGFF-FA-PD-013 se actualizó el día 26 de Agosto de 2015 y fue publicado en la intranet el día 28 de Septiembre de 2015.
Se evidenció que el procedimiento de Elaboración Modificación y Cierre Presupuestal  AGFF-FA-PD-025 se actualizó el día 2 de Octubre de 2015 y fue publicado en la intranet el día 5 de Octubre de 2015.
Se evidenció que el procedimiento de Constitución cuentas por pagar y Liberación de Saldos  AGFF-FA-PD-015 se actualizó el día 2 de Octubre de 2015 y fue publicado en la intranet el día 5 de Octubre de 2015.
Se evidenció que el procedimiento de Ejecución Presupuestal  AGFF-FA-PD-026 se actualizó el día 2 de Octubre de 2015 y fue publicado en la intranet el día 5 de Octubre de 2015.
Queda pendiente de actualizar  y subir a la intranet el procedimiento de Elaboración del PAC -AGFC-PD-019, el cual se encuentra en borrador.
Se evidencia y se entrega copia del borrador de la Política Financiera la cual se esta articulando con las NIIF y el marco normativo por la CGN.
</t>
    </r>
    <r>
      <rPr>
        <b/>
        <sz val="9"/>
        <color theme="1"/>
        <rFont val="Tahoma"/>
        <family val="2"/>
      </rPr>
      <t xml:space="preserve">Calificación: </t>
    </r>
    <r>
      <rPr>
        <sz val="9"/>
        <color theme="1"/>
        <rFont val="Tahoma"/>
        <family val="2"/>
      </rPr>
      <t xml:space="preserve">Se califica con el 83% de avance debio a que la Politica Financiera se encuentra en borrador. </t>
    </r>
  </si>
  <si>
    <t>1) Informe Técnico (Subdireccion Administrativa- Sistemas).
2) Acta No. F-AR-001 de Noviembre 1 de 2012.
3) Formato levantamiento requerimiento de software.</t>
  </si>
  <si>
    <t>Se evidenció el l Informe tecnico fue elaborado el 13 de Julio de 2015 por el Area de Sistemas,  el Canal Capital viene realizando desde vigencias anteriores, diferentes actividades para lograr la adquisición de una solución que le permitiría a la Entidad, centralizar e integrar los procesos, captura y proceso de información de áreas vitales como Financiera, Contratación, Ventas y Mercadeo, Planeación, Recursos Humanos, Almacén e Inventarios. Es por ello que en el 2014, se inició proceso para adquirir una plataforma tecnológica (hardware) robusta con crecimiento modular, controlada y acorde a las necesidades del Canal. 
Para completar la solución, se debe establecer el Sistema de Información (software) que se ajusta a las necesidades y presupuesto de la entidad, por ello, para continuar con el proyecto en la vigencia 2015, fue necesario analizar la pregunta, ¿Cúal Sistema de Información implementar?, teniendo en cuenta varios escenarios.
El objetivo principal del  informe técnico, es asesorar a Canal Capital en la implementación de un sistema de información acorde con las necesidades de la entidad a corto, mediano y largo plazo. En este contexto, se realiza un análisis para determinar las necesidades de los usuarios y tener la base necesaria para la toma de decisiones sobre qué tecnologías incorporar y dejar en Canal un software que permita el crecimiento de sus módulos, automatizar procesos y que tenga sostenibilidad en el tiempo. 
La Subdirección Financiera suministró formatos de levantamiento de requerimientos de software, para los procesos de Tesorería, Facturación y Cartera, Contabilidad  y Presupuesto.
CALIFICACION: el nivel de avance es del 50% dado que los estudios tecnicos ya se realizaron pero no se ha tomado ninguna decision al respecto
PL: No se evidencia avance.</t>
  </si>
  <si>
    <t>1) Concepto de la  Contaduría General de la Nación de fecha 5 de Mayo de 2014.
2) Mesa de trabajo con la Contaduria General de la Nación de fecha 2 de julio de 2014.</t>
  </si>
  <si>
    <t>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CALIFICACION :  Se califica con 50% de avance, debido a que el area de Contabilidad informa que no amerita ajuse contable.</t>
  </si>
  <si>
    <t>1) Concepto de la  Contaduría General de la Nación de fecha 17 de Octubre de 2014</t>
  </si>
  <si>
    <t xml:space="preserve">Se evidenció concepto de la Contaduría General de la Nación de fecha 17 de Octubre de 2014 donde se formula la consulta sobre los recursos recibidos de la Secretaria de Hacienda en las vigencias 2005, 2006, 2007, 2008 y 2009 recursos que fueron transferidos al canal para ser utilizados en el giro ordinario de la actividad y que fueron contabilizados en la cuenta del patrimonio lo que ocasionó pérdidas por interpretarse como aporte, y no como transferencias, de conformidad con este concepto para todos los efectos legales se entenderá que las pérdidas de ejercicios anteriores que presente la entidad, deberán ser cubiertas con utilidades de ejercicios siguientes y no se podrá subsanar por procedimiento contable.
Con este concepto la Subdireccion Financiera no ha realizado ningún registro contable toda vez que se requiere de elevar una consulta a nivel  jurídico.
CALIFICACION : Se refleja un avance del 50% debido a que se tiene el concepto pero este no es el sustento contable para poder realizar algun reconocimiento en los estados financieros. 
</t>
  </si>
  <si>
    <r>
      <t xml:space="preserve">Se evidenció que el área de Contabilidad realizó ajustes en la cuenta 5815  gastos de ejercicios anteriores, dando cumplimiento al concepto de la Contaduría General de la Nación. A la fecha de este seguimiento no se  han realizado actividades adicionales.
</t>
    </r>
    <r>
      <rPr>
        <b/>
        <sz val="9"/>
        <color theme="1"/>
        <rFont val="Tahoma"/>
        <family val="2"/>
      </rPr>
      <t>Calificación :</t>
    </r>
    <r>
      <rPr>
        <sz val="9"/>
        <color theme="1"/>
        <rFont val="Tahoma"/>
        <family val="2"/>
      </rPr>
      <t xml:space="preserve"> Se califica con el 100% por cumplir con la mesa de trabajo y la realizacion de los ajustes correspondientes.</t>
    </r>
  </si>
  <si>
    <t>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CALIFICACION : Se califica con 50% de avance, debido a que el area de Contabilidad informa que no amerita ajuse contable.</t>
  </si>
  <si>
    <t>2.1.10.7 Al indagar sobre la cuenta se evidenció que la entidad no tenía al cierre de la vigencia la clave activada para reportar los pasivos por conceptos de litigios y  demandas.
Con lo evidenciado, se estaría incumpliendo el principio de planeación y el de causación de las acreencias por concepto de litigios y demandas, así como lo normado en el PGCP en lo correspondiente al manejo de la cuenta</t>
  </si>
  <si>
    <t xml:space="preserve">Falta de conciliación del valor de las contingencias judiciales reportado en el siproj y el valor registrado en la contabilidad del Canal Capital </t>
  </si>
  <si>
    <t>Realizar una mesa de trabajo entre el Profesional Universitario de Contabilidad,  la Coordinadora Jurídica y el Abogado externo que ejerce la representación judicial del Canal, con el fin de establecer el procedimiento de conciliación del valor de las contingencias judiciales derivadas de los procesos iniciados en contra del Canal, reportadas en SIPROJ vs lo registrado en la contabilidad del Canal</t>
  </si>
  <si>
    <t>1 acta de mesa de trabajo</t>
  </si>
  <si>
    <t>Coordinación Jurídica
Subdirección Financiera
Contabilidad</t>
  </si>
  <si>
    <t>Coordinador Jurídico
Subdirector Financiero
Profesional Universitario de Contabilidad</t>
  </si>
  <si>
    <t>Ingrid Natalia Santamaría Pérez
Guillermo Antonio Tamayo Sánchez
Carlos Ramiro Flórez Echenique</t>
  </si>
  <si>
    <r>
      <rPr>
        <b/>
        <sz val="9"/>
        <color theme="1"/>
        <rFont val="Tahoma"/>
        <family val="2"/>
      </rPr>
      <t xml:space="preserve">Este hallazgo solamente tenía una acción: Efectuar seguimiento sobre la calificación de los procesos judiciales en el SIPROJ. </t>
    </r>
    <r>
      <rPr>
        <sz val="9"/>
        <color theme="1"/>
        <rFont val="Tahoma"/>
        <family val="2"/>
      </rPr>
      <t>Se copia todo el seguimiento que ha tenido, solo como referencia. Esta acción fue modificada y hace parte de las 23 reformuladas voluntariamente por los responsables.
Se verifica que la actualización del SIPROJ se realiza cada trimestre, se entregan pantallazos de la verificación que realiza el coordinador Jurídico, así como correos electrónicos donde se solicita la actualización del SIPROJ al abogado que lleva cada proceso. Adicionalmente se realiza el seguimiento a la calificación de las contingencias judiciales de acuerdo al Decreto Distrital 655 de 2011, del cual se deja correos electrónicos recordando los periodos de calificación. Se revisa además los reportes contables donde se evidencia el registro en las cuentas de la entidad de los valores de las pretensiones iniciales.</t>
    </r>
  </si>
  <si>
    <t>1) Correo electrónico del 19 de marzo de 2015 donde se informa la disposición del SIPROJ para la  calificación de los procesos y se solicita proceder con la calificación.
2) Correo Electrónico del 25 de marzo de 2015 donde se informa la correspondiente calificación de los procesos</t>
  </si>
  <si>
    <t>Se evidencia correo electrónico de 19 marzo de 2015 por parte de la Coordinación Jurídica al abogado Segundo informándole la fecha y periodo de calificación de los procesos judiciales; el abogado responde la solicitud mediante correo electrónico del 25 de mar de 2015 evidenciando mediante captura de pantalla la calificación de 4 procesos y la no calificación de  1 en donde se indica posteriormente que este último no se calificó dado a que se encuentra terminado.
Se indagó sobre este proceso no calificado y se indicó que el proceso en el correspondiente a trámite ya se encuentra terminado, mas en el sistema SIPROJ el proceso aún no se encuentra identificado de la misma forma.
NOTA: esta acción aún no se considera cumplida dado a que aún no se ha calificado un proceso judicial como terminado.
Calificación: se da un 91,7% de avance, dado a que se evidencia 3 seguimientos a la calificación del SIPROJ de las cuales la última muestra 3 procesos calificados de 4 a calificar quedando pendiente este último.</t>
  </si>
  <si>
    <t>1- Correo del 23-jun-2015 donde se reporta calificado los procesos judiciales en el SIPROJ por parte del Abogado que lleva los procesos.
2- Correos electrónicos del 16-jun-2015 por parte del Abogado y de la recomendación dada por la Secretaria General del Canal</t>
  </si>
  <si>
    <r>
      <rPr>
        <b/>
        <sz val="9"/>
        <color theme="1"/>
        <rFont val="Tahoma"/>
        <family val="2"/>
      </rPr>
      <t xml:space="preserve">Este hallazgo solamente tenía una acción: Efectuar seguimiento sobre la calificación de los procesos judiciales en el SIPROJ. </t>
    </r>
    <r>
      <rPr>
        <sz val="9"/>
        <color theme="1"/>
        <rFont val="Tahoma"/>
        <family val="2"/>
      </rPr>
      <t>Se copia todo el seguimiento que ha tenido, solo como referencia. Esta acción fue modificada y hace parte de las 23 reformuladas voluntariamente por los responsables.
Se evidenció correo del 23 de junio de 2015, en  donde se califica 4 procesos judiciales en el SIPROJ. Por parte de la Secretaría General de la Alcaldía Mayor se esta remitiendo por oficio a todas las entidades, Circulres donde se recuerda la apertura del SIPROJ para realizar las calificaciones periodicas. Así mismo se envidencia correo del 16 de junio de 2015 remitido por el abogado Segundo Hernández donde se informa sobre la apertura del SIPROJ para la calificación de los procesos judiciales, además del control y recomendación dada ese mismo día por la Secretaria General del Canal
Calificación: Se mantiene la misma calificación con el fin de mantener abierta la acción hasta el final de la vigencia, y evaluar la continuidad en la calificación de los procesos judiciales y el cumplimiento de la acción propuesta.</t>
    </r>
  </si>
  <si>
    <r>
      <rPr>
        <b/>
        <sz val="9"/>
        <color theme="1"/>
        <rFont val="Tahoma"/>
        <family val="2"/>
      </rPr>
      <t>SF y CJ:</t>
    </r>
    <r>
      <rPr>
        <sz val="9"/>
        <color theme="1"/>
        <rFont val="Tahoma"/>
        <family val="2"/>
      </rPr>
      <t xml:space="preserve"> 1) Acta de reunión del 6 de Octubre de 2015 mesa de trabajo sobre contingencia judiciales y registro en el SIPROJ. (Físico y Digital)</t>
    </r>
  </si>
  <si>
    <r>
      <rPr>
        <b/>
        <sz val="9"/>
        <color theme="1"/>
        <rFont val="Tahoma"/>
        <family val="2"/>
      </rPr>
      <t>SF:</t>
    </r>
    <r>
      <rPr>
        <sz val="9"/>
        <color theme="1"/>
        <rFont val="Tahoma"/>
        <family val="2"/>
      </rPr>
      <t xml:space="preserve"> Se evidenció  la primera mesa de trabajo entre las áreas jurídica, Contabilidad y el abogado externo Segundo Hernández del 6 de Octubre de 2015, donde se trato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t>
    </r>
    <r>
      <rPr>
        <b/>
        <sz val="9"/>
        <color theme="1"/>
        <rFont val="Tahoma"/>
        <family val="2"/>
      </rPr>
      <t>CJ:</t>
    </r>
    <r>
      <rPr>
        <sz val="9"/>
        <color theme="1"/>
        <rFont val="Tahoma"/>
        <family val="2"/>
      </rPr>
      <t xml:space="preserve"> Se evidencia una mesa de trabajo el día 6 de Octubre de 2015 en la que se reunieron la Coordinadora Jurídica, EL Abogado Externo y el Contador en el cual se trato temas sobre la Conciliación sobre contingencias Judiciales y su registro en SIPROJ
</t>
    </r>
    <r>
      <rPr>
        <b/>
        <sz val="9"/>
        <color theme="1"/>
        <rFont val="Tahoma"/>
        <family val="2"/>
      </rPr>
      <t xml:space="preserve">Calificación: </t>
    </r>
    <r>
      <rPr>
        <sz val="9"/>
        <color theme="1"/>
        <rFont val="Tahoma"/>
        <family val="2"/>
      </rPr>
      <t>Se califica con el 50% de avance debido a que se realizo 1 actividad que fue la mesa de trabajo quedando pendiente establecer el procedimiento de conciliación del que habla la acción. Se mantiene el porcentaje de avance al ser esta una acción reformulada.</t>
    </r>
  </si>
  <si>
    <r>
      <rPr>
        <b/>
        <sz val="9"/>
        <color theme="1"/>
        <rFont val="Tahoma"/>
        <family val="2"/>
      </rPr>
      <t>SF:</t>
    </r>
    <r>
      <rPr>
        <sz val="9"/>
        <color theme="1"/>
        <rFont val="Tahoma"/>
        <family val="2"/>
      </rPr>
      <t xml:space="preserve"> Claudia Patricia Morales Morales
</t>
    </r>
    <r>
      <rPr>
        <b/>
        <sz val="9"/>
        <color theme="1"/>
        <rFont val="Tahoma"/>
        <family val="2"/>
      </rPr>
      <t>CJ:</t>
    </r>
    <r>
      <rPr>
        <sz val="9"/>
        <color theme="1"/>
        <rFont val="Tahoma"/>
        <family val="2"/>
      </rPr>
      <t xml:space="preserve"> Camilo Andrés Caicedo Estrada</t>
    </r>
  </si>
  <si>
    <t>Realizar una conciliación trimestral entre el Área de Contabilidad, la Coordinación Jurídica y el Abogado externo que ejerce la representación judicial del Canal, para determinar el valor de las contingencias judiciales reportadas en SIPROJ y el valor a registra en la contabilidad del Canal</t>
  </si>
  <si>
    <t xml:space="preserve">3 Actas de reunión </t>
  </si>
  <si>
    <r>
      <rPr>
        <b/>
        <sz val="9"/>
        <color theme="1"/>
        <rFont val="Tahoma"/>
        <family val="2"/>
      </rPr>
      <t>SF:</t>
    </r>
    <r>
      <rPr>
        <sz val="9"/>
        <color theme="1"/>
        <rFont val="Tahoma"/>
        <family val="2"/>
      </rPr>
      <t xml:space="preserve"> Se evidenció la primera mesa de trabajo  según acta del 6 de Octubre de 2015, donde se trato  el tema de la conciliación, sobre contingencias judiciales  y su registro se revisan los 4 procesos registrados en el SIPROJ. Se dejó el compromiso de verificar la calificación dada al proceso iniciado por Hugo Fernando Martínez. Se espera que se entregue los soportes del ajuste realizado en el SIPROJ para proceder a los registros en la Cuenta de Orden.
</t>
    </r>
    <r>
      <rPr>
        <b/>
        <sz val="9"/>
        <color theme="1"/>
        <rFont val="Tahoma"/>
        <family val="2"/>
      </rPr>
      <t>CJ:</t>
    </r>
    <r>
      <rPr>
        <sz val="9"/>
        <color theme="1"/>
        <rFont val="Tahoma"/>
        <family val="2"/>
      </rPr>
      <t xml:space="preserve"> Se evidencia que se realizo una mesa de trabajo en la cual se trataron temas referentes a las contingencias judiciales y su registro en el SIPROJ. se observaron 4 procesos y se dejo como compromiso realizar trimestralmente realizar la conciliación del reporte de contingencias dentro del periodo en el que SIPROJ este habilitado
</t>
    </r>
    <r>
      <rPr>
        <b/>
        <sz val="9"/>
        <color theme="1"/>
        <rFont val="Tahoma"/>
        <family val="2"/>
      </rPr>
      <t>Calificación:</t>
    </r>
    <r>
      <rPr>
        <sz val="9"/>
        <color theme="1"/>
        <rFont val="Tahoma"/>
        <family val="2"/>
      </rPr>
      <t xml:space="preserve"> Se califica 1/3 al evidenciarse una de las 3 mesas de conciliación propuestas. El porcentaje de ejecución se mantiene igual que el seguimeinto anterior por ser la acción reformulada.</t>
    </r>
  </si>
  <si>
    <r>
      <rPr>
        <b/>
        <sz val="9"/>
        <color theme="1"/>
        <rFont val="Tahoma"/>
        <family val="2"/>
      </rPr>
      <t>SF:</t>
    </r>
    <r>
      <rPr>
        <sz val="9"/>
        <color theme="1"/>
        <rFont val="Tahoma"/>
        <family val="2"/>
      </rPr>
      <t xml:space="preserve"> Claudia Patricia Morales Morales
</t>
    </r>
    <r>
      <rPr>
        <b/>
        <sz val="9"/>
        <color theme="1"/>
        <rFont val="Tahoma"/>
        <family val="2"/>
      </rPr>
      <t xml:space="preserve">CJ: </t>
    </r>
    <r>
      <rPr>
        <sz val="9"/>
        <color theme="1"/>
        <rFont val="Tahoma"/>
        <family val="2"/>
      </rPr>
      <t>Camilo Andrés Caicedo Estrada</t>
    </r>
  </si>
  <si>
    <t xml:space="preserve">2.1.10.9 Al efectuar visita al Almacén y solicitar los listados de elementos de baja rotación, se evidenció a través de respuesta escrita a la solicitud, 39 conceptos de elementos con baja rotación por cuantía de $16.927.709. Hay elementos que tienen más de 3 años al cierre de ésta auditoría
En el mismo sentido, al realizar la inspección física en las áreas DIRECCIÓN OPERATIVA del Canal, se constató que existen gran número de elementos adicionales en desuso, por cuanto se compraron para renovación tecnológica diversos ítems, dicho inventario está a cargo del área DIRECCIÓN OPERATIVA y a la fecha se encuentra en proceso de depuración.
Cuando, el deber ser es que dichos elementos no ocupen mayor espacio, ni entorpezcan el normal desarrollo del área. Transgrediendo la Circular 001 de 2001, de la Secretaría de Hacienda Distrital, en cuanto al manejo de inventarios.
</t>
  </si>
  <si>
    <t>Existencia de elementos y equipos obsoletos dada la implementación de nuevas tecnologías</t>
  </si>
  <si>
    <t>Poner en consideración del comité de inventarios, la baja de los bienes que se encuentran obsoletos</t>
  </si>
  <si>
    <t>Acta de comité = Un (01) acta del comité de inventarios dando de baja los bienes obsoletos</t>
  </si>
  <si>
    <t>Se llevo a cabo un comité de inventarios inicial donde se determinó la realización de dar de baja los elementos obsoletos. Se realizará listado, depreciación, conceptos técnicos y posibles destinos.</t>
  </si>
  <si>
    <t xml:space="preserve">1) Memorando 1645 del 22 de octubre del 2014 por el cual se da reemplazo de un equipo por efectos de garantía.
2) Memorando 1663 del 27 de octubre del 2014 por el cual se remite el listado de elementos a tener en consideración del comité de inventarios para dar de baja por parte de la coordinación técnica.
3) Memorando 165 del 9 de febrero de 2015 por el cual se da el listado de equipos y licencias para dar de baja por parte de Sistemas.
4) Memorando 213 del 20 de febrero de 2015 por el cual se da el listado de equipos para dar de baja por parte del Almacén.
5) Memorandos 209, 294 y 384 del 2015, donde se solicita de forma reiterada concepto sobre el estado de depreciación de los bienes enlistados.
6) Memorando 175 del 11 de febrero de 2015 donde se cita el comité de inventarios
7) Acta Nº 1 del comité de inventarios, realizada el 27 de febrero de 2015.
8) Memorando 385 del 20 de marzo de 2015 donde se dan recomendaciones sobre la baja de elementos del canal.
9) Memorando 464 del 13 de abril de 2015 donde se cita el comité de inventarios.
10) Acta Nº 2 del comité de inventarios, realizada el 16 de abril de 2015; en esta acta en el punto 16 se da el aval de dar de baja los elementos no provechosos del Canal.
11) Memorando 542 del 23 de abril de 2015 donde se da concepto sobre los valores de depreciación de los elementos no provechosos del Canal.
12) Oficio 913-00664-2015 del Banco Popular donde se hace ofrecimiento del servicio de venta  mediante la modalidad del Martillo.
</t>
  </si>
  <si>
    <t>Se evidencia toda la trazabilidad que se ha tenido con respecto al tema de “dar de baja” los elementos que no son de provecho para el Canal, dentro de lo evidenciado se destaca el acta Nº 2 del 16 de abril de 2015, del comité de inventarios en la cual se indica en el punto 16 la aprobación de dar de baja los elementos nombrados en el comité.
NOTA: Se indica por parte de la Oficina de Control Interno, qué aún evidenciado lo solicitado en la acción, ésta se dará por cumplida cuando se efectúe la baja de los elementos dispuestos y avalados en el comité de inventarios. 
Calificación: Se califica 12 actividades sobre 14, siendo la No. 13: la aceptación o decisión de metódo para dar de baja los elementos, y la No. 14: la realización del proceso de bajo (venta o destino final).</t>
  </si>
  <si>
    <t xml:space="preserve">1) Resolución Interna 042 del 14 de mayo de 2015, “por la cual se autoriza la baja de bienes de propiedad, planta y equipo de Canal Capital”.
2) Correo electrónico del 22 de mayo de 2015.
3) Oficio 0977 del 27 de mayo de 2015.
4) Correo electrónico del 1 de junio de 2015, donde se envía adjunta el oficio 913-00900-2015 con referencia “Sugerencia de precio base para subasta”.
5) Oficio 1024 del 04 de junio donde se solicita incluir los bienes que se darán de baja en la subasta virtud del 11 de junio de 2015 indicando el precio con el cual se desea subastar los bienes.
6) Correo electrónico del 5 de junio de 2015 donde se informa que el lote (bienes a subastar) quedó incluido en la subasta virtual del 16 de Junio de 2015 y evidencia de la publicación de los bienes en la página del martillo.
7) Correo electrónico del 18 de junio de 2015 donde se indican los resultados de la subasta, siendo esta exitosa, y se solicita realizar la entrega de los bienes y coordinar el retiro de los bienes.
8) Acta de Adjudicación No.V0019141506161-4 donde se hace constar que en la subasta efectuada se realizó la adjudicación del lote No.4 (bienes de Canal Capital) a Megaservicios Plas S.A.S y que fue cancelado el valor de la adjudicación en $1’700.000.
9) Memorando 882 del 26 de junio de 2015 con asunto “Baja de Bienes de propiedad, Planta y Equipo” donde se remite copia de la resolución 042 del 14 de mayo de 2015 y los comprobantes de baja en los registros de inventarios.
</t>
  </si>
  <si>
    <t>Se evidencia la Resolución Interno 042 del 14 de mayo de 2015, “por la cual se autoriza la baja de bienes de propiedad, planta y equipo de Canal Capital”, donde se relacionan los elementos que deben ser dados de baja, según lo mencionado en el acta No. 2 del Comité de Inventarios.
Se evidencia igualmente correo electrónico del 22 de mayo de 2015 donde se envía la oferta comercial del martillo del Banco popular donde se recibe el Oficio 913-00664-2015 corregido con fecha del 22 de mayo.
Posterior a esto, se evidencia el Oficio 0977 del 27 de mayo de 2015, por parte del canal, donde se acepta la oferta económica del Martillo del Banco Popular y se solicita al banco incluir en las subastas los bienes que se darán de baja.
Se evidencia correo del 1 de junio de 2015 de parte de Linda Yinette Morales a Ernesto Jiménez, donde se envía adjunta el oficio 913-00900-2015 con referencia “Sugerencia de precio base para subasta”, presentando el resultado de inspección practicada a bienes de propiedad de Canal Capital.
Posterior a esto se evidencia el Oficio 1024 del 04 de junio por parte de Canal Capital al Banco Popular, donde se solicita incluir los bienes que se darán de baja en la subasta virtud del 11 de junio de 2015 indicando el precio con el cual se desea subastar los bienes.
Se evidencia correo electrónico del 5 de junio de 2015 por parte de Linda Yinette Morales a Ernesto Jiménez, donde se informa que el lote (bienes a subastar) quedó incluido en la subasta virtual del 16 de Junio de 2015; se evidencia la publicación de los bienes en la página del martillo.
Se evidencio correo electrónico del 18 de junio de 2015 de parte de Linda Yinette Morales a Ernesto Jiménez donde se indican los resultados de la subasta, siendo esta exitosa, y se solicita realizar la entrega de los bienes y coordinar el retiro de los bienes.
Se evidencia igualmente el Acta de Adjudicación No.V0019141506161-4 donde se hace constar que en la subasta efectuada se realizó la adjudicación del lote No.4 (bienes de Canal Capital) a Megaservicios Plas S.A.S y que fue cancelado el valor de la adjudicación en $1’700.000.
Se evidencia memorando 882 del 26 de junio de 2015 de parte de la Subdirectora Administrativa al Subdirector Financiero con asunto “Baja de Bienes de propiedad, Planta y Equipo” donde se remite copia de la resolución 042 del 14 de mayo de 2015 y los comprobantes de baja en los registros de inventarios.</t>
  </si>
  <si>
    <t xml:space="preserve">2.1.10.10 los inventarios de Canal Capital se encuentran subvalorados en $416.760.717, ya que dichos valores aun cuando corresponden a los bienes comprados y recibidos durante la vigencia 2013 se contabilizaron erróneamente como bienes del 2014.
La comunicación entre las áreas que reciben a satisfacción los elementos adquiridos dentro del ente auditado no es óptima y afecta el valor de los equipos de comunicación y computación que para el cierre de la vigencia 2013 ascendían a un valor de $13.584.632.000, que una vez afectada por la cifra de $416.760.711 refleja un valor auditado de la cuenta en comento de $14.001.392.711, lo cual equivalente al de 3.07%, del valor informado en Canal Capital respecto de la cuenta en comento.
</t>
  </si>
  <si>
    <t>Según el ente de Control, se estaría transgrediendo, el numeral 9.1.1.5 Propiedad, Planta y Equipo, párrafos 165 a 175; la Ley 734 de 2002, artículo 34 numeral 1; y el manual de funciones de la entidad numerales 4 y 8, en lo pertinente a las funciones del Gerente General.</t>
  </si>
  <si>
    <t xml:space="preserve">Modificar La política financiera AGFC-PO-001 y los procedimientos  de Contabilidad, </t>
  </si>
  <si>
    <t>Documentos actualizados =(Documentos actualizados /2)*100</t>
  </si>
  <si>
    <t>1) Acta de reunión del 8 de Julio de 2015.
2) Acta de reunión del 15 de Julio de 2015.
3) Acta de reunión del 16 de Junio de 2015.
4) Formato solicitud de creación actualización y/o eliminación de documentos.</t>
  </si>
  <si>
    <t xml:space="preserve">Se evidenció que la Politica Contable no se ha modificado por la Convergencia de la contabilidad  a Normas Internacionales de Contabilidad por lo que la Subdirección Financiera requerirá realizar las siguientes acciones: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Se evidenció que la Subdirección Financiera cumplió con la actualización de los  procedimientos "AGFC-PD-001 Balance General"; "AGFC-PD-006 Notas a los Estados" y "AGFC-PD-010 Ordenes de Pago. 
Se evidenció que el almácen de la entidad recepcionó parcialmente unos bienes los cuales no tuvieron ingreso al almácen por las características especiales lo cual era necesario que el área Técnica realizara las pruebas técnicas y necesarias para determinar que los equipos cumplieran con las caracterìsticas y condiciones dada en el contrato.  Con el fin de realizar el ingreso de almacen de acuerdo al procedimiento AGRFT-PD-002 es necesario que el supervisor entregrará toda la documentación necesaria para poder realizar el comprobante de entrada al almacen, evento que ocurrio en el mes de Enero de 2014, en cumplimiento en la Resolución 001 "Manual de Procedimientos Administratios y Contables para el Manejo y Control de los Bienes en los entes Públicos del DC.
CALIFICACION : se relaciona una avance del 16% que aunque ya ha adelantado algunas de las acciones quedan pendientes 5 </t>
  </si>
  <si>
    <t>SF: Se evidenció el l Informe tecnico fue elaborado el 13 de Julio de 2015 por el Area de Sistemas,  el Canal Capital viene realizando desde vigencias anteriores, diferentes actividades para lograr la adquisición de una solución que le permitiría a la Entidad, centralizar e integrar los procesos, captura y proceso de información de áreas vitales como Financiera, Contratación, Ventas y Mercadeo, Planeación, Recursos Humanos, Almacén e Inventarios. Es por ello que en el 2014, se inició proceso para adquirir una plataforma tecnológica (hardware) robusta con crecimiento modular, controlada y acorde a las necesidades del Canal. 
Para completar la solución, se debe establecer el Sistema de Información (software) que se ajusta a las necesidades y presupuesto de la entidad, por ello, para continuar con el proyecto en la vigencia 2015, fue necesario analizar la pregunta, ¿Cúal Sistema de Información implementar?, teniendo en cuenta varios escenarios. 
El objetivo principal del  informe, es asesorar a Canal Capital en la implementación de un sistema de información acorde con las necesidades de la entidad a corto, mediano y largo plazo. En este contexto, se realiza un análisis para determinar las necesidades de los usuarios y tener la base necesaria para la toma de decisiones sobre qué tecnologías incorporar y dejar en Canal un software que permita el crecimiento de sus módulos, automatizar procesos y que tenga sostenibilidad en el tiempo. 
La Subdirección Financiera suministró formatos de levantamiento de requerimientos de software, para los procesos de Tesorería, Facturación y Cartera, Contabilidad  y Presupuesto.
CALIFICACION: El nivel de avance es del 50%, debido a que el estudio ya está, realizado por el area de sistemas pero no se ha tomado ninguna decisión al respecto. 
PL: No se evidencia avance.</t>
  </si>
  <si>
    <t>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Se evidenció que el almácen de la entidad recepcionó parcialmente unos bienes los cuales no tuvieron ingreso al almácen por las características especiales lo cual era necesario que el área Técnica realizara las pruebas técnicas y necesarias para determinar que los equipos cumplieran con las caracterìsticas y condiciones dada en el contrato.  Con el fin de realizar el ingreso de almacen de acuerdo al procedimiento AGRFT-PD-002 es necesario que el supervisor entregrará toda la documentación necesaria para poder realizar el comprobante de entrada al almacen, evento que ocurrio en el mes de Enero de 2014, en cumplimiento en la Resolución 001 "Manual de Procedimientos Administratios y Contables para el Manejo y Control de los Bienes en los entes Públicos del DC
CALIFICACION :  Se califica con 50% de avance, debido a que según Contabilidad no amerita registro contable.</t>
  </si>
  <si>
    <t>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CALIFICACION :  Se califica con 50% de avance, debido a según Contabilidad no amerita ajuste contable.</t>
  </si>
  <si>
    <t>Se evidenció el concepto de la Contaduría General de la Nación de fecha 5 de Mayo de 2014,  donde se solicitó el manejo contable de causación, concluyendo así la Contaduria que el registro contable de los ingresos, gastos y causación  deben efectuarse cuando surjan los derechos y las obligaciones, atendiendo el momento de causacion independientemente del instante en que se produzca la corriente de efectio, ahora bien, si con posterioridad al cierre del jercicio y antes de la emisión de los respectivos estados contables, se conoce un evento que pertenece a ese periodo objeto de cierre, aplicando el principio de hechos posteriores al cierre, debe efectuarse el reconocimiento en el respectivo periodo al que pertenece el evento, si en circunstancias excepcionales no se posibilita el reconocimiento antes de la aprobacion de los Estados Financieros, la entidad debe proceder a reconocer tal situación afectando las respectivas subcuentas, de las cuentas 4815 o 5815 AJUSTE DE EJERCICIOS ANTERIORES.
Se evidenció que el almácen de la entidad recepcionó parcialmente unos bienes los cuales no tuvieron ingreso al almácen por las características especiales lo cual era necesario que el área Técnica realizara las pruebas técnicas y necesarias para determinar que los equipos cumplieran con las caracterìsticas y condiciones dada en el contrato.  Con el fin de realizar el ingreso de almacen de acuerdo al procedimiento AGRFT-PD-002 es necesario que el supervisor entregrará toda la documentación necesaria para poder realizar el comprobante de entrada al almacen, evento que ocurrio en el mes de Enero de 2014, en cumplimiento en la Resolución 001 "Manual de Procedimientos Administratios y Contables para el Manejo y Control de los Bienes en los entes Públicos del D.C.
CALIFICACION :  Se califica con 75% de avance, debido a que no se presentaron los soportes necesarios que evidencian el ajuste de conformidad con el concepto emitido por la CGN.</t>
  </si>
  <si>
    <r>
      <t xml:space="preserve">Se evidenció que el área de Contabilidad realizó ajustes a la cuenta contable 5815- Gastos de ejercicios anteriores, dando cumplimiento al concepto de la Contaduría General de la Nación.
El área financiera no ha realizado actividades adicionales.
</t>
    </r>
    <r>
      <rPr>
        <b/>
        <sz val="9"/>
        <color theme="1"/>
        <rFont val="Tahoma"/>
        <family val="2"/>
      </rPr>
      <t xml:space="preserve">Calificación </t>
    </r>
    <r>
      <rPr>
        <sz val="9"/>
        <color theme="1"/>
        <rFont val="Tahoma"/>
        <family val="2"/>
      </rPr>
      <t>: Se califica con el 100% por cumplir con la mesa de trabajo y la realizacion de los ajustes correspondientes.</t>
    </r>
  </si>
  <si>
    <t>2.1.11.1 Al evaluar de manera integral las fuentes de recursos, podemos conceptuar que el ente auditado ha recibido cuantiosos recursos en procura de su misión institucional, situación que se sostiene gracias a los recursos nacionales y distritales en un mayor porcentaje, siendo el ingreso menos representativo, el operacional.</t>
  </si>
  <si>
    <t>No se ha realizado una adecuada planeación para establecer la estrategia comercial del Canal</t>
  </si>
  <si>
    <t xml:space="preserve">Reformular el plan estratégico comercial del canal </t>
  </si>
  <si>
    <t>Plan Estratégico de Comercialización Reformulado</t>
  </si>
  <si>
    <t>Dirección Operativa
Ventas y Mercadeo</t>
  </si>
  <si>
    <t>Director Operativo
Profesional Universitario de Ventas y Mercadeo</t>
  </si>
  <si>
    <t>Favio Ernesto Fandiño Pinilla
José Luis Ayala Forero</t>
  </si>
  <si>
    <t>No se ha realizado la presentación del Plan Estratégico Comercial del Canal.</t>
  </si>
  <si>
    <t>1) Archivo PowerPoint denominado  “Estudio de mercados - Tarifario de emisión de Pauta 2015” en el cual se exponen la propuesta de tarifas a utilizar en la vigencia 2014.</t>
  </si>
  <si>
    <t>DO: Se indica que el Plan Estratégico Comercial fue reformulado de conformidad a la acción; se presentó este Plan Estratégico ante la Junta Regional en el 30 de marzo de 2015 en donde se aprobó. El documento en mención hasta el momento no se encuentra debidamente documentado en el centro de documentos MECI-SIG.
VM: Se expresa que el documento “Plan Estratégico Comercial” fue reformulado por el área de Ventas y Mercadeo y presentado a la Dirección Operativa.
Calificación: Se califica 1/3 debido a que se presentó la evidencia de la reformulación, pero hace falta la adopción y socialización  de dicho documentación.</t>
  </si>
  <si>
    <t>DO y VM: Nicolás David Castillo González</t>
  </si>
  <si>
    <t>1- Borrador de la Política Comercial Versión III.</t>
  </si>
  <si>
    <t>DO: Se solicitó al Profesional de Ventas y Mercadeo la realización de una Política Comercial, documento que contiene el Plan Estratégico de Ventas para el Canal. Dicha Política se encuentra en revisión por parte de la Dirección Operativa, y sera entregada a la Gerencia para su aprobación y adopción.
VM: Se indica que el Plan Estratégico Comercial aún no se encuentra formalizado, aunque éste se incluyó en el borrador de Política de Ventas y Mercadeo para ser formalizado en el mes de Julio (tentativo).
Calificación: Se mantiene la misma calificación del seguimiento anterior, no se ha adoptado ni socializado la Política Comercial.</t>
  </si>
  <si>
    <t>DO: Rubén Antonio Mora Garcés
VM: Nicolás David Castillo González</t>
  </si>
  <si>
    <t>1. Política de Ventas y Mercadeo firmada por el Director Operativo. (Físico).
2. Borrador de Resolución Tarifario (físico)</t>
  </si>
  <si>
    <r>
      <t xml:space="preserve">Se tiene el documento Política de Ventas y Mercadeo aprobado por el Director Operativo en el mes de octubre de 2015. Dicho documento fue entregado a la mano el 19-oct-2015 por el Profesional de Ventas y Mercadeo de conformidad con el acta 186 suscrita en desarrollo de este seguimiento. No se evidencia la publicación y socialización de dicha Política en la intranet y al canal. Se entrega el borrador de la Resolución de Tarifas proyectada por el área de Ventas y Mercadeo.
</t>
    </r>
    <r>
      <rPr>
        <b/>
        <sz val="9"/>
        <color theme="1"/>
        <rFont val="Tahoma"/>
        <family val="2"/>
      </rPr>
      <t xml:space="preserve">Calificación: </t>
    </r>
    <r>
      <rPr>
        <sz val="9"/>
        <color theme="1"/>
        <rFont val="Tahoma"/>
        <family val="2"/>
      </rPr>
      <t>Se da por cumplida la acción al tener el documento ya firmado por el Director Operativo aún sin estar debidamente publicado y socializado en la Intranet.</t>
    </r>
  </si>
  <si>
    <t>2.1.11.2 pérdidas recurrentes del año 2009 al 2011. La utilidad financiera que se refleja por parte del ente auditado en las vigencias 2012 y 2013, es fruto de una concepción errada sobre la forma y oportunidad de causar ingresos, costos y gastos.
Los ingresos del Canal corresponden a recursos de la Comisión Nacional de Televisión, hoy ANTV y las transferencias realizadas por la Secretaría de Hacienda Distrital, son mínimos los ingresos por venta de pauta.</t>
  </si>
  <si>
    <t>Los ingresos han subido también lo es que los costos y gastos se incrementan de manera significativa durante las vigencias 2012 y 2013.</t>
  </si>
  <si>
    <t>Se evidencia acta de mesa de trabajo con dos representantes de la Contaduría General de la Nación - CGN, la Subdirectora Financiera, el Contador y el Secretario General, en la cual se trataron temas de 'Cláusula de disolución', 'Causación', 'Naturaleza Jurídica del Canal', 'Responsabilidad fiscal' y 'Tratamiento contable'.
Se califica 1/2, debido a que hace falta conocer el resultado de los compromisos adquiridos en la reunión.</t>
  </si>
  <si>
    <t xml:space="preserve">1) Mesa de Trabajo con la Secretaria de Hacienda de fecha 2 de Julio de 2014.
</t>
  </si>
  <si>
    <t>Se evidenció mesa de tabajo con la Contaduría General dela Nación de fecha 2 de Julio de 2014,  y se planteo en el numeral 3 del acta de reunión realizar la consulta de como se debe registrar el hecho económico, para establecer si se hizo bien o no el proceso contable.
CALIFICACION :  Se califica con 75% de avance, debido a que segun el área de Contabilidad no amerita registro contable.</t>
  </si>
  <si>
    <t xml:space="preserve">1) Concepto de la  Contaduría General de la Nación de fecha 17 de Octubre de 2014.
</t>
  </si>
  <si>
    <t xml:space="preserve">
Se evidenció concepto de la Contaduría General de la Nación de fecha 17 de Octubre de 2014, concluyo que no podra distribuirse suma alguna por concepto de utilidades si esta no se hallan justificadas por balances reales y fidedignos. ni seran repartibles las utilidades de los ejercicios siguientes, mientras no se absorba o reponga lo distribuido en dicha forma.  
En consecuencia no es viable subsanar por via contable, las situaciones deficitarias que puedan habersen registrado en periodos anteriores.
CALIFICACION :  Se califica con 75% de avance, debido a que no es viable subsanar el hallazgo con procedimiento contable.</t>
  </si>
  <si>
    <t>1) Mesa de Trabajo con la Secretaria de Hacienda de fecha 11 de Enero de 2015.
2)  Memorando No. 396 del 25 de marzo de 2015.</t>
  </si>
  <si>
    <t>Se evidenció mesa de trabajo con la Secretaria de Hacienda de fecha 11 de enero de 2015y se llegó a la conclusión por parte de ese ente que frente a las causales de disolución del canal, los entes competentes para emitir un concepto jurídico en primera instancia es la Juridica del Canal, en segunda instancia la jurídica de la Secreraria de Cultura y en última instancia la Dirección Jurídica de la Secretaria General de la Alcaldia.
Se evidenció memorando interno No. 396 del 25 de marzo de 2015 donde la Subdirector Financiero remite el concepto de la Contaduría General de la Nación y solicita la ampliación y la solicitud de concepto de  acuerdo con lo conceptuado por la Secretaria de Hacienda hasta la fecha no se ha obtenido respuesta por la Secretaria General del Canal.
CALIFICACION :  se califica 50% debido a que no se ha gestionado por parte de la Secretaria General el concepto jurídico.</t>
  </si>
  <si>
    <t>2.1.11.3 No se evidenció estudio formal sobre el punto de equilibrio y sus proyecciones en el tiempo. Al indagar sobre este aspecto la entidad auditada expresó que esta herramienta GERENCIAL se está construyendo.</t>
  </si>
  <si>
    <t>No se ha realizado a la fecha un estudio formal sobre punto de equilibrio</t>
  </si>
  <si>
    <t xml:space="preserve">Realizar un estudio formal de punto de equilibrio </t>
  </si>
  <si>
    <t>Documento estudio punto de equilibrio</t>
  </si>
  <si>
    <t>Se adelantarán las gestiones en la Subdirección Financiera para realizar el estudio del Punto de Equilibrio, en coordinación con la Subdirección operativa. Por el momento no se presenta evidencia que soporte avance en la acción.</t>
  </si>
  <si>
    <t>1) Memorando No. 1000 de fecha 27 de Julio de 2015</t>
  </si>
  <si>
    <t xml:space="preserve">Se evidenció que la Subdirección Financiera esta construyendo el punto de Equilibrio con base en los estados financieros de acuerdo con el Memorando No. 1000 de fecha 27 de Julio de 2015.
CALIFICACION: El avance es del 0% por no cumplir con la acción planteada. </t>
  </si>
  <si>
    <t>1. Memorando Interno No. 1324 de fecha 28 de Septiembre de 2015. (Digital)</t>
  </si>
  <si>
    <r>
      <t xml:space="preserve">Se evidenció  memorando Interno No. 1324 de fecha 28 de Septiembre de 2015  enviado por  la Subdirección financiera remitiendo el   estudio de punto de equilibrio. 
</t>
    </r>
    <r>
      <rPr>
        <b/>
        <sz val="9"/>
        <color theme="1"/>
        <rFont val="Tahoma"/>
        <family val="2"/>
      </rPr>
      <t xml:space="preserve">Calificación : </t>
    </r>
    <r>
      <rPr>
        <sz val="9"/>
        <color theme="1"/>
        <rFont val="Tahoma"/>
        <family val="2"/>
      </rPr>
      <t>Se califica con el 100% por cumplir con la actividad planteada  en la acción.</t>
    </r>
  </si>
  <si>
    <t xml:space="preserve">2.1.12.1 La entidad no cuenta con estudios propios que le permitan cuantificar y aprobar los gastos generales y los costos de producción, afectando su competitividad dentro del sector. 
Se transgrede el principio de economía. </t>
  </si>
  <si>
    <t>No se presentaron evidencias que soporten el avance en el cumplimiento de la acción.</t>
  </si>
  <si>
    <t>2.1.12.2 Con relación a los pasivos contingentes, se evidenció deficiente seguimiento y control a los mismos, por cuanto el hecho de que la clave de acceso al sistema SIPROJ sufriese de bloqueo no es argumento válido y suficiente para evitar un aspecto previsible y no afectar así la consistencia de las cifras contables en este aspecto.</t>
  </si>
  <si>
    <t xml:space="preserve">Falta de conciliación del valor de las contingencias judiciales reportado en el siproj y el valor registrado en al contabilidad del Canal Capital </t>
  </si>
  <si>
    <t>1) Correo electrónico de 19 marzo de 2015 por parte de la Coordinación Jurídica al abogado Segundo informándole la fecha y periodo de calificación de los procesos judiciales.
2) orreo electrónico del 25 de mar de 2015 evidenciando mediante captura de pantalla la calificación de 4 procesos y la no calificación de  1</t>
  </si>
  <si>
    <r>
      <rPr>
        <b/>
        <sz val="9"/>
        <color theme="1"/>
        <rFont val="Tahoma"/>
        <family val="2"/>
      </rPr>
      <t>Este hallazgo solamente tenía una acción: Efectuar seguimiento sobre la calificación de los procesos judiciales en el SIPROJ. Se copia todo el seguimiento que ha tenido, solo como referencia. Esta acción fue modificada y hace parte de las 23 reformuladas voluntariamente por los responsables.</t>
    </r>
    <r>
      <rPr>
        <sz val="9"/>
        <color theme="1"/>
        <rFont val="Tahoma"/>
        <family val="2"/>
      </rPr>
      <t xml:space="preserve">
Se evidenció correo del 23 de junio de 2015, en  donde se califica 4 procesos judiciales en el SIPROJ. Por parte de la Secretaría General de la Alcaldía Mayor se esta remitiendo por oficio a todas las entidades, Circulres donde se recuerda la apertura del SIPROJ para realizar las calificaciones periodicas. Así mismo se envidencia correo del 16 de junio de 2015 remitido por el abogado Segundo Hernández donde se informa sobre la apertura del SIPROJ para la calificación de los procesos judiciales, además del control y recomendación dada ese mismo día por la Secretaria General del Canal
Calificación: Se mantiene la misma calificación con el fin de mantener abierta la acción hasta el final de la vigencia, y evaluar la continuidad en la calificación de los procesos judiciales y el cumplimiento de la acción propuesta.</t>
    </r>
  </si>
  <si>
    <r>
      <rPr>
        <b/>
        <sz val="9"/>
        <color theme="1"/>
        <rFont val="Tahoma"/>
        <family val="2"/>
      </rPr>
      <t>SF:</t>
    </r>
    <r>
      <rPr>
        <sz val="9"/>
        <color theme="1"/>
        <rFont val="Tahoma"/>
        <family val="2"/>
      </rPr>
      <t xml:space="preserve"> Se evidenció la primera mesa de trabajo  según acta del 6 de Octubre de 2015, donde se trato  el tema de la conciliación, sobre contingencias judiciales  y su registro se revisan los 4 procesos registrados en el SIPROJ. Se dejó el compromiso de verificar la calificación dada al proceso iniciado por Hugo Fernando Martínez. Se espera que se entregue los soportes del ajuste realizado en el SIPROJ para proceder a los registros en la Cuenta de Orden.
</t>
    </r>
    <r>
      <rPr>
        <b/>
        <sz val="9"/>
        <color theme="1"/>
        <rFont val="Tahoma"/>
        <family val="2"/>
      </rPr>
      <t>CJ:</t>
    </r>
    <r>
      <rPr>
        <sz val="9"/>
        <color theme="1"/>
        <rFont val="Tahoma"/>
        <family val="2"/>
      </rPr>
      <t xml:space="preserve"> Se evidencia que se realizo una mesa de trabajo en la cual se trataron temas referentes a las contingencias judiciales y su registro en el SIPROJ. se observaron 4 procesos y se dejo como compromiso realizar trimestralmente realizar la conciliación del reporte de contingencias dentro del periodo en el que SIPROJ este habilitado.
</t>
    </r>
    <r>
      <rPr>
        <b/>
        <sz val="9"/>
        <color theme="1"/>
        <rFont val="Tahoma"/>
        <family val="2"/>
      </rPr>
      <t>Calificación:</t>
    </r>
    <r>
      <rPr>
        <sz val="9"/>
        <color theme="1"/>
        <rFont val="Tahoma"/>
        <family val="2"/>
      </rPr>
      <t xml:space="preserve"> Se califica 1/3 al evidenciarse una de las 3 mesas de conciliación propuestas. El porcentaje de ejecución se mantiene igual que el seguimeinto anterior por ser la acción reformulada.</t>
    </r>
  </si>
  <si>
    <t>2.1.12.3 En cuanto al manejo de cierre de inversiones, el ente auditado carece de un procedimiento de grabación que permita evidenciar los términos de culminación del negocio con la entidad bancaria, de acuerdo a políticas emanadas por la Secretaría de Hacienda Distrital.</t>
  </si>
  <si>
    <t>Se transgrede la ley 87 de 1993, artículo 2 literales a y b, la Ley 734 de 2002, artículo 34 numeral 1; y el manual de funciones de la entidad numerales 4 y 8, en lo pertinente a las funciones del Gerente General.</t>
  </si>
  <si>
    <t>Actualizar el documento "AGFC-PO-001 Política Financiera" y el  procedimiento "AGFC-PD-001 Balance General"</t>
  </si>
  <si>
    <t>Documentos Actualizados = Una (01) política "AGFC-PO-001 Política Financiera" y un (01) procedimiento "AGFC-PD-001 Balance General" actualizados y socializados</t>
  </si>
  <si>
    <t xml:space="preserve">1) Procedimiento de cierre de inversiones </t>
  </si>
  <si>
    <t xml:space="preserve">La Oficina de Control Interno evidenció mediante visita realizada a la Tesorería del Canal el dia 17 de Julio de 2014, el proceso de cierre de inversiones procedimiento AFG ??? y se pudo verificar que se esta cumpliendo con todas las acciones propuestas dentro de este procedimiento como consta en el acta.
Por otra parte,  el cierre de inversiones como la constitución de las mismas no se realizan en forma teléfonica como esta señalado en el hallazgo.
CALIFICACION: El avance es del 100 % por cuanto cumple con el procedimiento de cierre de inversiones.
</t>
  </si>
  <si>
    <t>1. Pantallazo del Procedimiento publicado en la  intranet el 25 de Junio de 2015 de AGFFCO-PD-001 Version 7 Estados Financieros. (Físico)
2. Procedimiento actualizado el día 19 de Junio de 2015 de Estados Financieros Versión 7 (Físico)
3. Acta de reunión de fecha 2 de Octubre de 2015, donde se presentaron socialización  al interior de la Subdirección Financiera de los procedimientos publicados. (Físico)
4. Documento en Borrador de la Poliítica Financiera. (físico)</t>
  </si>
  <si>
    <r>
      <t xml:space="preserve">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evidencia y se entrega copia del borrador de la Política Financiera la cual se esta articulando con las NIIF y el marco normativo por la CGN.
</t>
    </r>
    <r>
      <rPr>
        <b/>
        <sz val="9"/>
        <color theme="1"/>
        <rFont val="Tahoma"/>
        <family val="2"/>
      </rPr>
      <t>Calificación :</t>
    </r>
    <r>
      <rPr>
        <sz val="9"/>
        <color theme="1"/>
        <rFont val="Tahoma"/>
        <family val="2"/>
      </rPr>
      <t xml:space="preserve"> Se califica el 50% de avance debido a que la Politica Financiera se encuentra en borrador. Se mantiene el mismo avance del seguimiiento anterior.</t>
    </r>
  </si>
  <si>
    <t>2.1.12.4 Con relación al manejo de tesorería se evidenciaron pagos  dobles durante la vigencia 2013, los cuales fueron devueltos luego de la gestión realizada por el área financiera.</t>
  </si>
  <si>
    <t>Modificar La política financiera AGFC-PO-001 y los procedimientos AGFC-PD-001 Balance General -  AGFC-PD-006 - Notas a los Estados - PD 010 - Ordenes de Pago con el fin de darle cumplimiento al PGCP.</t>
  </si>
  <si>
    <t>Documentos actualizados (Documentos actualizados /4)*100</t>
  </si>
  <si>
    <t>1) Memorando interno No. 1138 del 5 de septiembre de 2013.
2) Memorando interno No. 1137 del 6 de septiembre de 2013.
3) Memorando interno No. 1162 del 11 de Septiembre de 2013.
4) Memrando interno No. 1160 del 11 de Septiembre de 2013.</t>
  </si>
  <si>
    <t>Se evidenció que mediante memorando No.1138 del 6 de septiembre de 2013, la Subdirectora Financiera solicita a la Profesional de Tesorería como al profesional de Contabilidad  realizar el cruce de informacion del doble pago de la factura 2275, como las acciones pertinentes para que no se vuelva a presentar la misma situación evitando cargar ordenes de pago en forma manual,  como la adqusición de un sello de pagado,  con el fin de que una vez girados los compromisos en la sucursal virtual se les coloque dicho sello. 
Con el memorando 1137 del 06 de Septiembre de 2013, la Profesional de Tesoreria informa que es necesario solicitar al proveedor la solicitud de la devoluciòn de los recursos a AT MEDIOS, el dia 11 de septiembre de 2013 el proveedor informa realizar el cruce y saldar la obligación con la factura 2275.
Por otra parte se evidenció el memorando No. 1162 del 11 de septiembre de 2013 en respuesta anterior donde se informa que ya fue subsanado el error y se coordinó la elaboración del sello para el area de Tesorería con el fin de ser impuesto en todas las ordenes de pago.
Con el memorando 1160 del 11 de Septiembre de 2013, la Profesional de Tesoreria informa la autorizaciòn por parte del proveedror el cruce de cuentas.
CALIFICACION: El avance es del 100% por cuanto se subsano el hallazgo.</t>
  </si>
  <si>
    <t>2.1.12.5 No se concilian las cuentas por pagar entre el área financiera y el área de presupuesto.</t>
  </si>
  <si>
    <t>Documentos actualizados (Documentos actualizados /2)*100</t>
  </si>
  <si>
    <t xml:space="preserve">1) Acta de reunión del 8 de Julio de 2015.
2) Acta de reunion del 15 de Julio de 2015.
3) Acta de reuniòn del 16 de Junio de 2015.
4) Formato solicitud de creación actualización y/o eliminación de documentos.
5) Acta de reunión del 19 de Enero de 2015.
</t>
  </si>
  <si>
    <t>Se evidenció que la Politica Contable no se ha modificado por la Convergencia de la contabilidad  a Normas Internacionales de Contabilidad por lo que la Subdirección Financiera requerirá realizar las siguientes acciones:
1)Elaborar un Estudio de Conveniencia y Oportunidad para adelantar la Contratación de Personas Juridicas  con experiencia en Normas Internacionales de Contabilidad NIIF-IPSAS). Con el fin de que elabore un diagnóstico de los Estados Financieros,  el Manual de Políticas  Financieras, que incluya el procedimiento a seguir en terminos de información requerida de todas las áreas del Canal para el cierre de Vigencia y asesore la Implementación de la Contabilidad bajo NIIF, según el cronograma establecido por la CGN.
2.-Solicitar a la Oficina Jurídica realizar el proceso de Contratación.
Por otra parte los procedimientos de Tesorería, facturación, Cartera y Presupuesto estan todavia en revisión del área por lo que no han sido aprobados ni publicados en la Internet.
Se evidenció que la Subdirección Financiera cumplió con la actualización de los  procedimientos "AGFC-PD-001 Balance General"; "AGFC-PD-006 Notas a los Estados" y "AGFC-PD-010 Ordenes de Pago.
Se evidenció acta de reunión del 19 de Enero de 2015 con el fin de revisar las propuestas para la conciliacion de las cuentas por pagar, la cual contiene algunos compromisos sin evidencia. 
CALIFICACION: El avance es del 50% por cuanto falta 1 actividad de las 2 planteadas inicialmente que corresponde a la Politica Contable.</t>
  </si>
  <si>
    <r>
      <t xml:space="preserve">Se evidenció que se  fusionaron los procedimientos de balance general y notas a los estaos financieros, se llama AGFF-CO-PD- 001 V.17 Estados Financieros, actualizado el día 19 de Junio de 2015 y  publicados en la intranet el día 25 de Junio de 2015. El procedimiento se socializó el  día 2 de Octubre de 2015,  al interior de la Subdirección Financiera . No se socializa a las otras áreas por ser de carácter interno y no involucran otros actores. 
Se evidenció que el procedimiento de Operaciones de Tesorería se actualizó el 1 de Septiembre de 2015 y fue publicado en la intranet en la misma fecha. 
Se evidenció que el procedimiento de Elaboración de facturas AGFF-FA-PD-014 se actualizó  el 26 de Agosto de 2015 y fue publicado en la intranet el día 28 de Septiembre de 2015. 
Se evidenció que el procedimiento de Manejo de Cartera AGFF-FA-PD-013 se actualizó el día 26 de Agosto de 2015 y fue publicado en la intranet el día 28 de Septiembre de 2015.
Se evidenció que el procedimiento de Elaboración Modificación y Cierre Presupuestal  AGFF-FA-PD-025 se actualizó el día 2 de Octubre de 2015 y fue publicado en la intranet el día 5 de Octubre de 2015.
Se evidenció que el procedimiento de Constitución cuentas por pagar y Liberación de Saldos  AGFF-FA-PD-015 se actualizó el día 2 de Octubre de 2015 y fue publicado en la intranet el día 5 de Octubre de 2015.
Se evidenció que el procedimiento de Ejecución Presupuestal  AGFF-FA-PD-026 se actualizó el día 2 de Octubre de 2015 y fue publicado en la intranet el día 5 de Octubre de 2015.
Queda pendiente de actualizar  y subir a la intranet el procedimiento de Elaboración del PAC -AGFC-PD-019, el cual se encuentra en borrador.
Se evidencia y se entrega copia del borrador de la Política Financiera la cual se esta articulando con las NIIF y el marco normativo por la CGN.
</t>
    </r>
    <r>
      <rPr>
        <b/>
        <sz val="9"/>
        <color theme="1"/>
        <rFont val="Tahoma"/>
        <family val="2"/>
      </rPr>
      <t xml:space="preserve">Calificación : </t>
    </r>
    <r>
      <rPr>
        <sz val="9"/>
        <color theme="1"/>
        <rFont val="Tahoma"/>
        <family val="2"/>
      </rPr>
      <t>Se califica el 50% de avance debido a que la Politica Financiera se encuentra en borrador.</t>
    </r>
  </si>
  <si>
    <t>2.1.12.8 Al evaluar el cumplimiento de los Comités de Sostenibilidad Contable, se evidenció que durante la vigencia 2013, estos no se realizaron.</t>
  </si>
  <si>
    <t>Actualizar la Resolución No. 145 de 2007 del Comité de Sostenibilidad Contable</t>
  </si>
  <si>
    <t>Una resolución actualizada</t>
  </si>
  <si>
    <t xml:space="preserve">Se cuenta con un borrado de la Resolución que formalizará el Comité de Sostenibilidad Contable.
</t>
  </si>
  <si>
    <t xml:space="preserve">1) Correo electronico del 30de Junio de 2015.
2) Borrador de Resolucion 145 </t>
  </si>
  <si>
    <t>Se evidencio el envio del  borrador de la Resolución  por correo interno del proyecto de la resolución para la modificación a la Secretaria General del 30 de Junio de 2015, pero a la fecha de este seguimiento  no se ha tenido respuesta alguna. 
CALIFICACION: Se da un avance del 50% debido a que la Resolución no esta debidamente firmada.</t>
  </si>
  <si>
    <t>1. Correo interno del 11 de Septiembre de 2015 donde se remite a los miembros del Comité la nueva Resolución No. 074 de 2015 Se crean y fijan Funciones del Comité de Sostenibilidad Contable de Canal Capital. (Físico)
2. Resolución 074 de 2015 Se crean y fijan Funciones del Comité de Sostenibilidad Contable de Canal Capital. (Físico)
3. Pantallazo de publicación de la Resoluciión 074-2015 en la intranet  de de fecha 11de septiembre de 2015. (Físico)</t>
  </si>
  <si>
    <r>
      <t xml:space="preserve">Se evidenció  la elaboración de  la Resolución 074 del 10 de septiembre de 2015 en reemplazo de la Resolución 145 de 2007,  la cual se crea y se fijan las funciones del Comité de Sostenibilidad Contable. Se encuentra publicada en la Intranet a partir del 11 de septiembre de 2015. 
</t>
    </r>
    <r>
      <rPr>
        <b/>
        <sz val="9"/>
        <color theme="1"/>
        <rFont val="Tahoma"/>
        <family val="2"/>
      </rPr>
      <t xml:space="preserve">Calificación : </t>
    </r>
    <r>
      <rPr>
        <sz val="9"/>
        <color theme="1"/>
        <rFont val="Tahoma"/>
        <family val="2"/>
      </rPr>
      <t xml:space="preserve">Se califica el 100% por cumplir con la actividad propuesta en la acción. </t>
    </r>
  </si>
  <si>
    <t>Informe De Visita De Seguimiento - Dirección De Archivo De Bogotá</t>
  </si>
  <si>
    <t>Información especifica de la dependencia responsable del SIGA</t>
  </si>
  <si>
    <t>Falta de estructura y definición del sistema interno de gestión documental (SIGA)</t>
  </si>
  <si>
    <t>Incluir la dependencia en organigrama
Revisión del Organigrama Actual
Actualizar Organigrama
Publicar Organigrama
Socializar Organigrama</t>
  </si>
  <si>
    <t>(Organigrama revisado, actualizado, publicado y socializado / 4) * 100%</t>
  </si>
  <si>
    <t>Se presentó reestructuración al Departamento Administrativo del Servicio Civil el 26 de Septiembre; en esta reestructuración se muestra la inclusión de las funciones correspondientes al SIGA en la Subdirección Administrativa a cargo de un profesional</t>
  </si>
  <si>
    <t>1) Oficio 0412 del 26 de febrero de 2015 dirigido al Director del Departamento Administrativo del Servicio Civil respondiendo el oficio 3204-2014
2) Oficio 0642 del 31 de marzo de 2015 dirigido al Director del Departamento Administrativo del Servicio Civil dando alcance al oficio 0412-2015
3) Comunicado 1372 el día 22 de junio de 2015 con asunto "Respuesta a radicado 2015-ER-699/1169 correspondiente al Nro.  000412-000642 de Canal Capital, Solicitud Concepto Técnico de Diseño Organizacional de Canal Capital”.</t>
  </si>
  <si>
    <r>
      <t xml:space="preserve">Al interior de la empresa se ha venido desarrollando una reestructuración organizacional con apoyo del Departamento Administrativo del Servicio Civil - DASC, que comprende la modificación de la composición orgánica del canal y de la ampliación de la planta del mismo; se evidencia que la Alta Dirección, la Subdirección Administrativa y el Proceso de Talento Humano han desarrollado a la par esta tarea.
Sobre los documentos encontrados se incluyen el oficio 3204 del 26 de noviembre de 2014 donde el  DASC hace varias observaciones sobre la propuesta de reestructuración enviada por parte del canal, a la cual el 26 de febrero de 2015 se dio respuesta a través del oficio 0412. Posteriormente fue remitido al canal el Concepto Técnico de Aprobación de Diseño Técnico Organizacional el 22 de junio de 2015 en donde se da visto bueno y se aprueba la existencia de 104 cargos de planta al interior del Canal entre empleados públicos y trabajadores oficiales. en esta reestructuración se muestra la inclusión de las funciones correspondientes al SIGA en la Subdirección Administrativa a cargo de un profesional.
</t>
    </r>
    <r>
      <rPr>
        <b/>
        <sz val="9"/>
        <color theme="1"/>
        <rFont val="Tahoma"/>
        <family val="2"/>
      </rPr>
      <t>Calificación:</t>
    </r>
    <r>
      <rPr>
        <sz val="9"/>
        <color theme="1"/>
        <rFont val="Tahoma"/>
        <family val="2"/>
      </rPr>
      <t xml:space="preserve"> Se califica con un 50% de avance dado a que la revisión del organigrama y su actualización ya se realizaron, quedando pendiente la aprobación e implementación y socialización del mismo.</t>
    </r>
  </si>
  <si>
    <t>1. Oficio No. 2633 del 13-0ct-2015 respuesta de la Dirección Distrital de Presupuesto donde se indica que una documentación que hace falta para la modificación de la Planta. (Digital)</t>
  </si>
  <si>
    <r>
      <t xml:space="preserve">La reestructuración de la Planta presentada al Servicio Civil fue aprobada por esta entidad, con este concepto favorable se procedió a elaborar el ante proyecto de presupuesto para la ampliación de la planta. Mediante el oficio No. 1743 del 30-sep-2015 (No entregado en el seguimiento) se elevó la solicitud de viabilidad presupuestal a la SDH, que mediante el oficio No. 2633 del 13-oct-2015 solicitó documentos adicionales a los inicialmente presentados. No se evidencia la respuesta dada por el canal a la solicitud de la SHD. 
</t>
    </r>
    <r>
      <rPr>
        <b/>
        <sz val="9"/>
        <color theme="1"/>
        <rFont val="Tahoma"/>
        <family val="2"/>
      </rPr>
      <t>Calificación:</t>
    </r>
    <r>
      <rPr>
        <sz val="9"/>
        <color theme="1"/>
        <rFont val="Tahoma"/>
        <family val="2"/>
      </rPr>
      <t xml:space="preserve"> Se mantiene la misma calificación al no tener la ampliación de la planta del Canal y la reorganización.</t>
    </r>
  </si>
  <si>
    <t>Comité interno de archivo - Del Comité Interno de Archivo, no está creado en la entidad según lo establecido por el Decreto 2578 de 2012, por lo cual hasta el momento no ha sesionado ni abordado los temas relativos a sus funciones. No obstante se resalta que en la creación del SIG en 2011, el Comité del Sistema Integrado de Gestión dentro de sus roles y responsabilidades estableció la coordinación, administración y supervisión del SIGA.</t>
  </si>
  <si>
    <t>Revisión de la conformación del Comité Archivo y su funcionalidad:
-Revisión de la constitución del comité actual.
-Conformación nuevo Comité de Archivo.
-Socialización nuevos miembros Comité.</t>
  </si>
  <si>
    <t>(Constitución del Comité de Archivo revisado, reestructurado y Socializado/3)*100%</t>
  </si>
  <si>
    <t>Se identifica que se llevo a cabo una investigación exhaustiva en el cual se identifica que se evidencia la existencia de un Comité de Archivo creado bajo la Resolución 062-2002.
Esta Acción tiene un grado de avance aún sin entrar en periodo de ejecución</t>
  </si>
  <si>
    <t>1- RESOLUCION 062-2002 COMITE INTERNO DE ARCHIVO</t>
  </si>
  <si>
    <t xml:space="preserve">En el seguimiento se identifica que solo tienen conocimiento del comité de archivo creado bajo resolución 062 de 2002 pero no se a actualizado el comité ya que esto va de la mano con las TRD y las TVD las cuales no han sido aprobadas </t>
  </si>
  <si>
    <t>1. Resolución 036/2015 donde se reorganiza el SIG en el Canal. (Digital)</t>
  </si>
  <si>
    <r>
      <t xml:space="preserve">Mediante la Resolución 036 de 2015, por la cual se reorganiza el SIG de Canal Capital, en su artículo 10 se integró el comité de archivos al Comité SIG dándole el nombre de Comité SIG - Interno de Gestión Documental y Archivo. En dicho artículo define los integrantes del comité y las funciones del mismo.
</t>
    </r>
    <r>
      <rPr>
        <b/>
        <sz val="9"/>
        <color theme="1"/>
        <rFont val="Tahoma"/>
        <family val="2"/>
      </rPr>
      <t xml:space="preserve">Calificación: </t>
    </r>
    <r>
      <rPr>
        <sz val="9"/>
        <color theme="1"/>
        <rFont val="Tahoma"/>
        <family val="2"/>
      </rPr>
      <t>Se da por cumplida la acción al tener el Comité Interno de Gestión Documental y Archivo debidamente formalizado por Resolución.</t>
    </r>
  </si>
  <si>
    <t>Capacitaciones en gestión documental - Del tema relacionado con programas de capacitación, la entidad no ha desarrollado ninguno hasta la fecha.</t>
  </si>
  <si>
    <t>Crear e implementar programa de capacitación:
-Elaboración del Programa.
-Implementación.
-Evaluación de resultados.</t>
  </si>
  <si>
    <t>(Elaboración, Ejecución y Evaluación de resultados del programa de capacitación/3)*100%</t>
  </si>
  <si>
    <t>Se evidencia la realización de una campaña de archivo realizada a través de la intranet el día 29 de julio del 2014; indicando el deseo del área para realizar la acción.
Se recomienda al área tener en cuenta que para el 2015 deben de realizar un programa con cronograma, objetivos y demás, para que la acción sea totalmente cumplida</t>
  </si>
  <si>
    <t>1- Cronograma Proyecto TRD - TVD modificación.
2- Acta De Reunión Socialización Instructivo.
3- Control Asistencia 28 De Abril De 2015 (Sensibilización Gestión Documental).
4- Asistencia evento 29 de mayo
5- Capacitación Ordenación
6- Control Asistencia 26 Junio
7- Evaluación De Capacitaciones
8- La Foliación En Archivos
9- Ley 594 De 2000
10 - Sensibilización Gestión Documental
11- Tercera Capacitación Gestión Documental</t>
  </si>
  <si>
    <r>
      <t xml:space="preserve">En el seguimiento se evidencia que la acción se ha implementado ya que tienen un plan de trabajo y se ha venido efectuando las capacitaciones por parte de Gestión Documental 
</t>
    </r>
    <r>
      <rPr>
        <b/>
        <sz val="9"/>
        <color theme="1"/>
        <rFont val="Tahoma"/>
        <family val="2"/>
      </rPr>
      <t xml:space="preserve">Calificación: </t>
    </r>
    <r>
      <rPr>
        <sz val="9"/>
        <color theme="1"/>
        <rFont val="Tahoma"/>
        <family val="2"/>
      </rPr>
      <t>pero se deja este resultado ya que faltaría la evaluación de los resultados la cual se llevaría acabo cuando se implementen las TRD y TVD.</t>
    </r>
  </si>
  <si>
    <t xml:space="preserve">1. Plan de Capacitación 2015 publicado en la intranet del Canal (Digital)
2. Controles de asistencia a reuniones del 30-jul, 26-ago, 24-sep de Capacitación sobre temas de Gestión Documental. (Digital)
3. Evaluaciones de capacitación del 28-abr, 29-may, 26-jun, 30-jul. de las capacitaciones de Gestión documental (digital)
4. Talleres de Gestión Documental aplicados en las capacitaciones. (Digital)
</t>
  </si>
  <si>
    <r>
      <t xml:space="preserve">Se evidencia que en el Plan de Capacitación 2015 publicado en la intranet, se tiene programadas capacitaciones en temas de Gestión Documental. Se han realizado 6 capacitaciones a todas las áreas del canal, además se realizaron 2 capacitaciones adicionales y especificas en temas de FUID y a la coordinación jurídica sobre gestión documental de esa coordinación.
</t>
    </r>
    <r>
      <rPr>
        <b/>
        <sz val="9"/>
        <color theme="1"/>
        <rFont val="Tahoma"/>
        <family val="2"/>
      </rPr>
      <t xml:space="preserve">Calificación: </t>
    </r>
    <r>
      <rPr>
        <sz val="9"/>
        <color theme="1"/>
        <rFont val="Tahoma"/>
        <family val="2"/>
      </rPr>
      <t>Se califica con el 96,3%% de avance teniendo en cuenta que hace falta una capacitación programada. Además es necesario que se programen capacitaciones sobre la implementación de las TRD. Esto debería quedar en el Plan de Capacitación del 2016.</t>
    </r>
  </si>
  <si>
    <t>b). No se ha elaborado ningún diagnostico sobre el fondo documental acumulado, la entidad no posee una historia institucional.</t>
  </si>
  <si>
    <t>No se encuentran elaboradas las tablas de valoración documental</t>
  </si>
  <si>
    <t>Diligenciamiento FUID  en estado natural del fondo documental acumulado</t>
  </si>
  <si>
    <t>(Diligenciamiento del inventario al FDA/1)*100%</t>
  </si>
  <si>
    <t>Se evidencia que ya se esta implementando y de igual forma diligenciado el Formato Único de Inventario Documental el cual esta en proceso de socialización</t>
  </si>
  <si>
    <r>
      <t xml:space="preserve">
1- Formato  Digital AGD-FT-007 FORMATO ÚNICO DE INVENTARIO DOCUMENTAL (FUID) </t>
    </r>
    <r>
      <rPr>
        <b/>
        <sz val="9"/>
        <color theme="1"/>
        <rFont val="Tahoma"/>
        <family val="2"/>
      </rPr>
      <t>diligenciado del área de Gestión Documental.</t>
    </r>
    <r>
      <rPr>
        <sz val="9"/>
        <color theme="1"/>
        <rFont val="Tahoma"/>
        <family val="2"/>
      </rPr>
      <t xml:space="preserve">
2- Formato  Digital AGD-FT-007 FORMATO ÚNICO DE INVENTARIO DOCUMENTAL (FUID) </t>
    </r>
    <r>
      <rPr>
        <b/>
        <sz val="9"/>
        <color theme="1"/>
        <rFont val="Tahoma"/>
        <family val="2"/>
      </rPr>
      <t xml:space="preserve">diligenciado en las áreas de Canal Capital.
</t>
    </r>
    <r>
      <rPr>
        <sz val="9"/>
        <color theme="1"/>
        <rFont val="Tahoma"/>
        <family val="2"/>
      </rPr>
      <t>3- Actas de Reuniones en donde se capacito y socializo a las personas de apoyo de las distintas áreas de Canal Capital acerca del FUID
4- Presentación en Power Point donde se socializa el formato FUID AGD-FT-007 FORMATO ÚNICO DE INVENTARIO DOCUMENTAL.
5- Matriz en excel denominada ''FORMATO INICIAL DE DIAGNOSTICO G''
6- DIAGNOSTICO INICIAL FONDO DOCUMENTAL ACUMULADO en word</t>
    </r>
  </si>
  <si>
    <t>Se evidencia en el seguimiento que el área de Gestión Documental tiene diligenciado el Formato AGD-FT-007 FORMATO ÚNICO DE INVENTARIO DOCUMENTAL  (FUID) el cual esta en dos matrices distintas ya que una pertenece a el inventario del archivo central y el otro al inventario que esta en custodia de las áreas de Canal Capital..</t>
  </si>
  <si>
    <t>a).En lo relativo a la tabla de valoración documental hasta la fecha no cuenta con este instrumento aprobado por el Comité interno de archivo y convalidado por el Consejo Distrital de Archivo.</t>
  </si>
  <si>
    <t>Análisis e interpretación de la información recolectada</t>
  </si>
  <si>
    <t>(Análisis de la información del FDA/1)*100%</t>
  </si>
  <si>
    <t>Aún no ha entrado en vigencia, por lo tanto no se ha realizado seguimiento a esta acción</t>
  </si>
  <si>
    <t>1- Matriz en excel denominada ''Cronograma de Proyecto de TRD y TVD''
2- Pantallazo en word denominado ''CUADROS DE CLASIFICACION PARA TRD Y TVD''
3- Informe en word denominado ''Plan De Trabajo TRD - TVD''
4- 18 actas de Reunión con diferentes áreas para el tema relacionado con la actualización de Procesos y Procedimientos 
5- Memorando 780 enviado a varias áreas en donde se programa una reunión con cada área para la revisión de procesos y Procedimientos.
6- Matriz en excel denominada cronograma de trabajo ''ACTUALIZACION DE PROCESOS''</t>
  </si>
  <si>
    <t>Se evidencia por parte del Gestión Documental que se esta llevando el proceso correspondiente para la elaboración de las TRD y TVD mediante un plan de Trabajo y un Cronograma, pero se califica 0,25 debido a que según las fases presentadas por parte de Gestión Documental se identifica que se esta efectuando la fase No 2 de 5.</t>
  </si>
  <si>
    <t>1. Carpeta con la información recolectada: Caracterización de procesos, Normatividad Canal y Procedimientos. (Digital)
2. Carpeta Producto Final: y Organigrama TRD y Diagrama de Organigrama por dependencias 1 y 2 periodo. (Digital)</t>
  </si>
  <si>
    <r>
      <t xml:space="preserve">Se realizó la recopilación normativa, información de procesos y procedimientos que utilizó y utiliza las diferentes áreas del canal, además se realizó un análisis de del Mapa de Procesos del canal. Con esta información recopilada se realizó el análisis respectivo y dio como resultado final el diagrama con la organización jerárquica por dependencias. Este organigrama por dependencias sirvió de base para la elaboración de las TRD y TVD.
</t>
    </r>
    <r>
      <rPr>
        <b/>
        <sz val="9"/>
        <color theme="1"/>
        <rFont val="Tahoma"/>
        <family val="2"/>
      </rPr>
      <t xml:space="preserve">Calificación: </t>
    </r>
    <r>
      <rPr>
        <sz val="9"/>
        <color theme="1"/>
        <rFont val="Tahoma"/>
        <family val="2"/>
      </rPr>
      <t>Se da por cumplida la acción al tener un producto final que es el organigrama por dependencias y además se tienen aprobadas las TRD.</t>
    </r>
  </si>
  <si>
    <t>Elaboración de la propuesta TVD</t>
  </si>
  <si>
    <t>Propuesta TVD elaborada/1)*100%</t>
  </si>
  <si>
    <r>
      <t xml:space="preserve">Las TRD y TVD se elaboraron con cada uno de los procesos, fueron presentadas junto con los cuadros de clasificación en el Comité SIG - Comité Interno de Gestión Documental y Archivo el 15-oct-2015, como resultado se aprobaron.
A la fecha del seguimiento, no se entregaron evidencias de la socialización de los documentos ya aprobados, debido a que la aprobación se realizó un día antes del seguimiento.
</t>
    </r>
    <r>
      <rPr>
        <b/>
        <sz val="9"/>
        <color theme="1"/>
        <rFont val="Tahoma"/>
        <family val="2"/>
      </rPr>
      <t xml:space="preserve">Calificación: </t>
    </r>
    <r>
      <rPr>
        <sz val="9"/>
        <color theme="1"/>
        <rFont val="Tahoma"/>
        <family val="2"/>
      </rPr>
      <t>Se califica como cumplida la acción al tener las TRD y TVD aprobadas, aún sin que se hayan realizado la debida convalidación por parte del Archivo Distrital.</t>
    </r>
  </si>
  <si>
    <t xml:space="preserve">Presentación de las TVD y aprobación de las mismas por el comité interno de archivo. </t>
  </si>
  <si>
    <t>(Presentación TVD-Aprobación de TVD por el comité de Archivo/2)*100%</t>
  </si>
  <si>
    <r>
      <t xml:space="preserve">Las TRD se elaboraron con cada uno de los procesos, fueron presentadas junto con los cuadros de clasificación en el Comité SIG - Comité Interno de Gestión Documental y Archivo el 15-oct-2015, como resultado se aprobaron las TRD.
A la fecha del seguimiento, no se entregaron evidencias de la socialización de los documentos ya aprobados, debido a que la aprobación se realizó un día antes del seguimiento.
</t>
    </r>
    <r>
      <rPr>
        <b/>
        <sz val="9"/>
        <color theme="1"/>
        <rFont val="Tahoma"/>
        <family val="2"/>
      </rPr>
      <t xml:space="preserve">Calificación: </t>
    </r>
    <r>
      <rPr>
        <sz val="9"/>
        <color theme="1"/>
        <rFont val="Tahoma"/>
        <family val="2"/>
      </rPr>
      <t>Se califica como cumplida la acción al tener las TRD aprobadas, aún sin que se hayan realizado la debida convalidación por parte del Archivo Distrital.</t>
    </r>
  </si>
  <si>
    <t>No se encuentran elaboradas las Tablas de Valoración Documental</t>
  </si>
  <si>
    <t>Presentación y aprobación Consejo Distrital de Archivos: 
-Solicitud de revisión de las TVD
-Aprobación por el Consejo Distrital de Archivos.</t>
  </si>
  <si>
    <t>(Solicitud de Revisión y Aprobación de las TVD /2)*100%</t>
  </si>
  <si>
    <t>Sobre el tema de las TRD y TVD, se presenta memorando 003 del Diciembre de 2014, donde se solicita recuento de los procedimientos del canal, esto  con el fin de tener un número fijo de procedimientos y solicitar la creación de las tablas, dado que estas se realizan 1 por procedimiento.</t>
  </si>
  <si>
    <t>1) Contratos del grupo interdisciplinario que se encuentra contratado por el Archivo Central – Contratos 362, 236, 330, 326, 376, 370, 316, 322 y  387 de 2015.</t>
  </si>
  <si>
    <r>
      <t xml:space="preserve">Se evidenció que el Canal contrató escalonadamente desde noviembre de 2014, un grupo interdisciplinario para la Gestión Documental, el cual tiene como objetivo, el estudio y adecuación de las TRD y TVD de la Empresa para ser aprobadas por el Comité Interno de Archivo el cual ejerce sus funciones a través del Comité Directivo del SIG según la Resolución Interna 036 de 2015, y convalidadas por el Consejo Distrital de Archivos; se evidenció a través del cronograma de actividades 2015 para este proceso, que se tiene programado tener formuladas y aprobadas de las TRD y TVD del Canal para el mes de octubre de 2015.
</t>
    </r>
    <r>
      <rPr>
        <b/>
        <sz val="9"/>
        <color theme="1"/>
        <rFont val="Tahoma"/>
        <family val="2"/>
      </rPr>
      <t xml:space="preserve">
Calificación: </t>
    </r>
    <r>
      <rPr>
        <sz val="9"/>
        <color theme="1"/>
        <rFont val="Tahoma"/>
        <family val="2"/>
      </rPr>
      <t>Se da un 0% de avance dado a que, aunque se ha realizado gestión para la elaboración de las TRD y TVD, estas aún no se encuentran formuladas.</t>
    </r>
  </si>
  <si>
    <t>1. Acta No. 2 del Comité SIG - Interno de Gestión Documental y Archivo de fecha 15-oct-2015 en la cual se aprueban las TVD.
2. Oficio No. 1832 del 19-oct-2015 envío de las TRD y TRV al Archivo Distrital (Digital)</t>
  </si>
  <si>
    <r>
      <t xml:space="preserve">Las TVD fueron presentadas ante el Comité SIG - Interno de Gestión Documental y Archivo del día 15-oct-2015, el comité dio por aprobadas las TVD. Se remitieron a través del oficio 1832 del 1-oct-2015 al Archivo Distrital las TVD para su convalidación y aprobación.
</t>
    </r>
    <r>
      <rPr>
        <b/>
        <sz val="9"/>
        <color theme="1"/>
        <rFont val="Tahoma"/>
        <family val="2"/>
      </rPr>
      <t xml:space="preserve">Calificación: </t>
    </r>
    <r>
      <rPr>
        <sz val="9"/>
        <color theme="1"/>
        <rFont val="Tahoma"/>
        <family val="2"/>
      </rPr>
      <t>Se califica con 66,7% de avance al tener aprobadas las TVD por parte del Comité SIG - Interno de Gestión Documental y Archivo, y el envío al Archivo Distrital para su respectiva convalidación por  parte del mismo. Falta la aprobación por parte del Archivo Distrital.</t>
    </r>
  </si>
  <si>
    <t>Actualización y aplicación de la tabla de retención documental (TRD) - Canal Capital, aún no posee su TRD convalidada por el Consejo Distrital de Archivos</t>
  </si>
  <si>
    <t>No se encuentran elaboradas las Tablas de Retención Documental</t>
  </si>
  <si>
    <t>Diseñar y aplicar la metodología de revisión y actualización de la TRD vigente.</t>
  </si>
  <si>
    <t>(Metodología diseñada y aplicada para la revisión de las TRD de la entidad/2)*100%</t>
  </si>
  <si>
    <t>No se tienen aprobadas las TRD por lo tanto no se pueden actualizar estas mismas.</t>
  </si>
  <si>
    <t>Elaborar el cuadro de clasificación documental.</t>
  </si>
  <si>
    <t>(Cuadro de Clasificación Documental elaborado/1)*100%</t>
  </si>
  <si>
    <t>1- Pantallazo en word denominado ''CUADROS DE CLASIFICACION PARA TRD Y TVD''
2-Informe en word denominado ''Plan De Trabajo TRD - TVD''</t>
  </si>
  <si>
    <t>Se tiene evidencia de la acción planteada pero no se puede dar por cumplida debido a que a un no han sido aprobadas las TRD y las TVD.</t>
  </si>
  <si>
    <r>
      <t xml:space="preserve">Las TRD se elaboraron con cada uno de los procesos, fueron presentadas junto con los cuadros de clasificación en el Comité SIG - Comité Interno de Gestión Documental y Archivo el 15-oct-2015, como resultado se aprobaron las TRD.
A la fecha del seguimiento, no se entregaron evidencias de la socialización de los documentos ya aprobados, debido a que la aprobación se realizó un día antes del seguimiento.
</t>
    </r>
    <r>
      <rPr>
        <b/>
        <sz val="9"/>
        <color theme="1"/>
        <rFont val="Tahoma"/>
        <family val="2"/>
      </rPr>
      <t xml:space="preserve">Calificación: </t>
    </r>
    <r>
      <rPr>
        <sz val="9"/>
        <color theme="1"/>
        <rFont val="Tahoma"/>
        <family val="2"/>
      </rPr>
      <t>Se califica como cumplida la acción al tener las TRD aprobadas con los Cuadros de Clasificación Documental, aún sin que se hayan realizado la debida convalidación por parte del Archivo Distrital.</t>
    </r>
  </si>
  <si>
    <t xml:space="preserve">Revisión a la TRD vigente -(Según  Concepto Técnico emitido por el Archivo de Bogotá) </t>
  </si>
  <si>
    <t xml:space="preserve">(Revisión de las TRD vigentes/1)*100% </t>
  </si>
  <si>
    <t>No se presentaron Evidencias</t>
  </si>
  <si>
    <t>Esta acción inicia el 1 de julio de 2015 sin embargo en el seguimiento de esta acción se manifestó que no se puede realizar ya que no hay unas TRD vigentes ni aprobadas</t>
  </si>
  <si>
    <r>
      <t xml:space="preserve">Las TRD se elaboraron con cada uno de los procesos, fueron presentadas junto con los cuadros de clasificación en el Comité SIG - Comité Interno de Gestión Documental y Archivo el 15-oct-2015, como resultado se aprobaron las TRD. Las tablas fueron remitidas al Concejo Distrital de Archivos, con el oficio No. 1832 del 19-oct-2015, para su revisión, evaluación y convalidación. Se argumenta por parte del área que el Archivo Distrital tiene 3 meses para dar su respuesta a los documentos archivísticos remitidos.
A la fecha del seguimiento, no se entregaron evidencias de la socialización de los documentos ya aprobados, debido a que la aprobación se realizó un día antes del seguimiento.
</t>
    </r>
    <r>
      <rPr>
        <b/>
        <sz val="9"/>
        <color theme="1"/>
        <rFont val="Tahoma"/>
        <family val="2"/>
      </rPr>
      <t xml:space="preserve">Calificación: </t>
    </r>
    <r>
      <rPr>
        <sz val="9"/>
        <color theme="1"/>
        <rFont val="Tahoma"/>
        <family val="2"/>
      </rPr>
      <t>Se califica con el 50% de cumplimiento al tener las TRD aprobadas por el comité interno de gestión documental y archivo, pero hace falta la debida convalidación por parte del Archivo Distrital.</t>
    </r>
  </si>
  <si>
    <t>Ajustes y actualización de la TRD vigente.(Según Concepto Técnico emitido por el Archivo de Bogotá)
 -Cronograma de visita a las dependencias
. -Entrevista con los líderes de los procesos
 -Ajuste y Actualización de las TRD</t>
  </si>
  <si>
    <t>(Cronograma, entrevistas y Tablas de Retención Documental actualizadas y ajustadas según las necesidades/3)*100%</t>
  </si>
  <si>
    <r>
      <t xml:space="preserve">Las TRD se elaboraron con cada uno de los procesos, fueron presentadas junto con los cuadros de clasificación en el Comité SIG - Comité Interno de Gestión Documental y Archivo el 15-oct-2015, como resultado se aprobaron las TRD. Las tablas fueron remitidas al Concejo Distrital de Archivos, con el oficio No. 1832 del 19-oct-2015, para su revisión, evaluación y convalidación. Se argumenta por parte del área que el Archivo Distrital tiene 3 meses para dar su respuesta a los documentos archivísticos remitidos.
A la fecha del seguimiento, no se entregaron evidencias de la socialización de los documentos ya aprobados, debido a que la aprobación se realizó un día antes del seguimiento.
</t>
    </r>
    <r>
      <rPr>
        <b/>
        <sz val="9"/>
        <color theme="1"/>
        <rFont val="Tahoma"/>
        <family val="2"/>
      </rPr>
      <t xml:space="preserve">Calificación: </t>
    </r>
    <r>
      <rPr>
        <sz val="9"/>
        <color theme="1"/>
        <rFont val="Tahoma"/>
        <family val="2"/>
      </rPr>
      <t>Se califica como 67% de avance debido a que hace falta la convalidación del archivo distrital.</t>
    </r>
  </si>
  <si>
    <t>Presentación y aprobación de la TRD al comité de archivo.</t>
  </si>
  <si>
    <t>(Presentación y aprobación de la TRD al comité de archivo/2)*100%</t>
  </si>
  <si>
    <t xml:space="preserve">Presentación y aprobación de la TRD al consejo distrital de archivos. 
- Solicitud de revisión de las correcciones a las TRD a la Dirección del Archivo de Bogotá.
- Aprobación de la TRD al consejo distrital de archivos. </t>
  </si>
  <si>
    <t xml:space="preserve">(Solicitud de revisión de las TRD - Aprobación de la TRD /2)*100%                </t>
  </si>
  <si>
    <t>Socialización de la TRD. 
-Cronograma de socialización dentro de la entidad</t>
  </si>
  <si>
    <t>(Cronograma  para la socialización de las TRD/1)*100%</t>
  </si>
  <si>
    <t>Implementación de la TRD 
-Acto Administrativo expedido por el representante legal de la Entidad donde autorice su aplicación</t>
  </si>
  <si>
    <t>(Acto Administrativo expedido/1)*100%</t>
  </si>
  <si>
    <t>b).El cronograma de traslados documentales no se encuentran elevados a nivel de un acto administrativo.</t>
  </si>
  <si>
    <t>Establecer un cronograma de transferencias para cada dependencia</t>
  </si>
  <si>
    <t>(Estructurar cronograma por dependencia/1)100%</t>
  </si>
  <si>
    <t>Socializar el cronograma correspondiente a cada dependencia</t>
  </si>
  <si>
    <t>Memorando por correo institucional para informar y socializar a las áreas/1)*100%</t>
  </si>
  <si>
    <t>3.2</t>
  </si>
  <si>
    <t>a). La entidad no cuenta con un Programa de Gestión Documental según lo establece la estructura dada por el Decreto 2609 de 2012.</t>
  </si>
  <si>
    <t>No existe elaborado un Programa de Gestión Documental</t>
  </si>
  <si>
    <t>Elaborar formato  de entrevista normalizada al decreto 2609 de 2012</t>
  </si>
  <si>
    <t>(Formato de entrevista normalizada elaborado/1)*100%</t>
  </si>
  <si>
    <t>1-Decreto 2609 de 2012
2- Formato en PDF denominado ''implementación de un PGD''</t>
  </si>
  <si>
    <t xml:space="preserve">En el seguimiento se observo que esta acción depende de la aprobación de las TRD y de las TVD por lo tanto no se da por cerrada </t>
  </si>
  <si>
    <t>1. Borrador de Acta No. 2 del Comité SIG - Componente del SIG done se presenta la Política de los Subsitemas del SIG incluida la Política de Gestión de Documental. (Digital).
2. Acta No. 2 de fecha 15-oct-2015 del Comité SIG - Comité Interno de Gestión Documental y Archivo (Digital)
3. Carpeta con la información Inicial de Diagnóstico y sus anexos. (Digital).
4. Borrador de Plan Institucional de Archivo PINAR del Canal. (Digital)</t>
  </si>
  <si>
    <r>
      <t xml:space="preserve">Estas acciones son la base para la realización del PGD, sin embargo el Decreto 2609/2012 no indica los pasos a seguir para la elaboración y aprobación del PGD. El avance se relaciona con el hallazgo 3.2 a) elaborar el PG, el cual es el siguiente:
El PGD es realizado con varios componente o insumos:
1. Política de Gestión Documental: Aprobada el 15-oct-2015 en el Comité SIG en donde se presentaron las diferentes Políticas para su aprobación y en donde se encontraba la Política de Gestión documental.
2. Plan Institucional de Archivo PINAR: Se encuentra en borrador, define los aspectos críticos de Gestión Documental, debe ser aprobado por el Comité de Gestión Documental y Archivo. Hace falta formular los objetivos y la revisión de la estructura del documento.
3. TRD y cuadros e clasificación: aprobadas por el Comité SIG - Comité Interno de Gestión Documental y Archivo el 15-oct-2015.
4. Diagnóstico Documental: es el documento final que indica como se encuentra el FDA, se desarrollo en un formato establecido por el Archivo Distrital. Este diagnóstico sirvió como base para la elaboración de las TRD.
A la fecha del seguimiento, no se entregaron evidencias de la socialización de los documentos ya aprobados, debido a que la aprobación se realizó un día antes del seguimiento.
</t>
    </r>
    <r>
      <rPr>
        <b/>
        <sz val="9"/>
        <color theme="1"/>
        <rFont val="Tahoma"/>
        <family val="2"/>
      </rPr>
      <t xml:space="preserve">Calificación: </t>
    </r>
    <r>
      <rPr>
        <sz val="9"/>
        <color theme="1"/>
        <rFont val="Tahoma"/>
        <family val="2"/>
      </rPr>
      <t>Se califica 2/5 (40%) debido a que se tiene 2 de 4 (TRD y diagnóstico) componentes del PGD aprobados. El 5 elemento es el documento PGD aprobado.
Se evaluara en la Oficina de Control Interno la posibilidad de Cambiar la acción</t>
    </r>
  </si>
  <si>
    <t xml:space="preserve">Establecer y socializar  el cronograma de visitas a dependencias. </t>
  </si>
  <si>
    <t>(Cronograma constituido y socializado/2)*100%</t>
  </si>
  <si>
    <r>
      <t xml:space="preserve">Estas acciones son la base para la realización del PGD, sin embargo el Decreto 2609/2012 no indica los pasos a seguir para la elaboración y aprobación del PGD. El avance se relaciona con el hallazgo 3.2 a) elaborar el PG, el cual es el siguiente:
El PGD es realizado con varios componente o insumos:
1. Política de Gestión Documental: Aprobada el 15-oct-2015 en el Comité SIG en donde se presentaron las diferentes Políticas para su aprobación y en donde se encontraba la Política de Gestión documental.
2. Plan Institucional de Archivo PINAR: Se encuentra en borrador, define los aspectos críticos de Gestión Documental, debe ser aprobado por el Comité de Gestión Documental y Archivo. Hace falta formular los objetivos y la revisión de la estructura del documento.
3. TRD y cuadros e clasificación: aprobadas por el Comité SIG - Comité Interno de Gestión Documental y Archivo el 15-oct-2015.
4. Diagnóstico Documental: es el documento final que indica como se encuentra el FDA, se desarrollo en un formato establecido por el Archivo Distrital. Este diagnóstico sirvió como base para la elaboración de las TRD.
A la fecha del seguimiento, no se entregaron evidencias de la socialización de los documentos ya aprobados, debido a que la aprobación se realizó un día antes del seguimiento.
</t>
    </r>
    <r>
      <rPr>
        <b/>
        <sz val="9"/>
        <color theme="1"/>
        <rFont val="Tahoma"/>
        <family val="2"/>
      </rPr>
      <t xml:space="preserve">Calificación: </t>
    </r>
    <r>
      <rPr>
        <sz val="9"/>
        <color theme="1"/>
        <rFont val="Tahoma"/>
        <family val="2"/>
      </rPr>
      <t>Se califica (40% = 2/5 por 2 actividades planteadas) debido a que se tiene 2 de 4 (TRD y diagnóstico) componentes del PGD aprobados. El 5 elemento es el documento PGD aprobado.
Se evaluara en la Oficina de Control Interno la posibilidad de Cambiar la acción</t>
    </r>
  </si>
  <si>
    <t>Aplicación de encuesta a dependencias</t>
  </si>
  <si>
    <t>(Encuesta aplicada a cada una de las dependencias/1)*100%</t>
  </si>
  <si>
    <t>Esta acción inicia el 1 de agosto de 2015 sin embargo en el seguimiento de esta acción se manifestó que no se puede realizar ya que no hay unas TRD vigentes ni aprobadas</t>
  </si>
  <si>
    <t>Elaboración informe final PGD</t>
  </si>
  <si>
    <t>(Informe final del Programa de Gestión Documental estructurado/1)*100%</t>
  </si>
  <si>
    <t>Esta acción inicia el 1 de Septiembre de 2015 sin embargo en el seguimiento de esta acción se manifestó que no se puede realizar ya que no hay unas TRD vigentes ni aprobadas</t>
  </si>
  <si>
    <t>Aprobación PGD comité archivo.
-Presentación del PGD al Comité de Archivo.
-Aprobación del PGD.</t>
  </si>
  <si>
    <t>(Presentación y Aprobación del PGD por el Comité de Archivo/2)*100%</t>
  </si>
  <si>
    <t xml:space="preserve">b. )En lo relativo al Sistema Integrado de Gestión, no se cuenta con una política de gestión documental aprobada por el Comité Interno de Archivo </t>
  </si>
  <si>
    <t>Elaborar la política de GD</t>
  </si>
  <si>
    <t>(Política de GD estructurada/1)*100%</t>
  </si>
  <si>
    <t>1. Borrador de Acta No. 2 del Comité SIG - Componente del SIG done se presenta la Política de los Subsitemas del SIG incluida la Política de Gestión de Documental. (Digital).</t>
  </si>
  <si>
    <r>
      <t xml:space="preserve">La Política de Gestión Documental fue presentada y aprobada el 15-oct-2015 en el Comité SIG en donde se presentaron las diferentes Políticas para su aprobación y en donde se encontraba la Política de Gestión documental. Sin embargo no se presentó evidencia de dicha aprobación, solamente se tiene el acta en estado borrador sin las respectivas firmas de aprobación.
A la fecha del seguimiento, no se entregaron evidencias de la socialización de la Política aprobada, debido a que la aprobación se realizó un día antes del seguimiento.
</t>
    </r>
    <r>
      <rPr>
        <b/>
        <sz val="9"/>
        <color theme="1"/>
        <rFont val="Tahoma"/>
        <family val="2"/>
      </rPr>
      <t xml:space="preserve">Calificación: </t>
    </r>
    <r>
      <rPr>
        <sz val="9"/>
        <color theme="1"/>
        <rFont val="Tahoma"/>
        <family val="2"/>
      </rPr>
      <t>Se califica 50% por tener la Política pero no se entrega evidencia de la aprobación por parte del Comite SIG.</t>
    </r>
  </si>
  <si>
    <t xml:space="preserve">Aprobación de la política en GD por el Comité de Archivo. 
-Presentación  de la política en GD  al Comité de Archivo.
-Aprobación  de la política en GD </t>
  </si>
  <si>
    <t>(Política en Gestión Documental presentada al comité y aprobada  por el mismo/2)*100%</t>
  </si>
  <si>
    <t>Socializar la Política de GD</t>
  </si>
  <si>
    <t>(Socialización de la Política de GD a la entidad/1)*100%</t>
  </si>
  <si>
    <t>No se ha realizado planes de acción o mejoramiento con la dirección Archivo de Bogotá</t>
  </si>
  <si>
    <t>Ejecución y seguimiento del PMA:
-Reuniones de seguimientos semestrales a la ejecución del PMA</t>
  </si>
  <si>
    <t>(Reunión de seguimiento en el semestre/1)*100%</t>
  </si>
  <si>
    <t>Se evidencia que se esta realizando seguimiento al PMA y su ejecución.
Dado a lo que se estipulo en la acción y su indicador, el avance se dará por el número de actas de seguimiento que se realicen al PMA, que en revisiones semestrales indica 4 seguimientos.</t>
  </si>
  <si>
    <t>1- Acta No 1 De 30 De Diciembre De 2014 (Comité Interno De Archivos)</t>
  </si>
  <si>
    <t>En el seguimiento solo se tiene un acta de reunión del seguimiento al Plan de mejoramiento archivístico.</t>
  </si>
  <si>
    <t>1. Correo electrónico del 24-sep-2015 en el cual se indica a la Coordinadora de Gestión Documental as acciones próximas a vencer. (Digital)
2. Matriz de seguimiento del PMA "Comparativo" enviado el 24-sep-2015 a la Coordinadora de Gestión Documental (Digital)</t>
  </si>
  <si>
    <r>
      <t xml:space="preserve">El grupo de Gestión Documental viene realizando reuniones de grupo en donde se hacen los seguimientos al PMA. Se cuenta con una matriz denominada "Aclaración PMA" en el cual se diligencia el seguimiento realizado. El último seguimiento se evidencia por correo electrónico enviado el 24-sep-2015 donde se indica al coordinador de Gestión Documental las acciones próximas a vencer y el estado de las demás acciones.
</t>
    </r>
    <r>
      <rPr>
        <b/>
        <sz val="9"/>
        <color theme="1"/>
        <rFont val="Tahoma"/>
        <family val="2"/>
      </rPr>
      <t xml:space="preserve">Calificación: </t>
    </r>
    <r>
      <rPr>
        <sz val="9"/>
        <color theme="1"/>
        <rFont val="Tahoma"/>
        <family val="2"/>
      </rPr>
      <t>Se califica 2/4 (50%) debido a que durante el tiempo de ejecución de la acción se contemplarían 4 reuniones semestrales de seguimiento y a la fecha se han soportado 2.</t>
    </r>
  </si>
  <si>
    <t>3.5</t>
  </si>
  <si>
    <t>Organización fondo documental acumulado - La entidad posee un fondo documental acumulado entre documentos textuales y material audiovisual, del cual no se tiene conocimiento de sus fechas extremas.</t>
  </si>
  <si>
    <t xml:space="preserve">La existencia de un fondo documental acumulado </t>
  </si>
  <si>
    <t>Aplicar la tabla de valoración documental (TVD)</t>
  </si>
  <si>
    <t>(Aplicación de la TVD aprobada al Archivo Central/1)*100%</t>
  </si>
  <si>
    <t>Medición e identificación de la documentación a intervenir</t>
  </si>
  <si>
    <t>(Documentación identificada y lista a intervenir/1)*100%</t>
  </si>
  <si>
    <t>1. Carpeta digital con el Diagnóstico FDA con lso siguiente:
a. Evidencias de capacitaciones
b. Anexo AGRI-GD-PD 001Transferencia Primaria
c. anexo Organigrama TDV
d. Anexo Plan Institucional de Respeusta a emergencia
e. Diagnóstico FDA
2. Carpeta digital de Medición e identifiación de archivo con lo siguiente:
a. Historia Institucional
b. Diagnóstico FDA
c. Informe Diagnóstico FDA
d. Inventario Archivo Central
e. Inventario Archivos de Gestión</t>
  </si>
  <si>
    <r>
      <t xml:space="preserve">La acción comprendió el levantamiento de los inventarios documentales de los archivos de gestión en cada área además en el archivo central. Adicionalmente esta acción hace parte de la recolección y análisis de la información (historia institucional) y el diagnóstico documental.
</t>
    </r>
    <r>
      <rPr>
        <b/>
        <sz val="9"/>
        <color theme="1"/>
        <rFont val="Tahoma"/>
        <family val="2"/>
      </rPr>
      <t xml:space="preserve">Calificación: </t>
    </r>
    <r>
      <rPr>
        <sz val="9"/>
        <color theme="1"/>
        <rFont val="Tahoma"/>
        <family val="2"/>
      </rPr>
      <t>Se da por cumplida la acción al tener el FDA y los inventarios de cada uno de los archivos del Canal</t>
    </r>
  </si>
  <si>
    <t>Establecer criterios de organización a series y subseries</t>
  </si>
  <si>
    <t>(Reorganización del Archivo Central siguiendo series y subseries/1)*100%</t>
  </si>
  <si>
    <t>Elaborar plan e Intervenir el FDA</t>
  </si>
  <si>
    <t>(Plan de intervención al FDA estructurado/1)*100%</t>
  </si>
  <si>
    <t>Propuesta de transferencia y eliminación de documentos al Comité de Archivo</t>
  </si>
  <si>
    <t>(Propuesta de Transferencia y eliminación aprobada por el Comité/1)*100%</t>
  </si>
  <si>
    <t xml:space="preserve">a). La organización de los archivos de gestión de la entidad no responden a la TRD. b).Tampoco se utilizan inventarios en la dependencias que corresponda al formato único de inventarios FUID. c).La inexistencia de lineamientos para asegurar las evidencias de las funciones en las dependencias(archivo de gestión). </t>
  </si>
  <si>
    <t>( Metodología de organización establecida/1)*100%</t>
  </si>
  <si>
    <t>Elaborar plan de intervención por cada dependencia</t>
  </si>
  <si>
    <t>(Plan de Intervención establecido/1)*100%</t>
  </si>
  <si>
    <t>Intervenir los archivos de gestión</t>
  </si>
  <si>
    <t>(Plan de Intervención ejecutado/1)*100%</t>
  </si>
  <si>
    <t xml:space="preserve">d).El archivo central de la entidad, no responde o adopta los sistemas que permiten ubicar secciones, subsecciones, series y subseries ni tampoco existe uniformidad de orden en la documentación, pues se han utilizado múltiples criterios para organización de la información. </t>
  </si>
  <si>
    <t>(Plan de organización estructurado/1)*100%</t>
  </si>
  <si>
    <t>(Plan de Intervención al Archivo Central estructurado/1)*100%</t>
  </si>
  <si>
    <t>Intervenir el archivo central</t>
  </si>
  <si>
    <t>(Ejecución del plan de intervención/1)*100%</t>
  </si>
  <si>
    <t>3.4</t>
  </si>
  <si>
    <t>a).La entidad no cuenta con un aplicativo o sistema de información para el manejo de los procesos de gestión documental.</t>
  </si>
  <si>
    <t>No existe recursos tecnológicos para a buena gestión documental de la entidad</t>
  </si>
  <si>
    <t>Formular el proyecto de gestión electrónica de documentos. (Acción sujeta a lo lineamientos impartidos por el Archivo de Bogotá sobre este tema según Oficio con numero radicado interno 2735 del 6 de Octubre de 2014)</t>
  </si>
  <si>
    <t>(Formulación proyecto/1)*100%</t>
  </si>
  <si>
    <t>Financieros
Humanos
Tecnológicos</t>
  </si>
  <si>
    <t>1) Correo electrónico del 13 de julio de 2015 donde se remite el informe técnico "INFO_TECNICO_sistemaInformacion_130715.doc"
2) Informe técnico INFO_TECNICO_sistemaInformacion_130715.doc</t>
  </si>
  <si>
    <r>
      <t xml:space="preserve">Se indica que en el proyecto de Sistemas de Información que se realizó por parte de Sistemas, se incluyó el estudio del módulo de gestión Documental como un componente del Sistema de información que requiere el canal. Se evidencia informe técnico “Sistema de Información” del 13 de julio de 2015.
</t>
    </r>
    <r>
      <rPr>
        <b/>
        <sz val="9"/>
        <color theme="1"/>
        <rFont val="Tahoma"/>
        <family val="2"/>
      </rPr>
      <t xml:space="preserve">
Calificación: </t>
    </r>
    <r>
      <rPr>
        <sz val="9"/>
        <color theme="1"/>
        <rFont val="Tahoma"/>
        <family val="2"/>
      </rPr>
      <t>Se da un avance del 50% dado que se encuentra un borrador del proyecto en mención.</t>
    </r>
  </si>
  <si>
    <t>No se presentó evidencia</t>
  </si>
  <si>
    <r>
      <t xml:space="preserve">Por parte de la Subdirección Admón. se argumenta que la acción depende del desarrollo del aplicativo que viene desarrollando el Archivo Distrital para el manejo documental. Desde el área de Sistemas no se han realizado actividades al respecto, sin embargo se tiene pensado realizar un oficio solicitando al Archivo Distrital el avance para la definición e implementación del aplicativo.
</t>
    </r>
    <r>
      <rPr>
        <b/>
        <sz val="9"/>
        <color theme="1"/>
        <rFont val="Tahoma"/>
        <family val="2"/>
      </rPr>
      <t xml:space="preserve">Calificación: </t>
    </r>
    <r>
      <rPr>
        <sz val="9"/>
        <color theme="1"/>
        <rFont val="Tahoma"/>
        <family val="2"/>
      </rPr>
      <t>Se mantiene la misma calificación del seguimiento anterior por no evidenciar avance alguno en la implementación de la acción.</t>
    </r>
  </si>
  <si>
    <t xml:space="preserve">b).Se debe mencionar que la entidad hasta al momento no ha adelantado actividades sobre la normalización y acceso a los documentos de archivos, que permitan el intercambio de correspondencia utilizando medios electrónicos. </t>
  </si>
  <si>
    <t>Realizar el proceso de adquisición de software. (Acción sujeta a los lineamientos impartidos por el Archivo de Bogotá sobre este tema según Oficio con numero radicado interno 2735 del 6 de Octubre de 2014)</t>
  </si>
  <si>
    <t>(Adquisición de software/1)*100%</t>
  </si>
  <si>
    <t>1) Correo electrónico del 25 de mayo de 2015.
2) Excel "8_FORMATO DE LEVANTAMIENTO DE REQUERIMIENTOS SISTEMAS DE INFORMACION GD (1)"
3) Excel "7_cronograma"</t>
  </si>
  <si>
    <r>
      <t xml:space="preserve">Se realizó el levantamiento de requerimientos de software para el Sistema de gestión Documental. Se evidencia lo anterior en un documento papel de trabajo; se evidencia igualmente el borrador de cronograma para el desarrollo del sistema de Información.
</t>
    </r>
    <r>
      <rPr>
        <b/>
        <sz val="9"/>
        <color theme="1"/>
        <rFont val="Tahoma"/>
        <family val="2"/>
      </rPr>
      <t xml:space="preserve">Calificación: </t>
    </r>
    <r>
      <rPr>
        <sz val="9"/>
        <color theme="1"/>
        <rFont val="Tahoma"/>
        <family val="2"/>
      </rPr>
      <t>Se da un 0% de avance a la acción dado que aún no se ha iniciado el proceso de adquisición de software.</t>
    </r>
  </si>
  <si>
    <r>
      <t xml:space="preserve">Por parte de la Subdirección Admón. se argumenta que la acción depende del desarrollo del aplicativo que viene desarrollando el Archivo Distrital para el manejo documental. Desde el área de sistemas no se han realizado actividades al respecto, sin embargo se tiene pensado realizar un oficio solicitando al Archivo Distrital el avance para la definición e implementación del aplicativo.
</t>
    </r>
    <r>
      <rPr>
        <b/>
        <sz val="9"/>
        <color theme="1"/>
        <rFont val="Tahoma"/>
        <family val="2"/>
      </rPr>
      <t xml:space="preserve">Calificación: </t>
    </r>
    <r>
      <rPr>
        <sz val="9"/>
        <color theme="1"/>
        <rFont val="Tahoma"/>
        <family val="2"/>
      </rPr>
      <t>Se mantiene la misma calificación del seguimiento anterior por no evidenciar avance alguno en la implementación de la acción.</t>
    </r>
  </si>
  <si>
    <t>Implementar y socializar el software de gestión documental (Acción sujeta a los lineamientos impartidos por el Archivo de Bogotá sobre este tema según Oficio con numero radicado interno 2735 del 6 de Octubre de 2014)</t>
  </si>
  <si>
    <t>(Implementación y Socialización del software/1)*100%</t>
  </si>
  <si>
    <t>c) .Se evidencia la ausencia de un manual para el manejo de comunicaciones oficiales.</t>
  </si>
  <si>
    <t>Revisar y actualizar el manual de archivo y correspondencia:
-Reunión de revisión y del actual manual de Archivo y Correspondencia.
-Diligenciar Solicitud de Actualización y/o eliminación de Documentos (código: AGD-FT-006 versión I).
-Publicación y Socialización Manual de Archivo.</t>
  </si>
  <si>
    <t>(Reunión de revisión, solicitud de actualización y Socialización del Manual de Archivo/3)*100%</t>
  </si>
  <si>
    <t>1- Formato AGD-MN-001 MANUAL DE ARCHIVO Y CORRESPONDENCIA</t>
  </si>
  <si>
    <t>Se evidencia que el formato de Manual de Archivo y correspondencia aun no ha sido actualizado ya que esto depende de la aprobación de las TRD y TVD</t>
  </si>
  <si>
    <t>1. Manual de Archivo y Correspondencia en borrador. (Digital)
2. Procedimientos AGRI-GD-PD-006 Versión 8 Administracion de Correspondencia Externa (Oficios) y AGRI-GD-PD-007 versión 8 Administración de Correspondencia Interna (Memorandos); aprobados y publicados en la intranet. (Digital)
3. Pantallazo de publicación de los procedimientos actualizado de fecha 18-ago-2015.
4. Acta del 11-jun-2015 donde se socializa al interior de Gestión Documental los procedimientos actualizados. (Digital)</t>
  </si>
  <si>
    <t>Se evidencia un documento borrador del Manual de Archivo, el cual esta realizado teniendo en cuenta las actualizaciones normativas, conceptos y el proceso operativo de correspondencia que actualmente realiza el Canal. Este documento debe ser revisado por la Subdirección Admón. y aprobado por la Secretaria General. Adicionalmente se actualizaron los procedimientos AGRI-GD-PD-006 y 007, con fecha del 18-ago-2015. Su publicación se realizó el mismo día de actualización. Se realizó una socialización al grupo de Gestión Documental.
Calificación:  Se califica 1/3 (11,1%) debido a que se han cumplido solo 1 actividad de las 3 proyectadas (reunión para la actualización del manual, sin que se haya presentado evidencia al respecto pero se tiene el borrador).</t>
  </si>
  <si>
    <t>a). La entidad no cuenta con un sistema integrado de  conservación(SCI). b). El espacio físico del archivo central no se encuentra adecuado en su totalidad para la conservación documental presenta iluminación fluorescente con difusión pero sin métodos de filtrado de radiaciones, sin sistema de extracción de aire. c).los procesos archivísticos no deberían realizarse junto a la ventana de atención puesto que afecta la integridad de la información. d). La utilización del espacio de almacenamiento muestra una sobresaturación tanto de la estantería compacta existente como la de los pasillos y estantería abierta. e).No cuenta con un plan de prevención y atención de desastres donde se incluyan los depósitos de archivo. f). En el archivo central no se adelantan ningún tipo de monitoreo de condiciones ambientales, ni se tiene estipulado un programa  o instructivo para la limpieza de mobiliario, unidades generales de almacenamiento o especificas de conservación. ( procesos de fumigación contar microorganismos). g).Se notó con preocupación la existencia de una zona de almacenamiento en la azotea del inmueble donde se ubican los casetes de videocintas Vetacam, VHS, y otros formatos fílmicos sin ningún tipo de medida archivística o de conservación documental.</t>
  </si>
  <si>
    <t>No existe un Sistema Integrado de Conservación</t>
  </si>
  <si>
    <t>Diseño de programas de conservación</t>
  </si>
  <si>
    <t>(Programa de Conservación diseñado/1)*100%</t>
  </si>
  <si>
    <t>Elaboración del SIC</t>
  </si>
  <si>
    <t>(Sistema Integrado de Conservación constituido/1)*100%</t>
  </si>
  <si>
    <t xml:space="preserve">Socialización e implementación del SIC.
</t>
  </si>
  <si>
    <t>(Socialización del SIC al Comité de Archivo y a la entidad e implementación del SIC/2)*100%</t>
  </si>
  <si>
    <t>Administración del SIC:
-Control trimestral a los aspectos que trata el SIC</t>
  </si>
  <si>
    <t>(Control realizado en el periodo /1)*100%</t>
  </si>
  <si>
    <t>Indefinida</t>
  </si>
  <si>
    <t>3.10</t>
  </si>
  <si>
    <t>a). No existe un reglamento general de archivos de tal forma que no se encuentra la definición de perfiles de usuarios, categorías de derechos y niveles de acceso a la información y protocolos de acceso a la documentación. b). Canal Capital no maneja indicadores de gestión sobre el acceso y solicitud a los documentos de archivo en sus fases de gestión y central. c). La entidad no posee una política para la reconstrucción de expedientes.</t>
  </si>
  <si>
    <t>No existe un reglamento de acceso y consulta para el acervo documental de la entidad</t>
  </si>
  <si>
    <t>Elaborar reglamento externo de acceso al acervo documental</t>
  </si>
  <si>
    <t>(Reglamento estructurado y elaborado/1)*100%</t>
  </si>
  <si>
    <t xml:space="preserve">Elaborar reglamentos internos por dependencias. 
</t>
  </si>
  <si>
    <t>(Elaboración  de los reglamentos para cada una de las dependencias/1)*100%</t>
  </si>
  <si>
    <t>Socializar internamente y externamente el reglamento general de archivo</t>
  </si>
  <si>
    <t>(Socializar internamente y externamente el reglamento general de archivo/2)*100%</t>
  </si>
  <si>
    <t xml:space="preserve">Generar una política para la reconstrucción de expedientes:
- Realizar diagnóstico sobre los expedientes que han sufrido pérdida parcial o total.
-política para la reconstrucción de expedientes. </t>
  </si>
  <si>
    <t>(Política de reconstrucción de expedientes, resultado del diagnostico realizado a los mismos/2)*100%</t>
  </si>
  <si>
    <t>Informe final visita fiscal contrato 381 de 2013</t>
  </si>
  <si>
    <t>Hallazgo administrativo con presunta incidencia
disciplinaria, penal y fiscal en cuantía de $82.974.641,25 por
el sobrecosto en el contrato No. 381 del 2013.</t>
  </si>
  <si>
    <r>
      <rPr>
        <b/>
        <sz val="9"/>
        <color theme="1"/>
        <rFont val="Tahoma"/>
        <family val="2"/>
      </rPr>
      <t>Este hallazgo tenía otra acción, era: Capacitar a los supervisores sobre la elaboración de estudios de mercado.</t>
    </r>
    <r>
      <rPr>
        <sz val="9"/>
        <color theme="1"/>
        <rFont val="Tahoma"/>
        <family val="2"/>
      </rPr>
      <t xml:space="preserve">
No se realizaron seguimientos a la acción por ser formuladas en el mes de diciembre de 2014 y por encontrarse por fuera de corte de los seguimientos programados.
</t>
    </r>
  </si>
  <si>
    <r>
      <rPr>
        <b/>
        <sz val="9"/>
        <color theme="1"/>
        <rFont val="Tahoma"/>
        <family val="2"/>
      </rPr>
      <t>Esta acción tenía otra acción, era: Capacitar a los supervisores sobre la elaboración de estudios de mercado.</t>
    </r>
    <r>
      <rPr>
        <sz val="9"/>
        <color theme="1"/>
        <rFont val="Tahoma"/>
        <family val="2"/>
      </rPr>
      <t xml:space="preserve">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califica con 50% debido a que no se tiene aprobado el Manual así como la falta de profundida y los temas faltantes por capacitar a los supervisores.</t>
    </r>
  </si>
  <si>
    <t>No se evidencia actividades que soporte avance en esta acción</t>
  </si>
  <si>
    <t>Informe Final Visita Fiscal DP 1154-14 Contratos No. 019 – 2012, 190 – 2012 y 529 – 2012.</t>
  </si>
  <si>
    <t>2.1 Hallazgo Administrativo con presunta incidencia disciplinaria contratos de prestación de servicios nos. 019 – 2012, 190 – 2012 y 529 – 2012.</t>
  </si>
  <si>
    <r>
      <rPr>
        <b/>
        <sz val="9"/>
        <color theme="1"/>
        <rFont val="Tahoma"/>
        <family val="2"/>
      </rPr>
      <t>Este hallazgo tenía otra acción, era: Capacitar a los supervisores sobre la forma en la que se deben realizar los estudios de conveniencia y oportunidad.</t>
    </r>
    <r>
      <rPr>
        <sz val="9"/>
        <color theme="1"/>
        <rFont val="Tahoma"/>
        <family val="2"/>
      </rPr>
      <t xml:space="preserve">
No se realizaron seguimientos a la acción por ser formuladas en el mes de diciembre de 2014 y por encontrarse por fuera de corte de los seguimientos programados.
</t>
    </r>
  </si>
  <si>
    <r>
      <rPr>
        <b/>
        <sz val="9"/>
        <color theme="1"/>
        <rFont val="Tahoma"/>
        <family val="2"/>
      </rPr>
      <t>Este hallazgo tenía otra acción, era: Capacitar a los supervisores sobre la forma en la que se deben realizar los estudios de conveniencia y oportunidad.</t>
    </r>
    <r>
      <rPr>
        <sz val="9"/>
        <color theme="1"/>
        <rFont val="Tahoma"/>
        <family val="2"/>
      </rPr>
      <t xml:space="preserve">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califica con 50% debido a que no se tiene aprobado el Manual así como la falta de profundida y los temas faltantes por capacitar a los supervisores.</t>
    </r>
  </si>
  <si>
    <r>
      <rPr>
        <b/>
        <sz val="9"/>
        <color theme="1"/>
        <rFont val="Tahoma"/>
        <family val="2"/>
      </rPr>
      <t>Este hallazgo tenía otra acción, era: Capacitar a los supervisores sobre el estricto cumplimiento en la acreditación de los documentos al momento de seleccionar al contratista.</t>
    </r>
    <r>
      <rPr>
        <sz val="9"/>
        <color theme="1"/>
        <rFont val="Tahoma"/>
        <family val="2"/>
      </rPr>
      <t xml:space="preserve">
No se realizaron seguimientos a la acción por ser formuladas en el mes de diciembre de 2014 y por encontrarse por fuera de corte de los seguimientos programados.
</t>
    </r>
  </si>
  <si>
    <r>
      <rPr>
        <b/>
        <sz val="9"/>
        <color theme="1"/>
        <rFont val="Tahoma"/>
        <family val="2"/>
      </rPr>
      <t>Este hallazgo tenía otra acción, era: Capacitar a los supervisores sobre el estricto cumplimiento en la acreditación de los documentos al momento de seleccionar al contratista.</t>
    </r>
    <r>
      <rPr>
        <sz val="9"/>
        <color theme="1"/>
        <rFont val="Tahoma"/>
        <family val="2"/>
      </rPr>
      <t xml:space="preserve">
No se tiene aprobado el Manual de Contratación, sin embargo y como desarrollo del contrato No. 855-2014 celebrado con la firma de abogado Beltrán Pardo Abogados para la actualización del Manual, se realizó una capacitación sobre el Manual en temas de Supervisión, elaboración de estudios de mercados, supervisión, estudios de conveniencia y oportunidad, etc. Esta capacitación fue presentada a los supervisores y contratistas que apoyan supervisión el día 28-may-2015. Según la agenda propuesta no se tocaron los temas de: inicio de ejecución de contratos, requisitos para la cesión de contratos, acreditación de documentos para la selección de los futuros contratistas. Adicionalmente falto profundizar en los demas temas tratados de elaboración de estudios de mercado, supervisión, estudios de conveniencia y oportunidad.
Calificación: Se califica con 50% debido a que no se tiene aprobado el Manual así como la falta de profundida y los temas faltantes por capacitar a los supervisores.</t>
    </r>
  </si>
  <si>
    <t>Informe auditoría proceso gestión para la prestación y emisión del servicio de televisión - Coordinación Técnica</t>
  </si>
  <si>
    <t>No se cuenta con un cronograma de mantenimiento estructurado, que abarque la totalidad de equipos del canal o aquellos que en la vigencia en ejecución se les realizara el mantenimiento preventivo, que incluya la reprogramación en caso de no realizarse.</t>
  </si>
  <si>
    <t>Emisión de Contenidos</t>
  </si>
  <si>
    <t>Falta de adecuada planeación y documentación para control y seguimiento de los mantenimientos efectuados</t>
  </si>
  <si>
    <t>* Elaborar un cronograma donde se registren las rutinas de mantenimiento programadas.                  
* Modificar el formato de cronograma de mantenimiento publicado en centro de documentación MECI-SIG, de acuerdo a las necesidades del área, donde se incluya la posible reprogramación de un mantenimiento no ejecutado.                                       
* Publicar internamente el cronograma para que los involucrados tengan conocimiento para el cumplimiento del mismo.                           
* Enviar las fechas programadas a las empresas que prestan servicios de mantenimiento especializado.</t>
  </si>
  <si>
    <t xml:space="preserve">% Cumplimiento  = (No. de acciones ejecutadas X 100) / No. de acciones planteadas) </t>
  </si>
  <si>
    <t>Coordinación Técnica</t>
  </si>
  <si>
    <t>Coordinador Técnico</t>
  </si>
  <si>
    <t>Leidy Carolin Olarte Ciprián</t>
  </si>
  <si>
    <t>Logísticos
Humanos</t>
  </si>
  <si>
    <t>N/A</t>
  </si>
  <si>
    <t>1) 3 Cronogramas de mantenimiento de equipos en PDF de la vigencia 2015.
2) Correo de solicitud de actualización formato MGTV-FT-053 enviado a Planeación el 30 de Abril.
3)Acta de reunión del 25 de marzo de 2015 donde se socializa el formato MGTV-FT-053.</t>
  </si>
  <si>
    <r>
      <t xml:space="preserve">Se evidencia la existencia del cronograma de mantenimientos diligenciado al interior del área Técnica. Igualmente se identificó un correo electrónico del 30 de abril por parte de la Coordinadora Técnica, donde solicita al área de Planeación la actualización del formato “Cronograma general de Mantenimiento  Área Técnica – canal Capital” con código MGTV-FT-053.
Así mismo se evidencia la socialización del cronograma en una reunión realizada el 25 de marzo de 2015 y se indica que en la presente vigencia, los mantenimientos que se programan con entidades especializadas se vieron ralentizados por las adjudicaciones de los contratos de los mismos.
</t>
    </r>
    <r>
      <rPr>
        <b/>
        <sz val="9"/>
        <color theme="1"/>
        <rFont val="Tahoma"/>
        <family val="2"/>
      </rPr>
      <t>NOTA:</t>
    </r>
    <r>
      <rPr>
        <sz val="9"/>
        <color theme="1"/>
        <rFont val="Tahoma"/>
        <family val="2"/>
      </rPr>
      <t xml:space="preserve"> a razón de la fecha corte del seguimiento, no se puede incluir como avance la actualización completa del formato MGTV-FT-053, mas se indica que en el próximo seguimiento, esta actividad se contemplará de forma completa. Además se indica que socialización no equivale a la publicación del cronograma.
</t>
    </r>
    <r>
      <rPr>
        <b/>
        <sz val="9"/>
        <color theme="1"/>
        <rFont val="Tahoma"/>
        <family val="2"/>
      </rPr>
      <t xml:space="preserve">Calificación: </t>
    </r>
    <r>
      <rPr>
        <sz val="9"/>
        <color theme="1"/>
        <rFont val="Tahoma"/>
        <family val="2"/>
      </rPr>
      <t>se da un 62,5% de avance dado a que se encuentran desarrolladas 2 actividades de las 4 propuestas, tomando en cuenta que la meta a alcanzar es del 80%.</t>
    </r>
  </si>
  <si>
    <t xml:space="preserve">1- Pantallazo de actualización del formato Cronograma de Mantenimiento MGTV-FT-053 V. II
2- Formatos de Cronogramas de mantenimiento actualizado y utilizado para las actividades de mantenimiento para equipos, plantas y aires.
3- Pantallazo de la carpeta compartidad "TÉCNICA", en donde se encuentra publicados los cronogramas de mantenimiento.
4- Correos electrónico del 13-jul-2015 de envío de cronograma a las empresas contratadas para el mantenimiento de aires y plnatas </t>
  </si>
  <si>
    <r>
      <t xml:space="preserve">Se evidencia la actualización del formato MGTV-FT-053 Cronograma de Mantenimiento, dicha actualización fue el 04-may-2015. Este formato se viene utilizando para la programación de mantenimiento que se hace con personal contratado o con las empresas que prestan este servicio. 
La publicación se realiza en la carpeta compartida "Técnica" a la cual tiene acceso los ingenieros que trabajan en la coordinación. Los cronogramas se estan enviando a las empresas que realizan las actividades programadas, a través de correo electronico. 
</t>
    </r>
    <r>
      <rPr>
        <b/>
        <sz val="9"/>
        <color theme="1"/>
        <rFont val="Tahoma"/>
        <family val="2"/>
      </rPr>
      <t xml:space="preserve">Calificación: </t>
    </r>
    <r>
      <rPr>
        <sz val="9"/>
        <color theme="1"/>
        <rFont val="Tahoma"/>
        <family val="2"/>
      </rPr>
      <t xml:space="preserve"> Se califica como cumplida al evidenciar todas las actividades planteadas</t>
    </r>
  </si>
  <si>
    <t>Se evidencia en los soportes allegados, registros sin estar completamente diligenciados, con lo cual se está fallando en el control de registros y/o uso de documentación estandarizada en el centro de documentación MECI-SIG.</t>
  </si>
  <si>
    <t>Con frecuencia cuando se realiza labores de mantenimiento los encargados de efectuarlo diligencian el formato, archivan y lo remiten directamente al laboratorio técnico, sin pasar por la oficina de la coordinación técnica donde se tendría que dar un visto bueno sobre el formato a la labor realizada.</t>
  </si>
  <si>
    <t>* Realizar una reunión semestral  con el personal involucrado para explicar cómo se debe llevar a cabo la ejecución y reporte de mantenimientos.             
* Capacitar por lo menos al 80% del personal de ingeniería, y  de laboratorio técnico (conformado por 12 personas en total).</t>
  </si>
  <si>
    <t xml:space="preserve">% Personal capacitado = (No. de personas capacitadas X 100) / No. de integrantes del área) </t>
  </si>
  <si>
    <t>1) Acta de reunión del 25 de marzo de 2015 donde se socializa el formato MGTV-FT-053 y se capacita sobre el correcto diligenciamiento de los formatos del área.</t>
  </si>
  <si>
    <r>
      <t xml:space="preserve">Se evidencia la socialización del cronograma de mantenimiento mediante acta de reunión del 25 de marzo de 2015; en esta acta se indica igualmente la capacitación a 9 personas del área sobre  cómo deben ser diligenciados los formatos del área técnica. 
</t>
    </r>
    <r>
      <rPr>
        <b/>
        <sz val="9"/>
        <color theme="1"/>
        <rFont val="Tahoma"/>
        <family val="2"/>
      </rPr>
      <t>NOTA:</t>
    </r>
    <r>
      <rPr>
        <sz val="9"/>
        <color theme="1"/>
        <rFont val="Tahoma"/>
        <family val="2"/>
      </rPr>
      <t xml:space="preserve"> se indica a la Coordinación Técnica que para completar a cabalidad esta acción es necesario que en el siguiente semestre se realice nuevamente una reunión en donde se explique la ejecución y reporte de los mantenimientos.
</t>
    </r>
    <r>
      <rPr>
        <b/>
        <sz val="9"/>
        <color theme="1"/>
        <rFont val="Tahoma"/>
        <family val="2"/>
      </rPr>
      <t xml:space="preserve">Calificación: </t>
    </r>
    <r>
      <rPr>
        <sz val="9"/>
        <color theme="1"/>
        <rFont val="Tahoma"/>
        <family val="2"/>
      </rPr>
      <t>se da un 83,3% de avance a la acción dado que una de las actividades ya se encuentra desarrollada y otra se encuentra realizada la primera parte, tomando en cuenta que la meta a alcanzar es del 90%.</t>
    </r>
  </si>
  <si>
    <t>1- Acta de reunión del 13-may-2015 donde se hace seguimiento a las actividades de mantenimiento.</t>
  </si>
  <si>
    <r>
      <t xml:space="preserve">Se realizó reunión 13 de mayo en la cual se realizó el seguimiento a la ejecución de las actividades de mantenimieto y se dieron algunas indicaciones adicionales. El área indica que el numero de personal de ingenieros sufrió una disminución debido a la salida de 2 ingenieros los cuales y su vacancia no han sido suplida.
</t>
    </r>
    <r>
      <rPr>
        <b/>
        <sz val="9"/>
        <color theme="1"/>
        <rFont val="Tahoma"/>
        <family val="2"/>
      </rPr>
      <t xml:space="preserve">Calificación: </t>
    </r>
    <r>
      <rPr>
        <sz val="9"/>
        <color theme="1"/>
        <rFont val="Tahoma"/>
        <family val="2"/>
      </rPr>
      <t>Se mantiene la misma calificación del seguimiento anterior, para matener abierta la acción y verificar la realización en el 2 semestre de reunión de seguimiento al cumplimiento del cronograma de mantenimiento.</t>
    </r>
  </si>
  <si>
    <t>1. Acta de reunión del 16 de octubre de 2015 con tema “Temas Mantenimiento” realizada en la Coordinación Técnica. (Digital)</t>
  </si>
  <si>
    <r>
      <t xml:space="preserve">Se evidencia un acta reunión del 16 de octubre de 2015, realizada en el laboratorio técnico, con tema “Temas Mantenimiento”, donde se trata el cómo van los mantenimientos, los formatos y los cronogramas para los mantenimientos.
</t>
    </r>
    <r>
      <rPr>
        <b/>
        <sz val="9"/>
        <color theme="1"/>
        <rFont val="Tahoma"/>
        <family val="2"/>
      </rPr>
      <t xml:space="preserve">
Calificación:</t>
    </r>
    <r>
      <rPr>
        <sz val="9"/>
        <color theme="1"/>
        <rFont val="Tahoma"/>
        <family val="2"/>
      </rPr>
      <t xml:space="preserve"> Se califica con un 100% de avance la acción, dado que se evidencia la realización de las reuniones semestrales y la capacitación a por lo menos el 80% del personal.</t>
    </r>
  </si>
  <si>
    <t>No se tiene un campo destinado a la firma de la Coordinación Técnica en el formato MGTV-FT -028 V.III, Control de Entrada y Salida de equipos, para autorizar la salida de los equipos, esto puede generar que se retiren equipos sin la debida autorización de la Coordinación Técnica.</t>
  </si>
  <si>
    <t>Se da un visto bueno por parte del Coordinador Técnico en un espacio libre y en blanco del formato  MGTV-FT -028 V.III, además el personal de seguridad debe verificar que dicho visto bueno efectivamente haya sido puesto antes de la salida de cada equipo.</t>
  </si>
  <si>
    <t xml:space="preserve">* Modificar el formato MGTV-FT -028 V.III, con el fin de incluir un campo destinado exclusivamente a la firma del Coordinador Técnico, quién debe autorizar la salida de equipos.                               
* Enviar comunicación al área de seguridad informando del nuevo formato, dando instrucción explícita de que ningún equipo debe salir sin que se encuentre la firma autorizada.  </t>
  </si>
  <si>
    <t>1) Correos electrónicos de Solicitud de actualización formato MGTV-FT-028 enviado a Planeación el 20 de enero y 16 de febrero de 2015
2) Formato MGTV-FT-028 actualizado, diligenciado y firmado.
3) Memorando 583 de la Coordinación Técnica a Subdirección Administrativa con copia a la empresa de seguridad del Canal.</t>
  </si>
  <si>
    <t>Se evidencia la actualización del formato MGTV-FT-028, en el cual se agrega la casilla de firma del Coordinador Técnico, esto con el fin reglamentar la salida de equipos del canal; igualmente se identifica el envío de la comunicación donde se informa de la actualización del formato y se da la directriz expresa de sólo permitir la salida de equipos del canal con el formato debidamente diligenciado y firmado. Esta comunicación se dio a través del memorando 583 de 2015.</t>
  </si>
  <si>
    <t>No se tiene una evaluación final del proveedor, con la cual se mida el desempeño del proveedor al finalizar la ejecución del mismo y no solo basarse en el acta de recibo a satisfacción que solo relaciona los servicios recibidos, sin generar ninguna calificación del proveedor.</t>
  </si>
  <si>
    <t>Ni el canal, ni el área técnica tienen la práctica o un formato destinado a la evaluación de desempeño del proveedor.</t>
  </si>
  <si>
    <t>* Diseñar y registrar un formato que permita evaluar el desempeño de proveedores al finalizar un contrato.
* Diligenciar dicho formato e incluirlo en la carpeta del contrato correspondiente que reposa en la coordinación técnica.</t>
  </si>
  <si>
    <t xml:space="preserve">% Proveedores evaluados = (No. de proveedores calificados X 100) / No. de contratos finalizados ) </t>
  </si>
  <si>
    <t>Al momento de realización del seguimiento, se indica que aún no se ha dado avance a la acción.</t>
  </si>
  <si>
    <t>A la fecha no se tiene diseñado el formato para la evaluación de proveedores</t>
  </si>
  <si>
    <t>1. Formato MECN-FT-055 Versión 1 Formato Evaluación de Proveedores (Digital)
2. Correos Electrónicos del 17 y 19 de octubre donde se realiza la solicitud de publciación del formato y su cnfirmación de publicación en la intranet. (Digital)
3. Pantallazo de publicación del formato en la intranet (Digital)</t>
  </si>
  <si>
    <r>
      <t xml:space="preserve">Se evidencia publicado en la intranet el formato MECN-FT-055 “Formato Evaluación de Proveedores”, publicado el 19 de octubre de 2015 y aprobado ese mismo día. Se indica que el formato aún no ha sido utilizado por la Coordinación dado que no se ha finalizado algún contrato al cual aplicarlo.
Se evidencia igualmente un correo electrónico del 17 de octubre de2015 donde se solicita a Planeación legalizar y publicar el formato en mención, el correo fue respondido el 19 de octubre indicando la legalización y publicación del formato.
</t>
    </r>
    <r>
      <rPr>
        <b/>
        <sz val="9"/>
        <color theme="1"/>
        <rFont val="Tahoma"/>
        <family val="2"/>
      </rPr>
      <t xml:space="preserve">Calificación: </t>
    </r>
    <r>
      <rPr>
        <sz val="9"/>
        <color theme="1"/>
        <rFont val="Tahoma"/>
        <family val="2"/>
      </rPr>
      <t xml:space="preserve">Se califica con un 50% de avance, dado a que se evidencia la realización de la primera actividad de la acción, faltando la realización de la evaluación de los proveedores y su inclusión en las carpetas contractuales.
</t>
    </r>
  </si>
  <si>
    <t>Se evidencia falla en el control de documentos, al encontrarse el procedimiento MGPEST-PD-021 con documentos de registro mal asociados. Además dentro del Centro de Documentación MECI-SIG se descarga el formato MGTV-FT-009 en vez del formato MGTV-FT-040,</t>
  </si>
  <si>
    <t>Por falta de verificación y/o seguimiento, el área técnica no había identificado los errores mencionados en el centro de documentación.</t>
  </si>
  <si>
    <t>* Realizar una mesa de trabajo con el área de planeación en la que se puedan corregir los errores identificados a nivel de digitación y descarga.          
* Realizar un proceso de depuración de formatos</t>
  </si>
  <si>
    <t>1- Acta de reunión del 27-may-2015 Revisión de documentos Coordinación técnica
2- Pantallazo de identificación de documentos a actualizar
3- Formato diligenicado Solicitud de Creación, Actualización y/o eliminación de Documentos AGD-FT-006 del 13-jul-2015</t>
  </si>
  <si>
    <r>
      <t xml:space="preserve">La mesa de revisión de documentos se realizó el día 27-may-2015 con el área de Planeación, donde se realizó la revisión de la documentación en el Listado Maestro de Documentos y se identificó los documentos con errores. Se elaboró el formato de Solicitud de Creación, Actualización y/o eliminación de Documentos AGD-FT-006. Queda pendiente la formalización de actualización del Listado Maestro de Documentos.
</t>
    </r>
    <r>
      <rPr>
        <b/>
        <sz val="9"/>
        <color theme="1"/>
        <rFont val="Tahoma"/>
        <family val="2"/>
      </rPr>
      <t xml:space="preserve">Calificación: </t>
    </r>
    <r>
      <rPr>
        <sz val="9"/>
        <color theme="1"/>
        <rFont val="Tahoma"/>
        <family val="2"/>
      </rPr>
      <t>Se califica con 50% debido a que se realizó la mesa pero aún no se solicitado y realizado la actualización de los documentos en el Listado Maestro.</t>
    </r>
  </si>
  <si>
    <t>1. Correo electrónico del 23 de julio de 2015 de solicitud a Planeación para la actualización de formatos del área técnica. (Digital)
2. Correo electrónico del 3 de agosto de 2015 donde se confirma la actualización, creación y eliminación de documentos de Técnica. (Digital) - ((Un solo archivo 1 y 2))
3. Formato de Solicitud Creación Actualización o Eliminación de Documentos, AGD-FT-006, diligenciado por la Coordinación Técnica. (Digital)
4. 8 documentos (7 formatos y 1 hoja de vida de equipos) actualizados y creados por la Coordinación Técnica (digital).
5. Pantallazo de publicación de los 8 documentos en la intranet. (Físico).</t>
  </si>
  <si>
    <r>
      <t xml:space="preserve">Se evidencia correo electrónico del 23 de julio de 2015 donde se solicita a Planeación la actualización y modificación de varios formatos de la Coordinación Técnica; el correo fue respondido el 3 de agosto por parte de Planeación indicando la realización de lo solicitado.
</t>
    </r>
    <r>
      <rPr>
        <b/>
        <sz val="9"/>
        <color theme="1"/>
        <rFont val="Tahoma"/>
        <family val="2"/>
      </rPr>
      <t xml:space="preserve">Calificación: </t>
    </r>
    <r>
      <rPr>
        <sz val="9"/>
        <color theme="1"/>
        <rFont val="Tahoma"/>
        <family val="2"/>
      </rPr>
      <t>Se da por cumplida la acción al corregir los formatos de procesos en el listado maestro de documentos.</t>
    </r>
  </si>
  <si>
    <t>Informe de Auditoría Proceso Gestión Comercial - Ventas y Mercadeo</t>
  </si>
  <si>
    <t>Hallazgo 1: Para el año 2014 no se han solicitado las tarifas vigentes de los demás canales regionales, con el fin de compararlas y analizarlas junto con los rating, para tomarlas como base para establecer las tarifas propias de Canal Capital.
Para el año 2013 sí se hizo y con base en sus resultados se elaboró la Resolución 023 del 25 de marzo de 2014.</t>
  </si>
  <si>
    <t>Comercialización</t>
  </si>
  <si>
    <t>Porque no se tiene claro
en el procedimiento las
fechas y/o periodos para
realizar dichas solicitudes</t>
  </si>
  <si>
    <t>*Actualizar el procedimiento de resolución de tarifas dando la observación de que este procedimiento se debe dar inicio 30 días hábiles antes del termino de la vigencia de la resolución anterior.
*Solicitar la publicación de la actualización del procedimiento.
*Solicitar a los diferentes Canales regionales las tarifas vigentes por servicios de producción y pauta publicitaria.
*Elaborar resolución de tarifas.
*Solicitar la publicación de la resolución de tarifas.</t>
  </si>
  <si>
    <t>1 resolución de
tarifas
actualizada</t>
  </si>
  <si>
    <t>Profesional Universitario de Ventas y Mercadeo</t>
  </si>
  <si>
    <t>José Luis Ayala Forero</t>
  </si>
  <si>
    <t>Se expresa que al momento de seguimiento no se ha avanzado en la actualización del procedimiento; sobre la Resolución de Tarifas se indica que esta aún no ha salido dado a que se busca incluir las sobrevinientes tarifas brutas para el Canal.</t>
  </si>
  <si>
    <t>1) Borrador de la Política Comercial Versión III.</t>
  </si>
  <si>
    <r>
      <t xml:space="preserve">Se indica el análisis y propuesta de posible eliminación del procedimiento de tarifas, ya que éste no se adapta a la realidad del Canal; sobre los elementos que contiene el procedimiento se indica la posibilidad de incluirlos en la política de Ventas y Mercadeo, donde se evidencia de antemano la inclusión del aparte “Tarifario” en el numeral 11 del documento.
</t>
    </r>
    <r>
      <rPr>
        <b/>
        <sz val="9"/>
        <color theme="1"/>
        <rFont val="Tahoma"/>
        <family val="2"/>
      </rPr>
      <t xml:space="preserve">Calificación: </t>
    </r>
    <r>
      <rPr>
        <sz val="9"/>
        <color theme="1"/>
        <rFont val="Tahoma"/>
        <family val="2"/>
      </rPr>
      <t>Se indica un avance del 0% dado a que no se han realizado ninguna de las actividades descritas en la acción.</t>
    </r>
  </si>
  <si>
    <t>1. Política de Ventas y Mercadeo firmada por el Director Operativo. (Físico).
2. Correo electrónico del 1-oct-2015 donde se confirma la actualización (2) y eliminación (2) de procedimientos de Gestión Comercial en la intranet. (digital).
3. Procedimientos actualizados: MCOM-PD-002 Versión 7 Gestión Comercial y Ventas. (digital).
4. Procedimiento actualizado MCOM-PD-004 Versión 7 Negociación de Canjes. (Digital)
5. Borrador de Resolución Tarifario (Físico)</t>
  </si>
  <si>
    <r>
      <t xml:space="preserve">El procedimiento de Resolución de Tarifas fue eliminado del SIG debido a que las actividades y el producto de este procedimiento se constituirán como una política o resolución de tarifas. Dicha eliminación fue confirmada por el área de Planeación el 1-oct-2015 al Profesional de Ventas y Mercadeo por correo electrónico. En su defecto se creo la Política de Ventas y Mercadeo aprobado por el Director Operativo en el mes de octubre de 2015. Dicho documento fue entregado a la mano el 19-oct-2015 por el Profesional de Ventas y Mercadeo de conformidad con el acta 186 suscrita en desarrollo de este seguimiento. En dicha política se encuentra el numeral 5 que contiene todo lo relacionado con la estrategia de precios, definen como se debe elaborar la Resolución de tarifas, la vigencia de cada resolución, y definen algunos parámetros adicionales como los descuentos, incrementos ligado al aumento de audiencia de los programas, descuentos, y beneficios adicionales.
No se evidencia la publicación y socialización de dicha Política en la intranet y al canal.
</t>
    </r>
    <r>
      <rPr>
        <b/>
        <sz val="9"/>
        <color theme="1"/>
        <rFont val="Tahoma"/>
        <family val="2"/>
      </rPr>
      <t>Calificación:</t>
    </r>
    <r>
      <rPr>
        <sz val="9"/>
        <color theme="1"/>
        <rFont val="Tahoma"/>
        <family val="2"/>
      </rPr>
      <t xml:space="preserve"> Se da por cumplida la acción al tener el documento ya firmado por el Director Operativo y contiene la forma de realizar la resolución de tarifas, aún sin estar debidamente publicado y socializado en la Intranet.</t>
    </r>
  </si>
  <si>
    <t>Hallazgo 2: No fue presentada evidencia de la existencia de un procedimiento de costeo debidamente documentado para establecer las tarifas de Canal Capital, razón por la cual su cálculo en 2014 se limitó a un incremento vegetativo estimado en el 2,5% sobre el promedio determinado en 2013, cuyo porcentaje estimado no cuenta con un estudio económico que lo soporte</t>
  </si>
  <si>
    <t xml:space="preserve">Porque no tenemos unos
lineamientos formulados
para realizar el costeo de
las tarifas. </t>
  </si>
  <si>
    <t>*Solicitar asesoramiento para la elaboración de una política de costeo.
*Actualizar el procedimiento de resolución de tarifas.
*Solicitar la publicación de la resolución de tarifas.</t>
  </si>
  <si>
    <t xml:space="preserve">1 procedimiento
elaborado y
publicado en el
listado maestro
de documentos
</t>
  </si>
  <si>
    <t>1) Se evidencia acta de reunión 014 del 22 de enero de 2015 donde se reúnen las áreas de Ventas y Mercadeo, Subdirección Financiera y Coordinación Jurídica donde se indica la consulta sobre el temma de alianzas comerciales.</t>
  </si>
  <si>
    <t>Se indica que por parte del área de Ventas y Mercadeo se ha solicitado asesoramiento a la Subdirección Financiera sobre el tema de la política de Costeo.</t>
  </si>
  <si>
    <r>
      <t xml:space="preserve">Se indica la intención de realizar un grupo interdisciplinario entre las áreas de Subdirección Financiera, Dirección operativa y Ventas y Mercadeo con el fin de realizar la formulación de una política de costeo. Se indica que este grupo aún no se ha reunido.
</t>
    </r>
    <r>
      <rPr>
        <b/>
        <sz val="9"/>
        <color theme="1"/>
        <rFont val="Tahoma"/>
        <family val="2"/>
      </rPr>
      <t xml:space="preserve">
Calificación:</t>
    </r>
    <r>
      <rPr>
        <sz val="9"/>
        <color theme="1"/>
        <rFont val="Tahoma"/>
        <family val="2"/>
      </rPr>
      <t xml:space="preserve"> Se indica un avance del 0% dado a que no se han realizado ninguna de las actividades descritas en la acción.</t>
    </r>
  </si>
  <si>
    <r>
      <t xml:space="preserve">El procedimiento de Resolución de Tarifas fue eliminado del SIG debido a que las actividades y el producto de este procedimiento se constituirán como una política o resolución de tarifas. Dicha eliminación fue confirmada por el área de Planeación el 1-oct-2015 al Profesional de Ventas y Mercadeo por correo electrónico. En su defecto se creo la Política de Ventas y Mercadeo aprobado por el Director Operativo en el mes de octubre de 2015. Dicho documento fue entregado a la mano el 19-oct-2015 por el Profesional de Ventas y Mercadeo de conformidad con el acta 186 suscrita en desarrollo de este seguimiento. En dicha política se encuentra el numeral 5 que contiene todo lo relacionado con la estrategia de precios, definen como se debe elaborar la Resolución de tarifas, la vigencia de cada resolución, y definen algunos parámetros adicionales como los descuentos, incrementos ligado al aumento de audiencia de los programas, descuentos, y beneficios adicionales. Se entrega además el borrador de la Resolución Tarifario.
No se evidencia la publicación y socialización de dicha Política en la intranet y al canal.
</t>
    </r>
    <r>
      <rPr>
        <b/>
        <sz val="9"/>
        <color theme="1"/>
        <rFont val="Tahoma"/>
        <family val="2"/>
      </rPr>
      <t>Calificación:</t>
    </r>
    <r>
      <rPr>
        <sz val="9"/>
        <color theme="1"/>
        <rFont val="Tahoma"/>
        <family val="2"/>
      </rPr>
      <t xml:space="preserve"> Se da por cumplida la acción al tener el documento ya firmado por el Director Operativo y contiene la forma de realizar la resolución de tarifas, aún sin estar debidamente publicado y socializado en la Intranet.</t>
    </r>
  </si>
  <si>
    <t>Hallazgo 3: Se detectó que el normograma de la entidad no se encuentra debidamente actualizado. V. Gr.: La Resolución de tarifas para 2014 es la No. 023 del 25-mar-2014, que no se encontró publicada en la Intranet.</t>
  </si>
  <si>
    <t>*Porque la profesional
encargada de publicar esta
resolución no lo realizó.
*Porque las contratistas del
área no tenían
conocimiento de este ya
que no se encuentran
dentro del procedimiento</t>
  </si>
  <si>
    <t>*Actualizar el procedimiento de resolución de tarifas donde se incluya esta actividad.
*Solicitar la publicación de la actualización del procedimiento.
*Solicitar la publicación de la resolución de tarifas.</t>
  </si>
  <si>
    <t>Al momento de seguimiento no se evidencia avance</t>
  </si>
  <si>
    <t>Hallazgo 4: Se observó que el procedimiento ‘Negociación de canjes’ permite que desde las áreas técnicas la presentación verbal ante el área de Ventas y Mercadeo de sus necesidades para negociarlas a través del mecanismo de solicitudes de canje, pero no se exigen soportes de las cantidades solicitadas por las áreas; adicionalmente la decisión es tomada por el Director Operativo dependiendo de cuáles solicitudes tienen rubro presupuestal. Estos criterios no se tienen documentados o no están claros en el procedimiento establecido.</t>
  </si>
  <si>
    <t>Porque los criterios para
solicitud de las
necesidades para canjes
no se encuentran como
política dentro del
procedimiento.</t>
  </si>
  <si>
    <t>*Actualizar el procedimiento de negociación de canjes.
*Solicitar la publicación de la actualización del procedimiento.</t>
  </si>
  <si>
    <t>1) Acta de reunión del 22 de abril de 2015 con tema “Canjes y Alianzas Comerciales”.
2) Correo del área de Ventas y Mercadeo del 22 de enero de 2015 y demás subyacentes en donde se comunica el procedimiento en borrador modificado.
3) Procedimiento de Canjes modificado en borrador.</t>
  </si>
  <si>
    <r>
      <t xml:space="preserve">Se expresa en el área que primero es necesario realizar una Política Comercial en la cual se definan las tarifas Brutas y Netas del Canal para poder realizar la reformulación del procedimiento de Canjes.
</t>
    </r>
    <r>
      <rPr>
        <b/>
        <sz val="9"/>
        <color theme="1"/>
        <rFont val="Tahoma"/>
        <family val="2"/>
      </rPr>
      <t>Calificación:</t>
    </r>
    <r>
      <rPr>
        <sz val="9"/>
        <color theme="1"/>
        <rFont val="Tahoma"/>
        <family val="2"/>
      </rPr>
      <t xml:space="preserve"> Se califica 20% debido a que la acción tiene dos actividades de las cuales en una se han desarrollado 2 de las 5 etapas programadas y descritas en los anteriores seguimientos y de la otra un no se ha dado avance.</t>
    </r>
  </si>
  <si>
    <r>
      <t xml:space="preserve">Se indica por parte de Ventas y Mercadeo que se analizó la necesidad de actualizar las políticas del área antes de actualizar el procedimiento de canjes; se evidencia correos electrónicos del 3 y 4 de junio de 2015 donde se hace observaciones sobre dicho borrador.
</t>
    </r>
    <r>
      <rPr>
        <b/>
        <sz val="9"/>
        <color theme="1"/>
        <rFont val="Tahoma"/>
        <family val="2"/>
      </rPr>
      <t xml:space="preserve">
Calificación:</t>
    </r>
    <r>
      <rPr>
        <sz val="9"/>
        <color theme="1"/>
        <rFont val="Tahoma"/>
        <family val="2"/>
      </rPr>
      <t xml:space="preserve"> Se mantiene el mismo porcentaje de avance del seguimiento anterior.</t>
    </r>
  </si>
  <si>
    <t>1. Correo electrónico del 1-oct-2015 donde se confirma la actualización (2) y eliminación (2) de procedimientos de Gestión Comercial en la intranet. (digital).
2. Procedimientos actualizados: MCOM-PD-002 Versión 7 Gestión Comercial y Ventas. (digital).
3. Procedimiento actualizado MCOM-PD-004 Versión 7 Negociación de Canjes. (Digital)
4. Correo electrónico del 3-sep-2015 solicitando la a forma en que deben ser tratados los canjes, que presenten diferencia en los porcentajes de IVA a ser facturados por cada compañía. por parte del Profesional de Ventas y Mercadeo (Digital)</t>
  </si>
  <si>
    <r>
      <t xml:space="preserve">Se realizó la actualización del Procedimiento MCOM-PD-004 Negociación Canjes, encontrándose en su versión 7 de fecha 30-sep-2015. Se realizó la publicación el 1-oct-2015 de acuerdo a correo de confirmación del área de Planeación. Se realizó una socialización a todo el canal a través de correo electrónico enviado por Comunicaciones . Se realizó consulta al profesional universitario de contabilidad del canal, en donde se solicita a forma en que deben ser tratados los canjes, que presenten diferencia en los porcentajes de iva a ser facturados por cada compañía. No se evidencia respuesta a esta consulta.
</t>
    </r>
    <r>
      <rPr>
        <b/>
        <sz val="9"/>
        <color theme="1"/>
        <rFont val="Tahoma"/>
        <family val="2"/>
      </rPr>
      <t xml:space="preserve">Calificación: </t>
    </r>
    <r>
      <rPr>
        <sz val="9"/>
        <color theme="1"/>
        <rFont val="Tahoma"/>
        <family val="2"/>
      </rPr>
      <t xml:space="preserve"> Se da por cumplida la acción al tener el procedimiento formulado y actualizado en la Intranet.</t>
    </r>
  </si>
  <si>
    <t>Hallazgo 5: A pesar de que la Contraloría mencionó el tema de la falta de contratación del profesional de Ventas y Mercadeo en el hallazgo 2.1.11.4 Hallazgo Administrativo con presunta incidencia disciplinaria. Nombramiento inoportuno en el área de Mercadeo y Ventas, del informe correspondiente a la Auditoría Regular del período 2013, la situación reincidió desde el mes de julio de 2014 causando falta de coordinación del área, atraso de actualización de las tarifas por bienes y/o servicios y afectación en la sostenibilidad económica y financiera del Canal originada en la venta de productos y servicios.
Con base en el Manual Específico de Funciones, la persona que desempeñe el cargo de Profesional Universitario de Ventas y Mercadeo debería contactar a los proveedores y desarrollar las actividades de gestión comercial, labores que están desarrollando las contratistas de apoyo.</t>
  </si>
  <si>
    <t>*Por que no se ha
realizado la gestión para la
contratación del
profesional de ventas y
mercadeo.</t>
  </si>
  <si>
    <t>*Solicitar la contratación del profesional de ventas y mercadeo al área de recursos humanos del canal.
*Analizar las hojas de vida de los aspirantes remitidos por recursos humanos de los candidatos que de acuerdo a su experiencia le permitan cumplir con los objetivos y metas establecidos.
*Emitir el concepto de viabilidad para contratación.</t>
  </si>
  <si>
    <t>No. De actividades cumplidas /  No. De actividades programadas</t>
  </si>
  <si>
    <t>Se evidencia que la acción queda cumplida, dado a que ésta se encuentra direccionada y encaminada a consolidar la contratación del Profesional de Ventas y Mercadeo, el cual ya se encuentra contratado en el Canal desde el 14 de abril de 2015.</t>
  </si>
  <si>
    <t>Hallazgo 5: A pesar de que la Contraloría mencionó el tema de la falta de contratación del profesional de Ventas y Mercadeo en el hallazgo 2.1.11.4 Hallazgo Administrativo con presunta incidencia disciplinaria. Nombramiento inoportuno en el área de Mercadeo y Ventas, del informe correspondiente a la Auditoría Regular del período 2013, la situación reincidió desde el mes de julio de 2014 causando falta de coordinación del área, atraso de actualización de las tarifas por bienes y/o servicios y afectación en la sostenibilidad económica y financiera del Canal originada en la venta de productos y servicios.
Con base en el Manual Específico de Funciones, la persona que desempeñe el cargo de Profesional Universitario de Ventas y Mercadeo debería contactar a los proveedores y desarrollar las actividades de gestión comercial, labores que están desarrollando las contratistas de apoyo.</t>
  </si>
  <si>
    <t>*Recolectar las hojas de vida de los aspirantes que cuentan con el perfil requerido según el manual de funciones y requisitos de la entidad.
*Analizar las hojas de vida recibidas.
*Remitir las hojas de vidas preseleccionadas al Director Operativo para su evaluación y aprobación.
*Realizar la contratación del candidato seleccionado.</t>
  </si>
  <si>
    <t>Recursos Humanos</t>
  </si>
  <si>
    <t>Profesional Universitario de Recursos Humanos</t>
  </si>
  <si>
    <t>María Marlene González Dosa</t>
  </si>
  <si>
    <t>1) Correo electrónico del 25 de marzo de 2015 donde el profesional de Recursos Humanos solicita información de las entrevistas realizadas a los candidatos
2) Correo electrónico del 26 de marzo de 2015 donde se da respuesta a la solicitud hecha por el profesional de recursos Humanos. 
3) Contrato Individual de Trabajo  a Termino Indefinido Celebrado entre Canal Capital y José Luise Ayala Forero - Contrato Laboral No. 0115 - 2015</t>
  </si>
  <si>
    <t>Se evidencia la existencia de dos correos electrónicos, en donde se evidencia el trámite de recolección, análisis, y revisión de hojas de vida de postulantes al cargo de Profesional Universitario de Ventas y Mercadeo; en el correo se indica el recibimiento de 2 hojas de vida, de las cuales el Director Operativo escoge a José Luis Ayala. Se evidencia el proceso de contratación del mencionado señor  para ocupar el cargo vacante. El contrato fue suscrito el 14 de abril de 2015.
Aunque no se evidencia por completo la realización de las 4 actividades incluidas en la acción, se constató que efectivamente el profesional de Ventas y Mercadeo ya se encuentra contratado al interior del canal, por lo tanto se la la calificación del 100%</t>
  </si>
  <si>
    <t>Hallazgo 6: Se evidenció que el 5 de agosto de 2014 una contratista de apoyo al profesional de ventas fue designada como Supervisora del Contrato Interadministrativo No. 4600014022 del 21 de julio de 2014  suscrito entre Canal Capital y la Empresa de Telecomunicaciones de Bogotá.
Con base en lo establecido en el Estatuto Anticorrupción los contratistas podrán brindar apoyo en la supervisión de los contratos, pero la supervisión debe ejercerla la misma entidad estatal cuando no se requiere de conocimientos especializados.
Considerando que la supervisión del Convenio no requiere conocimientos especializados, tal como puede evidenciarse en la ‘Notificación supervisor’ en la cual se detallan las actividades a desarrollar para ejercer dicha supervisión; no es viable que se designe a una persona contratista como supervisor del mencionado convenio.</t>
  </si>
  <si>
    <t xml:space="preserve">*Solicitar a la Coordinación
Jurídica que haga el traslado
de la supervisión a un
funcionario de planta.
*Solicitar la inclusión de una
obligación especifica para el
apoyo de supervisión al
funcionario de planta en el caso
que se requiera.
</t>
  </si>
  <si>
    <t>*Solicitar a la Coordinación Jurídica que haga el traslado de la supervisión a un funcionario de planta.
*Solicitar la inclusión de una obligación específica para el apoyo de supervisión al funcionario de planta en el caso que se requiera.</t>
  </si>
  <si>
    <t>1 Cambio de
supervisión  solicitado</t>
  </si>
  <si>
    <t>Se indica por parte del área que se ha solicitado de forma reiterada al Director operativo realizar la solicitud de traslado de supervisión del contrato nombrado en el hallazgo, las cual aún no ha sido realizada por parte del Director.
De lo anterior se expresa que el cambio de supervisor de un contrato no puede ser dado por parte de la Coordinación Jurídica a menos que el Ordenar del Gasto de dicho contrato solicite este cambio.</t>
  </si>
  <si>
    <t>1) Correo de Bogotá es TIC - Fwd_ Solicitudes
2)Memorando 0929 del 7 de julio de 2015 con asunto “Supervisión”</t>
  </si>
  <si>
    <r>
      <t xml:space="preserve">Se evidencia correo electrónico del 19 de mayo a Dirección operativa en donde se solicita el cambio de supervisión del contrato interadministrativo de la ETB. Además se evidencia la existencia del memorando 0929 del 7 de julio de 2015 en el cual se indica el cambio de supervisión de varios contratos, dentro de los cuales, se encuentra el contrato de la ETB quedando a cargo de la Auxiliar de ventas y Mercadeo.
</t>
    </r>
    <r>
      <rPr>
        <b/>
        <sz val="9"/>
        <color theme="1"/>
        <rFont val="Tahoma"/>
        <family val="2"/>
      </rPr>
      <t xml:space="preserve">Calificación: </t>
    </r>
    <r>
      <rPr>
        <sz val="9"/>
        <color theme="1"/>
        <rFont val="Tahoma"/>
        <family val="2"/>
      </rPr>
      <t>Se indica el 100% de avance de la acción dado que se realizó el traslado de la supervisión del contrato a un funcionario de Planta del Canal, además de no evidenciarse la necesidad de incluir una obligación específica para el apoyo de supervisión al funcionario de planta</t>
    </r>
  </si>
  <si>
    <t>Hallazgo 6: Se evidenció que el 5 de agosto de 2014 una contratista de apoyo al profesional de ventas fue designada como Supervisora del Contrato Interadministrativo No. 4600014022 del 21 de julio de 2014  suscrito entre Canal Capital y la Empresa de Telecomunicaciones de Bogotá.
Con base en lo establecido en el Estatuto Anticorrupción los contratistas podrán brindar apoyo en la supervisión de los contratos, pero la supervisión debe ejercerla la misma entidad estatal cuando no se requiere de conocimientos especializados.
Considerando que la supervisión del Convenio no requiere conocimientos especializados, tal como puede evidenciarse en la ‘Notificación supervisor’ en la cual se detallan las actividades a desarrollar para ejercer dicha supervisión; no es viable que se designe a una persona contratista como supervisor del mencionado convenio.</t>
  </si>
  <si>
    <t>*Porque no hay profesional
de ventas y mercadeo para
asignar esta supervisión.</t>
  </si>
  <si>
    <t>*Realizar la designación de la supervisión del contrato a un funcionario de planta.
*Solicitar la inclusión de una obligación específica para el apoyo de supervisión, al funcionario de planta en el caso que se requiera.</t>
  </si>
  <si>
    <t>1 Cambio de
supervisión realizado</t>
  </si>
  <si>
    <t>Se expresa por parte de la Coordinación Jurídica que el cambio de supervisor de un contrato sólo puede sere efectuado al ser solicitado por el ordenador del gasto de dicho contrato; en este caso el Director Operativo al momento del seguimiento no ha hecho dicha solicitud.</t>
  </si>
  <si>
    <t>1- Memorando No. 929 del 7-jul-2015 de solicitud de designación de supervisor del Contrato Interadministrativo No. 4600014022 del 21 de julio de 2014  suscrito entre Canal Capital y la Empresa de Telecomunicaciones de Bogotá.
2- Formato AGCO-FT-020 donde se designa al Auxiliar de Ventas y Mercadeo como supervisoras del contrato interadministrativo.
3- Correo electrónico del 15-jul-2015 donde se notifica al auxiliar de Ventas y Mercadeo como nueva supervisora del contrato interadministrativo.</t>
  </si>
  <si>
    <r>
      <t xml:space="preserve">Se evidencia el Memorando No. 929 del 07-jul-2015 de la Dirección Operativa hacia la Coordinación Jurídica solicitando la desiganación (cambio) de supervisor del contrato interadministrativo No. 4600014022 del 21 de julio de 2014  suscrito entre Canal Capital y la Empresa de Telecomunicaciones de Bogotá. Dicho cambio se efectuó el 15 de julio de 2015 a través del formato AGCO-FT-020 Comunicación del supervisor y se notificó al supervisor mediante correo del 15-jul-2015. La nueva supervisora es la Auxiliar de Ventas y Mercadeo.
</t>
    </r>
    <r>
      <rPr>
        <b/>
        <sz val="9"/>
        <color theme="1"/>
        <rFont val="Tahoma"/>
        <family val="2"/>
      </rPr>
      <t/>
    </r>
  </si>
  <si>
    <t>Hallazgo 7: Se observó que las órdenes de pauta son numeradas como lo exige el procedimiento ‘Cotizaciones y convenios’. No obstante, no se cuenta con una base de datos con información de clientes e histórico de pautas que facilite la generación de información gerencial.</t>
  </si>
  <si>
    <t>Porque no se encontró un
consolidado de información
para presentación de
informes de acción
inmediata tanto del cliente
como el histórico de pauta
de cada uno</t>
  </si>
  <si>
    <t>Solicitar el asesoramiento al área de sistemas para la creación de base de datos en donde se pueda hacer el seguimiento del histórico de los clientes para pautas.</t>
  </si>
  <si>
    <t>1 base de datos</t>
  </si>
  <si>
    <t>1) Actas de reunión 008 y 015 de 2015 en donde se reúnen las áreas de Sistemas y Ventas y Mercadeo para tratar el tema de “Elaboración de base de datos” de los clientes de pautas del Canal.</t>
  </si>
  <si>
    <r>
      <t xml:space="preserve">Se expresa por parte del área que se han realizado 2 reuniones con Sistema en referencia al asesoramiento para la creación de la Base de datos e histórico de los clientes de pautas del Canal; se indica que se necesitan alrededor de 5 y 10 reuniones más para obtener completo asesoramiento.
</t>
    </r>
    <r>
      <rPr>
        <b/>
        <sz val="9"/>
        <color theme="1"/>
        <rFont val="Tahoma"/>
        <family val="2"/>
      </rPr>
      <t>Calificación:</t>
    </r>
    <r>
      <rPr>
        <sz val="9"/>
        <color theme="1"/>
        <rFont val="Tahoma"/>
        <family val="2"/>
      </rPr>
      <t xml:space="preserve"> se da un 20% de avance a la acción partiendo del supuesto de que se necesitan 10 reuniones para cerrar el tema de base de datos, de las cuales se han realizado 2.</t>
    </r>
  </si>
  <si>
    <t>1) Acta de reunión del 18 de junio de 2015 entre el área de Sistemas y Ventas y Mercadeo.</t>
  </si>
  <si>
    <r>
      <t xml:space="preserve">Se indica la realización de 2 reuniones con el área de Sistemas para tratar el tema del Histórico de los clientes de pauta. De las evidencias entregadas se evidencia una sola reunión realizada el 18 de Junio de 2015.
</t>
    </r>
    <r>
      <rPr>
        <b/>
        <sz val="9"/>
        <color theme="1"/>
        <rFont val="Tahoma"/>
        <family val="2"/>
      </rPr>
      <t xml:space="preserve">Calificación: </t>
    </r>
    <r>
      <rPr>
        <sz val="9"/>
        <color theme="1"/>
        <rFont val="Tahoma"/>
        <family val="2"/>
      </rPr>
      <t>Se indica un avance del 30% dado a que se han realizado 3 reuniones de las 10 pactadas en el anterior seguimiento.</t>
    </r>
  </si>
  <si>
    <r>
      <t xml:space="preserve">Desde el área el Ventas y Mercadeo se entregó al Profesional de Sistemas la base de datos de clientes para generar una base unificada. Adicionalmente se converso con el nuevo profesional de Sistemas John Bustos, sobre la base unificada, de dicha reunión se concluyó que una vez se defina el Sistema Integrado de Información Interna, se podrá comenzar a construir la base de datos de entidades,, clientes privados, y agencias de publicidad o centrales de medios con su información básica e histórica de inversiones en el canal. No se presentaron evidencias que respalden las actividades descritas.
</t>
    </r>
    <r>
      <rPr>
        <b/>
        <sz val="9"/>
        <color theme="1"/>
        <rFont val="Tahoma"/>
        <family val="2"/>
      </rPr>
      <t xml:space="preserve">Calificación: </t>
    </r>
    <r>
      <rPr>
        <sz val="9"/>
        <color theme="1"/>
        <rFont val="Tahoma"/>
        <family val="2"/>
      </rPr>
      <t>Se mantiene la calificación del seguimiento anterior</t>
    </r>
  </si>
  <si>
    <t xml:space="preserve">Porque no se encontró un
consolidado de información
para presentación de
informes de acción
inmediata tanto del cliente
como el histórico de pauta
de cada uno.
</t>
  </si>
  <si>
    <t>* Asesorar al área de ventas y mercadeo para la creación de base de datos en donde se pueda hacer el seguimiento del histórico de los clientes para pautas.</t>
  </si>
  <si>
    <r>
      <t xml:space="preserve">Se evidencia acta de reunión del 22 de abril de 2015 entre las áreas de Sistemas y Ventas y Mercadeo en donde se asesora a ventas y Mercadeo sobre el levantamiento de información necesaria para la creación de una Base de Datos y Seguimiento Histórico de los clientes de pautas del Canal. Se indica por parte de Sistemas que se deben concertar más reuniones con Ventas y Mercadeo.
</t>
    </r>
    <r>
      <rPr>
        <b/>
        <sz val="9"/>
        <color theme="1"/>
        <rFont val="Tahoma"/>
        <family val="2"/>
      </rPr>
      <t xml:space="preserve">
Calificación: </t>
    </r>
    <r>
      <rPr>
        <sz val="9"/>
        <color theme="1"/>
        <rFont val="Tahoma"/>
        <family val="2"/>
      </rPr>
      <t>se da un 20% de avance a la acción partiendo del supuesto de que se necesitan 10 reuniones para cerrar el tema de base de datos, de las cuales se han realizado 2.</t>
    </r>
  </si>
  <si>
    <t>1) Acta de Reunión del 18 de junio de 2015.
2) Borrador en Excel de Base de datos “Plantilla”</t>
  </si>
  <si>
    <r>
      <t xml:space="preserve">Se evidencia la existencia de una acta para el seguimiento de esta acción, en la cual el orden del día es: "Revisión de los documentos relacionados con el hallazgo - Análisis para la implementación de este tema". Se evidencia además una planilla de Hoja de Cálculo con la cual se busca consolidar la base de datos; esta plantilla aún se encuentra en formulación y ajuste.
</t>
    </r>
    <r>
      <rPr>
        <b/>
        <sz val="9"/>
        <color theme="1"/>
        <rFont val="Tahoma"/>
        <family val="2"/>
      </rPr>
      <t xml:space="preserve">Calificación: </t>
    </r>
    <r>
      <rPr>
        <sz val="9"/>
        <color theme="1"/>
        <rFont val="Tahoma"/>
        <family val="2"/>
      </rPr>
      <t>Se indica un avance del 30% dado a que se evidencia la realización de 3 reuniones de las 10 pactadas en el anterior seguimiento.</t>
    </r>
  </si>
  <si>
    <r>
      <t xml:space="preserve">Se indica por parte de la Subdirección Administrativa la realización de reunión entre Ventas y Mercadeo y Sistemas, donde se realizó la asesoría por parte de Sistemas para el levantamiento de la base de datos. No se dejó evidencia de dicha reunión. Así mismo se expresa la preocupación que por la salida del Profesional de Ventas y Mercadeo se presente un retroceso en la ejecución de la acción.
</t>
    </r>
    <r>
      <rPr>
        <b/>
        <sz val="9"/>
        <color theme="1"/>
        <rFont val="Tahoma"/>
        <family val="2"/>
      </rPr>
      <t xml:space="preserve">Calificación: </t>
    </r>
    <r>
      <rPr>
        <sz val="9"/>
        <color theme="1"/>
        <rFont val="Tahoma"/>
        <family val="2"/>
      </rPr>
      <t xml:space="preserve">Se califica con 50% de avance debido a que ambas áreas (VyM y Sistemas) expresaron la realización de la reunión, pero sin embargo no se dejaron evidencias al respecto y la conclusión final dada por VyM fue que una vez se defina el Sistema Integrado de Información Interna, se podrá comenzar a construir la base de datos </t>
    </r>
  </si>
  <si>
    <t>Formulación de Mapa de Riesgos de la Gestión Contractual - Veeduría Distrital</t>
  </si>
  <si>
    <t>1.4.1</t>
  </si>
  <si>
    <t>Adquirir bienes, servicios e insumos no contemplados en el Plan anual de Adquisiciones.</t>
  </si>
  <si>
    <t xml:space="preserve">* Desconocimiento de las
necesidades en cada una de
las áreas.
* Fallas en la planeación y en la elaboración Plan  de Acción y Plan  Anual de Adquisiciones
</t>
  </si>
  <si>
    <t>Realizar dos mesas de trabajo, para la elaboración del Plan Financiero. previo a la elaboración del Plan Anual de Adquisiciones.</t>
  </si>
  <si>
    <t>No. De mesas de trabajo realizadas /  No. De mesas de trabajo programadas</t>
  </si>
  <si>
    <t>Subdirección Financiera
Planeación</t>
  </si>
  <si>
    <t>Subdirector Financiero
Profesional Universitario de Planeación</t>
  </si>
  <si>
    <t>Guillermo Antonio Tamayo Sánchez
Hernán Guillermo Roncancio Herrera</t>
  </si>
  <si>
    <t>1- Correos entre la SDCRYD y el Canal para la formulación del Anteproyecto de Presupuesto (27, 28, 29 de octubre de 2015).
2- Correos entre Planeación, Subdirección Financiera y Subdirección Administrativa para la formulación del Anteproyecto de Presupuesto.</t>
  </si>
  <si>
    <t>No se evidencia la realización de las 2 mesas de trabajo, sin embargo se evidencian una serie de correos electrónicos entre la Subdirección Financiera, área de Planeación, y las áreas que apoyaron en la formulación del Anteproyecto de Presupuesto. Además se evidencian correos electrónicos entre la Dirección de Planeación y Procesos Estratégicos de la Secretaría Distrital de Cultura, Recreación y Deporte, con el fin de formular el Anteproyecto de Presupuesto 2015</t>
  </si>
  <si>
    <t>1) Memorando interno No. 1048 del 11 de Julio de 2014.
2) Memorando interno No. 1110 del 28 de Jullio de 2014.
3) Memorando interno No. 1137 del 30 de Julio de 2014. 
4) Memorando interno No. 1183 del 5 de Agosto de 2014
4) Circular 13 de 2014.</t>
  </si>
  <si>
    <r>
      <rPr>
        <b/>
        <sz val="9"/>
        <color theme="1"/>
        <rFont val="Tahoma"/>
        <family val="2"/>
      </rPr>
      <t>PL:</t>
    </r>
    <r>
      <rPr>
        <sz val="9"/>
        <color theme="1"/>
        <rFont val="Tahoma"/>
        <family val="2"/>
      </rPr>
      <t xml:space="preserve"> Se indica que Planeación se reunió en la Secretaría de Cultura con la Subdirección Financiera, con Secretaría de Planeación, Secretaría de Hacienda y demás entidades del Sector, en esta reunión se dieron lineamientos para la programación Presupuestal; no se evidencio el acta que soporte esta reunión.
Se indica la realización de una reunión entre Planeación y Financiera, donde se plantearon lineamientos para la elaboración del anteproyecto de presupuesto (Plan Financiero); no se evidencio el acta que soporte esta reunión.
</t>
    </r>
    <r>
      <rPr>
        <b/>
        <sz val="9"/>
        <color theme="1"/>
        <rFont val="Tahoma"/>
        <family val="2"/>
      </rPr>
      <t xml:space="preserve">SF: </t>
    </r>
    <r>
      <rPr>
        <sz val="9"/>
        <color theme="1"/>
        <rFont val="Tahoma"/>
        <family val="2"/>
      </rPr>
      <t xml:space="preserve">Se evidencio que de acuerdo con la Circular 13 de 2014 se tuvo en cuenta los principales aspectos para la realización oportuna  de la gestion presupuestal, se emitio el memorando interno No. 1048 donde se realizò el cronograma interno para la elaboraciòn del Plan Financiero. 
El memorando No. 1110 del 28 de Julio de 2014 emitido por la oficina de control interno dio respuesta a la necesidad de contrataciòn.
El memorando No. 1137 del 30 de Julio de 2014 de la Oficina Jurídica dió respuesta a las necesidades de esta área. 
El memorando No. 1520 del 3 de Octubre de 2014 la Subdirección Financiera remitio la información para el pago de impuestos.
El memorando No. 1183 de 2014 remitió la proyección de la oficina de Recursos Humanos. 
</t>
    </r>
    <r>
      <rPr>
        <b/>
        <sz val="9"/>
        <color theme="1"/>
        <rFont val="Tahoma"/>
        <family val="2"/>
      </rPr>
      <t xml:space="preserve">Calificación: </t>
    </r>
    <r>
      <rPr>
        <sz val="9"/>
        <color theme="1"/>
        <rFont val="Tahoma"/>
        <family val="2"/>
      </rPr>
      <t xml:space="preserve"> Se indica un 0% de avance dado a que no se presentaron evidencias.</t>
    </r>
  </si>
  <si>
    <r>
      <rPr>
        <b/>
        <sz val="9"/>
        <color theme="1"/>
        <rFont val="Tahoma"/>
        <family val="2"/>
      </rPr>
      <t>PL:</t>
    </r>
    <r>
      <rPr>
        <sz val="9"/>
        <color theme="1"/>
        <rFont val="Tahoma"/>
        <family val="2"/>
      </rPr>
      <t xml:space="preserve"> Nicolás David Castillo González
</t>
    </r>
    <r>
      <rPr>
        <b/>
        <sz val="9"/>
        <color theme="1"/>
        <rFont val="Tahoma"/>
        <family val="2"/>
      </rPr>
      <t xml:space="preserve">SF: </t>
    </r>
    <r>
      <rPr>
        <sz val="9"/>
        <color theme="1"/>
        <rFont val="Tahoma"/>
        <family val="2"/>
      </rPr>
      <t>Claudia Patricia Morales Morales</t>
    </r>
  </si>
  <si>
    <r>
      <rPr>
        <b/>
        <sz val="9"/>
        <rFont val="Tahoma"/>
        <family val="2"/>
      </rPr>
      <t xml:space="preserve">PL y SF:
</t>
    </r>
    <r>
      <rPr>
        <sz val="9"/>
        <rFont val="Tahoma"/>
        <family val="2"/>
      </rPr>
      <t xml:space="preserve">Mesas de trabajo para la formulación del Plan financiero 2016:
1. Acta de reunión del 26 de junio de 2015 (Digital)
1. Acta de Reunión del 4 de Agosto de 2015. (Digital)
</t>
    </r>
    <r>
      <rPr>
        <sz val="9"/>
        <color rgb="FFFF0000"/>
        <rFont val="Tahoma"/>
        <family val="2"/>
      </rPr>
      <t xml:space="preserve">2) Acta de Reunión del 14 de Agosto de 2015. </t>
    </r>
    <r>
      <rPr>
        <sz val="9"/>
        <rFont val="Tahoma"/>
        <family val="2"/>
      </rPr>
      <t xml:space="preserve">
3. Acta de Reunión del 19 de Agosto de 2015. (Digital)
4. 2 Acta de Reunión del 20 de Agosto de 2015. 1 (Digital)
5. Dos Actas de Reunión del 21 de Agosto de 2015.  (Digital)
6. Acta de Reunión del 24 de Agosto de 2015 (Digital)
7. Acta de Reunión del 27 de agosto de 2015 (Digital) 
8. Acta de Reunión del  8 septiembre de 2015. (Digital)
9. Oficio remisorio No. 1692 dirigido a Secretaria Distrital de Planeación y Oficio remisorio No. 1693 dirigido a Secretaria Distrital de Hacienda (Físico y Digital)
10. Plan Financiero 2016 (Físico y Digital)
</t>
    </r>
  </si>
  <si>
    <r>
      <rPr>
        <b/>
        <sz val="9"/>
        <color theme="1"/>
        <rFont val="Tahoma"/>
        <family val="2"/>
      </rPr>
      <t xml:space="preserve">PL: </t>
    </r>
    <r>
      <rPr>
        <sz val="9"/>
        <color theme="1"/>
        <rFont val="Tahoma"/>
        <family val="2"/>
      </rPr>
      <t xml:space="preserve">Se evidencian </t>
    </r>
    <r>
      <rPr>
        <sz val="9"/>
        <color rgb="FFFF0000"/>
        <rFont val="Tahoma"/>
        <family val="2"/>
      </rPr>
      <t xml:space="preserve">10 </t>
    </r>
    <r>
      <rPr>
        <sz val="9"/>
        <color theme="1"/>
        <rFont val="Tahoma"/>
        <family val="2"/>
      </rPr>
      <t xml:space="preserve">actas de reunión en las cuales se identifican las necesidades de cada área del Canal, posterior a esto, se ajustó y consolido el anteproyecto de presupuesto de la vigencia 2016 con las necesidades de la entidad priorizadas, el cual fue remitido a la secretaría de Hacienda por parte del Subdirector Financiero. Se está a la espera de la oficialización del presupuesto por parte de la Secretaría de hacienda.
</t>
    </r>
    <r>
      <rPr>
        <b/>
        <sz val="9"/>
        <color theme="1"/>
        <rFont val="Tahoma"/>
        <family val="2"/>
      </rPr>
      <t xml:space="preserve">SF: </t>
    </r>
    <r>
      <rPr>
        <sz val="9"/>
        <color theme="1"/>
        <rFont val="Tahoma"/>
        <family val="2"/>
      </rPr>
      <t xml:space="preserve"> Se realizaron diez </t>
    </r>
    <r>
      <rPr>
        <sz val="9"/>
        <color rgb="FFFF0000"/>
        <rFont val="Tahoma"/>
        <family val="2"/>
      </rPr>
      <t>(10)</t>
    </r>
    <r>
      <rPr>
        <sz val="9"/>
        <color theme="1"/>
        <rFont val="Tahoma"/>
        <family val="2"/>
      </rPr>
      <t xml:space="preserve">  reuniones para tratar la elaboración del Plan Financiero, las actas reposan en la Subdirección Administrativa y Planeación. 
Se evidenció los oficios remisorios No. 1692 dirigido a la Secretaria Distrital de Planeación y el No. 1693 dirigido a Secretaria Distrital de Hacienda donde se realizo el envío del Plan Financiero ajustado vigencia 2016.
</t>
    </r>
    <r>
      <rPr>
        <b/>
        <sz val="9"/>
        <color theme="1"/>
        <rFont val="Tahoma"/>
        <family val="2"/>
      </rPr>
      <t xml:space="preserve">Calificación: </t>
    </r>
    <r>
      <rPr>
        <sz val="9"/>
        <color theme="1"/>
        <rFont val="Tahoma"/>
        <family val="2"/>
      </rPr>
      <t>Se da por cumplida la acción al evidenciarse las reuniones para la construcción del Plan Financiero y su envío a la SHD.</t>
    </r>
  </si>
  <si>
    <r>
      <rPr>
        <b/>
        <sz val="9"/>
        <color theme="1"/>
        <rFont val="Tahoma"/>
        <family val="2"/>
      </rPr>
      <t>PL:</t>
    </r>
    <r>
      <rPr>
        <sz val="9"/>
        <color theme="1"/>
        <rFont val="Tahoma"/>
        <family val="2"/>
      </rPr>
      <t xml:space="preserve"> Nicolás David Castillo González
</t>
    </r>
    <r>
      <rPr>
        <b/>
        <sz val="9"/>
        <color theme="1"/>
        <rFont val="Tahoma"/>
        <family val="2"/>
      </rPr>
      <t xml:space="preserve">SF: </t>
    </r>
    <r>
      <rPr>
        <sz val="9"/>
        <color theme="1"/>
        <rFont val="Tahoma"/>
        <family val="2"/>
      </rPr>
      <t>Claudia Patricia Morales Morales</t>
    </r>
  </si>
  <si>
    <t>1.4.2</t>
  </si>
  <si>
    <t>Falta de compromiso y
participación de cada una de la áreas en a elaboración del
Plan de Acción y Plan de
Adquisición.</t>
  </si>
  <si>
    <t>Darle operatividad al Comité de Contratación en la elaboración y aprobación del Plan Anual de Adquisiciones. Resolución 090 de 2011</t>
  </si>
  <si>
    <t>1- Acta No. 2 del Comité de Contratación celebrado el 30-ene-2015 y en el cual se aprueba el Plan de Adquisiciones 2015.</t>
  </si>
  <si>
    <t>Se evidencia Acta No. 2 de Comité de Contratación celebrada el 30-ene-2015, en el cual se presentó el Plan Anual de Adquisiciones 2015 para la aprobación del Comité. Como resultado del Comité se realizan algunas observaciones y al final el Comité en pleno aprueba el Plan para ser subido a la Pagina Web del Canal y al SECOP.</t>
  </si>
  <si>
    <r>
      <t xml:space="preserve">Para el periodo evaluado no se han realizado modificaciones al Plan Anual de Adquisiciones 2015, por lo tanto en las sesiones del Comité de Contración no se ha tocado este tema en particular. El Comité se ha reunido en 3 ocaciones para temas de aprobación y presentación de los diferentes procesos contractuales a celebrar en periodo. Las actas se encuentran en proceso de aprobación por parte de los miembros del Comité.
</t>
    </r>
    <r>
      <rPr>
        <b/>
        <sz val="9"/>
        <color theme="1"/>
        <rFont val="Tahoma"/>
        <family val="2"/>
      </rPr>
      <t xml:space="preserve">Calificación: </t>
    </r>
    <r>
      <rPr>
        <sz val="9"/>
        <color theme="1"/>
        <rFont val="Tahoma"/>
        <family val="2"/>
      </rPr>
      <t>Se califica un avance del 83% debido a que no se han presentado modificaciones al Plan Anual de Adquisiciones y han sesionados en 3 ocaciones el Comité de Contratación.</t>
    </r>
  </si>
  <si>
    <t>Acta No. 6 de la Reunión con el comité de Contratación en la Cual se Aprueba la modificación  del Plan Anual de Adquisiciones.  (Digital)</t>
  </si>
  <si>
    <r>
      <t xml:space="preserve">Se evidencia que el 31 de julio de 2015 el comité de Contratación aprobó la modificación del Plan anual de Adquisiciones mediante Acta de Reunión No. 6. Por lo tanto se da por cerrada esta acción.
</t>
    </r>
    <r>
      <rPr>
        <b/>
        <sz val="9"/>
        <color theme="1"/>
        <rFont val="Tahoma"/>
        <family val="2"/>
      </rPr>
      <t xml:space="preserve">Calificación: </t>
    </r>
    <r>
      <rPr>
        <sz val="9"/>
        <color theme="1"/>
        <rFont val="Tahoma"/>
        <family val="2"/>
      </rPr>
      <t>Se da cumplida la acción al presentarse ante el Comité de Contratación el Plan Anual de Adquisiciones para su aprobación y modificaciones pertinentes.</t>
    </r>
  </si>
  <si>
    <t>1.4.3</t>
  </si>
  <si>
    <t>Debilidades en la ejecución del contrato</t>
  </si>
  <si>
    <t>* Desconocimiento en los
procesos y procedimientos
* Falta de interés y  compromiso en el momento de elaborar los documentos previos.</t>
  </si>
  <si>
    <t>Socializar e interiorizar los procesos y procedimientos, en reuniones programadas trimestralmente.</t>
  </si>
  <si>
    <t>No. De reuniones realizadas /  No. De reuniones programadas</t>
  </si>
  <si>
    <t>Coordinación Jurídica
Planeación</t>
  </si>
  <si>
    <t>Coordinador Jurídico
Profesional Universitario de Planeación</t>
  </si>
  <si>
    <t>Ingrid Natalia Santamaría Pérez
Hernán Guillermo Roncancio Herrera</t>
  </si>
  <si>
    <r>
      <t xml:space="preserve">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No se realiza la revisión del Manual entregado ni de los demás documentos anexos.
</t>
    </r>
    <r>
      <rPr>
        <b/>
        <sz val="9"/>
        <color theme="1"/>
        <rFont val="Tahoma"/>
        <family val="2"/>
      </rPr>
      <t xml:space="preserve">Calificación: </t>
    </r>
    <r>
      <rPr>
        <sz val="9"/>
        <color theme="1"/>
        <rFont val="Tahoma"/>
        <family val="2"/>
      </rPr>
      <t>Se califica con 0% de avance debido a que no se tiene el Manual de Contratación aprobado y socializado.</t>
    </r>
  </si>
  <si>
    <t>1- Acta de reunión del 2-jul-2015 revisión de procedimientos Vs. Manual, celebrada entre la Coordinación Jurídica y Planeación.</t>
  </si>
  <si>
    <r>
      <rPr>
        <b/>
        <sz val="9"/>
        <color theme="1"/>
        <rFont val="Tahoma"/>
        <family val="2"/>
      </rPr>
      <t>CJ:</t>
    </r>
    <r>
      <rPr>
        <sz val="9"/>
        <color theme="1"/>
        <rFont val="Tahoma"/>
        <family val="2"/>
      </rPr>
      <t xml:space="preserve"> No se cuenta con el Manual de Contratación aprobado a la fecha, siendo el insumo necesario para la actualización de los procedimientos de Contratación. Sin embargo, la Coordinación Jurídica y de acuerdo a lo indicado en el memorando No. 780 del 7-jun-2015 donde remitien el Cronograma mesas de trabajo-revision de procedimientos a cargo de Planeación, se celebró reunión el 2-jul-2015 donde se revisan los procedimientos frente al Manual de Contratación que esta en actualización, se determina la metodología para estructurar los procesos y se decide revisar los procedimientos posteriormente a la aprobación del Manual para analizar si son ajustados a la realidad jurídica del Canal.
</t>
    </r>
    <r>
      <rPr>
        <b/>
        <sz val="9"/>
        <color theme="1"/>
        <rFont val="Tahoma"/>
        <family val="2"/>
      </rPr>
      <t>PL:</t>
    </r>
    <r>
      <rPr>
        <sz val="9"/>
        <color theme="1"/>
        <rFont val="Tahoma"/>
        <family val="2"/>
      </rPr>
      <t xml:space="preserve"> No se he realizado aún alguna reunión debido a que los procesos se encuentran en proceso de actualización.
</t>
    </r>
    <r>
      <rPr>
        <b/>
        <sz val="9"/>
        <color theme="1"/>
        <rFont val="Tahoma"/>
        <family val="2"/>
      </rPr>
      <t>Calificación:</t>
    </r>
    <r>
      <rPr>
        <sz val="9"/>
        <color theme="1"/>
        <rFont val="Tahoma"/>
        <family val="2"/>
      </rPr>
      <t xml:space="preserve"> Se mantiene la misma calificación del seguimiento anterior porque no se tiene aprobado y socializado el Manual de Contratación.
</t>
    </r>
    <r>
      <rPr>
        <b/>
        <sz val="9"/>
        <color theme="1"/>
        <rFont val="Tahoma"/>
        <family val="2"/>
      </rPr>
      <t/>
    </r>
  </si>
  <si>
    <r>
      <rPr>
        <b/>
        <sz val="9"/>
        <color theme="1"/>
        <rFont val="Tahoma"/>
        <family val="2"/>
      </rPr>
      <t xml:space="preserve">CJ: </t>
    </r>
    <r>
      <rPr>
        <sz val="9"/>
        <color theme="1"/>
        <rFont val="Tahoma"/>
        <family val="2"/>
      </rPr>
      <t xml:space="preserve">Rubén Antonio Mora Garcés
</t>
    </r>
    <r>
      <rPr>
        <b/>
        <sz val="9"/>
        <color theme="1"/>
        <rFont val="Tahoma"/>
        <family val="2"/>
      </rPr>
      <t xml:space="preserve">PL: </t>
    </r>
    <r>
      <rPr>
        <sz val="9"/>
        <color theme="1"/>
        <rFont val="Tahoma"/>
        <family val="2"/>
      </rPr>
      <t>Nicolás David Castillo González</t>
    </r>
  </si>
  <si>
    <r>
      <rPr>
        <b/>
        <sz val="9"/>
        <color theme="1"/>
        <rFont val="Tahoma"/>
        <family val="2"/>
      </rPr>
      <t xml:space="preserve">PL: </t>
    </r>
    <r>
      <rPr>
        <sz val="9"/>
        <color theme="1"/>
        <rFont val="Tahoma"/>
        <family val="2"/>
      </rPr>
      <t xml:space="preserve">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t>
    </r>
    <r>
      <rPr>
        <b/>
        <sz val="9"/>
        <color theme="1"/>
        <rFont val="Tahoma"/>
        <family val="2"/>
      </rPr>
      <t xml:space="preserve">CJ: </t>
    </r>
    <r>
      <rPr>
        <sz val="9"/>
        <color theme="1"/>
        <rFont val="Tahoma"/>
        <family val="2"/>
      </rPr>
      <t xml:space="preserve">No se ha realizado las modificaciones y socializaciones respectivas debido a que no ha sido aprobado el Manual de Contratación
</t>
    </r>
    <r>
      <rPr>
        <b/>
        <sz val="9"/>
        <color theme="1"/>
        <rFont val="Tahoma"/>
        <family val="2"/>
      </rPr>
      <t xml:space="preserve">Calificación: </t>
    </r>
    <r>
      <rPr>
        <sz val="9"/>
        <color theme="1"/>
        <rFont val="Tahoma"/>
        <family val="2"/>
      </rPr>
      <t>Se mantiene la misma calificación del seguimiento anterior al no tener los procedimientos del Proceso de Gestión Jurídica y Contratación actualizados.</t>
    </r>
  </si>
  <si>
    <r>
      <rPr>
        <b/>
        <sz val="9"/>
        <color theme="1"/>
        <rFont val="Tahoma"/>
        <family val="2"/>
      </rPr>
      <t>PL:</t>
    </r>
    <r>
      <rPr>
        <sz val="9"/>
        <color theme="1"/>
        <rFont val="Tahoma"/>
        <family val="2"/>
      </rPr>
      <t xml:space="preserve"> Nicolás David Castillo González
</t>
    </r>
    <r>
      <rPr>
        <b/>
        <sz val="9"/>
        <color theme="1"/>
        <rFont val="Tahoma"/>
        <family val="2"/>
      </rPr>
      <t>CJ:</t>
    </r>
    <r>
      <rPr>
        <sz val="9"/>
        <color theme="1"/>
        <rFont val="Tahoma"/>
        <family val="2"/>
      </rPr>
      <t xml:space="preserve"> Camilo Andrés Caicedo Estrada</t>
    </r>
  </si>
  <si>
    <t>1.4.4</t>
  </si>
  <si>
    <t>Falta de planeación para
elaborar los documentos
previos</t>
  </si>
  <si>
    <t>Hacer seguimiento al Plan Anual de Adquisiciones.</t>
  </si>
  <si>
    <t>No. De seguimientos realizados /  No. De seguimientos programados</t>
  </si>
  <si>
    <t>1- Memorando 355 del 13-mar-2015  Seguimiento a la ejecución presupuestal de feb -2015
2- Memorando 469 del 13-abr-2015  Seguimiento a la ejecución presupuestal de marzo -2015
3- Memorando 612 del 08-may-2015 Seguimiento a la ejecución presupuestal de abril -2015</t>
  </si>
  <si>
    <t xml:space="preserve">El área de Planeación ha realizado 3 seguimiento a la ejecución del presupuesto aprobado 2015 en los meses de febrero y marzo de 2015, En dichos seguimientos se indica el porcentaje de cumplimiento, los valores comprometidos y contratados por las diferentes áreas y por cada uno de los proyectos, incluyendo el Plan Financiero 2015 suscrito con los recursos de la ANTV. </t>
  </si>
  <si>
    <t>1) Excel “Plan de Contratación 2015”
2) Excel “Plan de Contratación Febrero 2015”
3) Excel “Plan de Contratación Marzo 2015”
4) Excel “Plan de Contratación Abril 2015”
5) Excel “Plan de Contratación Mayo 2015”
6) Plan de Contratación Junio 2015</t>
  </si>
  <si>
    <r>
      <rPr>
        <b/>
        <sz val="9"/>
        <color theme="1"/>
        <rFont val="Tahoma"/>
        <family val="2"/>
      </rPr>
      <t>PL:</t>
    </r>
    <r>
      <rPr>
        <sz val="9"/>
        <color theme="1"/>
        <rFont val="Tahoma"/>
        <family val="2"/>
      </rPr>
      <t xml:space="preserve">Se evidencia el documento “Plan de Contratación Junio 2015” en el cual, en la pestaña “Plan Contractual Inversión”, se tiene descritos los nombres de los proyectos, el objeto del contrato y su asignación presupuestal de forma mensual, entre otros, realizando un seguimiento a la ejecución y consolidando la información en un cuadro resumen.
</t>
    </r>
    <r>
      <rPr>
        <b/>
        <sz val="9"/>
        <color theme="1"/>
        <rFont val="Tahoma"/>
        <family val="2"/>
      </rPr>
      <t xml:space="preserve">Calificación: </t>
    </r>
    <r>
      <rPr>
        <sz val="9"/>
        <color theme="1"/>
        <rFont val="Tahoma"/>
        <family val="2"/>
      </rPr>
      <t>Se califica con 50% de avance, siendo 12 seguimientos al año, y a la fecha se han realizado 6 seguimientos a la ejecución del PAA 2015</t>
    </r>
  </si>
  <si>
    <r>
      <rPr>
        <b/>
        <sz val="9"/>
        <color theme="1"/>
        <rFont val="Tahoma"/>
        <family val="2"/>
      </rPr>
      <t>PL:</t>
    </r>
    <r>
      <rPr>
        <sz val="9"/>
        <color theme="1"/>
        <rFont val="Tahoma"/>
        <family val="2"/>
      </rPr>
      <t xml:space="preserve"> Nicolas David Castillo González
</t>
    </r>
    <r>
      <rPr>
        <b/>
        <sz val="9"/>
        <color theme="1"/>
        <rFont val="Tahoma"/>
        <family val="2"/>
      </rPr>
      <t/>
    </r>
  </si>
  <si>
    <t>1. Matriz en Excel “Plan de Contratación Julio 2015” (Digital)
2. Matriz en Excel “Plan de Contratación Agosto 2015” (Digital)
3. Matriz en Excel “Plan de Contratación Septiembre 2015” (Digital)</t>
  </si>
  <si>
    <r>
      <t xml:space="preserve">Se evidencian 3 documentos en Excel, con los cuales se realiza el seguimiento al Plan Anual de Adquisiciones - PAA, estos documentos están dispuestos para el seguimiento mensual que se le realiza al PAA para los meses de julio, agosto y septiembre.
</t>
    </r>
    <r>
      <rPr>
        <b/>
        <sz val="9"/>
        <color theme="1"/>
        <rFont val="Tahoma"/>
        <family val="2"/>
      </rPr>
      <t>Calificación:</t>
    </r>
    <r>
      <rPr>
        <sz val="9"/>
        <color theme="1"/>
        <rFont val="Tahoma"/>
        <family val="2"/>
      </rPr>
      <t xml:space="preserve"> Se califica con 75% de avance, siendo 12 seguimientos al año, y a la fecha se han realizado 9 seguimientos a la ejecución del PAA 2015</t>
    </r>
  </si>
  <si>
    <t>1.4.5</t>
  </si>
  <si>
    <t>Falta de mayor detalle en los
procesos y procedimientos</t>
  </si>
  <si>
    <t>Documentar y mejorar en detalle los procedimientos</t>
  </si>
  <si>
    <r>
      <rPr>
        <b/>
        <sz val="9"/>
        <color theme="1"/>
        <rFont val="Tahoma"/>
        <family val="2"/>
      </rPr>
      <t xml:space="preserve">PL: </t>
    </r>
    <r>
      <rPr>
        <sz val="9"/>
        <color theme="1"/>
        <rFont val="Tahoma"/>
        <family val="2"/>
      </rPr>
      <t xml:space="preserve">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t>
    </r>
    <r>
      <rPr>
        <b/>
        <sz val="9"/>
        <color theme="1"/>
        <rFont val="Tahoma"/>
        <family val="2"/>
      </rPr>
      <t xml:space="preserve">CJ: </t>
    </r>
    <r>
      <rPr>
        <sz val="9"/>
        <color theme="1"/>
        <rFont val="Tahoma"/>
        <family val="2"/>
      </rPr>
      <t xml:space="preserve">Se evidencia que no se ha dado avance a la acción debido a que este va ligado a la Aprobación del Manual de Contratación
</t>
    </r>
    <r>
      <rPr>
        <b/>
        <sz val="9"/>
        <color theme="1"/>
        <rFont val="Tahoma"/>
        <family val="2"/>
      </rPr>
      <t>Calificación:</t>
    </r>
    <r>
      <rPr>
        <sz val="9"/>
        <color theme="1"/>
        <rFont val="Tahoma"/>
        <family val="2"/>
      </rPr>
      <t xml:space="preserve"> Se mantiene la misma calificación del seguimiento anterior al no tener los procedimientos del Proceso de Gestión Jurídica y Contratación actualizados.</t>
    </r>
  </si>
  <si>
    <r>
      <t xml:space="preserve">PL: </t>
    </r>
    <r>
      <rPr>
        <sz val="9"/>
        <color theme="1"/>
        <rFont val="Tahoma"/>
        <family val="2"/>
      </rPr>
      <t>Nicolás David Castillo González</t>
    </r>
    <r>
      <rPr>
        <b/>
        <sz val="9"/>
        <color theme="1"/>
        <rFont val="Tahoma"/>
        <family val="2"/>
      </rPr>
      <t xml:space="preserve">
CJ: </t>
    </r>
    <r>
      <rPr>
        <sz val="9"/>
        <color theme="1"/>
        <rFont val="Tahoma"/>
        <family val="2"/>
      </rPr>
      <t>Camilo Andrés Caicedo Estrada</t>
    </r>
  </si>
  <si>
    <t>1.4.6</t>
  </si>
  <si>
    <t>Contratos que no se ajustan a las necesidades</t>
  </si>
  <si>
    <t>Falta de tiempo por la
carga laboral para
elaborar los estudios
previos.</t>
  </si>
  <si>
    <t>Redistribuir las cargas de trabajo</t>
  </si>
  <si>
    <t>Secretaría General
Coordinación Jurídica
Subdirección Administrativa
Recursos Humanos</t>
  </si>
  <si>
    <t>Secretario General
Coordinador Jurídico
Subdirector Administrativo
Profesional Universitario de Recursos Humanos</t>
  </si>
  <si>
    <t>Junny Cristina La Serna Bula
Ingrid Natalia Santamaría Pérez
María Eugenia Tovar Rojas
María Marlene González Dosa</t>
  </si>
  <si>
    <t>1- Minutas Contractuales No. 247-2015; 297-2015; 275-2015 con obligaciones especificas para el apoyo en la supervisión de contratos.
2- Minutas contractuales No. 327-2015, 367-2015, con obligaciones de apoyo adminstrativos</t>
  </si>
  <si>
    <t>Aunque no se cuenta con una directriz para redistribuir las cargas laborales de los funcionarios que llevan a cabo supervisión de contratos,  se evidencia la contratación de personal de apoyo y profesional que en las obligaciones contractuales se encuentran algunas relacionadas con el apoyo administrativo para la supervisión de contratos.</t>
  </si>
  <si>
    <r>
      <rPr>
        <b/>
        <sz val="9"/>
        <color theme="1"/>
        <rFont val="Tahoma"/>
        <family val="2"/>
      </rPr>
      <t>SG:</t>
    </r>
    <r>
      <rPr>
        <sz val="9"/>
        <color theme="1"/>
        <rFont val="Tahoma"/>
        <family val="2"/>
      </rPr>
      <t xml:space="preserve">
1) Excel "Estudio de Cargas Laborales"</t>
    </r>
  </si>
  <si>
    <r>
      <rPr>
        <b/>
        <sz val="9"/>
        <color theme="1"/>
        <rFont val="Tahoma"/>
        <family val="2"/>
      </rPr>
      <t>CJ:</t>
    </r>
    <r>
      <rPr>
        <sz val="9"/>
        <color theme="1"/>
        <rFont val="Tahoma"/>
        <family val="2"/>
      </rPr>
      <t xml:space="preserve"> No se han adelantado actividades al respecto, esta acción depende principalmente de directrices que imparta la Alta Gerencia al respecto. 
</t>
    </r>
    <r>
      <rPr>
        <b/>
        <sz val="9"/>
        <color theme="1"/>
        <rFont val="Tahoma"/>
        <family val="2"/>
      </rPr>
      <t>TH:</t>
    </r>
    <r>
      <rPr>
        <sz val="9"/>
        <color theme="1"/>
        <rFont val="Tahoma"/>
        <family val="2"/>
      </rPr>
      <t xml:space="preserve"> Se solicitó por parte de Talento humano y Subdirección Administrativa, realizar una reunión de revisión conjunta entre los responsables de la acción para obtener una respuesta conjunta.
</t>
    </r>
    <r>
      <rPr>
        <b/>
        <sz val="9"/>
        <color theme="1"/>
        <rFont val="Tahoma"/>
        <family val="2"/>
      </rPr>
      <t xml:space="preserve">SG: </t>
    </r>
    <r>
      <rPr>
        <sz val="9"/>
        <color theme="1"/>
        <rFont val="Tahoma"/>
        <family val="2"/>
      </rPr>
      <t xml:space="preserve">Se evidencia la realización de un Estudio de Cargas laborales al interior del Canal con el cual se realizó la propuesta de reestructuración de la Entidad; la realización de esta nueva disposición de cargos de planta aún no ha entrado en proceso de implementación.
</t>
    </r>
    <r>
      <rPr>
        <b/>
        <sz val="9"/>
        <color theme="1"/>
        <rFont val="Tahoma"/>
        <family val="2"/>
      </rPr>
      <t xml:space="preserve">Calificación: </t>
    </r>
    <r>
      <rPr>
        <sz val="9"/>
        <color theme="1"/>
        <rFont val="Tahoma"/>
        <family val="2"/>
      </rPr>
      <t>Se indica un avance del 0% dado a que no se ha realizado lo descrito en la acción.</t>
    </r>
  </si>
  <si>
    <r>
      <rPr>
        <b/>
        <sz val="9"/>
        <color theme="1"/>
        <rFont val="Tahoma"/>
        <family val="2"/>
      </rPr>
      <t xml:space="preserve">CJ: </t>
    </r>
    <r>
      <rPr>
        <sz val="9"/>
        <color theme="1"/>
        <rFont val="Tahoma"/>
        <family val="2"/>
      </rPr>
      <t xml:space="preserve">Rubén Antonio Mora Garcés
</t>
    </r>
    <r>
      <rPr>
        <b/>
        <sz val="9"/>
        <color theme="1"/>
        <rFont val="Tahoma"/>
        <family val="2"/>
      </rPr>
      <t xml:space="preserve">TH y SG: </t>
    </r>
    <r>
      <rPr>
        <sz val="9"/>
        <color theme="1"/>
        <rFont val="Tahoma"/>
        <family val="2"/>
      </rPr>
      <t>Nicolás David Castillo González</t>
    </r>
  </si>
  <si>
    <t>Oficio No. 2633 del 13-0ct-2015 de la Dirección Distrital de Presupuesto, solicitando documentación adicional. (Digital)</t>
  </si>
  <si>
    <r>
      <t xml:space="preserve">SG: </t>
    </r>
    <r>
      <rPr>
        <sz val="9"/>
        <color theme="1"/>
        <rFont val="Tahoma"/>
        <family val="2"/>
      </rPr>
      <t>Se señaló por parte de la secretaria general, que se continuaría con el seguimiento de las demás acciones una vez estuvieran los responsables, con el fin de hacer el seguimiento de forma compartida, debido a esto no fue posible hacer seguimiento de esta acción.</t>
    </r>
    <r>
      <rPr>
        <b/>
        <sz val="9"/>
        <color theme="1"/>
        <rFont val="Tahoma"/>
        <family val="2"/>
      </rPr>
      <t xml:space="preserve">
TH y SA: </t>
    </r>
    <r>
      <rPr>
        <sz val="9"/>
        <color theme="1"/>
        <rFont val="Tahoma"/>
        <family val="2"/>
      </rPr>
      <t xml:space="preserve">La reestructuración de la Planta presentada al Servicio Civil fue aprobada por esta entidad, con este concepto favorable se procedió a elaborar el ante proyecto de presupuesto para la ampliación de la planta. Mediante el oficio No. 1743 del 30-sep-2015 se elevó la solicitud de viabilidad presupuestal a la SDH, que mediante el oficio No. 2633 del 13-oct-2015 la SHD solicitó documentos adicionales a los inicialmente presentados. No se evidencia la respuesta dada por el canal a la solicitud de la SHD.
Calificación: Se mantiene la misma calificación al no tener la ampliación de la planta del Canal, con lo cual se daría la asignación de cargas laborales.
</t>
    </r>
    <r>
      <rPr>
        <b/>
        <sz val="9"/>
        <color theme="1"/>
        <rFont val="Tahoma"/>
        <family val="2"/>
      </rPr>
      <t xml:space="preserve">CJ: </t>
    </r>
    <r>
      <rPr>
        <sz val="9"/>
        <color theme="1"/>
        <rFont val="Tahoma"/>
        <family val="2"/>
      </rPr>
      <t xml:space="preserve">Se evidencia que no se ha realizado avance a la acción debido a que no se ha ampliado la Planta de Personal. 
</t>
    </r>
    <r>
      <rPr>
        <b/>
        <sz val="9"/>
        <color theme="1"/>
        <rFont val="Tahoma"/>
        <family val="2"/>
      </rPr>
      <t xml:space="preserve">Calificación: </t>
    </r>
    <r>
      <rPr>
        <sz val="9"/>
        <color theme="1"/>
        <rFont val="Tahoma"/>
        <family val="2"/>
      </rPr>
      <t>Se mantiene la misma calificación al no tener la ampliación de la planta del Canal, con lo cual se daría la asignación de cargas laborales.</t>
    </r>
  </si>
  <si>
    <r>
      <rPr>
        <b/>
        <sz val="9"/>
        <color theme="1"/>
        <rFont val="Tahoma"/>
        <family val="2"/>
      </rPr>
      <t xml:space="preserve">CJ: </t>
    </r>
    <r>
      <rPr>
        <sz val="9"/>
        <color theme="1"/>
        <rFont val="Tahoma"/>
        <family val="2"/>
      </rPr>
      <t xml:space="preserve">Camilo Andrés Caicedo Estrada
</t>
    </r>
    <r>
      <rPr>
        <b/>
        <sz val="9"/>
        <color theme="1"/>
        <rFont val="Tahoma"/>
        <family val="2"/>
      </rPr>
      <t xml:space="preserve">SA: </t>
    </r>
    <r>
      <rPr>
        <sz val="9"/>
        <color theme="1"/>
        <rFont val="Tahoma"/>
        <family val="2"/>
      </rPr>
      <t xml:space="preserve">Rubén Antonio Mora Garcés
</t>
    </r>
    <r>
      <rPr>
        <b/>
        <sz val="9"/>
        <color theme="1"/>
        <rFont val="Tahoma"/>
        <family val="2"/>
      </rPr>
      <t>SG:</t>
    </r>
    <r>
      <rPr>
        <sz val="9"/>
        <color theme="1"/>
        <rFont val="Tahoma"/>
        <family val="2"/>
      </rPr>
      <t xml:space="preserve"> Nicolás David Castillo González</t>
    </r>
  </si>
  <si>
    <t>1.4.7</t>
  </si>
  <si>
    <t>Fallas de planeación y
organización de la
entidad.</t>
  </si>
  <si>
    <t>Fortalecer la elaboración del Plan Anual de Adquisiciones y su uso como herramienta de planeación</t>
  </si>
  <si>
    <t>1- Correos entre la SDCRYD y el Canal para la formulación del Anteproyecto de Presupuesto (27, 28, 29 de octubre de 2015).
2- Correos entre Planeación, Subdirección Financiera y Subdirección Administrativa para la formulación del Anteproyecto de Presupuesto.
3- Memorando 355 del 13-mar-2015  Seguimiento a la ejecución presupuestal de feb -2015
4- Memorando 469 del 13-abr-2015  Seguimiento a la ejecución presupuestal de marzo -2015
5- Memorando 612 del 08-may-2015 Seguimiento a la ejecución presupuestal de abril -2015</t>
  </si>
  <si>
    <t xml:space="preserve">Para lograr el fortalecimiento del Plan Anual de Adquisiciones la entidad a realizado a través de varias reuniones con las áreas, la formulación del proyecto de presupuesto, así como la elaboración del Plan Anual de Adquisiciones 2015, aunque no se dejan actas de reunión para la formulación. Adicionalmente con los seguimientos realizados por el área de Planeación en el cumplimiento del presupuesto a través del cumplimiento a la ejecución contractual establecida en el PAA 2015, se está utilizando de buen forma esta herramienta.
</t>
  </si>
  <si>
    <r>
      <t xml:space="preserve">CJ: </t>
    </r>
    <r>
      <rPr>
        <sz val="9"/>
        <color theme="1"/>
        <rFont val="Tahoma"/>
        <family val="2"/>
      </rPr>
      <t xml:space="preserve">Para el periodo evaluado no se han realizado modificaciones al Plan Anual de Adquisiciones 2015, por lo tanto en las sesiones del Comité de Contración no se ha tocado este tema en particular. El Comité se ha reunido en 3 ocaciones para temas de aprobación y presentación de los diferentes procesos contractuales a celebrar en periodo. Las actas se encuentran en proceso de aprobación por parte de los miembros del Comité.
</t>
    </r>
    <r>
      <rPr>
        <b/>
        <sz val="9"/>
        <color theme="1"/>
        <rFont val="Tahoma"/>
        <family val="2"/>
      </rPr>
      <t>PL:</t>
    </r>
    <r>
      <rPr>
        <sz val="9"/>
        <color theme="1"/>
        <rFont val="Tahoma"/>
        <family val="2"/>
      </rPr>
      <t xml:space="preserve"> No se evidencia avance en la ejecución de la acción
</t>
    </r>
    <r>
      <rPr>
        <b/>
        <sz val="9"/>
        <color theme="1"/>
        <rFont val="Tahoma"/>
        <family val="2"/>
      </rPr>
      <t xml:space="preserve">Calificación: </t>
    </r>
    <r>
      <rPr>
        <sz val="9"/>
        <color theme="1"/>
        <rFont val="Tahoma"/>
        <family val="2"/>
      </rPr>
      <t>Se mantiene la misma calificación del seguimiento anterior.</t>
    </r>
  </si>
  <si>
    <r>
      <rPr>
        <b/>
        <sz val="9"/>
        <color theme="1"/>
        <rFont val="Tahoma"/>
        <family val="2"/>
      </rPr>
      <t>CJ:</t>
    </r>
    <r>
      <rPr>
        <sz val="9"/>
        <color theme="1"/>
        <rFont val="Tahoma"/>
        <family val="2"/>
      </rPr>
      <t xml:space="preserve">
Acta No. 6 de la Reunión con el comité de Contratación en la Cual se Aprueba la modificación  del Plan Anual de Adquisiciones.  (Digital)
</t>
    </r>
    <r>
      <rPr>
        <b/>
        <sz val="9"/>
        <color theme="1"/>
        <rFont val="Tahoma"/>
        <family val="2"/>
      </rPr>
      <t xml:space="preserve">
PL:</t>
    </r>
    <r>
      <rPr>
        <sz val="9"/>
        <color theme="1"/>
        <rFont val="Tahoma"/>
        <family val="2"/>
      </rPr>
      <t xml:space="preserve">
1. Borrador de procedimiento de Plan Anual de Adquisiciones. (Digital)
2. Correo electrónico del 4-sep-2015 donde se remite por parte de la Coordinación Jurídica a Planeación el borrador del procedimiento de PAA con los ajustes solicitados. (Digital)
</t>
    </r>
  </si>
  <si>
    <r>
      <rPr>
        <b/>
        <sz val="9"/>
        <color theme="1"/>
        <rFont val="Tahoma"/>
        <family val="2"/>
      </rPr>
      <t>CJ:</t>
    </r>
    <r>
      <rPr>
        <sz val="9"/>
        <color theme="1"/>
        <rFont val="Tahoma"/>
        <family val="2"/>
      </rPr>
      <t xml:space="preserve"> Se evidencia que se realizo el 31 de julio de 2015 una reunión con el comité de Contratación en la que se aprobó la modificación al Plan de Adquisiciones mediante Acta de Reunión No. 6
</t>
    </r>
    <r>
      <rPr>
        <b/>
        <sz val="9"/>
        <color theme="1"/>
        <rFont val="Tahoma"/>
        <family val="2"/>
      </rPr>
      <t xml:space="preserve">PL: </t>
    </r>
    <r>
      <rPr>
        <sz val="9"/>
        <color theme="1"/>
        <rFont val="Tahoma"/>
        <family val="2"/>
      </rPr>
      <t xml:space="preserve">Se evidencia la formulación de un borrador de procedimiento con el cual se busca formalizar las actividades y los responsables del seguimiento y control del Plan Anual de Adquisiciones, se indica que este borrador se encuentra en revisión por parte de la Secretaría General para sus observaciones y aprobación. 
Además se logra evidenciar que Planeación ha venido realizando seguimientos mensuales al Plan Anual de Adquisiciones vigencia 2015 y la entidad ya logró consolidar el anteproyecto de presupuesto vigencia 2016, el cual ya fue remitido a Secretaría de Hacienda y el CONFIS
</t>
    </r>
    <r>
      <rPr>
        <b/>
        <sz val="9"/>
        <color theme="1"/>
        <rFont val="Tahoma"/>
        <family val="2"/>
      </rPr>
      <t xml:space="preserve">
Calificación: </t>
    </r>
    <r>
      <rPr>
        <sz val="9"/>
        <color theme="1"/>
        <rFont val="Tahoma"/>
        <family val="2"/>
      </rPr>
      <t>Se califica con un 66,7%, dado que se evidencia la realización de 9 seguimientos al PAA 2015 y la formulación del anteproyecto de presupuesto del 2016.</t>
    </r>
  </si>
  <si>
    <t>1.4.8</t>
  </si>
  <si>
    <t>* Deficiencias en la
redacción de la necesidad, el objeto a contratar y especificaciones técnicas.
* Falta de mayor detalle en los instructivos para elaborar los estudios previos.</t>
  </si>
  <si>
    <t>Actualizar los instructivos de una manera más clara y socializarlos. Realizar talleres para elaborar estudios previos</t>
  </si>
  <si>
    <r>
      <rPr>
        <b/>
        <sz val="9"/>
        <color theme="1"/>
        <rFont val="Tahoma"/>
        <family val="2"/>
      </rPr>
      <t>CJ:</t>
    </r>
    <r>
      <rPr>
        <sz val="9"/>
        <color theme="1"/>
        <rFont val="Tahoma"/>
        <family val="2"/>
      </rPr>
      <t xml:space="preserve"> El borrador del Manual de Contratación entregado el pasado mes de marzo, fue remitido a la Secretaría de Cultura, Recreación y Deporte como cabeza del sector y  de la Junta Administradora Regional,  para su revisión y preaprobación. La Junta remitió sus observaciones a través de oficio, las cuales estan siendo objeto de revsión por la Secretaría General y el Despacho del Gerente del Canal. el Manual final teniendo en cuenta las observaciones dadas por la Junta Regional se tiene proyectado presentar el 31 de julio de 2015, fecha de la próxima junta.
</t>
    </r>
    <r>
      <rPr>
        <b/>
        <sz val="9"/>
        <color theme="1"/>
        <rFont val="Tahoma"/>
        <family val="2"/>
      </rPr>
      <t xml:space="preserve">
PL: </t>
    </r>
    <r>
      <rPr>
        <sz val="9"/>
        <color theme="1"/>
        <rFont val="Tahoma"/>
        <family val="2"/>
      </rPr>
      <t xml:space="preserve">No se evidencia avance dado que los procedimientos de la Coordinación jurídica están ligados al Manual de Contratación.
</t>
    </r>
    <r>
      <rPr>
        <b/>
        <sz val="9"/>
        <color theme="1"/>
        <rFont val="Tahoma"/>
        <family val="2"/>
      </rPr>
      <t>Calificación:</t>
    </r>
    <r>
      <rPr>
        <sz val="9"/>
        <color theme="1"/>
        <rFont val="Tahoma"/>
        <family val="2"/>
      </rPr>
      <t xml:space="preserve"> Se mantiene la misma calificación del seguimiento anterior porque no se tiene aprobado y socializado el Manual de Contratación.</t>
    </r>
  </si>
  <si>
    <r>
      <rPr>
        <b/>
        <sz val="9"/>
        <color theme="1"/>
        <rFont val="Tahoma"/>
        <family val="2"/>
      </rPr>
      <t xml:space="preserve">PL: </t>
    </r>
    <r>
      <rPr>
        <sz val="9"/>
        <color theme="1"/>
        <rFont val="Tahoma"/>
        <family val="2"/>
      </rPr>
      <t xml:space="preserve">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t>
    </r>
    <r>
      <rPr>
        <b/>
        <sz val="9"/>
        <color theme="1"/>
        <rFont val="Tahoma"/>
        <family val="2"/>
      </rPr>
      <t xml:space="preserve">CJ: </t>
    </r>
    <r>
      <rPr>
        <sz val="9"/>
        <color theme="1"/>
        <rFont val="Tahoma"/>
        <family val="2"/>
      </rPr>
      <t xml:space="preserve">Se evidencia que no se han actualizado los instructivos debido a que van ligados al manual de Contratación el cual no ha sido Aprobado
</t>
    </r>
    <r>
      <rPr>
        <b/>
        <sz val="9"/>
        <color theme="1"/>
        <rFont val="Tahoma"/>
        <family val="2"/>
      </rPr>
      <t>Calificación:</t>
    </r>
    <r>
      <rPr>
        <sz val="9"/>
        <color theme="1"/>
        <rFont val="Tahoma"/>
        <family val="2"/>
      </rPr>
      <t xml:space="preserve"> Se mantiene la misma calificación del seguimiento anterior al no tener los procedimientos del Proceso de Gestión Jurídica y Contratación actualizados.</t>
    </r>
  </si>
  <si>
    <r>
      <rPr>
        <b/>
        <sz val="9"/>
        <color theme="1"/>
        <rFont val="Tahoma"/>
        <family val="2"/>
      </rPr>
      <t>PL:</t>
    </r>
    <r>
      <rPr>
        <sz val="9"/>
        <color theme="1"/>
        <rFont val="Tahoma"/>
        <family val="2"/>
      </rPr>
      <t xml:space="preserve"> Nicolás David Castillo González
</t>
    </r>
    <r>
      <rPr>
        <b/>
        <sz val="9"/>
        <color theme="1"/>
        <rFont val="Tahoma"/>
        <family val="2"/>
      </rPr>
      <t xml:space="preserve">CJ: </t>
    </r>
    <r>
      <rPr>
        <sz val="9"/>
        <color theme="1"/>
        <rFont val="Tahoma"/>
        <family val="2"/>
      </rPr>
      <t>Camilo Andrés Caicedo Estrada</t>
    </r>
  </si>
  <si>
    <t>1.4.9</t>
  </si>
  <si>
    <t>Desconocimiento para establecer los riesgos previsibles en cada proceso de contratación.</t>
  </si>
  <si>
    <t>Realizar talleres para establecer los riesgos previsibles.</t>
  </si>
  <si>
    <t>No. De talleres realizados /  No. De talleres programados</t>
  </si>
  <si>
    <t>No se han realizado los talleres de riesgos prevesibles.</t>
  </si>
  <si>
    <t>1- Presentación Capacitación Manual de Contratación riesgos dada en la capacitación del 28-may-2015.</t>
  </si>
  <si>
    <r>
      <t xml:space="preserve">Los talleres no se han llevado a cabo, sin embargo en la capacitación del 28-may-2015 uno de los temas tratados fue "Riesgos en la Contratación".
</t>
    </r>
    <r>
      <rPr>
        <b/>
        <sz val="9"/>
        <color theme="1"/>
        <rFont val="Tahoma"/>
        <family val="2"/>
      </rPr>
      <t xml:space="preserve">Calificación: </t>
    </r>
    <r>
      <rPr>
        <sz val="9"/>
        <color theme="1"/>
        <rFont val="Tahoma"/>
        <family val="2"/>
      </rPr>
      <t>Se mantiene la misma calificación del seguimiento anterior, no se han realizado los talleres específicos.</t>
    </r>
  </si>
  <si>
    <t>No se han realizado talleres para el avance de esta acción</t>
  </si>
  <si>
    <t>1.4.10</t>
  </si>
  <si>
    <t>No adjudicación del contrato</t>
  </si>
  <si>
    <t>* Fallas en la planeación del cronograma
* Fallas en la elaboración del Plan Anual de Adquisiciones</t>
  </si>
  <si>
    <t>El área de Planeación ha realizado 3 seguimiento a la ejecución del presupuesto aprobado 2015 en los meses de febrero y marzo de 2015, En dichos seguimientos se indica el porcentaje de cumplimiento, los valores comprometidos y contratados por las diferentes áreas y por cada uno de los proyectos, incluyendo el Plan Financiero 2015 suscrito con los recursos de la ANTV.</t>
  </si>
  <si>
    <t>1.4.11</t>
  </si>
  <si>
    <t>El contenido de las adendas en aspectos técnicos implica modificaciones sustanciales.</t>
  </si>
  <si>
    <t>Fortalecer el análisis de sector.</t>
  </si>
  <si>
    <t>No. De capacitaciones realizadas /  No. De capacitaciones programadas</t>
  </si>
  <si>
    <r>
      <t xml:space="preserve">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t>
    </r>
    <r>
      <rPr>
        <b/>
        <sz val="9"/>
        <color theme="1"/>
        <rFont val="Tahoma"/>
        <family val="2"/>
      </rPr>
      <t xml:space="preserve">Calificación: </t>
    </r>
    <r>
      <rPr>
        <sz val="9"/>
        <color theme="1"/>
        <rFont val="Tahoma"/>
        <family val="2"/>
      </rPr>
      <t>Se califica con 0% de avance debido a que no se tiene el Manual de Contratación aprobado y socializado.</t>
    </r>
  </si>
  <si>
    <t>1, Presentación Capacitación Manual de Contratación dada en la capacitación del 28-may-2015.</t>
  </si>
  <si>
    <r>
      <t xml:space="preserve">No se han realizado actividades o talleres para fortalecer el Análisis del Sector. En la capacitación del 28-may-2015 se toco el tema como una parte del proceso contractual.
</t>
    </r>
    <r>
      <rPr>
        <b/>
        <sz val="9"/>
        <color theme="1"/>
        <rFont val="Tahoma"/>
        <family val="2"/>
      </rPr>
      <t xml:space="preserve">Calificación: </t>
    </r>
    <r>
      <rPr>
        <sz val="9"/>
        <color theme="1"/>
        <rFont val="Tahoma"/>
        <family val="2"/>
      </rPr>
      <t>Se mantiene la misma calificación del seguimiento anterior, no se han realizado los talleres específicos.</t>
    </r>
  </si>
  <si>
    <t>No se han realizado actividades que evidencias avance en la acción</t>
  </si>
  <si>
    <t>1.4.12</t>
  </si>
  <si>
    <t>Debilidad en la seguridad y recepción de las propuestas (Urna).</t>
  </si>
  <si>
    <t>Adquirir una urna para la recepción de propuestas</t>
  </si>
  <si>
    <t>1 urna adquirida</t>
  </si>
  <si>
    <t>1- Recibo de caja menor No. 190 del 5-sept-2014 
2- Factura de venta No. 11151 A de fecha 02-sep-2014 del proveedor Surtiacrylicos Ltda.
3- Justificación Gastos por Caja Menor AGTH-FT-014 V III, de fecha 02-sep-2014.</t>
  </si>
  <si>
    <t>Desde el mes de septiembre de 2014 se gestionó la compra de la urna, la cual fue adquirida el 5 de septiembre de 2014, como consta  en los recibos de de caja menor y facturas del proveedor que fabricó la urna.</t>
  </si>
  <si>
    <t>1.4.13</t>
  </si>
  <si>
    <t>Incumplimiento del objeto contractual</t>
  </si>
  <si>
    <t>* Que no se tengan en cuenta
los perfiles para la asignación de los supervisores.
* Debilidades en el seguimiento
de la ejecución del contrato
* Sobrecargas laborales.</t>
  </si>
  <si>
    <t>Implementar el apoyo a la supervisión, teniendo en cuenta los perfiles y la experiencia.</t>
  </si>
  <si>
    <t>Se evidencian 3 contratos de prestación de servicio de apoyo a la gestión, suscritos para la Dirección Opertiva, en los cuales se establecieron obligaciones contractuales específicas para el apoyo en la elaboración o revisión de propuestas, apoyo a la supervisión de contratos a cargo de los diferentes supervisores de esa Dirección.
Existen otros 2 contratos entregados, que contienen obligaciones de apoyo administrativo, que aplicarían de forma inderecta para el cumplimiento de la acción propuesta.
No se da por cumplida la acciión, debido a que no se tiene evidenció la continuidad del contratista que apoyaba la revisión de las propuestas, proyectos y convenios y/o contratos administrativos de la Dirección Operativa (Contrato 247-2015) el cual fue terminado anticipadamente.</t>
  </si>
  <si>
    <r>
      <rPr>
        <b/>
        <sz val="9"/>
        <color theme="1"/>
        <rFont val="Tahoma"/>
        <family val="2"/>
      </rPr>
      <t xml:space="preserve">SG: </t>
    </r>
    <r>
      <rPr>
        <sz val="9"/>
        <color theme="1"/>
        <rFont val="Tahoma"/>
        <family val="2"/>
      </rPr>
      <t xml:space="preserve">
1) Contrato de prestación de servicios 544 del 28 de abril de 2015</t>
    </r>
  </si>
  <si>
    <r>
      <rPr>
        <b/>
        <sz val="9"/>
        <color theme="1"/>
        <rFont val="Tahoma"/>
        <family val="2"/>
      </rPr>
      <t>CJ:</t>
    </r>
    <r>
      <rPr>
        <sz val="9"/>
        <color theme="1"/>
        <rFont val="Tahoma"/>
        <family val="2"/>
      </rPr>
      <t xml:space="preserve"> Se han realizado observaciones verbales a los supervisores de las áreas misionales, sobre la necesidad de tener un apoyo para la supervisión. No se tiene desde la Coordinación ninguna directriz documentada al respecto. Calificación 0.
</t>
    </r>
    <r>
      <rPr>
        <b/>
        <sz val="9"/>
        <color theme="1"/>
        <rFont val="Tahoma"/>
        <family val="2"/>
      </rPr>
      <t xml:space="preserve">TH: </t>
    </r>
    <r>
      <rPr>
        <sz val="9"/>
        <color theme="1"/>
        <rFont val="Tahoma"/>
        <family val="2"/>
      </rPr>
      <t xml:space="preserve">Se solicitó por parte de Talento humano y Subdirección Administrativa, realizar una reunión de revisión conjunta entre los responsables de la acción para obtener una respuesta conjunta.
</t>
    </r>
    <r>
      <rPr>
        <b/>
        <sz val="9"/>
        <color theme="1"/>
        <rFont val="Tahoma"/>
        <family val="2"/>
      </rPr>
      <t xml:space="preserve">
SG: </t>
    </r>
    <r>
      <rPr>
        <sz val="9"/>
        <color theme="1"/>
        <rFont val="Tahoma"/>
        <family val="2"/>
      </rPr>
      <t xml:space="preserve">Se evidencia el contrato de prestación de servicios 544 del 28 de abril de 2015, con el cual se suple el espacio faltante en la Dirección Operativa del contrato 247 de 2015 que fue terminado anticipadamente.
</t>
    </r>
    <r>
      <rPr>
        <b/>
        <sz val="9"/>
        <color theme="1"/>
        <rFont val="Tahoma"/>
        <family val="2"/>
      </rPr>
      <t>Calificación:</t>
    </r>
    <r>
      <rPr>
        <sz val="9"/>
        <color theme="1"/>
        <rFont val="Tahoma"/>
        <family val="2"/>
      </rPr>
      <t xml:space="preserve"> </t>
    </r>
  </si>
  <si>
    <t>1.4.14</t>
  </si>
  <si>
    <t>No se evidencia un seguimiento detallado al
contrato.</t>
  </si>
  <si>
    <t>Establecer un formato estándar detallado para registrar las actividades y observaciones.</t>
  </si>
  <si>
    <t>1 formato diseñado</t>
  </si>
  <si>
    <t>Correos electrónicos entre la Subdirección Financiera y la Coordinación Jurídica, de fecha 9, 23 de enero, 20 de febrero, 31 de marzo de 2015.</t>
  </si>
  <si>
    <t>Se evidenciaron correos electrónicos entre la Subdirección Financiera y la Coordinación Jurídica, donde se revisó el formato para certificación de pago a los contratistas. Por no estar formalizado se mantiene la calificación del anterior seguimiento.</t>
  </si>
  <si>
    <r>
      <rPr>
        <b/>
        <sz val="9"/>
        <color theme="1"/>
        <rFont val="Tahoma"/>
        <family val="2"/>
      </rPr>
      <t>CJ:</t>
    </r>
    <r>
      <rPr>
        <sz val="9"/>
        <color theme="1"/>
        <rFont val="Tahoma"/>
        <family val="2"/>
      </rPr>
      <t xml:space="preserve"> No se evidencia actividades que soporten avances en la implementación de la acción planteada.
</t>
    </r>
    <r>
      <rPr>
        <b/>
        <sz val="9"/>
        <color theme="1"/>
        <rFont val="Tahoma"/>
        <family val="2"/>
      </rPr>
      <t xml:space="preserve">
PL:</t>
    </r>
    <r>
      <rPr>
        <sz val="9"/>
        <color theme="1"/>
        <rFont val="Tahoma"/>
        <family val="2"/>
      </rPr>
      <t xml:space="preserve"> Por parte de Planeación se indica no tener información respecto al avance de esta acción.</t>
    </r>
  </si>
  <si>
    <t>1.4.15</t>
  </si>
  <si>
    <t>Desconocimiento de los supervisores.</t>
  </si>
  <si>
    <t>Actualizar el manual de supervisión y realizar 4 talles y capacitaciones teniendo en cuenta la ley 1474.</t>
  </si>
  <si>
    <r>
      <t xml:space="preserve">Al momento de realizar el seguimiento, el Manual de Contratación así como los procedimientos y formatos, no se encontraban aprobados, por lo cual no se reporta avance en el cumplimiento de la acción.
Sin embargo, se logra evidenciar que dicho Manual, fue entregado con el oficio No. 543 del 5 -mar-2015 dirigido a la Secretaría General, en donde se además del Manual, se entregan los formatos, actas y flujogramas.  Se evidencia en el capítulo 7, las funciones, perfiles, designación de los supervisores. Además incluye lo pertinente a la Interventoría.
</t>
    </r>
    <r>
      <rPr>
        <b/>
        <sz val="9"/>
        <color theme="1"/>
        <rFont val="Tahoma"/>
        <family val="2"/>
      </rPr>
      <t xml:space="preserve">Calificación: </t>
    </r>
    <r>
      <rPr>
        <sz val="9"/>
        <color theme="1"/>
        <rFont val="Tahoma"/>
        <family val="2"/>
      </rPr>
      <t>Se califica con 0% de avance debido a que no se tiene el Manual de Contratación aprobado y socializado.</t>
    </r>
  </si>
  <si>
    <r>
      <t xml:space="preserve">El borrador del Manual de Contratación entregado el pasado mes de marzo, fue remitido a la Secretaría de Cultura, Recreación y Deporte como cabeza del sector y  de la Junta Administradora Regional,  para su revisión y preaprobación. La Junta remitió sus observaciones a través de oficio, las cuales estan siendo objeto de revsión por la Secretaría General y el Despacho del Gerente del Canal. el Manual final teniendo en cuenta las observaciones dadas por la Junta Regional se tiene proyectado presentar el 31 de julio de 2015, fecha de la próxima junta
</t>
    </r>
    <r>
      <rPr>
        <b/>
        <sz val="9"/>
        <color theme="1"/>
        <rFont val="Tahoma"/>
        <family val="2"/>
      </rPr>
      <t xml:space="preserve">
Calificación:</t>
    </r>
    <r>
      <rPr>
        <sz val="9"/>
        <color theme="1"/>
        <rFont val="Tahoma"/>
        <family val="2"/>
      </rPr>
      <t xml:space="preserve"> Se mantiene la misma calificación del seguimiento anterior porque no se tiene aprobado y socializado el Manual de Contratación.</t>
    </r>
  </si>
  <si>
    <r>
      <rPr>
        <b/>
        <sz val="9"/>
        <color theme="1"/>
        <rFont val="Tahoma"/>
        <family val="2"/>
      </rPr>
      <t xml:space="preserve">PL: </t>
    </r>
    <r>
      <rPr>
        <sz val="9"/>
        <color theme="1"/>
        <rFont val="Tahoma"/>
        <family val="2"/>
      </rPr>
      <t xml:space="preserve">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t>
    </r>
    <r>
      <rPr>
        <b/>
        <sz val="9"/>
        <color theme="1"/>
        <rFont val="Tahoma"/>
        <family val="2"/>
      </rPr>
      <t xml:space="preserve">CJ: </t>
    </r>
    <r>
      <rPr>
        <sz val="9"/>
        <color theme="1"/>
        <rFont val="Tahoma"/>
        <family val="2"/>
      </rPr>
      <t xml:space="preserve">Se evidencia que la actualización del manual de Supervisor no se ha realizado debido a que no se ha aprobado el Manual de Contratación el cual va ligado con el manual de supervisión
</t>
    </r>
    <r>
      <rPr>
        <b/>
        <sz val="9"/>
        <color theme="1"/>
        <rFont val="Tahoma"/>
        <family val="2"/>
      </rPr>
      <t xml:space="preserve">Calificación: </t>
    </r>
    <r>
      <rPr>
        <sz val="9"/>
        <color theme="1"/>
        <rFont val="Tahoma"/>
        <family val="2"/>
      </rPr>
      <t xml:space="preserve"> Se mantiene la misma calificación del seguimiento anterior al no tener actualizado el manual de contratación que incluye lo referente a la supervisión de contratos.</t>
    </r>
  </si>
  <si>
    <t>1.4.16</t>
  </si>
  <si>
    <t>Fallas en los lineamientos y
directrices en cuanto a la
presentación del informe de
actividades y las certificaciones del supervisor</t>
  </si>
  <si>
    <t>Documentar y actualizar en los procesos y procedimientos y en la política, los plazos para la presentación del informe de actividades y la certificación del supervisor</t>
  </si>
  <si>
    <r>
      <rPr>
        <b/>
        <sz val="9"/>
        <color theme="1"/>
        <rFont val="Tahoma"/>
        <family val="2"/>
      </rPr>
      <t xml:space="preserve">PL: </t>
    </r>
    <r>
      <rPr>
        <sz val="9"/>
        <color theme="1"/>
        <rFont val="Tahoma"/>
        <family val="2"/>
      </rPr>
      <t xml:space="preserve">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t>
    </r>
    <r>
      <rPr>
        <b/>
        <sz val="9"/>
        <color theme="1"/>
        <rFont val="Tahoma"/>
        <family val="2"/>
      </rPr>
      <t xml:space="preserve">CJ: </t>
    </r>
    <r>
      <rPr>
        <sz val="9"/>
        <color theme="1"/>
        <rFont val="Tahoma"/>
        <family val="2"/>
      </rPr>
      <t xml:space="preserve">Se evidencia que los procesos y Procedimientos de esta acción no han sido actualizados debido a que estos van ligados con la Aprobación del Manual de Contratación 
</t>
    </r>
    <r>
      <rPr>
        <b/>
        <sz val="9"/>
        <color theme="1"/>
        <rFont val="Tahoma"/>
        <family val="2"/>
      </rPr>
      <t xml:space="preserve">Calificación: </t>
    </r>
    <r>
      <rPr>
        <sz val="9"/>
        <color theme="1"/>
        <rFont val="Tahoma"/>
        <family val="2"/>
      </rPr>
      <t>Se mantiene la misma calificación del seguimiento anterior al no tener los procedimientos del Proceso de Gestión Jurídica y Contratación actualizados.</t>
    </r>
  </si>
  <si>
    <t>1.4.17</t>
  </si>
  <si>
    <t>Mantener vigente una relación contractual</t>
  </si>
  <si>
    <t>* No liquidar contratos dentro del plazo legal
* Debilidades en la supervisión
* Información incompleta en las carpetas</t>
  </si>
  <si>
    <t xml:space="preserve">Socialización de procesos y procedimientos en cuanto a los requisitos necesarios para la liquidación de los contratos </t>
  </si>
  <si>
    <t>No. De socializaciones realizadas /  No. De  socializaciones programadas</t>
  </si>
  <si>
    <r>
      <rPr>
        <b/>
        <sz val="9"/>
        <color theme="1"/>
        <rFont val="Tahoma"/>
        <family val="2"/>
      </rPr>
      <t xml:space="preserve">PL: </t>
    </r>
    <r>
      <rPr>
        <sz val="9"/>
        <color theme="1"/>
        <rFont val="Tahoma"/>
        <family val="2"/>
      </rPr>
      <t xml:space="preserve">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t>
    </r>
    <r>
      <rPr>
        <b/>
        <sz val="9"/>
        <color theme="1"/>
        <rFont val="Tahoma"/>
        <family val="2"/>
      </rPr>
      <t xml:space="preserve">CJ: </t>
    </r>
    <r>
      <rPr>
        <sz val="9"/>
        <color theme="1"/>
        <rFont val="Tahoma"/>
        <family val="2"/>
      </rPr>
      <t xml:space="preserve">Se evidencia que no se ha socializados ni los procedimientos ni los procesos debido a que no ha sido aprobado el Manual de Contratación
</t>
    </r>
    <r>
      <rPr>
        <b/>
        <sz val="9"/>
        <color theme="1"/>
        <rFont val="Tahoma"/>
        <family val="2"/>
      </rPr>
      <t xml:space="preserve">Calificación: </t>
    </r>
    <r>
      <rPr>
        <sz val="9"/>
        <color theme="1"/>
        <rFont val="Tahoma"/>
        <family val="2"/>
      </rPr>
      <t>Se mantiene la misma calificación del seguimiento anterior al no tener los procedimientos del Proceso de Gestión Jurídica y Contratación actualizados.</t>
    </r>
  </si>
  <si>
    <t>1.4.18</t>
  </si>
  <si>
    <t>Inasistencia del contratista para firmar el acta de liquidación.</t>
  </si>
  <si>
    <t>Aplicar los lineamientos establecidos en la Ley 80 de 1993, la Ley 1150 de 2007 y demás normas concordantes</t>
  </si>
  <si>
    <r>
      <t xml:space="preserve">Se indica por parte de la Coordinación Jurídica que las normas expresadas no son aplicables al régimen de contratación que tiene el Canal, sin embargo en el proceso de actualización del Manual que cursa actualmente se tienen contempladas la normatividad aplicable a la empresa.
</t>
    </r>
    <r>
      <rPr>
        <b/>
        <sz val="9"/>
        <color theme="1"/>
        <rFont val="Tahoma"/>
        <family val="2"/>
      </rPr>
      <t xml:space="preserve">PL: </t>
    </r>
    <r>
      <rPr>
        <sz val="9"/>
        <color theme="1"/>
        <rFont val="Tahoma"/>
        <family val="2"/>
      </rPr>
      <t xml:space="preserve">Por parte de Planeación se indica no tener información respecto al avance de esta acción.
</t>
    </r>
    <r>
      <rPr>
        <b/>
        <sz val="9"/>
        <color theme="1"/>
        <rFont val="Tahoma"/>
        <family val="2"/>
      </rPr>
      <t xml:space="preserve">Calificación: </t>
    </r>
    <r>
      <rPr>
        <sz val="9"/>
        <color theme="1"/>
        <rFont val="Tahoma"/>
        <family val="2"/>
      </rPr>
      <t xml:space="preserve">Se califica en 0% de avance por no tener aprobado el Manual de Contratación. </t>
    </r>
  </si>
  <si>
    <r>
      <rPr>
        <b/>
        <sz val="9"/>
        <color theme="1"/>
        <rFont val="Tahoma"/>
        <family val="2"/>
      </rPr>
      <t xml:space="preserve">PL: </t>
    </r>
    <r>
      <rPr>
        <sz val="9"/>
        <color theme="1"/>
        <rFont val="Tahoma"/>
        <family val="2"/>
      </rPr>
      <t xml:space="preserve">Se evidencia que la actualización, formalización y socialización de los documentos del Sistema de Gestión de Calidad que corresponden al proceso de Contratación, se encuentran ligados a la actualización del manual de Contratación, el cual aún no ha sido aprobado por la Junta Administradora Regional; por lo tanto no es posible para Planeación adelantar cualquier tipo de actividad relacionada con la acción.
</t>
    </r>
    <r>
      <rPr>
        <b/>
        <sz val="9"/>
        <color theme="1"/>
        <rFont val="Tahoma"/>
        <family val="2"/>
      </rPr>
      <t xml:space="preserve">CJ: </t>
    </r>
    <r>
      <rPr>
        <sz val="9"/>
        <color theme="1"/>
        <rFont val="Tahoma"/>
        <family val="2"/>
      </rPr>
      <t xml:space="preserve">Se evidencia que con respecto a la ley 80 de 1993 y la ley 1150 de 2007 no le aplican al Canal Capital sin embargo esta a la espera de la aprobación del Manual de Contratación con el fin de identificar y aplicar los lineamientos que sean necesarios.
</t>
    </r>
    <r>
      <rPr>
        <b/>
        <sz val="9"/>
        <color theme="1"/>
        <rFont val="Tahoma"/>
        <family val="2"/>
      </rPr>
      <t xml:space="preserve">Calificación: </t>
    </r>
    <r>
      <rPr>
        <sz val="9"/>
        <color theme="1"/>
        <rFont val="Tahoma"/>
        <family val="2"/>
      </rPr>
      <t>Se mantiene la misma calificación del seguimiento anterior al no tener el Manual de Contratación actualizado.</t>
    </r>
  </si>
  <si>
    <t>Informe de Arqueo Caja Menor 2014</t>
  </si>
  <si>
    <t xml:space="preserve">Hallazgo 1: Se evidenció que los recibos definitivos de Caja Menor fueron cancelados oportunamente y presentan soportes adecuados; no obstante, ninguno de ellos presentaba firma de aprobación por parte del ordenador del gasto. </t>
  </si>
  <si>
    <t>Se acumulan  los recibos para que la ordenadora del gasto por su agenda solo firme una vez  los que se ejecutaron.</t>
  </si>
  <si>
    <t>Aprobar por parte del ordenador del gasto  los recibos definitivos, máximo con un lapso de fecha de dos días hábiles después de elaborado el recibo definitivo.</t>
  </si>
  <si>
    <t>Técnico de Recursos Humanos</t>
  </si>
  <si>
    <t>Carolina Vargas García</t>
  </si>
  <si>
    <t>Copia de los Recibos de Caja Menor: 006, 007, 010, 026, 036, 044, 047, 049, 055 y 058</t>
  </si>
  <si>
    <t>Se evidencia en los Recibos de Caja Menor, de una muestra aleatoria, que los Recibos: 006, 007, 010, 026, 036, 044, 047, 049, 055 y 058, se encuentran debidamente firmados y archivados en un AZ.</t>
  </si>
  <si>
    <t>Hallazgo 2: En el arqueo realizado se encontró que el saldo de efectivo en el fondo de Caja Menor contaba con sólo $9.990 en efectivo para la atención de las erogaciones imprevistas, urgentes e imprescindibles.</t>
  </si>
  <si>
    <t>Se tuvieron varias erogaciones días antes,  que llevaron a que el día del arqueo no hubiera efectivo dentro de la caja fuerte.</t>
  </si>
  <si>
    <t>Mantener un mínimo de $100,000 en efectivo en la caja fuerte para cubrir gastos imprevistos.</t>
  </si>
  <si>
    <t>Formato “Libro de Operaciones Diario de Caja Menor” Código AGTH-FT-022 diligenciado hasta el mes de Abril</t>
  </si>
  <si>
    <t>Se evidencia el formato “Libro de Operaciones Diario de Caja Menor” Código AGTH-FT-022 diligenciado hasta el mes de Abril, en donde se hace seguimiento a los movimiento de la Caja Menor; se evidencia al final del formato cuanto es el dinero restante en la caja cada mes.
De lo anterior, se verificó que los saldos correspondieran con algunos de los Recibos de Caja Menor, los cuales corresponden correctamente a lo descrito en el formato.</t>
  </si>
  <si>
    <t xml:space="preserve">Observación 1: Se detectó que los recibos provisionales no presentan numeración alguna que sirva de control para sus legalizaciones. </t>
  </si>
  <si>
    <t>En el manual de Caja menor  Numeral 5.4  Literal f) indican realizar recibos provisionales, pero no indica que  debe llevar un número consecutivo.</t>
  </si>
  <si>
    <t>Se enumeran los recibos provisionales hasta el No.  00194, para cumplir el requisito  del formato CECS-FT-004</t>
  </si>
  <si>
    <t>Fotos de:
1) Recibo de Caja Menor provisional 184
2) Recibo de Caja Menor provisional 192
3) Recibo de Caja Menor provisional 50 del nuevo talonario.
4) Recibos de Caja Menor 00084 y 00085 sin diligenciar, que evidencian en donde se encuentra el consecutivo de la Caja Menor.
5) Formato “Libro de Operaciones Diario de Caja Menor” Código AGTH-FT-022 diligenciado hasta el mes de Abril</t>
  </si>
  <si>
    <t>Se evidencia la enumeración del talonario de Recibos de Caja Menor provisionales hasta el número 50 en la presente vigencia, del talonario que se utilizó en la vigencia pasada y hasta inicio de la presente, se evidencia la enumeración hasta el número 192.
Se indica que el primer Recibo de Caja Menor provisional que se utilizó al inicio de la vigencia 2015 es el Recibo 182 del 20 de enero de 2015; al momento de seguimiento se evidencia que de los Recibos provisionales del nuevo talonario se va en el número 39.
Finalmente se evidencia que el responsable de la acción ha diligenciado la enumeración del talonario, lo cual da como resultado un avance del 100%</t>
  </si>
  <si>
    <t>Observación 2: Se detectó un recibo provisional de Caja Menor por $200.000 originado en un anticipo entregado el 12 de agosto de 2014 a la Señora Sandra Obregón para un almuerzo de trabajo, el cual se encuentra en proceso de legalización, por necesidad de aclaración de algunos datos. Dado que el plazo máximo para este tipo de transacciones es de tres (3) días hábiles, es recomendable que la formalización de los mismos se realice oportunamente con el fin de garantizar el mantenimiento seguro de los recursos del fondo.</t>
  </si>
  <si>
    <t>Falta de conocimiento del instructivo de caja menor por parte del personal de planta de Canal Capital .</t>
  </si>
  <si>
    <t>Divulgación del Instructivo de Caja Menor para los funcionarios de planta.</t>
  </si>
  <si>
    <t>1) Correo Electrónico "Boletin Contacto Capital No. 81"</t>
  </si>
  <si>
    <t>Se evidencia en el boletín “Contacto Capital” No. 81 la publicación y socialización del formato “Justificación gastos por caja menor AGTH-FT-014” con el título “¿Cómo legalizar el dinero recibido de la caja menor"</t>
  </si>
  <si>
    <t>Auditoría Proceso Gestión Estratégica</t>
  </si>
  <si>
    <t>Hallazgo 1: En la vigencia 2014 no se realizó seguimientos al cumplimiento a las acciones del Plan de Acción, con lo cual el canal no conoce el grado de cumplimiento de las acciones planteadas y por consiguiente no se toman las medidas necesarias para su ejecución aportando a los objetivos y estrategias del Canal.</t>
  </si>
  <si>
    <t xml:space="preserve">• No se contaba con recursos financieros que permitieran realizar la contratación de apoyo al seguimiento del Plan de Acción 
• Por sobrecarga laboral no fue posible realizar seguimiento al Plan de Acción </t>
  </si>
  <si>
    <t>Programar seguimientos con periodicidad trimestral al plan de acción 2015.
Retroalimentar a las áreas  sobre los resultados del seguimiento para la toma de decisiones correspondientes.</t>
  </si>
  <si>
    <t>(Seguimientos realizados/4) * 100</t>
  </si>
  <si>
    <t>No se evidencia avance sobre la ejecución de la acción.</t>
  </si>
  <si>
    <r>
      <t xml:space="preserve">Durante el seguimiento realizado a planeación no se evidenció la programación o realización de los seguimientos establecidos en la acción; en el seguimiento realizado por la Oficina de Control Interno al decreto 370 de 2014 se evidenció que en el mes de julio a través del memorando No. 1008 del 27-jul-2015 se le realizó seguimiento con corte al 30 de junio de 2015, por parte de Planeación al Plan de Acción y en el cual se estructuraron las matrices para que cada uno de los responsables diligencien el avance en la ejecución de los indicadores a la fecha de corte establecida. No se han socializado los resultados de este seguimiento a las responsables de los indicadores. No se ha realizado la construcción de los indicadores de proceso, ni se tiene establecido un cronograma para su elaboración con los líderes de proceso.
Adicionalmente, en el seguimiento, Planeación evidencia un documento Excel formulado por Planeación, donde se modificó la ficha de seguimiento de los indicadores del plan de acción, esta modificación es una propuesta.
</t>
    </r>
    <r>
      <rPr>
        <b/>
        <sz val="9"/>
        <color theme="1"/>
        <rFont val="Tahoma"/>
        <family val="2"/>
      </rPr>
      <t xml:space="preserve">Calificación: </t>
    </r>
    <r>
      <rPr>
        <sz val="9"/>
        <color theme="1"/>
        <rFont val="Tahoma"/>
        <family val="2"/>
      </rPr>
      <t>Se califica con un 0% de avance, dado que aún no se ha realizado lo descrito en la acción.</t>
    </r>
  </si>
  <si>
    <t>Hallazgo 2: No se estableció el cronograma para realizar un efectivo seguimiento, a la ejecución y a los pagos realizados, de los compromisos programados con recursos de los proyectos de inversión y al Plan de Inversión con recursos de la ANTV, con lo cual no se tiene retroalimentación para generar las alertas necesarias y tomar las medidas para su cumplimiento.</t>
  </si>
  <si>
    <t>• Desconocimiento del marco normativo aplicable 
• No se contaba con recursos financieros que permitieran realizar la contratación de apoyo al seguimiento de los proyectos de inversión y al Plan de Inversión con recursos de la ANTV.</t>
  </si>
  <si>
    <t>Formular cronograma de seguimiento de los compromisos y giros programados con recursos de los proyectos de inversión y  de la ANTV, Generar reporte trimestral</t>
  </si>
  <si>
    <t>1) Memorando 0792 del 30 de abril del 2015 junto con “Informe Avance Primer Trimestre – Resolución ANTV No 001 de 2015 – Modificada Resolución ANTV No 017 de 2015”.</t>
  </si>
  <si>
    <r>
      <t xml:space="preserve">No se evidencia la elaboración del cronograma mencionada en la acción, mas se evidencia la remisión del “Reporte Primer Trimestre” a la ANTV el 30 de abril de 2015 mediante oficio 0792.
</t>
    </r>
    <r>
      <rPr>
        <b/>
        <sz val="9"/>
        <color theme="1"/>
        <rFont val="Tahoma"/>
        <family val="2"/>
      </rPr>
      <t>Calificación:</t>
    </r>
    <r>
      <rPr>
        <sz val="9"/>
        <color theme="1"/>
        <rFont val="Tahoma"/>
        <family val="2"/>
      </rPr>
      <t xml:space="preserve"> Se indica un avance del 25% dado a que se evidencia la generación del primer reporte trimestral.</t>
    </r>
  </si>
  <si>
    <t>1. Oficios N. 1314 del 31-jul-2015 donde se envía a la ANTV el informe de ejecución del Plan de Inversión 2 trimestre. (Digital)
2. 1315 del 31 de julio de 2015 donde se envía a la ANTV el informe de ejecución del Plan de Inversión 2 trimestre de los proyectos especiales. (Digital)
3. Borrador “INFORME AVANCE TERCER TRIMESTRE - Resolución ANTV No 001 de 2015” (Digital)
4. Borrador “INFORME AVANCE TERCER TRIMESTRE - Resolución ANTV No 300 de 2015” (Digital)</t>
  </si>
  <si>
    <r>
      <t xml:space="preserve">Se evidencian los oficios 1314 y 1315 del 31 de julio de 2015, donde se remite a la Autoridad Nacional de Televisión el documento “Informe Avance Plan de Inversión 2015 - II Trimestre 2015 – Resolución ANTV No. 001 de 2015” y el documento “Informe Avance Plan de Inversión II Trimestre 2015 – Resolución ANTV No. 300 de 2015”.
Además se evidencia la creación de los borradores de los documentos “INFORME AVANCE TERCER TRIMESTRE - Resolución ANTV No 001 de 2015” y “INFORME AVANCE TERCER TRIMESTRE - Resolución ANTV No 300 de 2015”
</t>
    </r>
    <r>
      <rPr>
        <b/>
        <sz val="9"/>
        <color theme="1"/>
        <rFont val="Tahoma"/>
        <family val="2"/>
      </rPr>
      <t xml:space="preserve">Calificación: </t>
    </r>
    <r>
      <rPr>
        <sz val="9"/>
        <color theme="1"/>
        <rFont val="Tahoma"/>
        <family val="2"/>
      </rPr>
      <t>Se califica con un 62,5% de avance, dado que se evidencia la remisión del segundo informe trimestral y la generación del borradores del tercer informe trimestral.</t>
    </r>
  </si>
  <si>
    <t>Hallazgo 3: Se evidencia en los soportes allegados, actas sin estar completamente diligenciadas, sin numerar, con lo cual se está fallando en el control de registros.</t>
  </si>
  <si>
    <t>Desconocimiento de la manera adecuada para el dligenciamiento del formato y de su importancia para la gestión adelantada</t>
  </si>
  <si>
    <t>Establecer método de administración de las actas</t>
  </si>
  <si>
    <t>Una carpeta con actas consolidadas y clasificadas
Un espacio en servidor o una carpeta compartida para almacenamiento</t>
  </si>
  <si>
    <t>1) Fotos de la Carpeta física denominada “Actas Planeación 2015”.
2)Captura de Pantalla del espacio digital para archivar las actas en la Intranet.
3) Correo electrónico del 13 de abril de 2015 donde se indica la creación de un espacio en la intranet en el cual se suba la información y documentos relevantes de la gestión realizada en nuestros procesos internos</t>
  </si>
  <si>
    <r>
      <t xml:space="preserve">Se evidencia la existencia de la carpeta de actas físicas realizadas por Planeación, la cual se encuentra organizada por tema-fecha; además se evidencia la creación de un espacio en la intranet para archivar de forma digital las mismas.
</t>
    </r>
    <r>
      <rPr>
        <b/>
        <sz val="9"/>
        <color theme="1"/>
        <rFont val="Tahoma"/>
        <family val="2"/>
      </rPr>
      <t xml:space="preserve">Calificación: </t>
    </r>
    <r>
      <rPr>
        <sz val="9"/>
        <color theme="1"/>
        <rFont val="Tahoma"/>
        <family val="2"/>
      </rPr>
      <t>Se califica con 50% de cumplimiento debido a que se evidencian actas sin numerar, con lo cual no se subsana lo identificado en la auditoría.</t>
    </r>
  </si>
  <si>
    <r>
      <t xml:space="preserve">Se indica por parte de Planeación que la numeración y clasificación de actas aún no se encuentra realizada, pero se indica que se plantea organizar las actas por temas y clasificarlas por un tipo de serie aun por establecer.
</t>
    </r>
    <r>
      <rPr>
        <b/>
        <sz val="9"/>
        <color theme="1"/>
        <rFont val="Tahoma"/>
        <family val="2"/>
      </rPr>
      <t xml:space="preserve">Calificación: </t>
    </r>
    <r>
      <rPr>
        <sz val="9"/>
        <color theme="1"/>
        <rFont val="Tahoma"/>
        <family val="2"/>
      </rPr>
      <t>Se califica con el mismo porcentaje de avance del seguimiento pasado, ya que no se encuentran numeradas las actas aún.</t>
    </r>
  </si>
  <si>
    <t>Observación 1: No se ha realizado la socialización ante el Comité SIG y/o al Gestor Ambiental, del avance de cumplimiento del Plan de Acción PIGA 2014.</t>
  </si>
  <si>
    <t xml:space="preserve">No se contaba con programación de reuniones de seguimiento al avance del PIGA </t>
  </si>
  <si>
    <t>Realizar reuniones trimestrales con el gestor ambiental para evaluar avance del SGA</t>
  </si>
  <si>
    <t>(Reuniones realizadas/4) * 100</t>
  </si>
  <si>
    <r>
      <t xml:space="preserve">Se indica la realización de 2 reuniones entre el gestor Ambiental y el Profesional Ambiental de Planeación donde se trataron los temas de la auditoría ambiental realizada por la Secretaría de Ambiente y la Semana laboral; No se evidenciaron las actas en mención.
</t>
    </r>
    <r>
      <rPr>
        <b/>
        <sz val="9"/>
        <color theme="1"/>
        <rFont val="Tahoma"/>
        <family val="2"/>
      </rPr>
      <t xml:space="preserve">
Calificación: </t>
    </r>
    <r>
      <rPr>
        <sz val="9"/>
        <color theme="1"/>
        <rFont val="Tahoma"/>
        <family val="2"/>
      </rPr>
      <t>Se indica un avance del 0% dado a que no se presentaron evidencias.</t>
    </r>
  </si>
  <si>
    <t>1. Actas del 20 de abril de 2015,  en la cual se realiza la revisión de requerimientos SDS - PIGA(Digital)
2. Acta del 21 de abril 2015,  en la cual se trata el tema de preparación para la visita de la SDA y Plan de Acción. (Digital)
3. Acta del 9 de junio de 2015, preparación de la semana ambiental en el canal. (Digital)
4. Presentación del Comité SIG del 15 de octubre de 2015 donde se presentó la Política de Gestión Ambiental y el Avance del Plan de Acción del PIGA. (Digital)</t>
  </si>
  <si>
    <r>
      <t xml:space="preserve">Se evidencia acta del 20 de abril, 21 de abril y del 9 de junio donde se tratan temas referentes al avance del PIGA y del SGA de la entidad; además se evidencia que se tenia planeado presentar en el comité SIG de la entidad, realizado el 15 de octubre de 2015, la presentación del avance del Plan Institucional de gestión Ambiental - PIGA, la cual se encuentra contenida en la presentación de PowerPoint del comité más no pudo ser tratado el tema por cuestiones de tiempo.
</t>
    </r>
    <r>
      <rPr>
        <b/>
        <sz val="9"/>
        <color theme="1"/>
        <rFont val="Tahoma"/>
        <family val="2"/>
      </rPr>
      <t xml:space="preserve">Calificación: </t>
    </r>
    <r>
      <rPr>
        <sz val="9"/>
        <color theme="1"/>
        <rFont val="Tahoma"/>
        <family val="2"/>
      </rPr>
      <t>Se califica  1/4 = 25%, al evidenicar 3 reunionescon el gestor ambiental pero dentro del mismo trimestre, siendo la acción reuniones realizar eruniones trimestrales.</t>
    </r>
  </si>
  <si>
    <t>Recomendación 1: Se recomienda generar los espacios virtuales dentro de la intranet, en los cuales se puedan subir todas las actas y/o registros generados en todos los procesos, lo anterior para mejorar la trazabilidad, el control de documentos y registros en cada uno de ellos.</t>
  </si>
  <si>
    <t>Falta de un espacio virtual (intranet o carpeta compartida) en el cual se consolide la información recopilada a través de actas de reunión y registros en general de las actividades adelantadas por el área, para disposición y consulta interna.</t>
  </si>
  <si>
    <t>Gestionar en intranet o carpeta compartida, la creación de un espacio para archivar actas y registros relacionados con actividades realizadas por el área</t>
  </si>
  <si>
    <t>De Mejora</t>
  </si>
  <si>
    <t>Un espacio en servidor o una carpeta compartida para almacenamiento</t>
  </si>
  <si>
    <t>1) Captura de Pantalla del espacio digital para archivar las actas en la Intranet.
2) Correo electrónico del 13 de abril de 2015 donde se indica la creación de un espacio en la intranet en el cual se suba la información y documentos relevantes de la gestión realizada en nuestros procesos internos</t>
  </si>
  <si>
    <t>Se evidencia la existencia de la carpeta de actas físicas realizadas por Planeación, la cual se encuentra organizada por tema-fecha; además se evidencia la creación de un espacio en la intranet para archivar de forma digital las mismas.</t>
  </si>
  <si>
    <t xml:space="preserve">Recomendación 2 En el desarrollo de la auditoría se pudo constatar que el área realizo la actualización del mapa de proceso, pero no se realizaron reuniones con las áreas y solo se hizo al interior del grupo, sin que dejaran registro de estas reuniones. Se recomienda que este tipo de revisiones y actualizaciones se desarrollen a través de metodologías definidas específicas y se involucren a las áreas para su definición. </t>
  </si>
  <si>
    <t>Falta un mayor conocimiento y difusión del mapa de procesos, del Sistema Integrado de Gestión y de sus componentes a los funcionarios y contratistas de la entidad.</t>
  </si>
  <si>
    <t>Realizar una socialización del plan de trabajo del Sistema integrado de Gestión, en el que se presentará el mapa de procesos y la Resolución del comité SIG</t>
  </si>
  <si>
    <t>Una actividad de socilaización sobre el SIG SIG 2015</t>
  </si>
  <si>
    <t>1. Presentación del Comité SIG del 15 de octubre de 2015 donde se socializó la Resolución 036-2015 reoganización del SIG en el Canal. (Digital)</t>
  </si>
  <si>
    <r>
      <t xml:space="preserve">Se evidencia la realización del Comité del SIG el día 15 de octubre de 2015, donde se socializó a los directivos asistentes la resolución del SIG.
</t>
    </r>
    <r>
      <rPr>
        <b/>
        <sz val="9"/>
        <color theme="1"/>
        <rFont val="Tahoma"/>
        <family val="2"/>
      </rPr>
      <t>Calificación:</t>
    </r>
    <r>
      <rPr>
        <sz val="9"/>
        <color theme="1"/>
        <rFont val="Tahoma"/>
        <family val="2"/>
      </rPr>
      <t xml:space="preserve"> Se califica con un 50% de avance dado que se evidencia la socialización de la resolución SIG, quedando pendiente la socialización del Mapa de Procesos.</t>
    </r>
  </si>
  <si>
    <t>Gestionar  con Talento Humano un módulo SIG en el programa de inducción y reinducción</t>
  </si>
  <si>
    <t>(Sesiones realizadas/2)*100</t>
  </si>
  <si>
    <t>Planeación
Recursos Humanos</t>
  </si>
  <si>
    <t>Profesional Universitario de Planeación
Profesional Universitario de Recursos Humanos</t>
  </si>
  <si>
    <t>Hernán Guillermo Roncancio Herrera
María Marlene González Dosa</t>
  </si>
  <si>
    <r>
      <rPr>
        <b/>
        <sz val="9"/>
        <color theme="1"/>
        <rFont val="Tahoma"/>
        <family val="2"/>
      </rPr>
      <t>PL</t>
    </r>
    <r>
      <rPr>
        <b/>
        <sz val="9"/>
        <rFont val="Tahoma"/>
        <family val="2"/>
      </rPr>
      <t xml:space="preserve">:
</t>
    </r>
    <r>
      <rPr>
        <sz val="9"/>
        <rFont val="Tahoma"/>
        <family val="2"/>
      </rPr>
      <t>1) Correo Electrónico del 9 de octubre de 2015 envío desde TH de un borrador de la presentación para inducción .(Digital)</t>
    </r>
    <r>
      <rPr>
        <sz val="9"/>
        <color theme="1"/>
        <rFont val="Tahoma"/>
        <family val="2"/>
      </rPr>
      <t xml:space="preserve">
</t>
    </r>
    <r>
      <rPr>
        <b/>
        <sz val="9"/>
        <color theme="1"/>
        <rFont val="Tahoma"/>
        <family val="2"/>
      </rPr>
      <t>TH:</t>
    </r>
    <r>
      <rPr>
        <sz val="9"/>
        <color theme="1"/>
        <rFont val="Tahoma"/>
        <family val="2"/>
      </rPr>
      <t xml:space="preserve">
1) Memorando No. 1399 del 8-oct-2015, envío de la presentación de inducción a la Oficina de Control Interno (Digital)
2) Presentación en power point que incluye el contenido del SIG (Digital)</t>
    </r>
  </si>
  <si>
    <r>
      <rPr>
        <b/>
        <sz val="9"/>
        <color theme="1"/>
        <rFont val="Tahoma"/>
        <family val="2"/>
      </rPr>
      <t xml:space="preserve">PL: </t>
    </r>
    <r>
      <rPr>
        <sz val="9"/>
        <color theme="1"/>
        <rFont val="Tahoma"/>
        <family val="2"/>
      </rPr>
      <t xml:space="preserve">Se evidencia un correo electrónico del 9 de octubre del 2015, donde Recursos Humanos remite a Planeación el borrador en PowerPoint de la presentación a realizar en las jornadas de inducción y reinducción, donde se incluyen unas diapositivas explicado el Sistema Integrado de Gestión de la entidad.
</t>
    </r>
    <r>
      <rPr>
        <b/>
        <sz val="9"/>
        <color theme="1"/>
        <rFont val="Tahoma"/>
        <family val="2"/>
      </rPr>
      <t xml:space="preserve">
CJ: </t>
    </r>
    <r>
      <rPr>
        <sz val="9"/>
        <color theme="1"/>
        <rFont val="Tahoma"/>
        <family val="2"/>
      </rPr>
      <t xml:space="preserve">Se evidencia una presentación en power point para ser presentada en las jornadas de inducción y reinducción a todo el recurso humano del Canal. En esta presentación se encuentra la diapositiva 15 a la 17 en la cual se hace mención del los subsistemas del SIG, la Política y objetivos del SIG, así mismo en las diapositivas 11 a la 14 se presenta la plataforma estratégica del canal.
</t>
    </r>
    <r>
      <rPr>
        <b/>
        <sz val="9"/>
        <color theme="1"/>
        <rFont val="Tahoma"/>
        <family val="2"/>
      </rPr>
      <t xml:space="preserve">Calificación: </t>
    </r>
    <r>
      <rPr>
        <sz val="9"/>
        <color theme="1"/>
        <rFont val="Tahoma"/>
        <family val="2"/>
      </rPr>
      <t>Se da por cumplida la acción al tener la presentación con el contenido del SIG básicos.</t>
    </r>
  </si>
  <si>
    <r>
      <rPr>
        <b/>
        <sz val="9"/>
        <color theme="1"/>
        <rFont val="Tahoma"/>
        <family val="2"/>
      </rPr>
      <t>PL:</t>
    </r>
    <r>
      <rPr>
        <sz val="9"/>
        <color theme="1"/>
        <rFont val="Tahoma"/>
        <family val="2"/>
      </rPr>
      <t xml:space="preserve"> Nicolás David Castillo González
</t>
    </r>
    <r>
      <rPr>
        <b/>
        <sz val="9"/>
        <color theme="1"/>
        <rFont val="Tahoma"/>
        <family val="2"/>
      </rPr>
      <t xml:space="preserve">TH: </t>
    </r>
    <r>
      <rPr>
        <sz val="9"/>
        <color theme="1"/>
        <rFont val="Tahoma"/>
        <family val="2"/>
      </rPr>
      <t>Rubén Antonio Mora Garcés</t>
    </r>
  </si>
  <si>
    <t>Recomendación 3: Es indispensable que se genere y se guarde los registros originados en las diferentes actividades que emprende el área, con lo que se crea cultura de calidad y sea un ejemplo a seguir por todas las demás áreas del Canal.</t>
  </si>
  <si>
    <t>Se evidencia la creación de un espacio en la intranet para archivar de forma digital las mismas.</t>
  </si>
  <si>
    <t>Recomendación 4: Es recomendable que el área realice las consultas necesarias para determinar el cálculo del indicador de Aumento de la audiencia y Fortalecer 1 unidad móvil con equipos, toda vez que se refleja una sobre ejecución en los mismos, siendo necesario la reformulación que mida la verdadera gestión del canal.</t>
  </si>
  <si>
    <r>
      <t>No se cuenta con un documento o método en el cual se describa la forma en la que deba realizar el cálculo de los indicadores referenciado</t>
    </r>
    <r>
      <rPr>
        <sz val="9"/>
        <rFont val="Tahoma"/>
        <family val="2"/>
      </rPr>
      <t>s.</t>
    </r>
  </si>
  <si>
    <t>Gestionar la revisión del método de cálculo, seguimiento y reporte de indicadores</t>
  </si>
  <si>
    <t xml:space="preserve">Indicadores reportados </t>
  </si>
  <si>
    <t>1) Correo electrónico "Correo de Bogotá es TIC - Fwd_ Ajuste de valor en la magnitud Canal Capital"</t>
  </si>
  <si>
    <r>
      <t xml:space="preserve">Se evidenció el correo electrónico del 23 de enero de 2015 por parte de Planeación para Secretaría de Planeación, en donde se solicita la corrección de la magnitud digitada en la meta 36 del Plan de Acción SEGPLAN del 31 de diciembre de 2014, debido a que se evidencio una sobre ejecución sobre ese indicador.
</t>
    </r>
    <r>
      <rPr>
        <b/>
        <sz val="9"/>
        <color theme="1"/>
        <rFont val="Tahoma"/>
        <family val="2"/>
      </rPr>
      <t xml:space="preserve">Calificación: </t>
    </r>
    <r>
      <rPr>
        <sz val="9"/>
        <color theme="1"/>
        <rFont val="Tahoma"/>
        <family val="2"/>
      </rPr>
      <t>Se califica con un 50% de avance de la acción dado a la corrección de magnitud de un indicador errado, se dará por cumplida la acción cuando se formule un control para minimizar el riesgo de errores en el reporte de los indicadores.</t>
    </r>
  </si>
  <si>
    <t>1) Correo electrónico del 23-ene-2015 donde se solciita a Secretaría Distrital de Planeación el cambio en magnitud de la meta de 36 del proyecto 6. (Digital)</t>
  </si>
  <si>
    <r>
      <t xml:space="preserve">Se evidenció el correo electrónico del 23 de enero de 2015 por parte de Planeación para Secretaría de Planeación, en donde se solicita la corrección de la magnitud digitada en la meta 36 del Plan de Acción SEGPLAN del 31 de diciembre de 2014, debido a que se evidencio una sobre ejecución sobre ese indicador.
</t>
    </r>
    <r>
      <rPr>
        <b/>
        <sz val="9"/>
        <color theme="1"/>
        <rFont val="Tahoma"/>
        <family val="2"/>
      </rPr>
      <t>Calificación:</t>
    </r>
    <r>
      <rPr>
        <sz val="9"/>
        <color theme="1"/>
        <rFont val="Tahoma"/>
        <family val="2"/>
      </rPr>
      <t xml:space="preserve"> Se califica con un 100% de avance, dado a que se verificó que la magnitud errada en el indicador fue corregida.</t>
    </r>
  </si>
  <si>
    <t>Informe Anual de Control Interno Contable - Vigencia 2013</t>
  </si>
  <si>
    <t>El aplicativo de facturación y cartera presenta permanentemente fallas y no se cuenta con soporte técnico.</t>
  </si>
  <si>
    <t xml:space="preserve">El software que se utiliza es una versión de comienzos de los años 2000 y no existe soporte técnico. Por esta razón su funcionamiento es muy limitado. </t>
  </si>
  <si>
    <t>1.-Realizar Levantamiento de información de requerimientos técnicos y funcionales, para implementar un sistema de información  integral que fortalezca la infraestructura de Software actual en las áreas administrativa y Financiera.
2.-Enviar Formato debidamente diligenciado a la Oficina de Sistemas.
3.-Solicitar la asignación de recursos para la adquisición del Software que cubra las necesidades de toda el área Financiera.</t>
  </si>
  <si>
    <t>Acciones Realizadas/Acciones Programadas (3) *100</t>
  </si>
  <si>
    <t>Facturación</t>
  </si>
  <si>
    <t>Profesional Universitario de Facturación</t>
  </si>
  <si>
    <t>Gloria Estela Contreras Plaza</t>
  </si>
  <si>
    <t xml:space="preserve">
1. Acta de Reunión de fecha 6 de Julio de 2015 donde revisar el formato de requisitos para aplicación de contabilidad y facturación. (Físico) 
2. ECO de la Contratación para la implementación de las NIIF. (Físico)
3. Correo electrónico del 30 de junio de 2015 donde se envía el Formato de Levantamiento de Requerimientos de Software remitido a Sistemas. (Físico).
4. Formato diligenciado de Levantamientos de requermientos de software. (Físico)
5. Minuta de contrato No. 905-2015 con la firma Key Advisor para la implementación de las NICSP en el canal. (Digital)</t>
  </si>
  <si>
    <r>
      <t xml:space="preserve"> Se evidenció acta de reunión del 6 de julio de 2015,  liderada por el área de Sistemas con el fin de revisar el formato de requisitos  tecnicos y funcionales,  
Se evidenció formato de Elaboración de Estudios de Conveniencia y Oportunidad para la Adquisición de Bienes y Servicios y Justificación de la Necesidad Formato AGCO-FT-001 dentro de las obligaciones especiales numeral 1. "Realizar el diagnostico basado en los Estados Financieros a Diciembre 31 de 2014 sobre la convergencia a las NICSP Normas Internacionales de Contabilidad del Sector Público, evaluando el impacto del proyecto, a través de la asesoría técnica de las diferentes fases de adopción de las Normas Internacionales  con los diferentes lideres de cada proceso, mediante informe donde se refleje la necesidad de atender la obligación de implementar la nueva normatividad contable emanada de la Resolución 414 de 2014 y realice el acompañamiento a Canal Capital para la formación del Recurso Humano y el levantamiento de los requerimientos tecnológicos necesarios".
Se evidencio que con fecha 15 de Octubre de 2015 la empresa Key Advisor firmo la minuta para la implementacion de las Normas Internacionales. 
</t>
    </r>
    <r>
      <rPr>
        <b/>
        <sz val="9"/>
        <color theme="1"/>
        <rFont val="Tahoma"/>
        <family val="2"/>
      </rPr>
      <t xml:space="preserve">Calificación: </t>
    </r>
    <r>
      <rPr>
        <sz val="9"/>
        <color theme="1"/>
        <rFont val="Tahoma"/>
        <family val="2"/>
      </rPr>
      <t>se califica con el 100% por cuanto se cumplieron todas las actividades propuestas en la accion..</t>
    </r>
  </si>
  <si>
    <t>1.- Adelantar Estudio sobre las aplicaciones que existen en el mercado de software para identificar el sistema de información que cubra las necesidades de las áreas administrativas y financiera.
2.-Presentar el estudio al Ordenador del Gasto para elija la opción más conveniente para el Canal.</t>
  </si>
  <si>
    <t>1. Documentos Resumen del informe técnico de Sistemas que le permitiría a la Entidad, centralizar e integrar los procesos y captura de información. (Digital)
2. Documento en power point con la presentación a realizar del estudio de Implementación Sistema de Información  Administrativo y  Financiero. (Digital)
3. Cuadro con el resumen de costo del proyecto de Sistema de Información. (Digital).</t>
  </si>
  <si>
    <r>
      <t xml:space="preserve">Se presentó la evidencia del estudio realizado por el anterior Profesional de Sistemas Ing. Mónica Chacón, el cual esta en una carpeta con todo el estudio, así como una presentación sobre el análisis realizado. No se tiene evidencia de la presentación (reunión) al ordenador del estudio adelantado.
</t>
    </r>
    <r>
      <rPr>
        <b/>
        <sz val="9"/>
        <color theme="1"/>
        <rFont val="Tahoma"/>
        <family val="2"/>
      </rPr>
      <t xml:space="preserve">Calificación: </t>
    </r>
    <r>
      <rPr>
        <sz val="9"/>
        <color theme="1"/>
        <rFont val="Tahoma"/>
        <family val="2"/>
      </rPr>
      <t>Se califica con 50% al tener el estudiio realizado pero no se ha presentado ante la Gerencia para que se tome las decisiones necesarias</t>
    </r>
  </si>
  <si>
    <t>Falta la publicación de los Estados financieros en las carteleras de la entidad para el fácil acceso de las partes interesadas, de acuerdo a la Ley 734 de 2002, articulo 34 numeral 36.</t>
  </si>
  <si>
    <t>No se realiza suficiente sensibilización sobre la publicación de los Estados Financieros en la página WEEB y en la Intranet.</t>
  </si>
  <si>
    <t>1.-Difundir con oportunidad los Estados Financieros en los medios establecidos por el Canal para este fin.
2.- Solicitar a la Oficina de Comunicaciones difundir a todas las dependencias del Canal la Ubicación de  los Estados Financieros  y demás informes publicados en los medios electrónicos disponibles.</t>
  </si>
  <si>
    <t>Contabilidad</t>
  </si>
  <si>
    <t>Profesional Universitario de Contabilidad</t>
  </si>
  <si>
    <t>Carlos Ramiro Flórez Echenique</t>
  </si>
  <si>
    <t>1. Correo de solicitud de publicación de los Estados Financieros en la página web de fecha 30 de Septiembre de 2015 (Físico)
2. Correo confirmación de la publicación en la web y publicación de los Estados Financieros de fecha 15 de Octubre de 2015. (Físico)
3. fotografía de la publicación en carteleras (Físico)</t>
  </si>
  <si>
    <r>
      <t xml:space="preserve">Se evidenció que no se han publicado los estados financieros del  mes de Marzo de 2015 debido a que la Revisoría Fiscal no los ha firmado, Los Estados financieros con corte a Junio 30 de 2015, el correo fue enviado a la Web master el día 30 de Septiembre de 2015, a la fecha de este seguimiento los Estados Financiero no habían sido publicados en la web.  Sin embargo realizando el seguimiento con la encargada de la publicación de la información ella lo realizo el día 15 de Octubre de 2015.
Se evidencia que no se han publicado los Estados Financieros en las Carteleras de la entidad.
</t>
    </r>
    <r>
      <rPr>
        <b/>
        <sz val="9"/>
        <color theme="1"/>
        <rFont val="Tahoma"/>
        <family val="2"/>
      </rPr>
      <t xml:space="preserve">
Calificación: </t>
    </r>
    <r>
      <rPr>
        <sz val="9"/>
        <color theme="1"/>
        <rFont val="Tahoma"/>
        <family val="2"/>
      </rPr>
      <t xml:space="preserve">Se califica con el 50% de avance al  no tener los estados financieros publicados al la fecha de este seguimiento del mes de Junio  de 2015 quedando pendiente los del mes de Marzo de 2015. 
</t>
    </r>
  </si>
  <si>
    <t>No se observó en la política financiera una directriz para llevar a cabo en forma adecuada el cierre integral de la información producida en todos los procesos que generan hechos financieros,  económicos, sociales y ambientales</t>
  </si>
  <si>
    <t>Convergencia de la contabilidad  a Normas Internacionales de Contabilidad.</t>
  </si>
  <si>
    <t>1.-Elaborar un Estudio de Conveniencia y Oportunidad para adelantar la Contratación de Personas Jurídicas  con experiencia en Normas Internacionales de Contabilidad NIIF-IPSAS). Con el fin de que elabore un diagnóstico de los Estados Financieros,  el Manual de Políticas  Financieras, que incluya el procedimiento a seguir en términos de información requerida de todas las áreas del Canal para el cierre de Vigencia y asesore la Implementación de la Contabilidad bajo NIIF, según el cronograma establecido por la CGN.
2.-Solicitar a la Oficina Jurídica realizar el proceso de Contratación.</t>
  </si>
  <si>
    <t>1. ECO de la Contratación para la implementación de las NIIF. (Físico).
2. Minuta de contrato No. 905-2015 con la firma Key Advisor para la implementación de las NICSP en el canal. (Digital)</t>
  </si>
  <si>
    <r>
      <t xml:space="preserve">Se evidenció el  Estudio de Conveniencia y Oportunidad para adelantar la Contratación de Personas Jurídicas  con experiencia en Normas Internacionales de Contabilidad NIIF-IPSAS). En las obligaciones numeral 1 tiene contemplado  la  elaboración de un diagnóstico de los Estados Financieros, en el numeral 2.  tiene contemplado realizar  el Manual de Políticas  Financieras, que incluya el procedimiento a seguir en términos de información requerida de todas las áreas del Canal para el cierre de Vigencia. En el numeral 3. se menciona el asesorar, apoyar y acompañar el área contable y financiera en la definición y homologación del catalogo de cuentas para la convergencia e Implementación de la Contabilidad bajo NIIF. 
A la fecha de este seguimiento el contrato no estaba aun para la firma.
El contrato se firmó el 15 de Octubre de 2015 con la firma delKey Advisor . Con lo cual se da por cumplida la acción.
</t>
    </r>
    <r>
      <rPr>
        <b/>
        <sz val="9"/>
        <color theme="1"/>
        <rFont val="Tahoma"/>
        <family val="2"/>
      </rPr>
      <t>Calificación:</t>
    </r>
    <r>
      <rPr>
        <sz val="9"/>
        <color theme="1"/>
        <rFont val="Tahoma"/>
        <family val="2"/>
      </rPr>
      <t xml:space="preserve">  Se califica con el 100% por cumplir con las dos actividades propuestas en la acción. </t>
    </r>
  </si>
  <si>
    <t>Informe Anual de Control Interno Contable - Vigencia 2014</t>
  </si>
  <si>
    <t>1.1.2</t>
  </si>
  <si>
    <t>No se evidencia la realización de conciliaciones de cuentas recíprocas con otras entidades públicas.</t>
  </si>
  <si>
    <t>Las conciliaciones se realizan cada trimestre para realizar reporte a la Contaduría General de la Nación</t>
  </si>
  <si>
    <t>1.-Revisar la página de la CGN para asegurar que todos los reportes de operaciones recíprocas se hayan realizado.
2.-Revisar que no haya requerimientos por parte de la CGN por diferencias encontradas en los reportes.
3.-Revisar las conciliaciones para establecer que los saldos con las entidades con las cuales interactúa el canal estén conciliados.</t>
  </si>
  <si>
    <t>1. Correo electrónico del 28 de Abril de 2015 remitido por la ERU para e proceso de conciliación. (Físico).
2. Correo electrónico del 11 de Mayo de 2015 enviado a l IDRD para información de un valor de conciliación. (Físico)
3. Correo electrónico del 30 de Julio de 2015 recibido de la ETB donde informan el resumen de operaciones reciprocas. (Físico)
4. Correo electrónico del 6 de Octubre de  2015 recibido de la Alcaldía sobre las cuentas reciprocas del convenio 366-2013. (Físico)
5. Correo electrónico del 24 de Abril de 2015 recibida por Servicio Geológico Colombiano para realizar la conciliación de las operaciones reciprocas. (Físico)
6. Correo electrónico del 25 de Mayo de 2015 envidada por FNG conciliación de la cuenta reciproca. (Físico).
7. Correo electrónico del 7 de Julio de 2015 enviada a la ETB aclaran información contble para las cuentas reciprocas. (Físico).
8) Correo electrónico del 18 de Agosto de 2015  recibido de Tigo reportando los saldos de Colombia Movil con corte al 30-jun-2015. (Físico).
9. Oficio recibido Radicado 961 del 24 de Abril de 2015 del IDRD concilaición operaciones reciprocas (Físico).
10. Oficio recibido Radicado 1029 del 4 de Mayo de 2015 de la Alcaldía de Bogotá operaciones reciprocas a 31-mar-2015. (Físico)
11. Oficio recibido Radicado 2466 del 23 de Septiembre de 2015 de Secretaría Distrital de Ambiente Circularización operaciones reciprocas al 31-ago-2015. (Físico).
12. Oficio  recibido Radicado 2363 del 14 de Septiembre de 2015 de Secretaría Distrital de Ambiente Circularización operaciones reciprocas corte al 31-jul-2015. (Físico).
13. Oficio recibido Radicado 1820 del 3 de Agosto de 2015 de la Alcaldía de Bogotá operaciones reciprocas a 31-jul-2015. (Físico)
14. Oficio redivivo Radicado 1866 del 10 de Agosto de 2015 de Metrovivienda operaciones reciprocas a 30-jun-2015.
15. Correo electrónico del 7 de septiembre 2015 enviado por la CGN saldos por conciliar de operaciones reciprocas. (Físico)
16. Correo electrónico del 10 de septiembre de 2015 enviado por la Secretaría Distrital de Hacienda Gestión Operaciones Reciprocas  Junio de 2015.</t>
  </si>
  <si>
    <r>
      <t xml:space="preserve">Se evidenció a la fecha del seguimiento que la Subdirección Financiera se realiza la circularización de la cuentas reciprocas con aquellas entidades que presenta diferencias.
Se evidenciaron correos electrónicos del 7  de septiembre de parte de la Contaduría General de la Nación donde se solicita revisar y corregir la información de las cuentas reciprocas con corte al 30 de junio de 2015 y del 10 de septiembre de parte de la Secretaría Distrital de Hacienda donde se solicita se cargue la información correspondiente a las cuentas reciprocas en el aplicativo “Bogotá Consolida” para su respectiva gestión.
</t>
    </r>
    <r>
      <rPr>
        <b/>
        <sz val="9"/>
        <rFont val="Tahoma"/>
        <family val="2"/>
      </rPr>
      <t>Calificación:</t>
    </r>
    <r>
      <rPr>
        <sz val="9"/>
        <rFont val="Tahoma"/>
        <family val="2"/>
      </rPr>
      <t xml:space="preserve"> Se califica con un 75% de avance dado que se evidenció la conciliación de cuentas con las entidades reciprocas en las que se presentan diferencias y se evidenció que se realiza la revisión de requerimientos realizados por la CGN con respecto a las diferencias. Se califica 3 de 4 actividades, evidenciando la realización de las actividades 2 y 3, quedando pendiente la actividad número 1. (para cuestiones de calificación, se toma la actividad 3 como 2 actividades, dado que el universo son 4 actividades y la acción muestra 3)
</t>
    </r>
  </si>
  <si>
    <t>1.1.3</t>
  </si>
  <si>
    <t>Se evidenció falta de oportunidad en la realización de conciliaciones con  Cartera, Saldos de inventarios, Nómina y Propiedad, planta y equipo, y no fue presentada evidencia de conciliaciones con Presupuesto, Tesorería y demás áreas del Canal</t>
  </si>
  <si>
    <t xml:space="preserve">1.-Las conciliaciones  con las demás dependencias de la entidad si se están realizando en forma mensual, Excepto la conciliación de Propiedad Planta y Equipo por diferencia de Criterios en la  clasificación entre el área de almacén y contabilidad. Esto ha ocasionado la existencia de partidas conciliatorias.
</t>
  </si>
  <si>
    <t xml:space="preserve">1.- Elaborar un cronograma que establezca claramente las fechas máximas de presentación de las conciliaciones.
2.-Incluir todas las conciliaciones en el procedimiento  de Estados Financieros. </t>
  </si>
  <si>
    <t>Acciones Realizadas/Acciones Programadas (2) *100</t>
  </si>
  <si>
    <t>1. Pantallazo del Procedimiento publicado en la  intranet el 25 de Junio de 2015 de AGFFCO-PD-001 Version 7 Estados Financieros. (Físico)
2. Procedimiento actualizado el día 19 de Junio de 2015 de Estados Financieros Versión 7 (Físico)</t>
  </si>
  <si>
    <r>
      <t xml:space="preserve">No se ha realizado el cronograma para la presentación de las conciliacione, se  actualizado el procedimiento AGFF-CO-PD-001  Estados Financieros pero no quedo incluido la conciliacion de  la Nomina y Presupuesto 
</t>
    </r>
    <r>
      <rPr>
        <b/>
        <sz val="9"/>
        <color theme="1"/>
        <rFont val="Tahoma"/>
        <family val="2"/>
      </rPr>
      <t xml:space="preserve">Calificación: </t>
    </r>
    <r>
      <rPr>
        <sz val="9"/>
        <color theme="1"/>
        <rFont val="Tahoma"/>
        <family val="2"/>
      </rPr>
      <t>Para calificar se realizó lo siguiente: Cada Actividad descrita en la acción equivale a 2 puntos. Se califica con el 25% de avance al tener 2 concilaiciones incluidos dentro del procedimiento, lo que da 1 punto de calificación para la actividad 2 y 0 para la actividad 1 al no tener el cronograma de las conciliaciones.</t>
    </r>
  </si>
  <si>
    <t>El proceso contable no opera dentro de un ambiente integrado que permita afectar en línea la contabilidad, pues se tienen aplicativos para cada operación, así: SIIGO para Contabilidad, Ordpago para órdenes de pago, Novasoft para nómina y SAAP para facturación y para Recibos de Caja.</t>
  </si>
  <si>
    <t>Falta de asignación de recursos para adquirir un Sistema integrado que permita que las transacciones económicas del Canal operen en línea.</t>
  </si>
  <si>
    <r>
      <t xml:space="preserve"> Se evidenció acta de reunión del 6 de julio de 2015,  liderada por el área de Sistemas con el fin de revisar el formato de requisitos  tecnicos y funcionales,  
Se evidenció formato de Elaboración de Estudios de Conveniencia y Oportunidad para la Adquisición de Bienes y Servicios y Justificación de la Necesidad Formato AGCO-FT-001 dentro de las obligaciones especiales numeral 1. "Realizar el diagnostico basado en los Estados Financieros a Diciembre 31 de 2014 sobre la convergencia a las NICSP Normas Internacionales de Contabilidad del Sector Público, evaluando el impacto del proyecto, a través de la asesoría técnica de las diferentes fases de adopción de las Normas Internacionales  con los diferentes lideres de cada proceso, mediante informe donde se refleje la necesidad de atender la obligación de implementar la nueva normatividad contable emanada de la Resolución 414 de 2014 y realice el acompañamiento a Canal Capital para la formación del Recurso Humano y el levantamiento de los requerimientos tecnológicos necesarios".
Se evidencio que con fecha 15 de Octubre de 2015 la fempresa Key Advisor firmo la minuta para la implementacion de las Normas Internacionales. 
</t>
    </r>
    <r>
      <rPr>
        <b/>
        <sz val="9"/>
        <color theme="1"/>
        <rFont val="Tahoma"/>
        <family val="2"/>
      </rPr>
      <t>Calificación:</t>
    </r>
    <r>
      <rPr>
        <sz val="9"/>
        <color theme="1"/>
        <rFont val="Tahoma"/>
        <family val="2"/>
      </rPr>
      <t xml:space="preserve"> se califica con el 100% por cuanto se cumplieron todas las actividades propuestas en la accion..</t>
    </r>
  </si>
  <si>
    <t>1.2.2</t>
  </si>
  <si>
    <t>Se evidenció falta de una batería de indicadores que permita analizar e interpretar la realidad financiera, económica, social y ambiental del Canal.</t>
  </si>
  <si>
    <t>No se ha definido una batería de indicadores que mida la actividad económica, financiera y ambiental.</t>
  </si>
  <si>
    <t>1.-Realizar una reunión con la oficina de planeación con el fin de que conjuntamente se articulen los indicadores que requiere el canal para medir su gestión.
2.-Establecer una Batería de Indicadores que permita un análisis real de la Situación Económica de la Entidad.</t>
  </si>
  <si>
    <r>
      <t xml:space="preserve">A la fecha de este seguimiento no se han realizado las reuniones para establecer la batería de indicadores.
</t>
    </r>
    <r>
      <rPr>
        <b/>
        <sz val="9"/>
        <color theme="1"/>
        <rFont val="Tahoma"/>
        <family val="2"/>
      </rPr>
      <t>Calificación :</t>
    </r>
    <r>
      <rPr>
        <sz val="9"/>
        <color theme="1"/>
        <rFont val="Tahoma"/>
        <family val="2"/>
      </rPr>
      <t xml:space="preserve"> Se califica con el 0% de avance al no tener ninguna de las actividades propuestas en la acción.</t>
    </r>
  </si>
  <si>
    <t>1.3.1</t>
  </si>
  <si>
    <t>Se evidenció falta de identificación de riesgos para el proceso que permita tomar medidas para prevenir su ocurrencia.</t>
  </si>
  <si>
    <t>No se han actualizado los mapas de riesgo</t>
  </si>
  <si>
    <t>1. Solicitar una reunión con la oficina de Planeación para revisar los mapas de riesgo del área financiera.
2. Asignar a los profesionales responsables de cada oficina para que actualicen el mapa de riesgo que le corresponde según el cargo desempeñado.
3. Cuando los mapas de riesgo estén actualizados solicitar a la Oficina de Planeación su aprobación e implementación.</t>
  </si>
  <si>
    <t xml:space="preserve">1.Acta de reunión de fecha  23 de Septiembre de 2015 en la cual se hace la presentación del Manual Metodológico para la Admon del Reisgo. (Físico)
2.Correo electrónico de fecha 23 de Septiembre de 2015 donde se envío del Manual Metodológico para la Admon del Reisgo por parte de Planeación a las áreas. (Físico). 
3. Correo electrónico del  2 de Octubre de 2015 de respuesta por parte de un asistente y donde se envían observaciones al Manual Metodológico para la Admon del Reisgo. (Físico)
4. Documento en borrador del Manual Metodológico para la Admon del Reisgo. (Físico)
</t>
  </si>
  <si>
    <r>
      <t xml:space="preserve">Se evidenció acta de  reunión el día 23 de Septiembre de 2015 donde se generaron compromisos y aportes sobre la metodología por parte de las áreas involucradas, de igual forma se evidenció  correo enviado por  la Oficina de Planeación de la misma fecha, en la cual se  envía el borrador del Manual  metodológico  para la administración del Mapa de Riesgos del Canal,  con el fin de que cada oficina realizará observaciones al respecto La Subdirección Financiera a la fecha de este seguimiento no ha realizado comentarios al respecto.
Se evidenció correo  interno de fecha 10 de Octubre de 2015 de la única observación remitida a la Oficina de Planeación. 
</t>
    </r>
    <r>
      <rPr>
        <b/>
        <sz val="9"/>
        <color theme="1"/>
        <rFont val="Tahoma"/>
        <family val="2"/>
      </rPr>
      <t>Calificación:</t>
    </r>
    <r>
      <rPr>
        <sz val="9"/>
        <color theme="1"/>
        <rFont val="Tahoma"/>
        <family val="2"/>
      </rPr>
      <t xml:space="preserve">  Se califica con el 66.7% de avance por no estar el mapa de riesgo actualizado a la gestión de la Subdirección Financiera y debidamente implementado por parte de la Oficina de Planeación.</t>
    </r>
  </si>
  <si>
    <t>A pesar de que a través de memorandos se impartieron instrucciones para reportar a contabilidad información de cuentas por pagar con corte a 31-dic-2014, se evidenció la falta de un política relacionada con el adecuado cierre integral de la información producida en todas las áreas que generan  hechos financieros, económicos, sociales y ambientales en la entidad.</t>
  </si>
  <si>
    <t>El Manual de Política Financiera se encuentra desactualizado.</t>
  </si>
  <si>
    <t>1.-Incluir en el Manual de Política Financiera el procedimiento mediante le cual se solicita a todas la dependencias la información completa relacionada con operaciones económicas del Canal para efectuar un cierre de vigencia cumpliendo con todos los lineamientos en materia presupuestal y contable.</t>
  </si>
  <si>
    <t>Documento en Borrador de la Poliítica Financiera. (físico)</t>
  </si>
  <si>
    <r>
      <t xml:space="preserve">Se evidenció un borrador de la Política Financiera y  se esta articulando con las NIIF y el Marco Normativo expedido por la CGN. 
Actualmente no se tiene contemplado un procedimiento para la solicitud de información para cierre de vigencia
</t>
    </r>
    <r>
      <rPr>
        <b/>
        <sz val="9"/>
        <color theme="1"/>
        <rFont val="Tahoma"/>
        <family val="2"/>
      </rPr>
      <t>Calificación:</t>
    </r>
    <r>
      <rPr>
        <sz val="9"/>
        <color theme="1"/>
        <rFont val="Tahoma"/>
        <family val="2"/>
      </rPr>
      <t xml:space="preserve"> Se califica 0% de avance por incumplimiento de la actividad propuesta en la acción.  </t>
    </r>
  </si>
  <si>
    <t>4.1</t>
  </si>
  <si>
    <t xml:space="preserve">En el informe se recomienda: Establecer el Plan Operativo Anual para la vigencia 2015 de los procesos de la gestión financiera y contable.  </t>
  </si>
  <si>
    <t>En las vigencias anteriores no se había realizado el Plan Anual de Acción de la Dependencia y en las actas de entrega del cargo de Subdirector (a) Financiero (a) esta actividad no quedó dentro de los pendientes.</t>
  </si>
  <si>
    <t>1.-Solicitar reunión a la oficina de Planeación para determinar el acompañamiento en la elaboración del Plan  de Acción del área Financiera para  el segundo semestre de la vigencia  2015.
2.-Una vez aprobado el Plan  de Acción por parte de la Oficina de Planeación, realizar su implementación.</t>
  </si>
  <si>
    <t>1. Correo Electrónico de envío del Plan de Acción diligenciado a Planeación para su revisión con fecha 30 de Junio de 2015. (Físico)
2. Correo electrónico de respuesta de Planeación sobre el Plan de Acción de financiera con fecha 10 de Julio de 2015. (Física)</t>
  </si>
  <si>
    <r>
      <t xml:space="preserve">Se evidenció correo interno de fecha 30 de Junio de 2015 donde la Subdirección Financiera envió a la Oficina de Planeación el formato de Plan de Acción debidamente  diligenciado por esta Subdirección. La Oficina de Planeación realizo la revisión y envío  a través de correo electrónico de fecha 10 de Julio de 2015. Falta el envío final del Plan de Acción por parte de la Subdirección Financiera para el seguimiento por parte de la Oficina de Planeación proyecto piloto que se tiene esta oficina..
</t>
    </r>
    <r>
      <rPr>
        <b/>
        <sz val="9"/>
        <color theme="1"/>
        <rFont val="Tahoma"/>
        <family val="2"/>
      </rPr>
      <t xml:space="preserve">Calificación: </t>
    </r>
    <r>
      <rPr>
        <sz val="9"/>
        <color theme="1"/>
        <rFont val="Tahoma"/>
        <family val="2"/>
      </rPr>
      <t xml:space="preserve"> Se califica con el 50% de avance por no estar implementado el mapa de riesgo por parte de la Oficina de Planeación.</t>
    </r>
  </si>
  <si>
    <t>En el informe se recomienda: Asegurar la realización completa y oportuna de todas las conciliaciones (cartera, saldo de inventarios, propiedad planta y equipo, nómina y cuentas recíprocas) con el fin de mantener controlados los saldos presentados en los Estados financieros</t>
  </si>
  <si>
    <r>
      <t xml:space="preserve">No se ha realizado el cronograma para la presentación de las conciliaciones , se  actualizado el procedimiento AGFF-CO-PD-001  Estados Financieros pero no quedo incluido la conciliacion de  la Nomina y Presupuesto 
</t>
    </r>
    <r>
      <rPr>
        <b/>
        <sz val="9"/>
        <color theme="1"/>
        <rFont val="Tahoma"/>
        <family val="2"/>
      </rPr>
      <t xml:space="preserve">Calificación: </t>
    </r>
    <r>
      <rPr>
        <sz val="9"/>
        <color theme="1"/>
        <rFont val="Tahoma"/>
        <family val="2"/>
      </rPr>
      <t>Calificación: Para calificar se realizó lo siguiente: Cada Actividad descrita en la acción equivale a 2 puntos. Se califica con el 25% de avance al tener 2 concilaiciones incluidos dentro del procedimiento, lo que da 1 punto de calificación para la actividad 2 y 0 para la actividad 1 al no tener el cronograma de las conciliaciones.</t>
    </r>
  </si>
  <si>
    <t>Auditoría al Procedimiento Control al Producto o Servicio No Conforme del Proceso Control, Seguimiento y Evaluación</t>
  </si>
  <si>
    <t xml:space="preserve">Hallazgo 1: En primer lugar es indispensable que a través del Representante de la Alta Dirección para el SIG de Canal Capital – Secretaría General y del Comité Directivo del Sistema Integrado de Gestión, se establezca si el procedimiento para la identificación, tratamiento y control de los servicios o productos no conformes, aplica no solamente para la Dirección Operativa, sino para otros procesos de Canal Capital como por ejemplo Gestión de Comunicaciones, Comercial, Talento Humano, Atención al Usuario entre otros. </t>
  </si>
  <si>
    <t>Hace falta identificar cuáles son todos los productos que pudiera entregar actualmente el canal, con el fin de establecer que su generación no solo se encuentra en la dirección operativa.</t>
  </si>
  <si>
    <t>1. Establecer los productos y/o servicios que presta Canal Capital
   a). Realizar mesas de trabajo entre las Áreas Misionales y Planeación para definir los productos (Bienes y/o Servicios) que presta Canal Capital.
   b). Caracterizar los productos (Bienes y/o Servicios) definidos.
   c). Presentar al Comité Directivo del SIG los productos (Bienes y/o Servicios) para su aprobación.
   d). Aprobar los productos (Bienes y/o Servicios) por parte del Comité Directivo SIG. 
   e). Socializar y publicar los productos (Bienes y/o Servicios) a funcionarios y contratistas de Canal Capital.</t>
  </si>
  <si>
    <t>(No. de actividades ejecutadas / 5) X 100%</t>
  </si>
  <si>
    <t>Coordinación de Programación
Coordinación de Producción
Coordinación Técnica</t>
  </si>
  <si>
    <t>Coordinador de Programación
Coordinador de Producción
Coordinador Técnico</t>
  </si>
  <si>
    <t>Laura Catalina Peña Salamanca
María Luisa Trujillo Martínez
Leidy Carolin Olarte Ciprián</t>
  </si>
  <si>
    <r>
      <rPr>
        <b/>
        <sz val="9"/>
        <color theme="1"/>
        <rFont val="Tahoma"/>
        <family val="2"/>
      </rPr>
      <t xml:space="preserve">CPd: </t>
    </r>
    <r>
      <rPr>
        <sz val="9"/>
        <color theme="1"/>
        <rFont val="Tahoma"/>
        <family val="2"/>
      </rPr>
      <t xml:space="preserve">
1) Correo electrónico del 29-sep-2015 de la Coordinación de produccipon convocando a una mesa de trabajo para la realización de las acciones del PM (Digital)
</t>
    </r>
    <r>
      <rPr>
        <b/>
        <sz val="9"/>
        <color theme="1"/>
        <rFont val="Tahoma"/>
        <family val="2"/>
      </rPr>
      <t xml:space="preserve">CPr: </t>
    </r>
    <r>
      <rPr>
        <sz val="9"/>
        <color theme="1"/>
        <rFont val="Tahoma"/>
        <family val="2"/>
      </rPr>
      <t xml:space="preserve">No se presentaron evidencias
</t>
    </r>
    <r>
      <rPr>
        <b/>
        <sz val="9"/>
        <color theme="1"/>
        <rFont val="Tahoma"/>
        <family val="2"/>
      </rPr>
      <t xml:space="preserve">CT: </t>
    </r>
    <r>
      <rPr>
        <sz val="9"/>
        <color theme="1"/>
        <rFont val="Tahoma"/>
        <family val="2"/>
      </rPr>
      <t>Copia de las agendas de Google Apps del 19 y 20 de octubre de 2015, programando reuniones para tratar las acciones del PM (Digital</t>
    </r>
  </si>
  <si>
    <r>
      <rPr>
        <b/>
        <sz val="9"/>
        <color theme="1"/>
        <rFont val="Tahoma"/>
        <family val="2"/>
      </rPr>
      <t>CPd:</t>
    </r>
    <r>
      <rPr>
        <sz val="9"/>
        <color theme="1"/>
        <rFont val="Tahoma"/>
        <family val="2"/>
      </rPr>
      <t xml:space="preserve"> Se evidencia un correo electrónico del 29 de septiembre de 2015, donde se convoca una reunión por parte de la Coordinación de Producción para tratar el tema del Plan de Mejoramiento – del Producto no Conforme; se indica por parte de la Coordinación que al momento no se recibió respuesta por parte de las otras dos Coordinaciones para la realización de la reunión o para tratar el tema del Producto no Conforme. 
</t>
    </r>
    <r>
      <rPr>
        <b/>
        <sz val="9"/>
        <color theme="1"/>
        <rFont val="Tahoma"/>
        <family val="2"/>
      </rPr>
      <t>CPr:</t>
    </r>
    <r>
      <rPr>
        <sz val="9"/>
        <color theme="1"/>
        <rFont val="Tahoma"/>
        <family val="2"/>
      </rPr>
      <t xml:space="preserve"> No se han realizado actividades que evidencien avance en la acción.
</t>
    </r>
    <r>
      <rPr>
        <b/>
        <sz val="9"/>
        <color theme="1"/>
        <rFont val="Tahoma"/>
        <family val="2"/>
      </rPr>
      <t>CT:</t>
    </r>
    <r>
      <rPr>
        <sz val="9"/>
        <color theme="1"/>
        <rFont val="Tahoma"/>
        <family val="2"/>
      </rPr>
      <t xml:space="preserve"> Se evidencia la agendación de dos reuniones (19 y 20 de octubre) para tratar el tema de Producto no Conforme, donde la primera reunión no pudo ser realizada dado que la Coordinadora Técnica no se encontraba en el Canal y la segunda no pudo ser realizada dado que la persona de apoyo de Planeación dispuesta para atender este tema, no se encontraba en el Canal.
</t>
    </r>
    <r>
      <rPr>
        <b/>
        <sz val="9"/>
        <color theme="1"/>
        <rFont val="Tahoma"/>
        <family val="2"/>
      </rPr>
      <t xml:space="preserve">Calificación: </t>
    </r>
    <r>
      <rPr>
        <sz val="9"/>
        <color theme="1"/>
        <rFont val="Tahoma"/>
        <family val="2"/>
      </rPr>
      <t>No se evidencian actividades que demuestren la ejecución de la acción.</t>
    </r>
  </si>
  <si>
    <r>
      <rPr>
        <b/>
        <sz val="9"/>
        <color theme="1"/>
        <rFont val="Tahoma"/>
        <family val="2"/>
      </rPr>
      <t>CPd y CT:</t>
    </r>
    <r>
      <rPr>
        <sz val="9"/>
        <color theme="1"/>
        <rFont val="Tahoma"/>
        <family val="2"/>
      </rPr>
      <t xml:space="preserve"> Nicolás David Castillo González
</t>
    </r>
    <r>
      <rPr>
        <b/>
        <sz val="9"/>
        <color theme="1"/>
        <rFont val="Tahoma"/>
        <family val="2"/>
      </rPr>
      <t xml:space="preserve">CPg: </t>
    </r>
    <r>
      <rPr>
        <sz val="9"/>
        <color theme="1"/>
        <rFont val="Tahoma"/>
        <family val="2"/>
      </rPr>
      <t>Camilo Andrés Caicedo Estrada</t>
    </r>
  </si>
  <si>
    <t>2. Actualizar los documentos del Sistema de Gestión de Calidad para la identificación, tratamiento y control de los servicios y/o productos no conformes.
   a). Revisar la documentación actual sobre el tratamiento del producto no conforme.
   b). Realizar mesas de trabajo entre las áreas Misionales y planeación y proponer los cambios.
   c). Documentar los cambios al procedimiento, formatos, instructivos y demás documentos.
   d). Realizar la validación de los documentos.
   e). Realizar la aprobación de los documentos.
   f). Socializar y publicar la actualización llevada a cabo en los documentos del Sistema de Gestión de Calidad.
   g). Capacitar a los responsables del tratamiento del producto y/o servicio no conforme sobre la forma de llevar a cabo el procedimiento y sus documentos.</t>
  </si>
  <si>
    <t>(No. de actividades ejecutadas / 7) X 100%</t>
  </si>
  <si>
    <r>
      <t xml:space="preserve">No se evidencia avance en la ejecución de la acción, se indica que la persona responsable de realizar estas actividades no se encuentra disponible para continuar con la ejecución.
</t>
    </r>
    <r>
      <rPr>
        <b/>
        <sz val="9"/>
        <color theme="1"/>
        <rFont val="Tahoma"/>
        <family val="2"/>
      </rPr>
      <t>Calificación:</t>
    </r>
    <r>
      <rPr>
        <sz val="9"/>
        <color theme="1"/>
        <rFont val="Tahoma"/>
        <family val="2"/>
      </rPr>
      <t xml:space="preserve"> No se presentaron evidencias que soporten un avance en la acción</t>
    </r>
  </si>
  <si>
    <t xml:space="preserve">Observación 1:  Es importante que en coordinación con el área de planeación y Talento Humano se programen capacitaciones frecuentes para socializar el procedimiento y formatos que se deben aplicar para atender el CONTROL DEL PRODUCTO Y/O SERVICIO NO CONFORME, de Canal Capital, con el fin de cumplir con los establecido en la norma técnica de calidad en la gestión pública NTCGP 1000:2009, la cual fue adoptada mediante el Decreto 4485 de 2009. </t>
  </si>
  <si>
    <t xml:space="preserve">No existe conocimiento por parte de los líderes y responsables del área sobre la identificación, procedimientos y formatos relacionados con el tratamiento y control del producto no conforme. </t>
  </si>
  <si>
    <t>Hallazgo 2:  Es urgente que el Representante de la Alta Dirección para el SIG de Canal Capital – Secretaría General, asegure que las dependencias o áreas que tengan la responsabilidad de atender el procedimiento CONTROL DEL PRODUCTO Y/O SERVICIO NO CONFORME, realicen en la presente vigencia las siguientes actividades necesarias para cumplir con dicho procedimiento:
• Los formatos que definan los requisitos de conformidad (características técnicas) de los productos o servicios a su cargo y que se ofrecen como productos del Canal.
• Los formatos o documentos que se deben diligenciar por los líderes de cada proceso identificando el producto o servicio no conforme.
• Los formatos que evidencien las acciones que se deben adelantar, para corregir y eliminar la no conformidad detectada en los productos o servicios para su posterior entrega al cliente.
• Designar los responsables de verificar la eficacia de las acciones tomadas para eliminar las causas de las no conformidades, con el fin de evitar la entrega de productos o servicios no conformes a los clientes de Canal Capital, así como los documentos donde se registró la conformidad con los requisitos establecidos. 
• Establecer el nombre o cargo de la persona competente para determinar o autorizar las correcciones para el tratamiento del producto o servicio no conforme.
• Los formatos con las acciones preventivas, correctivas y de mejoramiento, cuando después de aplicar el tratamiento al producto o servicio no conforme, el problema persiste, así como el registro de la efectividad del tratamiento.</t>
  </si>
  <si>
    <t xml:space="preserve">No se evidencia para la auditoria del año 2014 registro de haber atendido las actividades relacionadas con el tratamiento del producto no conforme. </t>
  </si>
  <si>
    <r>
      <rPr>
        <b/>
        <sz val="9"/>
        <color theme="1"/>
        <rFont val="Tahoma"/>
        <family val="2"/>
      </rPr>
      <t>CPd:</t>
    </r>
    <r>
      <rPr>
        <sz val="9"/>
        <color theme="1"/>
        <rFont val="Tahoma"/>
        <family val="2"/>
      </rPr>
      <t xml:space="preserve"> Se evidencia un correo electrónico del 29 de septiembre de 2015, donde se convoca una reunión por parte de la Coordinación de Producción para tratar el tema del Plan de Mejoramiento – del Producto no Conforme; se indica por parte de la Coordinación que al momento no se recibió respuesta por parte de las otras dos Coordinaciones para la realización de la reunión o para tratar el tema del Producto no Conforme. 
</t>
    </r>
    <r>
      <rPr>
        <b/>
        <sz val="9"/>
        <color theme="1"/>
        <rFont val="Tahoma"/>
        <family val="2"/>
      </rPr>
      <t>CPr:</t>
    </r>
    <r>
      <rPr>
        <sz val="9"/>
        <color theme="1"/>
        <rFont val="Tahoma"/>
        <family val="2"/>
      </rPr>
      <t xml:space="preserve"> No se han realizado actividades que evidencien avance en la acción.
</t>
    </r>
    <r>
      <rPr>
        <b/>
        <sz val="9"/>
        <color theme="1"/>
        <rFont val="Tahoma"/>
        <family val="2"/>
      </rPr>
      <t>CT:</t>
    </r>
    <r>
      <rPr>
        <sz val="9"/>
        <color theme="1"/>
        <rFont val="Tahoma"/>
        <family val="2"/>
      </rPr>
      <t xml:space="preserve"> Se evidencia la agendación de dos reuniones (19 y 20 de octubre) para tratar el tema de Producto no Conforme, donde la primera reunión no pudo ser realizada dado que la Coordinadora Técnica no se encontraba en el Canal y la segunda no pudo ser realizada dado que la persona de apoyo de Planeación dispuesta para atender este tema, no se encontraba en el Canal.
</t>
    </r>
    <r>
      <rPr>
        <b/>
        <sz val="9"/>
        <color theme="1"/>
        <rFont val="Tahoma"/>
        <family val="2"/>
      </rPr>
      <t xml:space="preserve">Calificación: </t>
    </r>
    <r>
      <rPr>
        <sz val="9"/>
        <color theme="1"/>
        <rFont val="Tahoma"/>
        <family val="2"/>
      </rPr>
      <t>No se presentaron evidencias que soporten un avance en la acción.</t>
    </r>
  </si>
  <si>
    <t>Observación 2: Es preciso que el procedimiento CONTROL DEL PRODUCTO Y/O SERVICIO NO CONFORME, contenga como mínimo el siguiente esquema propuesto en la GUÍA DE DISEÑO IMPLEMENTACIÓN DEL SISTEMA DE GESTIÓN DE LA CALIDAD por el Departamento Administrativo de la Función Pública:
Encabezado y pie de página. Pueden contener los siguientes controles:
• El nombre y/o logotipo de la entidad.
• Nombre del procedimiento
• Proceso al que corresponde el procedimiento
• La fecha de edición o elaboración del procedimiento.
• Fechas de publicación y revisión del documento (y cuando sea aplicable las notas de cambio que indican las razones de modificación de la versión anterior).
• El código del procedimiento y el registro numérico de las hojas que contiene el procedimiento.
• El cargo y nombre del autor del documento y de la persona autorizada para aprobar.
Cuerpo del procedimiento
• El objetivo del procedimiento: Describe el propósito u objetivo para el cual fue diseñado dicho documento. Ejemplo: “El propósito de este procedimiento es dar instrucciones para la elaboración y revisión de las licitaciones públicas abiertas por la entidad XYZ”.
• El alcance del procedimiento: Es el campo de aplicación del procedimiento. Se indica la delimitación de las actividades cubiertas y descritas en el documento. Ejemplo “el presente procedimiento aplica para todas las actividades realizadas entre la recepción de hojas de vida hasta la vinculación del funcionario en la Entidad”.
• Los responsables: es aquel o aquellos funcionarios que deben garantizar la ejecución total de las actividades descritas en el procedimiento. En este punto se hace referencia tanto a quienes participan en la aplicación del procedimiento y como a quienes son responsables por su mantenimiento e implementación.
• Las definiciones: son aquellas palabras o conceptos específicos que serán referenciados en la descripción del procedimiento. Se deben definir aquellos términos cuya interpretación pueda presentar dificultades para quien ejecuta el proceso. Se recomienda que esta sección del procedimiento sea elaborada al final, cuando ya se han identificado todos los términos que deben ser reseñados. Si la entidad dispone de una norma de vocabulario, diccionario, glosario o tesauro institucional, es posible que las definiciones no se incluyan en cada procedimiento sino que se referencie la existencia de ese documento terminológico. Ejemplo: POT: Plan de Ordenamiento Territorial.
• Documentos de Referencia: son documentos de soporte o de referencia asociados. Se enuncian los documentos internos y externos. La lista debe indicar la naturaleza de los documentos y su número de referencia.
• Contenido o desarrollo del procedimiento: se enumera la secuencia de las actividades a realizar, respondiendo al qué, al cómo, al dónde, al quién, al con qué y al cuándo generalmente. La utilización de diagramas de flujo facilita considerablemente esta labor.
• Registros: se hace una relación de los registros que resultan de la ejecución del procedimiento. Los registros son todos los documentos que se generen como prueba de la aplicación de los procedimientos. Algunas veces se anexan al procedimiento muestras de tales documentos; también se pueden tener separados y hacer la referencia de éstos cuando se requiera.
• Anexos: estos se utilizan normalmente para ilustrar los formatos de registro y ampliar la información descrita con flujogramas, planos, ilustraciones, tablas, etc.</t>
  </si>
  <si>
    <r>
      <rPr>
        <b/>
        <sz val="9"/>
        <color theme="1"/>
        <rFont val="Tahoma"/>
        <family val="2"/>
      </rPr>
      <t>CPd:</t>
    </r>
    <r>
      <rPr>
        <sz val="9"/>
        <color theme="1"/>
        <rFont val="Tahoma"/>
        <family val="2"/>
      </rPr>
      <t xml:space="preserve"> Se evidencia un correo electrónico del 29 de septiembre de 2015, donde se convoca una reunión por parte de la Coordinación de Producción para tratar el tema del Plan de Mejoramiento – del Producto no Conforme; se indica por parte de la Coordinación que al momento no se recibió respuesta por parte de las otras dos Coordinaciones para la realización de la reunión o para tratar el tema del Producto no Conforme. 
</t>
    </r>
    <r>
      <rPr>
        <b/>
        <sz val="9"/>
        <color theme="1"/>
        <rFont val="Tahoma"/>
        <family val="2"/>
      </rPr>
      <t>CPr:</t>
    </r>
    <r>
      <rPr>
        <sz val="9"/>
        <color theme="1"/>
        <rFont val="Tahoma"/>
        <family val="2"/>
      </rPr>
      <t xml:space="preserve"> No se han realizado actividades que evidencien avance en la acción.
</t>
    </r>
    <r>
      <rPr>
        <b/>
        <sz val="9"/>
        <color theme="1"/>
        <rFont val="Tahoma"/>
        <family val="2"/>
      </rPr>
      <t>CT:</t>
    </r>
    <r>
      <rPr>
        <sz val="9"/>
        <color theme="1"/>
        <rFont val="Tahoma"/>
        <family val="2"/>
      </rPr>
      <t xml:space="preserve"> Se evidencia la agendación de dos reuniones (19 y 20 de octubre) para tratar el tema de Producto no Conforme, donde la primera reunión no pudo ser realizada dado que la Coordinadora Técnica no se encontraba en el Canal y la segunda no pudo ser realizada dado que la persona de apoyo de Planeación dispuesta para atender este tema, no se encontraba en el Canal.
</t>
    </r>
    <r>
      <rPr>
        <b/>
        <sz val="9"/>
        <color theme="1"/>
        <rFont val="Tahoma"/>
        <family val="2"/>
      </rPr>
      <t>Calificación:</t>
    </r>
    <r>
      <rPr>
        <sz val="9"/>
        <color theme="1"/>
        <rFont val="Tahoma"/>
        <family val="2"/>
      </rPr>
      <t xml:space="preserve"> No se presentaron evidencias que soporten un avance en la acción</t>
    </r>
  </si>
  <si>
    <t xml:space="preserve">Hallazgo 3:  Ubicar el “Formato Requisitos de Conformidad”, para identificar requisitos de conformidad del producto o servicio, evaluar su actualización y publicarlo en la página de la intranet para el conocimiento de los responsables de su diligenciamiento. </t>
  </si>
  <si>
    <r>
      <rPr>
        <b/>
        <sz val="9"/>
        <color theme="1"/>
        <rFont val="Tahoma"/>
        <family val="2"/>
      </rPr>
      <t>CPd:</t>
    </r>
    <r>
      <rPr>
        <sz val="9"/>
        <color theme="1"/>
        <rFont val="Tahoma"/>
        <family val="2"/>
      </rPr>
      <t xml:space="preserve"> Se evidencia un correo electrónico del 29 de septiembre de 2015, donde se convoca una reunión por parte de la Coordinación de Producción para tratar el tema del Plan de Mejoramiento – del Producto no Conforme; se indica por parte de la Coordinación que al momento no se recibió respuesta por parte de las otras dos Coordinaciones para la realización de la reunión o para tratar el tema del Producto no Conforme. 
</t>
    </r>
    <r>
      <rPr>
        <b/>
        <sz val="9"/>
        <color theme="1"/>
        <rFont val="Tahoma"/>
        <family val="2"/>
      </rPr>
      <t>CPr:</t>
    </r>
    <r>
      <rPr>
        <sz val="9"/>
        <color theme="1"/>
        <rFont val="Tahoma"/>
        <family val="2"/>
      </rPr>
      <t xml:space="preserve"> No se han realizado actividades que evidencien avance en la acción.
</t>
    </r>
    <r>
      <rPr>
        <b/>
        <sz val="9"/>
        <color theme="1"/>
        <rFont val="Tahoma"/>
        <family val="2"/>
      </rPr>
      <t>CT:</t>
    </r>
    <r>
      <rPr>
        <sz val="9"/>
        <color theme="1"/>
        <rFont val="Tahoma"/>
        <family val="2"/>
      </rPr>
      <t xml:space="preserve"> Se evidencia la agendación de dos reuniones (19 y 20 de octubre) para tratar el tema de Producto no Conforme, donde la primera reunión no pudo ser realizada dado que la Coordinadora Técnica no se encontraba en el Canal y la segunda no pudo ser realizada dado que la persona de apoyo de Planeación dispuesta para atender este tema, no se encontraba en el Canal.
</t>
    </r>
    <r>
      <rPr>
        <b/>
        <sz val="9"/>
        <color theme="1"/>
        <rFont val="Tahoma"/>
        <family val="2"/>
      </rPr>
      <t>Calificación:</t>
    </r>
    <r>
      <rPr>
        <sz val="9"/>
        <color theme="1"/>
        <rFont val="Tahoma"/>
        <family val="2"/>
      </rPr>
      <t xml:space="preserve"> No se presentaron evidencias que soporten un avance en la acción.</t>
    </r>
  </si>
  <si>
    <t>Metodología de Autoanálisis para el Fortalecimiento del Control Preventivo - Veeduría Distrital</t>
  </si>
  <si>
    <t>Se identificó falencias en los criterios y directrices dados para adelantar el proceso Contractual en la Entidad.</t>
  </si>
  <si>
    <t>1. Falta de socialización de las directrices para la contratación
2. Desconocimiento (experticia) para adelantar los procesos contractuales por parte de las áreas</t>
  </si>
  <si>
    <t>1. Identificar en que documentos se encuentran las directrices.
2. Unificar las Directrices en el Manual de Contratación y Procedimientos asociados, y socializarlo con el personal idóneo y responsable de los procesos de contratación.</t>
  </si>
  <si>
    <t>No. de actividades realizadas / No. de Actividades Programadas</t>
  </si>
  <si>
    <t>No</t>
  </si>
  <si>
    <t>Se detectó que no se conocen, no se han divulgado al interior de la entidad, o no se tienen identificados los diferentes mecanismos de Participación Ciudadana que dispone  el Canal, por medio de los cuales se pueden realizar la retroalimentación a la ciudadanía sobre la gestión de la Empresa</t>
  </si>
  <si>
    <t>Proceso de Participación Ciudadana y Control Social</t>
  </si>
  <si>
    <t>No se tiene documentado el procedimiento de Participación Ciudadana</t>
  </si>
  <si>
    <t>Elaborar y aprobar el procedimiento de Participación Ciudadana.</t>
  </si>
  <si>
    <t>Procedimiento de Participación Ciudadana aprobado</t>
  </si>
  <si>
    <t>1. Borrador de procedimiento de Participación Ciudadana (Digital)</t>
  </si>
  <si>
    <r>
      <t xml:space="preserve">Se evidencia la formulación de un borrador de procedimiento de Participación ciudadana, del cual se indica fue remitido a la Secretaría General para revisión.
</t>
    </r>
    <r>
      <rPr>
        <b/>
        <sz val="9"/>
        <color theme="1"/>
        <rFont val="Tahoma"/>
        <family val="2"/>
      </rPr>
      <t>Calificación:</t>
    </r>
    <r>
      <rPr>
        <sz val="9"/>
        <color theme="1"/>
        <rFont val="Tahoma"/>
        <family val="2"/>
      </rPr>
      <t xml:space="preserve"> Se califica con un 50% de avance dado a que se evidencia la formulación del procedimiento de Participación Ciudadana, quedando pendiente su aprobación. Se recomienda socializar el procedimiento en cuanto se apruebe.</t>
    </r>
  </si>
  <si>
    <t>No se conoce de ciencia cierta cuales son los mecanismos definidos por la entidad para hacer público el contenido de las actividades desarrolladas por el Canal con los grupos de interés.</t>
  </si>
  <si>
    <t>Socializar el procedimiento elaborado y aprobado de Participación Ciudadana</t>
  </si>
  <si>
    <t>No. de participantes a la socializados / No. de Participantes invitados</t>
  </si>
  <si>
    <t>No se realiza la socialización a cada una de las áreas de los informes periódicos que realiza Atención al Ciudadano sobre el recibo y respuesta de las PQRS allegadas al Canal.</t>
  </si>
  <si>
    <t>Atención al Usuario y Defensor del Televidente</t>
  </si>
  <si>
    <t>No se tenía contemplado la socialización a las áreas involucradas en las respuestas de las PQRS</t>
  </si>
  <si>
    <t>Socializar los informes periódicos a cada área responsable de las respuestas en el mes anterior.</t>
  </si>
  <si>
    <t xml:space="preserve">No. De informes enviados / No. De informes programados </t>
  </si>
  <si>
    <t>Atención al Ciudadano</t>
  </si>
  <si>
    <t>Delegado para la Atención al Ciudadano</t>
  </si>
  <si>
    <t>Ibett Cecilia Guerrero Rodríguez</t>
  </si>
  <si>
    <t>No se conoce el verdadero rol del Defensor del Ciudadano, así como la importancia al interior del Canal.</t>
  </si>
  <si>
    <t>No se tenía contemplado la socialización del nombre del defensor del ciudadano y sus roles en el canal.</t>
  </si>
  <si>
    <t>Socializar e informar el nombre, roles y el acto administrativo del Defensor del Ciudadano</t>
  </si>
  <si>
    <t xml:space="preserve">No. de actividades realizadas / No. De actividades programadas </t>
  </si>
  <si>
    <t>1. Actualizar el formato  AGTH-FT-032 Actividades de Inducción y Entrenamiento
2. Incluir en los procesos de inducción y reinducción,  la información sobre el Defensor del Ciudadano</t>
  </si>
  <si>
    <t>No. actividades realizadas / No. total de actividades programadas</t>
  </si>
  <si>
    <t>Se identificó que las áreas no conocen o identifican de manera clara el proceso o procedimiento para el ajuste y aprobación de los documentos estratégicos y operativos.</t>
  </si>
  <si>
    <t>1. Fallas en la socialización del Manual de Control de Documentos del SIG.
2. No se conoce los responsables de la socialización de los documentos del SIG en el Canal</t>
  </si>
  <si>
    <t>Socializar Manual de control de Documentos del SIG. (EPLE MN 002).</t>
  </si>
  <si>
    <t>1. Correos electrónicos del 08 y 14 de octubre de 2015 dodne se solicita la divulgación  socialización en el boletín de los procedimientos, manuales actualizados. (Digital)
2. Relación de documentos creados, actualizados y eliminados. (Digital)
3. Pantallazo de publicación del Manual de Control de Documentos en la Intranet. (Digital)
4. Boletín “Contacto Capital” No. 100 Boletín “Contacto Capital” No. 100 enviado por correo electrónico. (Digital)</t>
  </si>
  <si>
    <r>
      <t xml:space="preserve">Se evidencia un correo electrónico del  08 de octubre de 2015 por parte de Planeación, donde se solicita la socialización de los procedimientos y manuales ya actualizados de la entidad.
Mediante correo del 14 de octubre se dio respuesta al correo de planeación indicando el link de la intranet donde quedaran publicados los documentos, donde se evidencia la publicación del manual EPLE-MN-002 “Manual Para el Control de Documentos del Sistema Integrado de Gestión”.
Además la publicación de los procedimientos y manuales de la entidad fueron socializados mediante el Boletín “Contacto Capital” No. 100 el día 16 de octubre de 2015.
</t>
    </r>
    <r>
      <rPr>
        <b/>
        <sz val="9"/>
        <color theme="1"/>
        <rFont val="Tahoma"/>
        <family val="2"/>
      </rPr>
      <t>Calificación: S</t>
    </r>
    <r>
      <rPr>
        <sz val="9"/>
        <color theme="1"/>
        <rFont val="Tahoma"/>
        <family val="2"/>
      </rPr>
      <t xml:space="preserve">e califica con el 100% de avance, dado que se evidencia la publicación y socialización mediante boletín del manual en mención.
</t>
    </r>
  </si>
  <si>
    <t>Se evidenció que los diferentes procesos no conocen o tienen interiorizado el procedimiento para la actualización de los procesos y/o procedimientos.</t>
  </si>
  <si>
    <t>Se identificó que los procesos no saben si el SDQS es un mecanismo idóneo para recibir información sobre corrupción</t>
  </si>
  <si>
    <t>1. Fallas en la socialización del SDQS al interior del Canal.
2. No se tenía contemplado esta socialización en el canal</t>
  </si>
  <si>
    <t>Definir el contenido estándar de los temas a tratar en las jornadas de inducción incluyendo lo referente al SDQS</t>
  </si>
  <si>
    <t>1 Documento elaborado</t>
  </si>
  <si>
    <t>1. Memorando No. 1399 del 8-oct-2015, envío de la presentación de inducción a la Oficina de Control Interno
2. Presentación en power point que incluye el contenido de Atención al Ciudadano y PQRS</t>
  </si>
  <si>
    <r>
      <t xml:space="preserve">Se elaboró una presentación para ser mostrada en las inducciones. De la revisión de la presentación se encuentran contenidos sobre "atención al ciudadano", lo referente a PQRS (términos de respuesta) en las diapositivas 32 y 33; pero no se encuentra mención taxativa sobre el SDQS y su manejo en el canal.
</t>
    </r>
    <r>
      <rPr>
        <b/>
        <sz val="9"/>
        <color theme="1"/>
        <rFont val="Tahoma"/>
        <family val="2"/>
      </rPr>
      <t xml:space="preserve">Calificación: </t>
    </r>
    <r>
      <rPr>
        <sz val="9"/>
        <color theme="1"/>
        <rFont val="Tahoma"/>
        <family val="2"/>
      </rPr>
      <t>Se califica 50% de avance al tener la presentación con contenido de Atención al Ciudadano y PQRS, faltando lo referente al SDQS</t>
    </r>
  </si>
  <si>
    <t>Se identificó que los encargados de realizar la inducción en las áreas no conocen los contenidos mínimos a presentarle a los funcionarios y/o contratistas plasmados en el formato AGTH-FT-032 Actividades de Inducción y Entrenamiento</t>
  </si>
  <si>
    <t>1. Memorando No. 1399 del 8-oct-2015, envío de la presentación de inducción a la Oficina de Control Interno (Digital)
2. Presentación en power point que incluye el contenido de Atención al Ciudadano y PQRS (Digital).</t>
  </si>
  <si>
    <t>No se conocen que temas o contenido se deberían incluir en las jornadas de inducción, reinducción o capacitados en cuanto a Cultura Ciudadana.</t>
  </si>
  <si>
    <t xml:space="preserve">Realizar consulta a la Veeduría Distrital y Dirección Distrital de Desarrollo Institucional sobre los contenidos de cultura ciudadana que se deben incluir en los procesos de inducción y reinducción </t>
  </si>
  <si>
    <t>1 Concepto o documento de recomendación entregado por la Veeduría</t>
  </si>
  <si>
    <t>1. Oficio 1697 del 24 de septiembre de 2015 “Consulta a la Veeduría Distrital sobre el contenido de Cultura Ciudadana” (Digital)
2. Oficio 2613 del 9 de octubre de 2015 “Respuesta da dada por la Veeduría al Oficio 1697” (Digital)
3. Anexo “Ruta de uso de los materiales pedagógicos sobre cultura ciudadana dirigido a servidores públicos”, entregado en el oficio 2613 de la Veeduría. (Digital)
4. Memorando 1426 del 15 de octubre de 2015 “Envío de la información de cultura ciudadana a Subdirección Administrativa y Recursos Humanos” (Digital)</t>
  </si>
  <si>
    <r>
      <t xml:space="preserve">Se realiza consulta a la Veeduría Distrital a través de Radicado 1697 del 24 de septiembre de 2015, solicitando el contenido sobre cultura ciudadana a ser presentadas en las jornadas de inducción. La Veeduría dio respuesta el 9 de octubre de 2015 a través del radicado 2613, adjuntando un documento que contiene la ruta de la información de cultura ciudadana, además de un CD con los contenidos de cultura ciudadana. Esta información fue trasladada a la Subdirección Administrativa – Recursos Humanos mediante memorando 1426 del 15 de octubre de 2015 para lo pertinente.
</t>
    </r>
    <r>
      <rPr>
        <b/>
        <sz val="9"/>
        <color theme="1"/>
        <rFont val="Tahoma"/>
        <family val="2"/>
      </rPr>
      <t>Calificación:</t>
    </r>
    <r>
      <rPr>
        <sz val="9"/>
        <color theme="1"/>
        <rFont val="Tahoma"/>
        <family val="2"/>
      </rPr>
      <t xml:space="preserve"> se califica con un 100% el avance ya que se realizó la consulta, quedando pendiente la inclusión del contenido por parte de Recursos Humano en el material de las jornadas de inducción y reinducción</t>
    </r>
  </si>
  <si>
    <t>No se cuentan con los informes de gestión archivados en las áreas y se evidenciaron que algunos funcionarios no poseen copias de dicho informe.</t>
  </si>
  <si>
    <t>No se tenía contemplado la entrega de una copia por parte de TH del Informe de Gestión del personal saliente</t>
  </si>
  <si>
    <t>Incluir en el contenido de la inducción, la información sobre la existencia del informe de Gestión del cargo</t>
  </si>
  <si>
    <t>1. Memorando No. 1399 del 8-oct-2015, envío de la presentación de inducción a la Oficina de Control Interno (Digital)
2. Presentación en power point que incluye el contenido de Atención al Ciudadano y PQRS (Digital).
3. Memorando 1420 del 14-oct-2015 donde se hace entrega de los documentos al nuevo funcionario del Canal, incluyendo el informe final de entrega del cargo del antecesor. (Digital)</t>
  </si>
  <si>
    <r>
      <t xml:space="preserve">Se elaboró una presentación para ser mostrada en las inducciones. De la revisión de la presentación se evidencia que en la diapositiva 40 se hace mención sobre la elaboración del informe de gestión y/o entrega del acta de entrega de puesto, una vez el funcionario se desvincula de la entidad. Así mismo en el memorando realizado por Recursos Humanos, se evidencia que uno de los documentos a entregar al nuevo funcionario es el acta de entrega de cargo de su predecesor.
</t>
    </r>
    <r>
      <rPr>
        <b/>
        <sz val="9"/>
        <color theme="1"/>
        <rFont val="Tahoma"/>
        <family val="2"/>
      </rPr>
      <t>Calificación:</t>
    </r>
    <r>
      <rPr>
        <sz val="9"/>
        <color theme="1"/>
        <rFont val="Tahoma"/>
        <family val="2"/>
      </rPr>
      <t xml:space="preserve"> Se da por cumplida la acción al evidenicar en los diferentes medios de inducción y comunicación, la información sobre la entrega del informe de Gestión del cargo.</t>
    </r>
  </si>
  <si>
    <t>Ajustar el procedimiento AGTHPD 014 Inducción y reinducción incluyendo si es pertinente el envío del informe de gestión a los nuevos profesionales.</t>
  </si>
  <si>
    <t>1 Procedimiento actualizado</t>
  </si>
  <si>
    <r>
      <t xml:space="preserve">Se elaboró una presentación para ser mostrada en las inducciones. De la revisión de la presentación se evidencia que en la diapositiva 40 se hace mención sobre la elaboración del informe de gestión y/o entrega del acta de entrega de puesto, una vez el funcionario se desvincula de la entidad. Así mismo en el memorando realizado por Recursos Humanos, se evidencia que uno de los documentos a entregar al nuevo funcionario es el acta de entrega de cargo de su predecesor. Se entregó por parte de la Subdirección Administrativa la evidencia de la actualización AGTH-PD-014, pero al realizar el análisis del procedimiento no hace mención de la entrega de los documentos al nuevo funcionario, entre ellos al acta de gestión del antecesor. En su defecto el procedimiento que hace mención de la entrega de los documentos es el AGTH-PD-005, sin que en la versión 8 publicada en la intranet se evidencia la entrega del informe de acta de entrega.
</t>
    </r>
    <r>
      <rPr>
        <b/>
        <sz val="9"/>
        <color theme="1"/>
        <rFont val="Tahoma"/>
        <family val="2"/>
      </rPr>
      <t xml:space="preserve">Calificación: </t>
    </r>
    <r>
      <rPr>
        <sz val="9"/>
        <color theme="1"/>
        <rFont val="Tahoma"/>
        <family val="2"/>
      </rPr>
      <t>Se califica con 50% de avance por incluir en el memo la entrega del informe de gestión o acta de entrega de cargo, quedando pendiente la actualización del procedimiento correcto (AGTH-PD-005)</t>
    </r>
  </si>
  <si>
    <t>Informe Final de Auditoría de Regularidad
Código 23
Canal Capital
Período Auditado 2014
PAD 2015</t>
  </si>
  <si>
    <t>2.1.1.1</t>
  </si>
  <si>
    <t xml:space="preserve"> Hallazgo administrativo por deficiencia en los procesos de planeación, control, seguimiento y flujo de información inherente a los procesos contractuales, que afectan la gestión y el resultado del ente auditado
1. Inconsistencias en la etapa de planeación y/o planificación.
2. Inobservancia al deber de liquidar los contratos.
3. Falencias en el desarrollo de las funciones de Supervisión
4. Control Financiero: el control interno forma parte de los sistemas contables, financieros, de planeación, de información y operacionales de Canal Capital; no obstante, en los factores Estados Contables y Gestión Financiera, se evidencian debilidades que comprometen la responsabilidad de parte de la máxima autoridad de la Entidad por mantener y perfeccionar el Sistema de Control Interno-SCI y de los funcionarios encargados de dirigir cada una de las áreas. ....Etapa de Reconocimiento de la información contable, relacionadas con la falta de un sistema integrado de información financiera; no realización en forma periódica ni al cierre del ejercicio de conciliaciones de información entre las áreas que producen información y el área de Contabilidad;.....Igualmente, en la Etapa de Revelación, se determinaron debilidades en actividades de control, por cuanto los estados contables no revelan totalmente los registros en los libros de contabilidad y el aplicativo SIIGO presenta inconsistencias en los reportes; algunas transacciones de la entidad no se registran en forma exacta, veraz y oportuna.....Además, durante la vigencia 2014 no se realizó el Comité de Sostenibilidad Contable....En el factor Gestión Financiera, se determinó que no se realiza análisis efectivo de la situación de Canal Capital, que permita la toma de decisiones frente a la situación que podría afectar el futuro de la Entidad......
5. Respecto a la identificación de riesgos, revisada la matriz, no se evidencia para el proceso financiero y contable, lo que ratifica lo registrado por la OCI en el informe Control Interno Contable al indicar “No se evidenció avance en la identificación y análisis de los riesgos que podrían afectar la gestión del proceso financiero y contable.”.....El mapa de riesgos de la entidad se encuentra desactualizado, durante el 2014 y a la fecha no se ha realizado una revisión y valoración de los riesgos de cada proceso......
6. El incumplimiento físico de algunas de las metas del Plan de Acción de la Entidad son el resultado de un improvisado cronograma en la contratación, toda vez que el Plan Anual de Adquisiciones no está ajustado a la realidad, no contiene la estructura del formato definido en la Circular Externa No.2 del 16-08-2013 de Colombia Compra Eficiente,.....Los controles de herramientas de seguimiento que debe realizar la oficina de planeación en coordinación con la oficina jurídica son deficientes, no existe retro alimentación en sus procesos, así como la ausencia de una adecuada elaboración en su matriz de riesgos, hacen que se presenten falencias en los procedimientos tal y como se muestra en las inconsistencias en contratación que realiza la dependencia responsable</t>
  </si>
  <si>
    <t xml:space="preserve">
Inconsistencias en la formulación y seguimiento a los procesos contractuales 
</t>
  </si>
  <si>
    <t xml:space="preserve">Actualizar los procedimientos de la Coordinación Jurídica </t>
  </si>
  <si>
    <t>Procedimientos Coordinación Jurídica / Procedimientos actualizados</t>
  </si>
  <si>
    <t>2.1.3.1</t>
  </si>
  <si>
    <t>Hallazgo administrativo y fiscal en cuantía de $4.160.000, con presunta incidencia disciplinaria, por mayor valor pagado, producto de la diferencia establecida en los contratos Nos. 068 y 782 de 2014.
1. Evaluados los contratos 068 y 782 de 2014, observa la auditoria que a pesar de que fueron suscritos, para el desarrollo del mismo objeto y obligaciones, con el mismo contratista y durante la misma vigencia, se presenta una diferencia respecto del valor en cuantía de $4.160.000......El mayor valor contratado y pagado sin justificación alguna, por los dos meses y cinco días del término de ejecución del contrato 782 de 2014, constituye detrimento patrimonial en la suma de $4.160.000.
No obstante lo anterior, al revisar los textos de los objetos contractuales, se encontró que en el segundo contrato 782 de 2014, se adicionó al objeto presentador del primer café, actividad que pese a no estar especificada en el objeto principal del contrato 068 de 2014, dentro de sus obligaciones especiales fue contemplada y al revisar los productos de los dos contratos, en ambos contratos se ejecutó la misma labor, según DVD allegados</t>
  </si>
  <si>
    <t>Errores en la estructuración de los estudios previos, en la determinación de la justificación de la contratación.</t>
  </si>
  <si>
    <t>2.1.3.2</t>
  </si>
  <si>
    <t>Hallazgo administrativo, por falta de soportes documentales que evidencien el servicio prestado por el contratista, durante el periodo comprendido entre el 30 de julio al 29 de agosto de 2014, en la ejecución del Contrato 445 de 2014. (Se retira la incidencia fiscal del hallazgo en cuantía de $12.800.000 y la presunta incidencia disciplinaria)
1. Lo anterior debida a la omisión y falta de controles para el cumplimiento de lo pactado en el contrato, específicamente en el numeral 9 del acápite de obligaciones especiales del contratista en el periodo descrito, vulnerando el artículo 10 del Acuerdo 03 de 2009, el Manual de Contratación de la Entidad, así como los principios de la función administrativa señalados en el artículo 209 de la Constitución Política. Con la omisión desplegada, posiblemente se vulneró un deber funcional establecido en la Ley 734 de 2002......Lo anterior permite concluir la falta de control que existe por parte de la entidad en relación con los documentos soporte del contrato, pues se hizo necesario acudir al contratista para la obtención de una información que debía reposar en los archivos</t>
  </si>
  <si>
    <t xml:space="preserve">Falta de entrega de soportes de los pagos a la Coordinación Jurídica. </t>
  </si>
  <si>
    <t xml:space="preserve">2.1.3.3 </t>
  </si>
  <si>
    <t>Hallazgo Administrativo con presunta incidencia disciplinaria, por deficiencias en la planeación de los contratos 545, 446, 838, 306, 838, 450, 585, 307 y 068 de 2014, al tener como referente de estudios previos de mercado, cotizaciones que no contemplan el 100% de los elementos a adquirir, situación que impide realizar análisis de costos para obtener los mejores precios y contratar la mejor propuesta.
1. Revisados los contratos Nos. 545, 446, 838, 306, 838, 450, 585, 307 y 068 de 2014, se observó que carecen de estudios de mercado, que permitan hacer un análisis de costos, que garanticen la correcta inversión de los recursos,......Los estudios de conveniencia y oportunidad no permiten hacer el análisis de costos del contrato, toda vez que no existe el referente de precios del mercado para cada uno de los elementos a adquirir, .....No obstante, no se aclaró o precisó por parte del sujeto de control el tema objeto de observación, que es la falta de planeación previa al proceso de servicios de alquiler de equipos técnicos. Según el análisis efectuado a la respuesta remitida, no se aceptan los argumentos planteados....Observa la auditoria que Canal Capital no realizó un estudio serio de mercado que permita establecer los costos reales del objeto que se va a contratar,.....De acuerdo al artículo 26 del Manual Interno de Contratación de Canal Capital, manifiesta que para los procesos cuya cuantía sea superior a 250 SMLMV, la dependencia interesada solicitará mínimo dos (2) cotizaciones a diferentes proveedores para identificar las características, las tendencias y los precios del mercado, de bienes y o servicios. ....Revisados los documentos puestos a disposición, no existe evidencia alguna de los estudios de mercado para conocer con claridad los valores de los ítems a contratar...los argumentos presentados por la entidad en lo correspondiente a los estudios previos del mercado, pues de la revisión efectuada se estableció que la invitación a cotizar a dos empresas, de las cuales una sola presento cotización, fue para adjudicarle el contrato, más no para elaborar un estudio del mercado....nuevamente se determina que son seis (6) meses; no obstante, el contrato se suscribió por 10 meses, haciendo caso omiso al ECO, como quiera que el objetivo principal de los estudios, es fijar las pautas y reglas en la que se suscribirá el contrato.</t>
  </si>
  <si>
    <t>No se tiene consolidado de empresas que pueden brindar el servicio o realizar la producción de televisión.</t>
  </si>
  <si>
    <t>Elaborar el Directorio de Proveedores del Sector de TV, que incluya casas productoras y proveedores de tecnología.</t>
  </si>
  <si>
    <t>Directorio de Proveedores Creado</t>
  </si>
  <si>
    <t>Coordinación Técnica
Coordinación de Producción
Dirección Operativa</t>
  </si>
  <si>
    <t xml:space="preserve">Coordinador Técnico
Coordinador de Producción
Director Operativo
</t>
  </si>
  <si>
    <t>Leidy Carolin Olarte Ciprián
María Luisa Trujillo Martínez</t>
  </si>
  <si>
    <t>2.1.3.4</t>
  </si>
  <si>
    <t>Hallazgo administrativo con presuntas incidencias disciplinaria y penal, por la indebida suscripción de los contratos Nos. 585 de 2014 y 028 de 2012, sin el lleno de requisitos legales.
1. Revisado el texto del contrato en estudio, se evidencia que este se enmarca por su objeto, como un contrato para un programa de opinión de los que trata el artículo 22 del Acuerdo No 003 de 2009, que requieren para su adjudicación de audiencia pública a través del proceso de licitación pública, contemplada en la Ley 80 de 1993, ley 1150 de 2007y demás disposiciones reglamentarias, en especial lo consignado en el numeral tercero del artículo 37 de la Ley 182 de 1995, procedimiento contractual que se obvio, al haber adelantado el proceso contractual de manera directa y no a través de licitación pública como lo exigía la normatividad descrita.....Ahora, dentro de los soportes se evidencia que se funda la experiencia del contratista para la suscripción de este contrato en la experiencia obtenida por la empresa a través de la ejecución del contrato No. 028 de 2012, lo que obligo a este ente de control a realizar la respectiva verificación, relacionada con el proceso de cumplimiento de los requisitos de experiencia y capacidad financiera presentados para este contrato....Como se evidencia, existe un direccionamiento en el contrato, pues la entidad cambio el procedimiento contractual de licitación pública, por el de contratación directa, y además, entregó el manejo de los recursos públicos destinados para los contratos Nos. 028 de 2012, y 585 de 2014 a la firma contratista Debate Democrático, empresa sin ánimo de lucro, la cual no gozaba de idoneidad en experticia en el desarrollo de este tipo de contratos, dada su creación reciente a la suscripción de los contratos y tampoco gozaba de capacidad financiera, poniendo en riesgo los recursos contratados.</t>
  </si>
  <si>
    <t>Errores en la estructuración de los estudios previos y en la determinación de la modalidad de selección del contratista</t>
  </si>
  <si>
    <t>2.1.3.5</t>
  </si>
  <si>
    <t>Hallazgo administrativo con presunta incidencia disciplinaria por errores en las coberturas y fechas de los amparos de las pólizas, en los contratos números: 545-14, 772 de 2014.
1- Las inconsistencias en las fechas de los amparos generan el incumplimiento a los plazos establecidos en la minuta del contrato,..Las inconsistencias en las fechas de los amparos generan el incumplimiento a los plazos establecidos en la el Acápite GARANTÍA de la minuta del contrato (folio 42), porque quedaron sin cubrimiento diez (10) días al inicio del contrato,...En consecuencia, por la falta de controles en la revisión de los documentos aportados por el contratista, para la constitución de las pólizas que amparan los contratos Nos. 545-14, 772 de 2014,</t>
  </si>
  <si>
    <t>Error en la revisión y aprobación de las garantías contractuales exigidas</t>
  </si>
  <si>
    <t>Realizar un taller con la participación de los abogados que prestan sus servicios personales en la coordinación jurídica  y/o la secretaria general, encargados de la revisión y aprobación de pólizas  donde se establezcan los aspectos a tener en cuenta para la aprobación de las garantías contractuales</t>
  </si>
  <si>
    <t>2.1.3.6</t>
  </si>
  <si>
    <t>Hallazgo administrativo con presunta incidencia disciplinaria por la inobservancia al deber de liquidar los contratos.
1. En los contratos números 545, 772, 516, 882, 890, 282, 283,293, 295, 298, 312,345, 346, 366, 374, 399, 446, 838, 326, 306, 450 y 585-14, se pactó la obligación de liquidar los contratos, obligación esta que no se cumplió por parte de la entidad.....Así las cosas, el Canal Capital no ha dado estricto cumplimiento a las condiciones de liquidación pactadas,....En lo referente al tema de la liquidación de los contratos, por estar expresamente pactado en cada uno de los contratos señalados precedentemente, para su exigibilidad se ciñe a lo consagrado en los artículos 1602 y 1603 del Código Civil Colombiano, en el sentido de que lo expresado en los Contratos es Ley para las Partes y que los mismos deben ejecutarse de buena fe.....Igual posición toma este organismo de control respecto de aquellos en donde la liquidación estaba sujeta a la entrega del informe final del supervisor, en razón a que dichos informes carecen de fecha de entrega y de elaboración de los mismos, lo que hace imposible establecer el término para cumplir con la liquidación de los contratos.</t>
  </si>
  <si>
    <t>Falta de seguimiento a la liquidación de los contratos.</t>
  </si>
  <si>
    <t>1. Correo electrónico del 18-ago-2015, donde se informa sobre la actualización del formato AGCO-FT-022 MINUTA DE CONTRATOS en la intranet.(Digital)
2. Formato  AGCO-FT-022 MINUTA DE CONTRATOS versión 11 (Digital)
3. Pantallazo de pulicación en la intranet del  formato AGCO-FT-022 MINUTA DE CONTRATOS. (Digital)
4. Correo electrónico del 21-oct-2015 donde se informa sobre la actualización y socialización en intranet del Formato AGCO-FT-020 COMUNICACIÓN SUPERVISOR (Digital)
5. Formato AGCO-FT-020 Versión 5 Comunicación del Supervisor (Digitla)
6. Pantallazo de publicación en la intranet del formato AGCO-FT-020 COMUNICACIÓN SUPERVISOR (Digital)</t>
  </si>
  <si>
    <t>2.1.3.7</t>
  </si>
  <si>
    <t>Hallazgo administrativo con presunta incidencia disciplinaria por falencias en el desarrollo de las funciones de Supervisión, detectadas en los contratos Nos. 545, 516, 446, 399, 293, 283 de 2014; 147 de 2015.
1. Revisados los contratos enunciados, se observó que las funciones de supervisión no se cumplieron a cabalidad por los funcionarios designados para tal fin, razón por la cual los procesos de ejecución y liquidación de los contratos se ven afectados....Contrato de prestación de servicios No. 545 de 2014, suscrito con CONGO FILMS S.A.S Y CANAL CAPITAL: se evidenció incumplimiento de la obligación del supervisor, al no dar cumplimiento a la obligación consagrada en el acápite de la minuta de contratos,....por consiguiente se presenta incumplimiento en las labores asignadas al supervisor y siete (7) meses después, hasta la fecha de esta auditoría, 22-07-15, no se ha dado cumplimiento, impidiendo la normal culminación del contrato a través de su liquidación.....De igual forma se observa que el supervisor del Contrato 147 de 2015, suscribió certificación para el pago a contratista, que obra a folio 48, acta de recibo a satisfacción e informe de supervisión que obran a folios 52 al 56 en donde señala que se cumplieron las obligaciones pactadas. Realizado el seguimiento a la ejecución del contrato en cita se evidencio que todas las obligaciones a cumplir por parte del contratista no se realizaron.
No se aceptan los argumentos dados por el canal respecto del informe final de supervisión en el contrato 147 de 2015, toda vez que en él no se expresó el incumplimiento de algunas obligaciones que este ente fiscalizador señala en el numeral 3.1.1.1 del presente informe.....De otro lado observa esta auditoría que en los contratos 446, 399 y 293 de 2104 no hay evidencia de la fecha en que los informes de supervisión fueron entregados a la entidad.....Respecto del Contrato 283 de 2014, obra a folio 103 el acta de recibo a satisfacción, aparece como fecha de dada en Bogotá el 25 de abril de 2013, fecha que no corresponde, puesto que el contrato se suscribió en el año 2014...Si bien lo observado puede deberse a un error de digitación, se deben implementar acciones de mejora, para que a futuro no vuelva a suceder dicho error. Si bien existe el Recibo a Satisfacción y se haya realizado el pago, no se cumplió, con lo normado en la minuta del contrato, respecto de suscribir el Acta de Liquidación.</t>
  </si>
  <si>
    <t>2.1.3.8</t>
  </si>
  <si>
    <t>Hallazgo administrativo con presunta incidencia disciplinaria por la inobservancia al principio de publicidad.
1. Al consultar el Sistema Electrónico de Contratación Pública, se pudo observar que Canal Capital no dio aplicación al principio de publicidad, toda vez que la publicación de los actos administrativos se presentó de forma irregular en algunos casos no se publican, en otros se publican en forma tardía y de manera incompleta,..- Concurso Público No. 02 de 2014 que dio origen al contrato 399 de 2014.
- Concurso Público No. 03 de 2014 que dio origen al contrato 446 de 2014
- Concurso Público No. 04 de 2014 que dio origen al contrato 445 de 2014.
- Contrato No. 293 de 2104 (No se publicó ni siquiera con posterioridad a la suscripción del contrato).
- Contrato 345 de 2014
- Contrato 295 de 2014
- Contrato 452 de 2014
- Contrato 594 de 2014
- Contrato 147 de 2015
- Contrato 545 de 2014
- Contrato 516 de 2014
- Contrato 890 de 2014
- Contrato 882de 2014
- Contrato 772 de 2014...Adicionalmente, al ser consultada la información correspondiente al contrato 445 de 2014 en el Sistema Electrónico de Contratación Pública, se observó que la entidad publicó la minuta correspondiente al contrato 444 de 2014, más no el contrato debidamente legalizado, lo que genera inseguridad en los documentos electrónicos publicados.....Respecto a la publicación especifica del contrato 293 de 2014 y teniendo en cuenta la evidencia aportada por el Canal, es preciso indicar que el contrato fue suscrito el 24 de enero de 2014 y la publicación en el SECOP del mismo se realizó hasta el 30 de marzo de 2014, esto es fuera del término legal establecido para tal fin</t>
  </si>
  <si>
    <t>Falta de publicación de los procesos contractuales en el Secop</t>
  </si>
  <si>
    <t xml:space="preserve">Actualizar el procedimiento de gestión Contractual incluyendo un punto de control que evidencie la publicación en tiempo en el SECOP. </t>
  </si>
  <si>
    <t>Contratos Publicados en Secop de Forma oportuna acumulado/ Total de contratos suscritos por el Canal Capital</t>
  </si>
  <si>
    <t>2.1.3.9</t>
  </si>
  <si>
    <t>Hallazgo administrativo con presunta incidencia disciplinaria y penal por no realizar en debida forma la etapa de planeación y estructuración previa del proceso de los contratos 312, 366, y 774 de 2014.
1. Revisados los documentos allegados al grupo auditor de los contratos 312, 366, y 774 de 2014, se observó que no cumplen con la etapa de planeación, al no contar con los respectivos estudios de mercado que garanticen la estructuración de costos....Los estudios de conveniencia y oportunidad están incompletos frente a las necesidades de establecer precios de referencia propios comercialmente compatibles con el mercado, toda vez que solamente se acepta una oferta a pesar de existir varias empresas en el mercado que puedan prestar los servicios contratados, y que ni siquiera fueron tenidos en cuenta como referente de precios en el mercado....Aunado a lo anterior, teniendo en cuenta que el valor del contrato es de $1.500.000.000, y como no siendo el contratista quien tiene la exclusividad para la prestación de los servicios contratados, debió procederse de acuerdo a lo establecido en el Manual Interno de Contratación de Canal Capital, esto es realizarse la contratación a través de concurso público....Así las cosas, si bien el artículo 43 del Manual Interno de Contratación de Canal Capital, establece que puede prescindirse de la solicitud de varias ofertas: “(…) Cuando se trate de adquisición de bienes o servicios que solo determinada persona pueda suministrar por ser el titular de los derechos de propiedad, o de los derechos de autor o por ser proveedor exclusivo. En este evento se debe dejar constancia con la debida motivación. (…)”; también lo es priman sobre los reglamentos internos de las entidades los principios especiales de la función administrativa y de la gestión fiscal,....No se acepta la respuesta de Canal Capital, como quiera que a pesar de afirmar que en uso de su experiencia en la producción de televisión, sumado a que es la tercera vez que se contrata la realización del Concierto de la Esperanza, se tuvo en cuenta el histórico de contrataciones efectuadas con objetos similares al de éste contrato, y tomando como base los gastos que este tipo de eventos implica, considerando incluso el valor de las propuestas presentada por el Canal a terceros para la producción de trasmisiones en vivo, determinó que el valor de la propuesta presentada por el contratista se ajustaba al objeto contractual y las obligaciones a cargo del mismo, no existe evidencia de esto dentro de la carpeta contractual....
2. Contrato 774 de 2014 - Mapfre Seguros Generales de Colombia: se realiza adición del contrato por la suma de $20.000.000, por lo que es preciso mencionar que la justificación de la misma se fundamentó en que el contrato cubre solamente las condiciones iniciales establecidas en los anexos técnicos y lo ofertado por el contratista en el marco del concurso público No.006 de 2014, por lo que se hace necesaria la adición del contrato, con el fin de contar con recursos necesarios para garantizar el amparo de los nuevos bienes que la entidad adquiera durante la ejecución del mismo y que no se encuentren incluidos en la póliza inicial.
A pesar de que se pudo establecer que hubo 12 ingresos de bienes al almacén en el lapso entre la suscripción del contrato y su adicción, es preciso indicar que la adición se realizó trascurrido tan solo dos meses después de haberse suscrito el contrato inicial, lo que permite establecer fácilmente la falta de planeación que existió al momento de establecer el valor del contrato....Sin embargo, se indicó que por la experiencia cuando se recibe la información indicativa de costos y condiciones, estas se encuentran alejadas de la realidad frente a los valores y términos posteriormente presentados por las aseguradoras, dentro de los procesos de contratación administrativa. No obstante lo anterior es preciso indicar que no puede desplazarse a través de la costumbre, lo que legalmente ha sido establecido, aún más cuando existe un Manual Interno de Contratación que exige los estudios de mercado, con el fin de lograr definir los costos del mercado y es a ese procedimiento que debe observarse en todos los procesos contractuales que se desarrollen en Canal Capital.....No existe otro mecanismo para cumplir con la elaboración de los estudios de mercado que las cotizaciones que las empresas aseguradoras presenten en los términos solicitados por la empresa contratante, requisito que no se observa en el Contrato de prestación de servicios 585 de 2014, pues no se elaboró ningún estudio de mercado que garantice la estructuración de costos, limitándose a contemplarlo como una propuesta del contratista hacia la entidad, omitiendo el proceso de selección del contratista, y el estudio de mercado exigidos en el Manual de Contratación de la entidad.
Así las cosas, se observa que Canal Capital no realizó estudios de mercado, y estructuración de costos para la elaboración del Estudio de Conveniencia y Oportunidad</t>
  </si>
  <si>
    <t>2.1.4.1</t>
  </si>
  <si>
    <t>Hallazgo administrativo con presunta incidencia disciplinaria por no ejecutar la suma de $9.501,5 millones, del presupuesto disponible en la vigencia.
1. Visto lo anterior, se evidenció que del presupuesto definitivo de Gastos para la vigencia, por $48.611,5 millones, tan solo se comprometió $39.109.9, dejando de ejecutar Canal Capital la suma de $9.501,5 millones, equivalente al 19.54%, del presupuesto disponible en la vigencia....En consecuencia, los compromisos programados para ejecutar, no se cumplieron por falta de una adecuada planeación y falta de gestión, lo que conlleva a disminuir los beneficios y oportunidades dentro del cumplimiento principalmente de las metas de los proyectos y Gastos que fueron afectados en la vigencia...De tal manera, que con esta falta de gestión, se incumplió lo normado en el artículo 8 de la Ley 819 de 2003 (“por la cual se dictan normas orgánicas en materia de presupuesto, responsabilidad y transparencia fiscal y se dictan otras disposiciones”):“Reglamentación a la programación presupuestal. La preparación y elaboración del presupuesto general de la Nación y el de las Entidades Territoriales, deberá sujetarse a los correspondientes Marcos Fiscales de Mediano Plazo de manera que las apropiaciones presupuestales aprobadas por el Congreso de la República, las Asambleas y los Concejos, puedan ejecutarse en su totalidad durante la vigencia fiscal correspondiente)”.Además, posiblemente con esta omisión se vulnera un deber funcional consagrado en la Ley 734 de 2002.
2. Es claro, que de los citados recursos sin ejecutar, $6.531.1 millones, corresponden en la vigencia 2014, al proyecto No. 09: Adquirir y adecuar una sede para Canal Capital, que según lo manifestado por la entidad, está en estudio dedos propuestas de compra de predio, las cuales se aproximan a satisfacer los aspectos técnicos requeridos para el funcionamiento de Canal Capital. No obstante, se evidenció que los restantes $2.970.4 millones, equivalente al 6.11% del total de presupuesto, fueron dineros que tampoco se ejecutaron.</t>
  </si>
  <si>
    <t>No se ha implementado un instrumento de análisis donde se  advierta las alertas a los ordenadores del gasto respecto a los niveles de ejecuciones presupuestal, de suerte que la ejecución del presupuesto esté alineada con el presupuesto de marco fiscal de mediano plazo.</t>
  </si>
  <si>
    <t>Realizar trimestralmente un análisis de la ejecución presupuestal que advierta  a cada uno de los ordenadores del gasto cómo va el comportamiento,  desde el punto de vista de los gastos de funcionamiento, los gastos de operación que corresponden a los gastos misionales y los de inversión conforme al seguimiento que Planeación  realiza a los proyectos de inversión, dando buena cuenta del cumplimiento de las metas descritas en el Plan de Desarrollo Distrital</t>
  </si>
  <si>
    <t>Informe proyectados/Informes realizados</t>
  </si>
  <si>
    <t>Subdirector Financiero
Profesional Universitario de Presupuesto</t>
  </si>
  <si>
    <t>Guillermo Antonio Tamayo Sánchez
Lucy Yaneth Escobar Beltrán</t>
  </si>
  <si>
    <t xml:space="preserve">
Pantallazo de publicación y el Procedimiento publicado por intranet  y elaborado el día 5 de Octubre de 2015 AGFFPP-PD-026 Versión 1 Ejecución Presupuestal. (Físcio)
</t>
  </si>
  <si>
    <r>
      <t xml:space="preserve">
Se evidenció que en el procedimiento de ejecución presupuestal AGFF-PP-PD- 026 versión I,, en la Acttividad 21 se incluyó  "Documento de análisis sobre la ejecución del presupuesto de Gastos de Canal." 
No se evidenció análisis presupuestal de la ejecución que advierta  a cada uno de los ordenadores del gasto cómo va el comportamiento,  desde el punto de vista de los gastos. 
</t>
    </r>
    <r>
      <rPr>
        <b/>
        <sz val="9"/>
        <color theme="1"/>
        <rFont val="Tahoma"/>
        <family val="2"/>
      </rPr>
      <t xml:space="preserve">
Calificación : </t>
    </r>
    <r>
      <rPr>
        <sz val="9"/>
        <color theme="1"/>
        <rFont val="Tahoma"/>
        <family val="2"/>
      </rPr>
      <t>Se califica con el 0% de avance al no tener los informes de análisis de la ejecución presupuestal.</t>
    </r>
  </si>
  <si>
    <t xml:space="preserve">2.1.4.2 </t>
  </si>
  <si>
    <t>Hallazgo administrativo con presunta incidencia disciplinaria, por no reunirse el Comité de Conciliación, para estudiar la viabilidad o no de la Acción de Repetición.
1. De la información aportada por la entidad, se observa que existen cinco (5) procesos ordinarios laborales, encontrándose actualmente uno (1) terminado y los 4 restantes en trámite del recurso extraordinario de Casación.....No obstante lo anterior, se procedió a solicitar a la Oficina Jurídica de la entidad auditada, el procedimiento adelantado para definir en Comité de Conciliación la viabilidad de adelantar las acciones de repetición contra los funcionarios responsables de los hechos que han generado Sentencias Judiciales y/o Administrativas en contra de la entidad, a lo cual se nos informó que en el momento se está modificando la Resolución del Comité de Conciliación, y se está elaborando la Ficha Técnica del proceso, para citar a mediados de agosto de la presente vigencia, al citado Comité para que determine lo relacionado con la viabilidad de iniciar las acciones de repetición a que haya lugar.
La omisión en el adelantamiento de los comités de conciliación, a falta de controles en el seguimiento a procesos fallados en contra de Canal Capital, puede generar la pérdida de oportunidad en la recuperación de los recursos afectados por decisiones judiciales y/o administrativas.</t>
  </si>
  <si>
    <t>Falta de cronograma para  el estudio de la acción de repetición.</t>
  </si>
  <si>
    <t xml:space="preserve">Expedir resolución de comité de conciliación en la que se establezca la periodicidad de sus sesiones. </t>
  </si>
  <si>
    <t>Resolución modificada/ Resolución desactualizada</t>
  </si>
  <si>
    <t>Secretaría General
Coordinación Jurídica</t>
  </si>
  <si>
    <t>Secretario General
Coordinador Jurídico</t>
  </si>
  <si>
    <t>Junny Cristina La Serna Bula
Ingrid Natalia Santamaría Pérez</t>
  </si>
  <si>
    <t>2.2.1.1</t>
  </si>
  <si>
    <t>Hallazgo administrativo con presunta incidencia disciplinaria, por cuanto el contratista, no contempló dentro de su objeto social la comercialización y venta de vehículos y además los recursos afectados fueron con cargo a la meta 36, la cual no contempla la adquisición de vehículo, cuando debió cargarse a la meta 41, contemplada dentro del plan de acción 2014.
1, Canal Capital suscribió el contrato No 399/14, para la compra de un vehículo y a la vez la realización, diseño, montaje e instalación de los equipos que harán parte de dicha Unidad Móvil (vehículo), incluyendo la adecuación interna, el montaje, interconexión, configuración y puesta en funcionamiento de los equipos profesional de televisión de la Unidad Móvil para producción de televisión.....Para la elaboración y posterior ejecución de los proyectos de inversión se deben tener en cuenta las metas mediante la cual se ejecutarán cada una de las actividades contempladas en los proyectos de inversión y así dar cumplimiento a lo planeado en pro y beneficio de la Entidad sin exponerla a riesgos innecesarios y utilizar intermediarios que pueden encarecer los productos, en contravención del principio de economía.
Esta circunstancia evidencia que parte del objeto contratado no es coherente ni corresponde al objeto de la meta por la cual se soportó la compra, vulnerando el principio de planeación y control en la distribución de los recursos dispuesto en el proyecto,</t>
  </si>
  <si>
    <t>2.2.1.2</t>
  </si>
  <si>
    <t>Hallazgo Administrativo con presunta incidencia disciplinaria, por incumplimiento en los objetivos propuestos en el Plan de Acción para la meta No. 17 – proyecto de inversión No 8; Única meta proyecto de inversión No 9; metas Nos 34 y 35 proyecto de inversión No 11. (Se retira lo observado respecto del proyecto 11).
1. Para la Meta No.17 Producir 562 capítulos de programación infantil y juvenil dirigida a jóvenes, niños y niñas con contenidos culturales, deportivos y artísticos que promuevan sus procesos formativos, educativos y de entretenimiento, en el Plan de Acción de la vigencia en estudio, se programó la elaboración de 302 capítulos para el 2014 de los 562 contemplados en el Plan. Revisada la ejecución de la meta respectiva se observa que de los 302 capítulos programados tan solo se ejecutaron 118 capítulos equivalente al 39,1%. Por consiguiente la Meta no se cumplió.....Lo anterior deja en evidencia que Canal Capital en la ejecución de esta meta no fue Eficiente ni Eficaz.
2. A la fecha de elaboración del presente informe de auditoría agosto de 2015, Canal Capital aún no ha cumplido con el objetivo del proyecto de inversión correspondiente a la compra del inmueble. Revisada la ejecución al proyecto citado, se observó que se terminó la vigencia de 2014 y no se realizó la adquisición del inmueble para la sede, quedando los recursos sin ejecutar que ya para el año 2015 estos han perdido poder adquisitivo y serán insuficientes para la adquisición del inmueble requerido. Adicionalmente si se tiene en cuenta que en la ciudad se está presentando un fenómeno en el sector inmobiliario dada la escasez de suelo disponible frente a la necesidad de crecimiento, que está generando en parte, el desmesurado incrementos de precios del suelo, hasta el punto de registrar indicios de especulación en los valores de la tierra urbana y de los inmuebles. Por tal razón, la falta de gestión de Canal Capital, para la adquisición del inmueble para su sede, genera ya para el 2015 y años siguientes un incremento sustancial en el valor de adquisición, trayendo como consecuencia mayores erogaciones al momento de su compra.</t>
  </si>
  <si>
    <t xml:space="preserve">No se ha establecido un mecanismo de seguimiento, control y coordinación entre las  áreas, para verificar el cumplimiento de metas de los proyectos de inversión </t>
  </si>
  <si>
    <t>1. Actualizar el  procedimiento "EGE-PD 006 FORMULACION REGISTRO Y ACTUALIZACION PROYECTOS DE INVERSION", introduciendo un control operativo  de seguimiento a la ejecución de los proyectos de inversión.</t>
  </si>
  <si>
    <t xml:space="preserve">Procedimiento de Formulación registro y actualización proyectos de inversión   adoptado / Procedimientos programados </t>
  </si>
  <si>
    <t>No se tiene un documento estandarizado y que contenga la programación de las producciones y que la meta a la cual aporta</t>
  </si>
  <si>
    <t>Realizar seguimiento bimensual  en el Comité Operativo del cumplimiento del Proyecto Anual de Programación</t>
  </si>
  <si>
    <t>No. de reuniones de seguimiento realizadas / No. De reuninoes de seguimiento programadas</t>
  </si>
  <si>
    <t>Coordinación de Programación
Dirección Operativa</t>
  </si>
  <si>
    <t>Coordinador de Programación
Director Operativo</t>
  </si>
  <si>
    <t>Laura Catalina Peña Salamanca
Favio Ernesto Fandiño Pinilla</t>
  </si>
  <si>
    <t xml:space="preserve">2.3.1.1 </t>
  </si>
  <si>
    <t>Hallazgo administrativo con presunta incidencia disciplinaria por incertidumbre en el saldo de la cuenta 1475 Deudas de difícil cobro, 65,2 millones.
1. La causa de lo anterior, es la no realización permanente ni al cierre del ejercicio, de la conciliación entre la Secretaría General y el área de Contabilidad, de información relacionada con los procesos por dineros adeudados a Canal Capital. En consecuencia a 31/12/2014 el saldo de la cuenta 1475, $65,2 millones presenta incertidumbre con efecto en las cuentas 1470</t>
  </si>
  <si>
    <t>Falta de un documento que establezca la periodicidad de los flujos de información que deben existir entre la secretaría general y contabilidad sobre el estado de los procesos de cobro persuasivo y coactivo de las cuentas por cobrar cuya antigüedad sea mayor a 90 días.</t>
  </si>
  <si>
    <t>Definir un procedimiento que integre los flujos de información entre la Coordinación jurídica y la Subdirección financiera, de tal manera que los reportes del Siproj sean coherentes con los saldos de la cuenta de Provisión para contingencias por litigios y demandas.</t>
  </si>
  <si>
    <t>No. de Actividades realizadas /  No. de Actividades programadas</t>
  </si>
  <si>
    <t>Subdirección Financiera
Contabilidad</t>
  </si>
  <si>
    <t>Subdirector Financiero
Profesional Universitario de Contabilidad</t>
  </si>
  <si>
    <t>Guillermo Antonio Tamayo Sánchez
Carlos Ramiro Flórez Echenique</t>
  </si>
  <si>
    <r>
      <t xml:space="preserve">No se evidencio un  procedimiento que integre los flujos de información entre la Coordinación jurídica y la Subdirección financiera, la Coordinación Jurídica va a realizar un procedimiento para el tema de los procesos judiciales  con referencia a los cobros en proceso coactivo, a la fecha de este seguimiento no se ha adelantado ninguna gestión administrativa . 
</t>
    </r>
    <r>
      <rPr>
        <b/>
        <sz val="9"/>
        <color theme="1"/>
        <rFont val="Tahoma"/>
        <family val="2"/>
      </rPr>
      <t xml:space="preserve">Calificación : </t>
    </r>
    <r>
      <rPr>
        <sz val="9"/>
        <color theme="1"/>
        <rFont val="Tahoma"/>
        <family val="2"/>
      </rPr>
      <t xml:space="preserve">Se califica con el 0% de avance al no tener la unica actividad propuesta en la acción. </t>
    </r>
  </si>
  <si>
    <t xml:space="preserve">2.3.1.2 </t>
  </si>
  <si>
    <t>Hallazgo administrativo por diferencia entre los valores reflejados por el área de inventarios y Contabilidad, en las cuentas Equipos de Transporte, Tracción y Elevación; y Comunicación y Computación
1. Se presentan diferencias entre los saldos reflejados por contabilidad en las cuentas 1670 Equipos de Comunicación y Computación y la 1675 Equipo de Transporte, Tracción y Elevación y los reflejados por el área de inventarios.....La causa de la situación descrita obedece a una diferencia de criterio entre las áreas, sobre la clasificación de los equipos de comunicación instalados en la unidad móvil; además, de una diferencia de $158 millones no justificada</t>
  </si>
  <si>
    <t>Diferencia de Criterios entre los Profesionales  responsables de las áreas de almacén  y Contabilidad al momento del registro y  clasificación de los activos.</t>
  </si>
  <si>
    <t>Determinar en el comité de sostenibilidad contable las directrices sobre la manera correcta de clasificar y registrar los activos que adquiere el Canal, las cuales quedaran consignadas en el acta respectiva.</t>
  </si>
  <si>
    <t>Actas donde se indiquen las cuentas a Depurar y Conciliar las diferencias existentes</t>
  </si>
  <si>
    <r>
      <t xml:space="preserve">A la fecha del seguimiento no ha sesionado el Comité para tratar los temas descritos en las acciones
</t>
    </r>
    <r>
      <rPr>
        <b/>
        <sz val="9"/>
        <color theme="1"/>
        <rFont val="Tahoma"/>
        <family val="2"/>
      </rPr>
      <t>Calificación :</t>
    </r>
    <r>
      <rPr>
        <sz val="9"/>
        <color theme="1"/>
        <rFont val="Tahoma"/>
        <family val="2"/>
      </rPr>
      <t xml:space="preserve"> Se califica con el 0% de avance al no tener la unica actividad propuesta en la acción. </t>
    </r>
  </si>
  <si>
    <t xml:space="preserve">2.3.1.3 </t>
  </si>
  <si>
    <t>Hallazgo administrativo con presunta incidencia disciplinaria por incertidumbre en el saldo de la cuenta 1970 Intangibles.
1. En la cuenta 1970 Intangibles, contabilidad refleja saldo $452,9 millones y el área de inventarios $411,9, con una diferencia de $41 millones, lo cual genera incertidumbre en el saldo reflejado en contabilidad. Las diferencias obedecen a que a 31/12/2014, no se realiza un proceso de conciliación de saldos que refleje las causas de las mismas.</t>
  </si>
  <si>
    <t>No se unificaron los criterios entre las áreas de Almacén y Contabilidad en el momento del reconocimiento, registro y clasificación del uso de la biblioteca musical de MEGATRAX</t>
  </si>
  <si>
    <t>Llevar al comité de Sostenibilidad Contable para que se reclasifique el registro de la cuenta 1970 Licencias, debido  a que esto corresponde al uso de la biblioteca musical. De esta reunión se firmará un acta que servirá de soporte para hacer la respectiva reclasificación.</t>
  </si>
  <si>
    <r>
      <t xml:space="preserve">A la fecha del seguimiento no ha sesionado el Comité para tratar los temas descritos en las acciones.
</t>
    </r>
    <r>
      <rPr>
        <b/>
        <sz val="9"/>
        <color theme="1"/>
        <rFont val="Tahoma"/>
        <family val="2"/>
      </rPr>
      <t xml:space="preserve">Calificación : </t>
    </r>
    <r>
      <rPr>
        <sz val="9"/>
        <color theme="1"/>
        <rFont val="Tahoma"/>
        <family val="2"/>
      </rPr>
      <t xml:space="preserve">Se califica con el 0% de avance al no tener la unica actividad propuesta en la acción. </t>
    </r>
  </si>
  <si>
    <t xml:space="preserve">2.3.1.4 </t>
  </si>
  <si>
    <t>Hallazgo administrativo con presunta incidencia disciplinaria por cuanto los saldos reflejados en el Balance General en las cuentas 2436, 2440 y 2445, no fueron fielmente tomados de los libros.
1. Comparados los saldos reflejados en el Balance General y los libros de contabilidad a 31/12/2014, se establecieron las diferencias señaladas en el siguiente cuadro en las cuentas 2436, 2440 y 2445....La situación descrita desacata lo normado en el PGCP numeral 9.2. Normas Técnicas relativas a los soportes comprobantes y libros de contabilidad, 9.2.3. Libros de Contabilidad. 9.3.1. Estados contables Básicos. Además, la Resolución No. 357 de 2008, Procedimiento para la Implementación y Evaluación del Control Interno Contable. “2.1.2.1. Elaboración de los estados, informes y reportes contables…También deben verificarse y confrontarse los saldos de los libros frente a los saldos de los Estados, Informes y Reportes Contables…3.9 Libros de contabilidad…En ningún caso los valores que aparecen registrados en los libros serán diferentes a los revelados en los estados contables y demás informes complementarios...”.</t>
  </si>
  <si>
    <t>Digitación manual y falta de revisión al momento de la impresión y  firma de los documentos</t>
  </si>
  <si>
    <t>Trasladar los saldos de la información contable al formato de saldos y movimientos de la matriz SHD para presentación de estados financieros</t>
  </si>
  <si>
    <t>Estados Financieros a Dic. 31 de 2015 publicados sin ningún error en sus cifras</t>
  </si>
  <si>
    <t xml:space="preserve">
1. Correo interno de fecha 15 de Octubre de 2015 donde se remiten las matrices de cargue de informacion. (Físico)
2. Matriz en excel enviada por Secretaria de Hacienda CGN_001 Saldos y Movimientos del primer trimestre (Enero -Marzo/2015). (Físico) 
3. Matriz en excell enviada por Secretaria de Hacieda CGN_002 Operaciones Reciprocas del primer trimestre (Enero-Marzo/2015) y segundo trimestre (Abril-Junio/2015). (Físico)
4. Formato de Balance General enviado por SHD (Enero-Marzo/2015). (Abril-Junio/2015). (Físico)
5. Formato de DDC-2007-100 enviado por SDH(Enero-Marzo/2015). (Abril-Junio/2015). (Físico)
6. Formato de Estado de Actividad Financiera, Economica, Social y Ambiental enviada por SHD (Enero-Marzo/2015). (Abril-Junio/2015). (Físico)
7. Formato de Cambio en el Patrimonio enviado por SHD (Enero-Marzo/2015). (Abril-Junio/2015). (Físico)</t>
  </si>
  <si>
    <r>
      <t xml:space="preserve">Se evidenció que el Profesional de Contabilidad realiza el  cargue de la información financiera y contable  utilizando los formatos enviados por la Secretaria de Hacienda, el cual se realiza en forma trimestral en los formatos  que vienen ya formulados. Se evidenció la matriz origen la cual contempla CGN_001 Saldos y Movimientos,  CGN_002 Operaciones Reciprocas,  Formato de Balance General,  Formato de DDC-2007-100,  Formato de Estado de Actividad Financiera, Económica, Social y Ambiental, Formato de Cambio en el Patrimonio. 
</t>
    </r>
    <r>
      <rPr>
        <b/>
        <sz val="9"/>
        <color theme="1"/>
        <rFont val="Tahoma"/>
        <family val="2"/>
      </rPr>
      <t>Calificación :</t>
    </r>
    <r>
      <rPr>
        <sz val="9"/>
        <color theme="1"/>
        <rFont val="Tahoma"/>
        <family val="2"/>
      </rPr>
      <t xml:space="preserve"> Se califica con el 100% de avance por dar cumplimiento a la unica  actividad propuesta en la acción. </t>
    </r>
  </si>
  <si>
    <t>2.3.1.5</t>
  </si>
  <si>
    <t>Hallazgo administrativo con presunta incidencia disciplinaria por incertidumbre en el saldo de la cuenta 2710 Provisión para Contingencias
Se realizó pago mediante orden No. 003863 del 29/09/2014 por $17.3 millones, para constituir depósito judicial a órdenes del juzgado 22 laboral del Círculo de Bogotá. No obstante, haber realizado el pago en septiembre, se registra contablemente valoración a 31/12/2014 por $18,4 millones, en las cuentas 27100502 y 53140101; valoración que no se registra en SIPROJ.
* A 31/12/2014 se realizó valoración en SIPROJ por $37,1 millones, correspondiente al proceso ordinario laboral 2011-0279 JUAN CARLOS MOLANO BORRAEZ, que se encuentra en recurso extraordinario de casación presentado por Canal Capital; no obstante, contablemente en la cuenta 27100502 no se identifica este valor con el tercero correspondiente, ni debidamente soportado el concepto de la valoración.
* En el proceso ordinario laboral 2012-00136 HUGO FERNANDO MARTINEZ RAMIREZ, en el reporte de SIPROJ se registra que se consignó condena para parar moratoria; está en recurso de casación por cuanto los demandantes buscan sanción moratoria y a 31/12/2014 se registra en SIPROJ valoración por $29,1 millones; en los registros contables, no se identifica este valor con el tercero correspondiente, ni debidamente soportado el concepto de la valoración.
La situación descrita, desacata lo contemplado en el Plan General de Contabilidad Pública, particularmente en el Capítulo V. Procedimiento Contable para el Reconocimiento y Revelación de los Procesos Judiciales, Laudos Arbitrales, Conciliaciones Extrajudiciales, y Embargos Decretados y Ejecutados Sobre las Cuentas Bancarias, numeral 3. PGCP numeral 9.2. Normas Técnicas relativas a los soportes comprobantes y libros de contabilidad. Además, la Resolución No. 357 de 2008, Procedimiento para la Implementación y Evaluación del Control Interno Contable.</t>
  </si>
  <si>
    <t>Al cierre de vigencia no se diligenció formato de conciliación que identificara las diferencias entre Siproj y el área de contabilidad.</t>
  </si>
  <si>
    <t>1.-Actualizar el procedimiento de Estados financieros incluyendo  las actividades relacionadas a la conciliación entre el reporte Siproj y el área de contabilidad.
a) Reunión con las áreas
b) Aprobar la actualización del procedimiento
c) Incluir la actualización en el SIG
d) Socializar el procedimiento</t>
  </si>
  <si>
    <t>No. Actividades Realizadas/ No. De Acividades Programadas</t>
  </si>
  <si>
    <t>1. Pantallazo del Procedimiento publicado en la  intranet el 25 de Junio de 2015 de AGFFCO-PD-001 Version 7 Estados Financieros. (Físico)
2. Procedimiento actualizado el día 19 de Junio de 2015 de Estados Financieros Versión 7 (Físico)
3. Acta de reunión de fecha 2 de Octubre de 2015, donde se presentaron socialización  al interior de la Subdirección Financiera de los procedimientos publicados. (Físico)</t>
  </si>
  <si>
    <r>
      <t xml:space="preserve">Se evidenció que se fusionaron los procedimientos de balance general y notas a los estados financieros, se llama AGFF-CO-PD- 001 V.17 Estados Financieros, actualizado el día  19 de Junio de 2015 y su publicación fue del día 25 de Junio de 2015.  El procedimiento se socializó el día  2 de Octubre de 2015 al interior de la Subdirección Financiera,  no se evidenció socialización del procedimiento con las demás áreas. En el procedimiento de Estados Financieros se encuentra la actividad No. 2 en la cual se revisan los documentos del Anexo 1 Listado de Documentos recibidos para Clasificación  y Registro, se tienen contemplado el reporte trimestral del SIPROJ.
</t>
    </r>
    <r>
      <rPr>
        <b/>
        <sz val="9"/>
        <color theme="1"/>
        <rFont val="Tahoma"/>
        <family val="2"/>
      </rPr>
      <t xml:space="preserve">Calificación: </t>
    </r>
    <r>
      <rPr>
        <sz val="9"/>
        <color theme="1"/>
        <rFont val="Tahoma"/>
        <family val="2"/>
      </rPr>
      <t>Se califica el 75% de avance al tener 3 de las 4 actividades  propuestas en la acción  quedando pendiente la socializacion a las demas areas.</t>
    </r>
  </si>
  <si>
    <r>
      <rPr>
        <b/>
        <sz val="9"/>
        <color theme="1"/>
        <rFont val="Tahoma"/>
        <family val="2"/>
      </rPr>
      <t>SF:</t>
    </r>
    <r>
      <rPr>
        <sz val="9"/>
        <color theme="1"/>
        <rFont val="Tahoma"/>
        <family val="2"/>
      </rPr>
      <t xml:space="preserve"> Se evidenció  la primera mesa de trabajo entre las áreas jurídica, Contabilidad y el abogado externo Segundo Hernández del 6 de Octubre de 2015, donde se trato el tema de la conciliación y se revisan los 4 procesos judiciales registrados en el SIPROJ. Se dejó el compromiso de verificar la calificación dada al proceso iniciado por Hugo Fernando Martínez. Se espera que se entregue los soportes del ajuste realizado en el SIPROJ para proceder a los registros en la Cuenta de Orden.
</t>
    </r>
    <r>
      <rPr>
        <b/>
        <sz val="9"/>
        <color theme="1"/>
        <rFont val="Tahoma"/>
        <family val="2"/>
      </rPr>
      <t>CJ:</t>
    </r>
    <r>
      <rPr>
        <sz val="9"/>
        <color theme="1"/>
        <rFont val="Tahoma"/>
        <family val="2"/>
      </rPr>
      <t xml:space="preserve"> Se evidencia una mesa de trabajo el día 6 de Octubre de 2015 en la que se reunieron la Coordinadora Jurídica, EL Abogado Externo y el Contador en el cual se trato temas sobre la Conciliación sobre contingencias Judiciales y su registro en SIPROJ
</t>
    </r>
    <r>
      <rPr>
        <b/>
        <sz val="9"/>
        <color theme="1"/>
        <rFont val="Tahoma"/>
        <family val="2"/>
      </rPr>
      <t xml:space="preserve">Calificación: </t>
    </r>
    <r>
      <rPr>
        <sz val="9"/>
        <color theme="1"/>
        <rFont val="Tahoma"/>
        <family val="2"/>
      </rPr>
      <t>Se califica con el 50% de avance debido a que se realizo 1 actividad que fue la mesa de trabajo quedando pendiente establecer el procedimiento de conciliación del que habla la acción.</t>
    </r>
  </si>
  <si>
    <r>
      <rPr>
        <b/>
        <sz val="9"/>
        <color theme="1"/>
        <rFont val="Tahoma"/>
        <family val="2"/>
      </rPr>
      <t>SF:</t>
    </r>
    <r>
      <rPr>
        <sz val="9"/>
        <color theme="1"/>
        <rFont val="Tahoma"/>
        <family val="2"/>
      </rPr>
      <t xml:space="preserve"> Se evidenció la primera mesa de trabajo  según acta del 6 de Octubre de 2015, donde se trato  el tema de la conciliación, sobre contingencias judiciales  y su registro se revisan los 4 procesos registrados en el SIPROJ. Se dejó el compromiso de verificar la calificación dada al proceso iniciado por Hugo Fernando Martínez. Se espera que se entregue los soportes del ajuste realizado en el SIPROJ para proceder a los registros en la Cuenta de Orden.
</t>
    </r>
    <r>
      <rPr>
        <b/>
        <sz val="9"/>
        <color theme="1"/>
        <rFont val="Tahoma"/>
        <family val="2"/>
      </rPr>
      <t>CJ:</t>
    </r>
    <r>
      <rPr>
        <sz val="9"/>
        <color theme="1"/>
        <rFont val="Tahoma"/>
        <family val="2"/>
      </rPr>
      <t xml:space="preserve"> Se evidencia que se realizo una mesa de trabajo en la cual se trataron temas referentes a las contingencias judiciales y su registro en el SIPROJ. se observaron 4 procesos y se dejo como compromiso realizar trimestralmente realizar la conciliación del reporte de contingencias dentro del periodo en el que SIPROJ este habilitado
</t>
    </r>
    <r>
      <rPr>
        <b/>
        <sz val="9"/>
        <color theme="1"/>
        <rFont val="Tahoma"/>
        <family val="2"/>
      </rPr>
      <t>Calificación:</t>
    </r>
    <r>
      <rPr>
        <sz val="9"/>
        <color theme="1"/>
        <rFont val="Tahoma"/>
        <family val="2"/>
      </rPr>
      <t>Se califica 1/3 al evidenciarse una de las 3 mesas de conciliación propuestas. E</t>
    </r>
  </si>
  <si>
    <r>
      <rPr>
        <b/>
        <sz val="9"/>
        <color theme="1"/>
        <rFont val="Tahoma"/>
        <family val="2"/>
      </rPr>
      <t>SF:</t>
    </r>
    <r>
      <rPr>
        <sz val="9"/>
        <color theme="1"/>
        <rFont val="Tahoma"/>
        <family val="2"/>
      </rPr>
      <t xml:space="preserve"> Claudia Patricia Morales Morales
</t>
    </r>
    <r>
      <rPr>
        <b/>
        <sz val="9"/>
        <color theme="1"/>
        <rFont val="Tahoma"/>
        <family val="2"/>
      </rPr>
      <t xml:space="preserve">CJ: </t>
    </r>
    <r>
      <rPr>
        <sz val="9"/>
        <color theme="1"/>
        <rFont val="Tahoma"/>
        <family val="2"/>
      </rPr>
      <t>Camilo Andres Caicedo Estrada</t>
    </r>
  </si>
  <si>
    <t>2.3.1.6</t>
  </si>
  <si>
    <t>Hallazgo administrativo con presunta incidencia disciplinaria por no razonabilidad del saldo de la cuenta 2790 Provisiones Diversas.
La cuenta 2790 Provisiones Diversas, no refleja saldo en el Balance General, pero si en libros, por $420,8 millones.
La situación descrita desacata lo normado en el PGCP numeral 9.2. Normas Técnicas relativas a los soportes comprobantes y libros de contabilidad, 9.2.3. Libros de Contabilidad. 9.3.1. Estados contables Básicos. Además, la Resolución No. 357 de 2008, Procedimiento para la Implementación y Evaluación del Control Interno Contable.
En consecuencia el saldo de la cuenta 2790 Provisiones Diversas, se encuentra subvaluado en $420,8 millones y la contrapartida en la cuenta 3230 Resultado del Ejercicio, sobrevaluada en el mismo valor.
El saldo de la cuenta 2915 Crédito Diferido, representa el 100% del saldo del grupo y refleja razonablemente el valor de los recursos transferidos por la ANTV, que fueron invertidos en activos, el cual será reflejado por el tiempo en que dure la depreciación de los bienes4, según lo normado por la CGN. Igualmente, se refleja el valor de los recursos de la ANTV no ejecutados, reintegrados en el 2015.</t>
  </si>
  <si>
    <r>
      <t xml:space="preserve">Se evidenció que el Profesional de Contabilidad realiza el  cargue de la información financiera y contable  utilizando los formatos enviados por la Secretaria de Hacienda, el cual se realiza en forma trimestral en los formatos  que vienen ya formulados. Se evidenció la matriz origen la cual contempla CGN_001 Saldos y Movimientos,  CGN_002 Operaciones Reciprocas,  Formato de Balance General,  Formato de DDC-2007-100,  Formato de Estado de Actividad Financiera, Económica, Social y Ambiental, Formato de Cambio en el Patrimonio. 
</t>
    </r>
    <r>
      <rPr>
        <b/>
        <sz val="9"/>
        <color theme="1"/>
        <rFont val="Tahoma"/>
        <family val="2"/>
      </rPr>
      <t xml:space="preserve">Calificación: </t>
    </r>
    <r>
      <rPr>
        <sz val="9"/>
        <color theme="1"/>
        <rFont val="Tahoma"/>
        <family val="2"/>
      </rPr>
      <t>Se califica  con el 100% de avance por cuanto se cumplio con la unica actividad propuesta en la acción.</t>
    </r>
  </si>
  <si>
    <t>2.3.1.7</t>
  </si>
  <si>
    <t>Hallazgo administrativo por inadecuado registro de los bienes y servicios adquiridos con recursos provenientes de ANTV.
Los registros de recursos provenientes de la ANTV, invertidos por Canal Capital en activos fijos durante la vigencia 2014 debieron ser registrados en la cuenta 291522 Transferencias Condicionadas; no obstante, a 31/12/2014 se observan registros y saldo en la cuenta 291503 Ingresos Diferidos. Igualmente, los registros de los gastos realizados con recursos provenientes de la Autoridad Nacional de Televisión-ANTV, durante la vigencia 2014 se realizaron en la cuenta 511127 Promoción y Divulgación, debiendo hacerlo en cuentas del grupo 52 Gastos de Operación.
La situación descrita se da por el desconocimiento de lo establecido en la Resolución 0499 de 2013. En consecuencia, a 31 de diciembre de 2014 el saldo del grupo 51 Gastos de Administración se sobrevaluó en $5.885,2 millones y el grupo 52 Gastos de Operación se subvaluó en el mismo valor. Se desacata lo normado en la Resolución 0499 de 2013 de la CGN.</t>
  </si>
  <si>
    <t>En la etapa de reconocimiento, clasificación y registro no se consultó  la resolución 0499 de 2013  de la CGN con el fin de precisar las cuentas que se debieron afectar  al momento de reconocer y administrar los recursos de la ANTV.</t>
  </si>
  <si>
    <t>Realizar las respectivas reclasificaciones y ajustes a que haya lugar.</t>
  </si>
  <si>
    <t>Cuentas Reclasificadas / Cuentas Registradas</t>
  </si>
  <si>
    <t xml:space="preserve">1. Correo electrónico del 13 de Octubre remitiendo el soporte de la reclasificacion de la cuenta 2915. 
2) Comprobante contable N-002de fecha Septiembre 1 de 2015.
3) Comprobante contable de fecha Agosto 31 de 2015.
4) Hoja análisis de la información. </t>
  </si>
  <si>
    <r>
      <t xml:space="preserve">Se evidenció la reclasificación de la cuenta contable 2915 de la OP1085 en la distribución de los valores entre el Canal y NTV como del reconocimiento del ingreso de ANTV, sin embargo queda pendiente realizar una consulta para la CGN sobre la forma de reclasificación de la cuenta 52 (cuenta del gasto) l
</t>
    </r>
    <r>
      <rPr>
        <b/>
        <sz val="9"/>
        <color theme="1"/>
        <rFont val="Tahoma"/>
        <family val="2"/>
      </rPr>
      <t xml:space="preserve">Calificación : </t>
    </r>
    <r>
      <rPr>
        <sz val="9"/>
        <color theme="1"/>
        <rFont val="Tahoma"/>
        <family val="2"/>
      </rPr>
      <t xml:space="preserve">Se califica con el 50% de avance debido a que ya se realizó una reclasificacion de la cuenta 29 quedando pendiente el manejo de la cuenta de gasto. </t>
    </r>
  </si>
  <si>
    <t xml:space="preserve">2.3.1.8 </t>
  </si>
  <si>
    <t>Hallazgo administrativo por clasificación inadecuada de Otros Ingresos en la cuenta 4815 Ajuste de Ejercicios Anteriores.
Se registran de forma inadecuada ingresos por cuantía de $24,3 millones correspondientes a ingresos extraordinarios; en consecuencia la cuenta 4815 Ajuste de Ejercicios Anteriores se encuentra sobrevaluada por dicho valor con efecto en la cuenta 4810 Otros Ingresos Extraordinarios, la cual se encuentra subvaluada. Desacatando lo contemplado en el PGCP.</t>
  </si>
  <si>
    <t>Faltó revisión y  análisis  la dinámica de las cuentas 4815  y 4810 en el PGCP emitido por la CGN.</t>
  </si>
  <si>
    <t>1).- Capacitar   al grupo de contabilidad sobre  la dinámica de las cuentas definidas en PGCP y que fueron objeto del hallazgo.
2.-) Revisar el comportamiento de estas cuentas para asegurar que se estén utilizando en forma adecuada.</t>
  </si>
  <si>
    <t>No.de Actividadesrealizadas/No. De actividades Programadas</t>
  </si>
  <si>
    <t>No se dejan evidencias del análisis</t>
  </si>
  <si>
    <r>
      <t xml:space="preserve">Se evidenció que estas cuentas por ser de resultado no ameritan ajuste sin embargo,  para esta vigencia se va realiza el análisis por conceptos con el fin de que el reconocimiento contable quede de forma correcta, este error se debió a la interfaz que se realiza con el proceso de facturación y que una vez revisada dicha interfaz los errores detectados en este proceso son modificados solo por el Contador de la entidad.
No se evidenció capacitación sobre la dinámica de la cuenta 48 al grupo de Contabilidad. 
</t>
    </r>
    <r>
      <rPr>
        <b/>
        <sz val="9"/>
        <color theme="1"/>
        <rFont val="Tahoma"/>
        <family val="2"/>
      </rPr>
      <t xml:space="preserve">Calificación : </t>
    </r>
    <r>
      <rPr>
        <sz val="9"/>
        <color theme="1"/>
        <rFont val="Tahoma"/>
        <family val="2"/>
      </rPr>
      <t>Se califica con el 0% de avance debido a que a la fecha de este seguimiento no se ha realizado el comportamiento de las cuentas del ingreso como tampoco se ha capacitado al personal.</t>
    </r>
  </si>
  <si>
    <t>2.3.1.9</t>
  </si>
  <si>
    <t>Hallazgo administrativo con presunta incidencia disciplinaria, por deficiencias en actividades de control de la etapa de Reconocimiento que afectan la consistencia y confiabilidad de la información contable.
Se evidencian debilidades importantes en las actividades de control para la identificación, clasificación, registro y ajustes de los hechos, transacciones y operaciones, que afectan la consistencia y confiabilidad de la información contable como se refleja en los resultados de la evaluación del Factor Estados Contables:
* Canal Capital no cuenta con un sistema integrado de información financiera, utilizan diferentes aplicativos: SIIGO para Contabilidad, Ordpago para órdenes de pago, Novasoft para nómina y SAP para facturación y para Recibos de Caja. Además, el aplicativo SIIGO, presenta inconsistencias en los reportes.
* No se realizan periódicamente, ni al cierre del ejercicio, conciliaciones entre la Secretaría General y el área de Contabilidad, de información relacionada con los procesos por dineros adeudados a Canal Capital; entre las áreas de inventarios y Contabilidad y con ETB y ANTV.
* Inadecuada segregación de funciones, la persona que controla la cartera es la misma que controla la facturación
* Diferencias conceptuales en la clasificación de algunos bienes de Propiedad, Planta y Equipo.
* Falta de claridad en los documento soportes de los registros correspondientes a las provisiones para contingencias por litigio o demandas.
* Inadecuada clasificación de los registros correspondientes a los bienes y servicios adquiridos con recursos provenientes de ANTV.
* Deficiente organización de los soportes contables relacionados con las notas de contabilidad.
* Alta rotación en las personas encargadas del manejo de la información en el área de Contabilidad.
* Deficiente utilización de los indicadores de gestión, al tomar datos errados y no hacer el análisis adecuado que cumpla con el objetivo de los mismos.</t>
  </si>
  <si>
    <t>No se ha implementado en vigencias anteriores un sistema de información integral.</t>
  </si>
  <si>
    <t>1. Definir los requerimientos necesarios para establecer la interface entre inventarios y contabilidad.
2. Gestionar los recursos económicos necesarios para la contratación de los desarrollos para inventarios y contabilidad, y una vez se tengan los mismos incluir la necesidad en el Plan Anual de Adquisiciones. 
3. Implementar los requerimientos definidos para los aplicativos de inventarios y contabilidad SIIGO.</t>
  </si>
  <si>
    <t>actividades realizadas/actividades planeadas</t>
  </si>
  <si>
    <t>Subdirección Administrativa
Sistemas</t>
  </si>
  <si>
    <t>Subdirector Administrativo 
Profesional Universitario de Sistemas</t>
  </si>
  <si>
    <t>María Eugenia Tovar Rojas
María Eugenia Tovar Rojas ( e )</t>
  </si>
  <si>
    <t xml:space="preserve">
1. Correo electrónico del 30 de junio de 2015 donde se envía el Formato de Levantamiento de Requerimientos de Software remitido a Sistemas. (Físico).
2. Formato diligenciado de Levantamientos de requermientos de software. (Físico)
3. ECO de la Contratación para la implementación de las NIIF. (Físico)
4. Minuta de contrato No. 905-2015 con la firma Key Advisor para la implementación de las NICSP en el canal. (Digital)</t>
  </si>
  <si>
    <r>
      <t xml:space="preserve">Se evidenció envío de  correo institucional de fecha 30 de Junio de 2015 donde se remite el  levantamientos de requerimientos de software al área de Sistemas, herramienta que servirá para la contratación de la empresa  para la implementación de las NIIF, quedó contemplado en las obligaciones especiales No. 1, con toda esta información se deberá  actualizar os procedimientos y Políticas Financieras.
Se evidenció que la Subdirección Financiera ya realizó y gestionó los recuros economicaos para la contratación, el dia 15 de Octubre se firmo la minuta de contrato con la empresa Key Advisor. 
No se evidencio los requerimientos para los aplicativos Inventarios y Contabilidad SIIGO.
</t>
    </r>
    <r>
      <rPr>
        <b/>
        <sz val="9"/>
        <color theme="1"/>
        <rFont val="Tahoma"/>
        <family val="2"/>
      </rPr>
      <t>Calificación</t>
    </r>
    <r>
      <rPr>
        <sz val="9"/>
        <color theme="1"/>
        <rFont val="Tahoma"/>
        <family val="2"/>
      </rPr>
      <t>: Se califica con el 66,7% de avance debido a que de las 3 acciones se han cumplido 2.</t>
    </r>
  </si>
  <si>
    <t>No se ha implementado un software que integre la información financiera que se procesa en las diferentes áreas del Canal y que alimenta los estados financieros
* En la actualidad no se esta conciliando con las áreas del Canal (Secretaría General, ETB, ANTV entre otras)</t>
  </si>
  <si>
    <t>1- Realizar el levantamiento de requerimientos técnicos aplicables según el nuevo marco normativo emitido por la CGN
2- Actualizar el procedimiento de estados financieros incluyendo las conciliaciones (Secretaría General, ETB, ANTV)</t>
  </si>
  <si>
    <t>Subdirección Financiera
Contabilidad
Sistemas</t>
  </si>
  <si>
    <t>Subdirector Financiero
Profesional Universitario de Contabilidad
Profesional Universitario de Sistemas</t>
  </si>
  <si>
    <t>Guillermo Antonio Tamayo Sánchez
Carlos Ramiro Flórez Echenique
María Eugenia Tovar Rojas ( e )</t>
  </si>
  <si>
    <r>
      <t xml:space="preserve">Se evidenció envío de  correo institucional de fecha 30 de Junio de 2015 donde se remite el  levantamientos de requerimientos de software al área de Sistemas, herramienta que servirá para la contratación de la empresa  para la implementación de las NIIF, quedo contemplado en las obligaciones especiales No. 1, con toda esta información se deberá  actualizar os procedimientos y Políticas Financieras.
Se evidenció que el  procedimiento de estados financieros no tiene incluido las conciliaciones (Secretaría General, ETB, ANTV).
</t>
    </r>
    <r>
      <rPr>
        <b/>
        <sz val="9"/>
        <color theme="1"/>
        <rFont val="Tahoma"/>
        <family val="2"/>
      </rPr>
      <t xml:space="preserve">Calificación: </t>
    </r>
    <r>
      <rPr>
        <sz val="9"/>
        <color theme="1"/>
        <rFont val="Tahoma"/>
        <family val="2"/>
      </rPr>
      <t>Se califica con el 50% de avance al tener 1 de las 2 actividades cumplidas propuestas en la acción.</t>
    </r>
  </si>
  <si>
    <t xml:space="preserve">2.3.1.10 </t>
  </si>
  <si>
    <t>Hallazgo administrativo por riesgo en el no pago por los terceros de lo correspondiente a impuestos, en la figura de canje.
En la cuenta 1475 Deudas de Difícil Recaudo, se registran deudas por concepto de la retefuente correspondiente a las ventas por canje, se observa que en el caso de Dmental S.A.S. Factura de venta No. 8111 del 10/03/2014 adeuda $232.904 por concepto de retefuente, en el acuerdo de canje no se contempló la obligación sobre el pago del impuesto por la contraparte; Grupo Invercinco Facturas de venta Nos. 8143 (8/04//2014) 8144 (08/04/2014) 8138 (31/03/2014) y 8338 (15/12/2014) se pactó la obligación pero adeudan $221.752 desde el 2013. Cuentas que aún a marzo de 2015 no han sido saldadas. Aun cuando se observa la gestión de cobro por parte de la Entidad, se corre el riesgo de no recaudar estas sumas de dinero.</t>
  </si>
  <si>
    <t>Deficiencia de directrices en la  negociación sobre el pago de los impuestos generados al momento de suscribir los Canjes objetos de este hallazgo.</t>
  </si>
  <si>
    <t>1. Realizar la actualización del procedimientos de Negociaciones en Canje
a) Aprobar el procedimiento
b) Publicar en el SIG el procedimiento
c) Socializar</t>
  </si>
  <si>
    <t>Ventas y Mercadeo
Dirección Operativa</t>
  </si>
  <si>
    <t>Profesional Universitario de Ventas y Mercadeo
Director Operativo</t>
  </si>
  <si>
    <t>José Luis Ayala Forero
Favio Ernesto Fandiño Pinilla</t>
  </si>
  <si>
    <t>2.3.1.11</t>
  </si>
  <si>
    <t>Hallazgo administrativo con presunta incidencia disciplinaria por cuanto los estados contables no reflejan fielmente la información registrada en los libros.
Los estados contables de Canal Capital a 31/12/2014 no reflejan 100%, fielmente los saldos registrados en los libros de contabilidad a través del aplicativo SIIGO; dado que se identificaron inconsistencias como las siguientes:
* Al comparar los saldos reflejados en el Balance General a 31/12/2014 con los libros de contabilidad se estableció que la denominación del Grupo 27 en libros “Provisión Prestaciones Sociales”, no corresponde con la denominación del PGCP; sin embargo, en el Balance General si se relaciona correctamente como Pasivos Estimados.
* En libros se refleja el Grupo 27 Provisión Prestaciones Sociales con saldo $581.9 millones y en el Balance General en el Grupo 27 Pasivos Estimados se relacionan cuentas que suman $161.2 millones.
* De otra parte, en el Balance General el pasivo total se refleja como pasivo corriente y con este dato se hizo el cálculo de la razón corriente, en los indicadores financieros.
La causa de la situación expuesta es falta de controles en la elaboración de los Estados Contables, así como deficiente revisión por parte del Revisor Fiscal, por cuanto en el Balance General se registran saldos de la vigencia 2013 como saldos de la vigencia 2014 y en el EAFESA se incluyen doblemente saldos de algunas cuentas.</t>
  </si>
  <si>
    <t>1. Correo interno de fecha 15 de Octubre de 2015 donde se remiten las matrices de cargue de informacion. (Físico)
2. Matriz en excel enviada por Secretaria de Hacienda CGN_001 Saldos y Movimientos del primer trimestre (Enero -Marzo/2015). (Físico) 
3. Matriz en excell enviada por Secretaria de Hacieda CGN_002 Operaciones Reciprocas del primer trimestre (Enero-Marzo/2015) y segundo trimestre (Abril-Junio/2015). (Físico)
4. Formato de Balance General enviado por SHD (Enero-Marzo/2015). (Abril-Junio/2015). (Físico)
5. Formato de DDC-2007-100 enviado por SDH(Enero-Marzo/2015). (Abril-Junio/2015). (Físico)
6. Formato de Estado de Actividad Financiera, Economica, Social y Ambiental enviada por SHD (Enero-Marzo/2015). (Abril-Junio/2015). (Físico)
7. Formato de Cambio en el Patrimonio enviado por SHD (Enero-Marzo/2015). (Abril-Junio/2015). (Físico)</t>
  </si>
  <si>
    <r>
      <t xml:space="preserve">Se evidenció que el Profesional de Contabilidad realiza el  cargue de la información financiera y contable  utilizando los formatos enviados por la Secretaria de Hacienda, el cual se realiza en forma trimestral en los formatos  que vienen ya formulados. Se evidenció la matriz origen la cual contempla CGN_001 Saldos y Movimientos,  CGN_002 Operaciones Reciprocas,  Formato de Balance General,  Formato de DDC-2007-100,  Formato de Estado de Actividad Financiera, Económica, Social y Ambiental, Formato de Cambio en el Patrimonio. 
</t>
    </r>
    <r>
      <rPr>
        <b/>
        <sz val="9"/>
        <color theme="1"/>
        <rFont val="Tahoma"/>
        <family val="2"/>
      </rPr>
      <t>Calificación :</t>
    </r>
    <r>
      <rPr>
        <sz val="9"/>
        <color theme="1"/>
        <rFont val="Tahoma"/>
        <family val="2"/>
      </rPr>
      <t xml:space="preserve"> Se califica con el 100% de avance al tener cumplida la unica accion propuesta. </t>
    </r>
  </si>
  <si>
    <t xml:space="preserve">2.3.1.12 </t>
  </si>
  <si>
    <t>Hallazgo administrativo con presunta incidencia disciplinaria, por no realización del Comité de Sostenibilidad Contable.
Durante la vigencia 2014 en Canal Capital, no se llevó a cabo el Comité de Sostenibilidad Contable, a pesar de existir situaciones que ameritan su competencia como una instancia asesora del área contable en procura de la generación de información contable confiable, relevante y comprensible; desacatando lo contemplado en la Resolución 357 de 2008 en el numeral 3.11. Comité Técnico de Sostenibilidad Contable.</t>
  </si>
  <si>
    <t>En la Resolución 145 de  2007 emitida por el Canal Capital, no se estableció la periodicidad con la que se debía convocar el comité de sostenibilidad contable.</t>
  </si>
  <si>
    <t>1.- Socializar la Resolución 074 de 2015.
2).-Convocar a los  integrantes del Comité para analizar los temas de las cuentas de los Estados Financieros sujetas a procesos de depuración.</t>
  </si>
  <si>
    <r>
      <t xml:space="preserve">Se evidenció que la Resolución 074 del 2015 se socializó a través de un correo electrónico el día 11 de Septiembre de 2015 a los integrantes del comité Técnico de Sostenibilidad Contable, su publicación se realizó el día 11 de Septiembre de 2015. Se evidenció la Resolución 074 de 2015 debidamente legalizada.   
A la fecha del seguimiento no ha sesionado el Comité para tratar los temas de depuración contable. 
</t>
    </r>
    <r>
      <rPr>
        <b/>
        <sz val="9"/>
        <color theme="1"/>
        <rFont val="Tahoma"/>
        <family val="2"/>
      </rPr>
      <t>Calificación:</t>
    </r>
    <r>
      <rPr>
        <sz val="9"/>
        <color theme="1"/>
        <rFont val="Tahoma"/>
        <family val="2"/>
      </rPr>
      <t xml:space="preserve"> Se califica el 50% de avance al tener solo 1 actividad cumplida de las dos propuestas en la acción.  </t>
    </r>
  </si>
  <si>
    <t xml:space="preserve">2.3.2.1 </t>
  </si>
  <si>
    <t>Hallazgo administrativo con presunta incidencia disciplinaria por deficiencia en la utilización de indicadores financieros:
De una parte, es preciso señalar que los datos utilizados por la Entidad para realizar el cálculo de la razón corriente, no corresponden a la realidad, puesto que se tomó como pasivo corriente el valor del total del pasivo.
Así mismo, el indicador de EBITDA que refleja la utilidad operativa, refleja una utilidad Operativa de $1.208 millones; sin embargo, se debe tener en cuenta que las depreciaciones, amortizaciones y provisiones, son inherentes a la gestión que la Entidad realiza, de los cuales no se realiza un análisis por separado, que permitan establecer si los mismos pueden ser manejados o administrados de tal manera que no afecten negativamente y de forma importante, los resultados finales de la gestión de la Entidad; más cuando para el caso de Canal Capital los conceptos de depreciaciones, amortizaciones y provisiones, ascienden a $1.586 millones, que hacen que el resultado del ejercicio de la vigencia 2014 sea una pérdida de $378 millones.
De lo anterior, se concluye que la Entidad sólo se limita efectuar el cálculo del indicador de diagnóstico financiero EBITDA, mas no se realiza un análisis de los resultados y del efecto que tienen sobre la utilidad del ejercicio de la vigencia 2014 los valores correspondientes a depreciaciones, amortizaciones y provisiones; tendiente a determinar las medidas pertinentes para garantizar la viabilidad financiera y así evitar pérdidas en el valor patrimonial del Distrito.
Los indicadores de Razón Corriente y Endeudamiento, arrojan resultados satisfactorios pero no permiten un verdadero análisis de la gestión financiera de Canal Capital.
La situación descrita desacata lo contemplado en el Procedimiento para la Implementación y Evaluación del Control Interno Contable, numeral 1.2</t>
  </si>
  <si>
    <t>La entidad no ha implementado una batería de indicadores financieros que conlleva a realizar un análisis riguroso sobre su situación financiera de la entidad.</t>
  </si>
  <si>
    <t xml:space="preserve">1).- Realizar un análisis para definir los indicadores financieros que son aplicables a la naturaleza del Canal.
2.- Hacer análisis financiero comparativo de acuerdo a los indicadores establecidos. Este análisis deberá realizarse  anualmente. </t>
  </si>
  <si>
    <r>
      <t xml:space="preserve">A la fecha de este seguimiento no se ha realizado el análisis para determinar los indicadores financieros que le aplican al canal.
</t>
    </r>
    <r>
      <rPr>
        <b/>
        <sz val="9"/>
        <color theme="1"/>
        <rFont val="Tahoma"/>
        <family val="2"/>
      </rPr>
      <t xml:space="preserve">Calificación: </t>
    </r>
    <r>
      <rPr>
        <sz val="9"/>
        <color theme="1"/>
        <rFont val="Tahoma"/>
        <family val="2"/>
      </rPr>
      <t xml:space="preserve">Se califica con el 0% de avance al no cumplir con las dos actividades propuestas en la acción. </t>
    </r>
  </si>
  <si>
    <t xml:space="preserve">3.1.1.1 </t>
  </si>
  <si>
    <t>Hallazgo administrativo y fiscal en cuantía de $23.722.224, con presunta incidencia disciplinaria con ocasión del pago de obligaciones pactadas en el contrato 147 de 2015, sin soportes que evidencien el cumplimiento.
Los hechos relacionados evidencian una gestión antieconómica e ineficiente que genera un presunto daño al patrimonio público, en cuantía de veintitrés millones setecientos veintidós doscientos veinticuatro pesos ($23.722.224), como quiera que el Canal cancelo el valor íntegro del contrato, pese a no haberse cumplido con la totalidad de las obligaciones pactadas. Las conductas precedentes, transgreden presuntamente lo establecido en el artículo 209 de la Constitución Política y se encuentran inmersas en lo establecido en artículo 6 de la Ley 610 de 2000, 3, quebrantan además, lo establecido en los artículos 10 del Manual de Contratación de Canal Capital, 4 de la Ley 489 de 1998, los literales a) y b) del artículo 2 de la Ley 87 de 1993.Además, posiblemente se vulnera un deber funcional consagrado en la Ley 734 de 2002.</t>
  </si>
  <si>
    <t xml:space="preserve">3.1.3 </t>
  </si>
  <si>
    <t>Hallazgo administrativo con presunta incidencia disciplinaria por no cumplir con todos los requisitos del manual de funciones para el nombramiento del Gerente de Canal Capital.
Se concluye que si bien es cierto, para el nombramiento del Gerente de Canal Capital, se tuvo en cuenta las diferentes Sentencias expedidas por las Altas Cortes, según concepto emitido por la Alcaldía Mayor, para convalidar la experiencia como Periodista, también lo es que para ocupar el cargo debía contar con unos conocimientos básicos o esenciales, tales como: Gerencia moderna, gestión de negocios, planeación estratégica, políticas públicas en contratación, presupuesto, administración de personal y manejo de sistemas de información, los cuales al revisar los soportes de experiencia allegados a la hoja de vida, no reflejan que posea estos conocimientos básicos o esenciales, pues no se evidenció certificado alguno de título de posgrado en la modalidad de especialización en áreas con las funciones del cargo o en las certificaciones de experiencia que haya ejecutado acciones de esta índole; hecho que impide un normal desarrollo del cargo asignado, contraviniendo los requisitos exigidos en la Resolución No. 075-2009, en cuanto al numeral V. CONOCIMIENTOS BÁSICOS O ESENCIALES y numeral VI. REQUISITOS DE ESTUDIO Y EXPERIENCIA.
Pese a lo anterior, la Subdirectora Administrativa y el Secretario General de Canal Capital, certificaron según documento sin fecha que reposa en la carpeta de la hoja de vida a folio 38, que el señor Duque Naranjo cumplía con el perfil establecido en la Resolución No. 075 de 2009.
Los hechos anteriormente descritos trasgreden presuntamente lo establecido en el Decreto Ley 785 de 2005 y el Manual de funciones Resolución 075 de 2009, especialmente lo relacionado con conocimientos básicos esenciales y los requisitos de estudio y experiencia del cargo de Gerente General de Canal Capital.</t>
  </si>
  <si>
    <t>Según el informe, los soportes allegados en la hoja de vida, no reflejan que posea los conocimientos básicos esenciales para el cargo de Gerente General.</t>
  </si>
  <si>
    <t>Generar un formato de certificación de cumplimiento de requisitos por parte del  Profesional Universitario de Recursos Humanos y el Subdirector Administrativo
1. Crear el formato
2. Aprobar el formato en el SIG
3. Publicarlo en la intranet</t>
  </si>
  <si>
    <t>3.1.4.1</t>
  </si>
  <si>
    <t xml:space="preserve"> Hallazgo administrativo, fiscal en cuantía de $92.048.153, con presunta incidencia disciplinaria, por la indebida asignación de celulares en cuantía de $87.143.460, y exceso del consumo en el tope establecido y reposición de equipos, en cuantía de $4.904.693.
Revisada la información correspondiente al consumo de celulares en Canal Capital, se evidenció que durante las vigencias 2012 a 2014 se presentó una indebida asignación de celulares a contratistas y servidores públicos que no corresponden al nivel directivo, ubicados en los cargos de: auxiliar de cartera, auxiliar de tráfico, auxiliar de ventas y mercadeo, profesional en producción, profesional de recursos humanos, profesional de sistemas, profesional de ventas y mercadeo, secretaria de gerencia general y técnico de servicios administrativos; según listado anexo en medio magnético al presente informe, que generaron un consumo de $87.143.460.
Ahora bien, en relación con la asignación de celular realizada al Gerente General de Canal Capital, para la vigencia 2014, se estableció que el tope para el consumo de celular era de un salario mínimo mensual legal vigente-SMMLV; sin embargo, se comprobó que hubo consumo por encima de este tope, por roaming internacional en cuantía de $2.897.124; y además, por reposición de los equipos BlackBerry Curve 9320 y el IPhone 5S 16GB asignados al citado Gerente General para la época de los hechos, por $2.007.569, para un total de $4.904.693. Dineros pagados por este concepto que no se tenía derecho, los cuales debían ser descontados de la liquidación definitiva del mencionado funcionario y no se realizó; incumpliendo lo normado los límites establecidos en las Directivas 001 de 2001, 008 y 016 de 2007 y 007 de 2008, de la Alcaldía Mayor de Bogotá, que estableció “Los representantes legales de las entidades vinculadas por la Directiva, deberán expedir un reglamento interno en el cual señalen el número máximo de minutos del servicio de telefonía móvil celular a los cuales tendrán derecho los directivos, para el uso en comunicaciones oficiales, teniendo en cuenta sus necesidades y según las condiciones del mercado”.</t>
  </si>
  <si>
    <t>Falta de actualización del reglamento interno sobre el uso de celulares.</t>
  </si>
  <si>
    <t>Actualizar el reglamento interno del servicio de telefonía.</t>
  </si>
  <si>
    <t>Subdirector Administrativo
Técnico de Servicios Administrativos</t>
  </si>
  <si>
    <t>María Eugenia Tovar Rojas
Ernesto Jiménez Muñóz</t>
  </si>
  <si>
    <t xml:space="preserve">Auditoría Proceso Contratación ANTV </t>
  </si>
  <si>
    <t>Fortalecer la revisión y el control en el proceso de contratación y sensibilizar a los servidores públicos en la responsabilidad del autocontrol, con el fin de garantizar razonablemente la coordinación de las acciones, la fluidez de la información y comunicación, anticipando y corrigiendo de manera oportuna, las debilidades que se presenten en la ejecución de las actividades de dicho proceso.</t>
  </si>
  <si>
    <t>Coordinación Juridica</t>
  </si>
  <si>
    <t xml:space="preserve">Logísticos
Humanos
Tecnológicos </t>
  </si>
  <si>
    <t xml:space="preserve">Es prioritario establecer los mecanismos de control que permitan garantizar que se publiquen los contratos en el Sistema Electrónico para la Contratación Pública-SECOP, dentro de los términos contemplados en la normatividad, recomendación que toma relevancia dado el número de comunicaciones que se ha emitido por los diferentes órganos competentes sobre la materia. </t>
  </si>
  <si>
    <t xml:space="preserve"> - Humanos - Tecnológicos </t>
  </si>
  <si>
    <t>Es conveniente aplicar e implementar las acciones que conlleven a la atención del Decreto 019 de 2012 “Por el cual se dictan normas para suprimir o reformar regulaciones, procedimientos y trámites innecesarios existentes en la Administración Pública”, como por ejemplo revisar el proceso y los procedimientos internos de contratación, con el propósito de simplificar regulaciones y eliminar controles innecesarios, que a la luz del decreto mencionado, hoy no se requieren, o son de obligación de la entidad más no del contratista.</t>
  </si>
  <si>
    <t xml:space="preserve">
Desactualización de los procedimientos de la gestión contractual
</t>
  </si>
  <si>
    <t>Coordinación Jurídica
Profesional Universitario de Planeación</t>
  </si>
  <si>
    <t>Es indispensable identificar, gestionar y actualizar los procedimientos relacionados con el proceso de Gestión de Contratación se actualicen atendiendo el sistema de gestión de calidad y conforme a los lineamientos ordenado por Colombia Compra Eficiente.</t>
  </si>
  <si>
    <t>Es prioritario estructurar adecuadamente la matriz de riesgos contractuales en la etapa precontractual y establecer esquemas que permitan advertir anticipadamente la ocurrencia de los mismos durante la ejecución de los contratos, con el fin de minimizar el daño antijurídico o las reclamaciones que por equilibrio económico del contrato se soliciten.</t>
  </si>
  <si>
    <t xml:space="preserve">Errores en la identificación de los riesgos contractuales </t>
  </si>
  <si>
    <t xml:space="preserve">Realizar un taller con la participación de las personas que ejercen labores de supervisores en el  Canal y  las personas que intervienen en las diferentes etapas del proceso de contratación, con el fin de fortalecer sus conocimientos  sobre la determinación de los riesgos contracuales en la etapa precontractual </t>
  </si>
  <si>
    <t xml:space="preserve">Es indispensable que se apliquen las reglas y principios generales que regulan la función archivística del Estado, conforme a lo establecido en la Ley 594 de 2000, “por medio de la cual se dicta la Ley General de Archivos y se dictan otras disposiciones”, y se establezcan controles que garanticen que siempre se atienden con oportunidad las técnicas que se emplean para archivar y gestionar la información generada como consecuencia de la ejecución de los contratos, con el fin de permitir la localización rápida de la información y lograr un seguimiento y control efectivo sobre dicha ejecución. </t>
  </si>
  <si>
    <t>Errores en el manejo archivistico de los expedientes contractuales</t>
  </si>
  <si>
    <t>Crear y socializar un instructivo para la organización y manejo de los expedientes contractuales</t>
  </si>
  <si>
    <t>Un instructivo aprobado y socializado</t>
  </si>
  <si>
    <t>Por ser un mecanismo de control sobre la información que evidencia la ejecución de los contratos, todos los documentos se deben foliar en el mismo instante en que son encarpetados, teniendo el cuidado que se conserve siempre el consecutivo ascendente hasta que se cierre el expediente.</t>
  </si>
  <si>
    <t>Errores en la foliación de la documentación que reposa en el expediente contractual</t>
  </si>
  <si>
    <t xml:space="preserve">Es prioritario que se establezca el procedimiento para el manejo de la documentación de los contratos que se tramitan en la entidad y que permita unificar en un solo sitio el manejo y custodia de los expedientes, con el fin de facilitar el seguimiento y control sobre los mismos, motivo por el cual es indispensable que el manual de contratación se ajuste en este sentido. </t>
  </si>
  <si>
    <t>Auditoria No 2 Contratos ANTV</t>
  </si>
  <si>
    <t>Se estableció que la publicación en el Sistema Electrónico de Contratación Pública – SECOP, se realizó fuera de los términos contemplados en la normatividad para el efecto, para los siguientes números de contratos: 726, 733, 746, 830, 831, 845, 763 y 852 de 2014.</t>
  </si>
  <si>
    <t xml:space="preserve">Humanos
Tecnológicos </t>
  </si>
  <si>
    <t>No fue publicado en el SECOP el convenio No. 06 de 2014 y la Oferta - Oficio No. 1798 de 2014.</t>
  </si>
  <si>
    <t>Se evidenció que los documentos relativos al concurso público No. 007 de 2014, no fueron publicados en el SECOP.</t>
  </si>
  <si>
    <t xml:space="preserve">Se evidenció que para los siguientes números de contratos la vigencias de las pólizas no quedaron a partir de la fecha de su expedición, como fue ordenado en las estipulaciones contractuales: 726, 733, 514 y 763 </t>
  </si>
  <si>
    <t xml:space="preserve">Se estableció que en el contrato No. 726 se presentó la póliza de Responsabilidad Civil No. 0317799-8, la cual fue aprobada el 17 de octubre de 2014, a pesar de que establece que el asegurado es BOGA CASA DE CONTENIDOS S.A.S cuando debió quedar Canal Capital. </t>
  </si>
  <si>
    <t xml:space="preserve">No se evidenció en la carpeta del contrato No. 852 de 2014, la póliza exigida en las estipulaciones contractuales, razón por la cual no fue posible su verificación. </t>
  </si>
  <si>
    <t xml:space="preserve">Se observó que para los contratos Nos. 763 y 831  de 2014, se dio inicio a la ejecución del contrato sin estar aprobada previamente la póliza. </t>
  </si>
  <si>
    <t>No se observó en la carpeta del contrato No. 515 de 2014, el formato Código AGCO-FT-035 establecido para la revisión y aprobación de pólizas, situación que no permitió verificar el cumplimiento de dicho procedimiento.</t>
  </si>
  <si>
    <t>Se observó que los documentos contentivos al contrato se encuentran foliados parcialmente para los siguientes números de contratos: 726, 733, 830, 514, 578 y convenio 06 de 2014.</t>
  </si>
  <si>
    <t>Foliación parcial de la docuemntación que reposa en el expediente contractual</t>
  </si>
  <si>
    <t>Se evidenció que en los siguientes números de contratos los documentos que reposan en las carpetas no se encuentran foliados: 746, 831, 838, 845, 515, 763 y 852 de 2014.</t>
  </si>
  <si>
    <t>Falta de foliación de la docuemntación que reposa en el expediente contractual</t>
  </si>
  <si>
    <t>Se estableció que para los siguientes números de contratos no está diligenciada la lista de “CHEQUEO DOCUMENTOS - AGCO-FT-013”: 746, 830, 831, 838, 845, 515, 763 y 852.</t>
  </si>
  <si>
    <t>Falta de diligenciamiento de la hoja de chequeo de los expedientes contractuales</t>
  </si>
  <si>
    <t xml:space="preserve">Se observó que el estudio de conveniencia (AGCO-FT-01) para el contrato No. 733 de 2014, no tiene la fecha de elaboración, situación que impidió establecer si fue realizado previo a la suscripción de la minuta del contrato. </t>
  </si>
  <si>
    <t xml:space="preserve">Errores en la elaboración  y verificación de los documentos requeridos en la etapa precontractual </t>
  </si>
  <si>
    <t>Se evidenció que la propuesta presentada por la empresa MIMESIS que formó parte de la evaluación de las ofertas del contrato No. 733 de 2014, fue aceptada a pesar de que carece de firma de la persona que la presentó.</t>
  </si>
  <si>
    <t>Debilidades en la verificación de los documentos generados en la etapa precontractual</t>
  </si>
  <si>
    <t>En los contratos números 446, 514, 515, 578, 763, 830, 831 y 845 de 2014 no se observó el informe que contempla las estipulaciones contractuales, el cual establece que una vez terminado el plazo de ejecución del contrato el supervisor deberá presentar el Informe Final a la oficina Jurídica, dentro de los dos (2) meses siguientes a la fecha de terminación.</t>
  </si>
  <si>
    <t>No se evidenció en la carpeta del contrato No. 831 de 2014, el formato AGCO-FT-020, de notificación al supervisor.</t>
  </si>
  <si>
    <t xml:space="preserve">Errores en la notificación al supervisor </t>
  </si>
  <si>
    <t>Realizar un taller con la participación de los abogados que prestan sus servicios personales en la coordinación jurídica  y/o la secretaria general, encargados de la notificación a los superviores  donde se establezcan los aspectos a tener en cuenta para llevar a cabo esta actividad</t>
  </si>
  <si>
    <t>No se evidenció en la carpeta del contrato No. 852 de 2014, el formato AGCO-FT-020, notificando al supervisor sobre el Otrosí suscrito el 24 de diciembre de 2014.</t>
  </si>
  <si>
    <t>En los siguientes contratos el formato AGCO-FT-028 - Solicitud de Contratación presenta no conformidad dado que: en el contrato No. 845 de 2014 la solicitud tiene fecha 28 de diciembre de 2014, es decir posterior a firma del contrato.; en el convenio No. 06 de 2014 dicha solicitud no se evidenció en la carpeta del contrato y en la Oferta - Oficio No. 1798 de 2014 no se realizó la solicitud.</t>
  </si>
  <si>
    <t xml:space="preserve">Errores en la elaboración de los documentos requeridos en la etapa precontractual </t>
  </si>
  <si>
    <t>Se evidenció que el contrato No. 514 de 2014, contiene archivados una serie de documentos que corresponde a otros contratos.</t>
  </si>
  <si>
    <t>Errores en el archivo de  la docuemntación que reposa en el expediente contractual</t>
  </si>
  <si>
    <t>Se estableció en el contrato No. 515 de 2014, que la propuesta presentada por el Oferente tiene fecha 08 de enero de 2014, para un proceso de contratación que se inició el 15 de agosto de 2014, además los servicios ofrecidos no corresponden con el objeto y las obligaciones del contrato, como tampoco con los honorarios que fueron pactados en el contrato.</t>
  </si>
  <si>
    <t>Se observó que el formato único de hoja de vida del contratista que se encuentra archivada en la carpeta del contrato No. 515 de 2014, no es nítida y presta rayones, situación que invalida dicho documento.</t>
  </si>
  <si>
    <t>En el contrato No. 763 de 2014, se evidenció que los certificados de antecedentes disciplinarios, boletín de responsables fiscales, certificado de antecedentes de policía y fotocopia de la cédula de ciudadanía son de la Subgerente de la empresa, cuando el contrato fue firmado por el Gerente.</t>
  </si>
  <si>
    <t>Seguimiento Publicación Contratos - SECOP</t>
  </si>
  <si>
    <t>Teniendo en cuenta los anteriores resultados, se recomienda incluir en el proceso de Gestión de Contratación el procedimiento y los controles que han permitido garantizar la publicación de los contratos dentro de los términos otorgados por la normatividad, acción de mejora que deberá formar parte del plan de mejoramiento del líder del proceso.</t>
  </si>
  <si>
    <t xml:space="preserve">Humanos 
Tecnológicos </t>
  </si>
  <si>
    <t>Auditoría Constitución, y el manejo de caja menor  para la vigencia 2015</t>
  </si>
  <si>
    <t>Se evidenció que la Resolución No. 5 del 2015 Constitución de la Caja Menor, no tiene contemplado el nombre del administrador de los recursos de la caja menor solo menciona que está bajo la responsabilidad del Subdirector Administrativo y como administrador de los fondos a la Técnico de la Subdirección Administrativa</t>
  </si>
  <si>
    <t xml:space="preserve">Error de transcripción al momento de realizar la resolución </t>
  </si>
  <si>
    <t xml:space="preserve">Realizar la nueva resolución en la vigencia 2016 de acuerdo a la norma. </t>
  </si>
  <si>
    <t>1 Resolución adoptada y socializada</t>
  </si>
  <si>
    <t>Subdirector Administrativo</t>
  </si>
  <si>
    <t>María eugenia Tovar Rojas</t>
  </si>
  <si>
    <t>Humano</t>
  </si>
  <si>
    <t>Se evidenció que en la Resolución Interna 075 de 2009, en la planta de personal existen dos cargos de técnico, adscritos ambos a la Subdirección Administrativa, uno en el Área de Recursos Humanos y el otro en Área de Servicios Administrativos, por lo que la única forma de identificar el responsable de administrar los fondos es a través de las funciones establecidas para cada cargo. Por lo que se recomienda que en la próxima resolución de constitución de la caja menor se identifique claramente el cargo y el nombre del responsable de administrar los fondos de la caja menor.</t>
  </si>
  <si>
    <t>Se evidenció que no hay un procedimiento para designar otro responsable del manejo de la caja menor en el evento de licencia, comisión, vacaciones, fuerza mayor o causa fortuito, etc., en donde se estipule mediante arqueo la entrega y recibo de la misma dejando constancia en el libro respectivo.</t>
  </si>
  <si>
    <t>Falta de actualización del instructivo actual reglamentando la normatividad externa</t>
  </si>
  <si>
    <t xml:space="preserve">Modificar  el instructivo de la caja menor :                                1, Elaboración Borrador         
2, Revision por parte de planeación                                     3,Revision por la Subdirectora Administrativa                         4, Correcciones
5, Instructivo Definitvo 
6, Publicación y divulgación </t>
  </si>
  <si>
    <t>No. de Actividades realizadas / No. de Actividades Programadas</t>
  </si>
  <si>
    <t>Humano
Físicos
Tecnológicos</t>
  </si>
  <si>
    <t xml:space="preserve">Se evidenció que el documento “AGTH-IN-004 instructivo Caja Menor” debe ser actualizado con los formatos que se están diligenciando para la legalización de la caja menor y con todos los demás controles que con los cuales ya se cuenta en el desarrollo de las actividades de administración de los fondos de la caja menor:
AGTH-FT-021 Reembolso de caja menor.
AGTH-FT-022 Libro de operaciones diarias. 
AGTH-FT-024 Reembolso de caja menor resumen general. 
AGTH-FT-025 Libro de operaciones mensuales.
AGTH-FT-026 Resumen de Caja menor resumen detallado.
AGTH-FT-027 Gastos anuales caja menor.
</t>
  </si>
  <si>
    <t xml:space="preserve">Se evidenció que el documento “AGTH-IN-004 instructivo Caja Menor” no tiene incluidos los siguientes aspectos fundamentales:
• Objetivo.
• Base legal, normograma.
• Entradas de almacén cuando la situación lo amerite.
• Obligatoriedad de retener.
• Naturaleza del gasto. 
• Cierre de los libros al solicitar un reembolso.
• Procedimiento para cambio de funcionario  responsable.
• Definición de gasto por rubro presupuestal. 
• Clases de regímenes tributarios.
• Requisitos de la facturas: denominación como factura de venta, el nombre o razón social del impresor de las facturas,  impresión de facturación otorgado por la DIAN, indicar la calidad de retenedor.
</t>
  </si>
  <si>
    <t>Se evidenció que dentro de las funciones del responsable del manejo de la caja menor está la de elaborar mensualmente las conciliaciones bancarias y presentarlas para la revisión y aprobación del ordenador del gasto de la caja menor, estas conciliaciones no las realiza el responsable de la caja sino el área de Contabilidad. Por lo que se estaría incumpliendo  “AGTH-IN-004 instructivo Caja Menor” adoptado por el canal para el manejo de la misma.</t>
  </si>
  <si>
    <t xml:space="preserve">No se encontraba un formato establecido para plasmar la contabilizacion tal y como lo indica la normatividad externa  </t>
  </si>
  <si>
    <t>Elaborar formato para la conciliación</t>
  </si>
  <si>
    <t>1 Formato adoptado y socializado</t>
  </si>
  <si>
    <t>Humano
Logísticos</t>
  </si>
  <si>
    <t>Se evidenció que los recibos provisionales no están debidamente identificados con la palabra “PROVISIONAL”</t>
  </si>
  <si>
    <t xml:space="preserve">A juicio de control interno los recibos no se encuentran identificados con la palabra provisional </t>
  </si>
  <si>
    <t xml:space="preserve">Modificar en los recibos, el nombre de Provisional que cumplan con lo reglamentado en este tipo de documentos </t>
  </si>
  <si>
    <t>Recibos provisionales de caja menor debidamente identificados con la palabra provisional</t>
  </si>
  <si>
    <t>Se evidenció que el reembolso de caja menor soportes y libros auxiliares no están foliados y se entregan a la Subdirección Financiera sin memorando remisorio donde conste el número de folios entregados.</t>
  </si>
  <si>
    <t>No se folean los soportes originales que se entregan en contabilidad</t>
  </si>
  <si>
    <t>Entregar formalmente los soportes foliados del reembolso a contabilidad</t>
  </si>
  <si>
    <t>Memorando con soportes foliados reembolso caja menor para contabilidad</t>
  </si>
  <si>
    <t>Se evidenció que la responsable de la caja menor no informa por escrito al Técnico de Servicios Administrativos la adquisición de bienes por caja menor que ameriten entrada de almacén.</t>
  </si>
  <si>
    <t>No se encuentra descrita la forma de informar al almacén el ingreso de elementos devolutivos</t>
  </si>
  <si>
    <t>Modificar la actividad en el instructivo, describiendo como se informara al almacen la adquisición de elementos devolutivos.</t>
  </si>
  <si>
    <t>Procedimiento actualizado, adoptado y socializado</t>
  </si>
  <si>
    <t>Se evidenció que el formato AGTH-FT-021 para los  diferentes rubros presupuestales y el formato AGTH-FT-025 Libro de Operaciones Mensual de Caja Menor no se encuentran actualizados, debido a que los valores no son de fácil identificación ocasionando diferentes interpretaciones en la lectura de la información, por lo que se hace necesario reformular dichos formatos con la información requerida.</t>
  </si>
  <si>
    <t>Falta de actualización de formatos</t>
  </si>
  <si>
    <t>Actualizar los formatos de manera coherente con el procedimiento que se actualice</t>
  </si>
  <si>
    <t>Formatos  actualizados, adoptados y socializados</t>
  </si>
  <si>
    <t>Se evidenció que el formato AGTH-FT-025 Libro de Operaciones Mensual de Caja Menor  la fecha de apertura esta diligenciada con 14 de enero de 2014 con Resolución 002 de 2014, información que no corresponde a la vigencia 2015.</t>
  </si>
  <si>
    <t>Se transcribió inadecuadamente la información en los formatos</t>
  </si>
  <si>
    <t xml:space="preserve">Elaborar los instructivos para los formatos AGTH-FT-021 y AGTH-FT-025. </t>
  </si>
  <si>
    <t>Formatos con intructivos para facilitar el diligenciamiento por parte de los usuarios de la caja menor</t>
  </si>
  <si>
    <t>Se evidenció el Libro de operaciones diario de caja menor formato AGTH-FT-022 refiere que el valor total de la Caja menor es de $5.0000.000.oo siendo realmente $3.725.000.oo.</t>
  </si>
  <si>
    <t>Se evidenció en el libro de operaciones diario de caja menor AGTH-FT-022 en los meses auditados se utiliza el mismo renglón para el movimientos del valor de 4X1000 cobrado por el banco,  como el retiro del cheque para mantener liquidez en la caja menor, y el concepto solo se  relaciona la descripción de una sola operación</t>
  </si>
  <si>
    <t>Se evidenció error de diligenciamiento de los recibos de caja en el momento de la liquidación de las deducciones a practicar.</t>
  </si>
  <si>
    <t xml:space="preserve">Se transcribió inadecuadamente la información en los formatos </t>
  </si>
  <si>
    <t>Revisar las cifras en los documentos y marcar con esfero de color la revisión, con el propósito de identificar los errores de transcripción.</t>
  </si>
  <si>
    <t xml:space="preserve">Número de recibos identificados con color/Número total de recibos en el mes </t>
  </si>
  <si>
    <t xml:space="preserve">Se pudo evidenciar que el formato AGTH-FT-014 Justificación gastos por caja menor, no está siendo refrendado por el responsable del Almacén General de la entidad donde conste la no existencia de algún bien de acuerdo con el documento AGTH-IN-004 Instructivo Caja Menor del canal.
</t>
  </si>
  <si>
    <t>Falta de revisión del formato al momento de recibirlo y ejecutarlo.</t>
  </si>
  <si>
    <t>Revisar los formatos  y marcar con esfero de color que vengan con la firma del Almacen, con el propósito de identificar los formatos que no lo tengan.</t>
  </si>
  <si>
    <t xml:space="preserve">Número de formatos identificados /Número total de formatos recibidos en el mes </t>
  </si>
  <si>
    <t>VyM: Rubén Antonio Mora Garcés
SF: Claudia Patricia Morales Morales
CJ: Camilo Andrés Caicedo Estrada
SG: Nicolás David Castillo González</t>
  </si>
  <si>
    <t>SG: Nicolás David Castillo González
CJ: Camilo Andrés Caicedo Estrada</t>
  </si>
  <si>
    <t>PL: Nicolás David Castillo González
SF: Claudia Patricia Morales Morales
SA: Rubén Antonio Mora Garcés</t>
  </si>
  <si>
    <t>PL: Nicolás David Castillo González
SF: Claudia Patricia Morales Morales</t>
  </si>
  <si>
    <t>CJ: Rubén Antonio Mora Garcés
TH y SG: Nicolás David Castillo González</t>
  </si>
  <si>
    <t>PL: Nicolás David Castillo González
TH: Rubén Antonio Mora Garcés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</si>
</sst>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2" x14ac:knownFonts="1">
    <font>
      <sz val="11"/>
      <color theme="1"/>
      <name val="Calibri"/>
      <family val="2"/>
      <scheme val="minor"/>
    </font>
    <font>
      <sz val="11"/>
      <color theme="1"/>
      <name val="Calibri"/>
      <family val="2"/>
      <scheme val="minor"/>
    </font>
    <font>
      <sz val="10"/>
      <color theme="1"/>
      <name val="Tahoma"/>
      <family val="2"/>
    </font>
    <font>
      <b/>
      <sz val="22"/>
      <color theme="1"/>
      <name val="Tahoma"/>
      <family val="2"/>
    </font>
    <font>
      <b/>
      <sz val="12"/>
      <color theme="1"/>
      <name val="Tahoma"/>
      <family val="2"/>
    </font>
    <font>
      <sz val="9"/>
      <color theme="1"/>
      <name val="Tahoma"/>
      <family val="2"/>
    </font>
    <font>
      <b/>
      <sz val="9"/>
      <color theme="1"/>
      <name val="Tahoma"/>
      <family val="2"/>
    </font>
    <font>
      <sz val="9"/>
      <name val="Tahoma"/>
      <family val="2"/>
    </font>
    <font>
      <b/>
      <sz val="9"/>
      <name val="Tahoma"/>
      <family val="2"/>
    </font>
    <font>
      <sz val="9"/>
      <color rgb="FFFF0000"/>
      <name val="Tahoma"/>
      <family val="2"/>
    </font>
    <font>
      <b/>
      <sz val="9"/>
      <color indexed="81"/>
      <name val="Tahoma"/>
      <family val="2"/>
    </font>
    <font>
      <sz val="9"/>
      <color indexed="81"/>
      <name val="Tahoma"/>
      <family val="2"/>
    </font>
  </fonts>
  <fills count="18">
    <fill>
      <patternFill patternType="none"/>
    </fill>
    <fill>
      <patternFill patternType="gray125"/>
    </fill>
    <fill>
      <patternFill patternType="solid">
        <fgColor theme="3" tint="0.39997558519241921"/>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9" tint="0.39997558519241921"/>
        <bgColor indexed="64"/>
      </patternFill>
    </fill>
    <fill>
      <patternFill patternType="solid">
        <fgColor theme="2" tint="-0.49998474074526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theme="0" tint="-0.14999847407452621"/>
        <bgColor indexed="64"/>
      </patternFill>
    </fill>
  </fills>
  <borders count="4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theme="0"/>
      </right>
      <top style="medium">
        <color indexed="64"/>
      </top>
      <bottom style="thin">
        <color theme="0"/>
      </bottom>
      <diagonal/>
    </border>
    <border>
      <left style="thin">
        <color theme="0"/>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style="thin">
        <color theme="0"/>
      </top>
      <bottom style="medium">
        <color theme="1"/>
      </bottom>
      <diagonal/>
    </border>
    <border>
      <left style="thin">
        <color indexed="64"/>
      </left>
      <right style="thin">
        <color indexed="64"/>
      </right>
      <top/>
      <bottom style="thin">
        <color indexed="64"/>
      </bottom>
      <diagonal/>
    </border>
    <border>
      <left/>
      <right style="thin">
        <color theme="0" tint="-0.34998626667073579"/>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9" fontId="1" fillId="0" borderId="0" applyFont="0" applyFill="0" applyBorder="0" applyAlignment="0" applyProtection="0"/>
  </cellStyleXfs>
  <cellXfs count="193">
    <xf numFmtId="0" fontId="0" fillId="0" borderId="0" xfId="0"/>
    <xf numFmtId="0" fontId="6" fillId="3" borderId="31" xfId="0" applyFont="1" applyFill="1" applyBorder="1" applyAlignment="1" applyProtection="1">
      <alignment horizontal="center" wrapText="1"/>
    </xf>
    <xf numFmtId="0" fontId="6" fillId="3" borderId="31" xfId="0" applyFont="1" applyFill="1" applyBorder="1" applyAlignment="1" applyProtection="1">
      <alignment horizontal="center" vertical="center" wrapText="1"/>
    </xf>
    <xf numFmtId="0" fontId="5" fillId="11" borderId="33" xfId="0" applyFont="1" applyFill="1" applyBorder="1" applyAlignment="1" applyProtection="1">
      <alignment horizontal="center" vertical="center" wrapText="1"/>
    </xf>
    <xf numFmtId="0" fontId="5" fillId="11" borderId="34" xfId="0" applyFont="1" applyFill="1" applyBorder="1" applyAlignment="1" applyProtection="1">
      <alignment horizontal="center" vertical="center" wrapText="1"/>
    </xf>
    <xf numFmtId="0" fontId="5" fillId="11" borderId="35" xfId="0" applyFont="1" applyFill="1" applyBorder="1" applyAlignment="1" applyProtection="1">
      <alignment horizontal="center" vertical="center" wrapText="1"/>
    </xf>
    <xf numFmtId="0" fontId="5" fillId="12" borderId="33" xfId="0" applyFont="1" applyFill="1" applyBorder="1" applyAlignment="1" applyProtection="1">
      <alignment horizontal="center" vertical="center" wrapText="1"/>
    </xf>
    <xf numFmtId="0" fontId="5" fillId="12" borderId="34" xfId="0" applyFont="1" applyFill="1" applyBorder="1" applyAlignment="1" applyProtection="1">
      <alignment horizontal="center" vertical="center" wrapText="1"/>
    </xf>
    <xf numFmtId="0" fontId="5" fillId="12" borderId="36" xfId="0" applyFont="1" applyFill="1" applyBorder="1" applyAlignment="1" applyProtection="1">
      <alignment horizontal="center" vertical="center" wrapText="1"/>
    </xf>
    <xf numFmtId="0" fontId="5" fillId="12" borderId="35" xfId="0" applyFont="1" applyFill="1" applyBorder="1" applyAlignment="1" applyProtection="1">
      <alignment horizontal="center" vertical="center" wrapText="1"/>
    </xf>
    <xf numFmtId="0" fontId="5" fillId="4" borderId="33" xfId="0" applyFont="1" applyFill="1" applyBorder="1" applyAlignment="1" applyProtection="1">
      <alignment horizontal="center" vertical="center" wrapText="1"/>
    </xf>
    <xf numFmtId="0" fontId="5" fillId="4" borderId="34" xfId="0" applyFont="1" applyFill="1" applyBorder="1" applyAlignment="1" applyProtection="1">
      <alignment horizontal="center" vertical="center" wrapText="1"/>
    </xf>
    <xf numFmtId="0" fontId="5" fillId="4" borderId="35" xfId="0" applyFont="1" applyFill="1" applyBorder="1" applyAlignment="1" applyProtection="1">
      <alignment horizontal="center" vertical="center" wrapText="1"/>
    </xf>
    <xf numFmtId="0" fontId="5" fillId="13" borderId="33" xfId="0" applyFont="1" applyFill="1" applyBorder="1" applyAlignment="1" applyProtection="1">
      <alignment horizontal="center" vertical="center" wrapText="1"/>
    </xf>
    <xf numFmtId="0" fontId="5" fillId="13" borderId="34" xfId="0" applyFont="1" applyFill="1" applyBorder="1" applyAlignment="1" applyProtection="1">
      <alignment horizontal="center" vertical="center" wrapText="1"/>
    </xf>
    <xf numFmtId="0" fontId="5" fillId="13" borderId="35" xfId="0" applyFont="1" applyFill="1" applyBorder="1" applyAlignment="1" applyProtection="1">
      <alignment horizontal="center" vertical="center" wrapText="1"/>
    </xf>
    <xf numFmtId="0" fontId="5" fillId="14" borderId="33" xfId="0" applyFont="1" applyFill="1" applyBorder="1" applyAlignment="1" applyProtection="1">
      <alignment horizontal="center" vertical="center" wrapText="1"/>
    </xf>
    <xf numFmtId="0" fontId="5" fillId="14" borderId="34" xfId="0" applyFont="1" applyFill="1" applyBorder="1" applyAlignment="1" applyProtection="1">
      <alignment horizontal="center" vertical="center" wrapText="1"/>
    </xf>
    <xf numFmtId="0" fontId="5" fillId="14" borderId="35" xfId="0" applyFont="1" applyFill="1" applyBorder="1" applyAlignment="1" applyProtection="1">
      <alignment horizontal="center" vertical="center" wrapText="1"/>
    </xf>
    <xf numFmtId="0" fontId="5" fillId="15" borderId="33" xfId="0" applyFont="1" applyFill="1" applyBorder="1" applyAlignment="1" applyProtection="1">
      <alignment horizontal="center" vertical="center" wrapText="1"/>
    </xf>
    <xf numFmtId="0" fontId="5" fillId="15" borderId="34" xfId="0" applyFont="1" applyFill="1" applyBorder="1" applyAlignment="1" applyProtection="1">
      <alignment horizontal="center" vertical="center" wrapText="1"/>
    </xf>
    <xf numFmtId="0" fontId="5" fillId="15" borderId="35" xfId="0" applyFont="1" applyFill="1" applyBorder="1" applyAlignment="1" applyProtection="1">
      <alignment horizontal="center" vertical="center" wrapText="1"/>
    </xf>
    <xf numFmtId="0" fontId="5" fillId="16" borderId="33" xfId="0" applyFont="1" applyFill="1" applyBorder="1" applyAlignment="1" applyProtection="1">
      <alignment horizontal="center" vertical="center" wrapText="1"/>
    </xf>
    <xf numFmtId="0" fontId="5" fillId="16" borderId="34" xfId="0" applyFont="1" applyFill="1" applyBorder="1" applyAlignment="1" applyProtection="1">
      <alignment horizontal="center" vertical="center" wrapText="1"/>
    </xf>
    <xf numFmtId="0" fontId="5" fillId="16" borderId="35" xfId="0" applyFont="1" applyFill="1" applyBorder="1" applyAlignment="1" applyProtection="1">
      <alignment horizontal="center" vertical="center" wrapText="1"/>
    </xf>
    <xf numFmtId="0" fontId="5" fillId="9" borderId="33" xfId="0" applyFont="1" applyFill="1" applyBorder="1" applyAlignment="1" applyProtection="1">
      <alignment horizontal="center" vertical="center" wrapText="1"/>
    </xf>
    <xf numFmtId="0" fontId="5" fillId="9" borderId="34" xfId="0" applyFont="1" applyFill="1" applyBorder="1" applyAlignment="1" applyProtection="1">
      <alignment horizontal="center" vertical="center" wrapText="1"/>
    </xf>
    <xf numFmtId="0" fontId="5" fillId="9" borderId="35" xfId="0" applyFont="1" applyFill="1" applyBorder="1" applyAlignment="1" applyProtection="1">
      <alignment horizontal="center" vertical="center" wrapText="1"/>
    </xf>
    <xf numFmtId="0" fontId="5" fillId="17" borderId="33" xfId="0" applyFont="1" applyFill="1" applyBorder="1" applyAlignment="1" applyProtection="1">
      <alignment horizontal="center" vertical="center" wrapText="1"/>
    </xf>
    <xf numFmtId="0" fontId="5" fillId="17" borderId="34"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protection hidden="1"/>
    </xf>
    <xf numFmtId="15" fontId="5" fillId="0" borderId="2" xfId="0" applyNumberFormat="1" applyFont="1" applyFill="1" applyBorder="1" applyAlignment="1" applyProtection="1">
      <alignment horizontal="center" vertical="center" wrapText="1"/>
      <protection hidden="1"/>
    </xf>
    <xf numFmtId="0" fontId="5" fillId="0" borderId="2" xfId="0" applyFont="1" applyFill="1" applyBorder="1" applyAlignment="1" applyProtection="1">
      <alignment horizontal="center" vertical="center" wrapText="1"/>
      <protection hidden="1"/>
    </xf>
    <xf numFmtId="0" fontId="5" fillId="0" borderId="2" xfId="0" applyFont="1" applyFill="1" applyBorder="1" applyAlignment="1" applyProtection="1">
      <alignment horizontal="justify" vertical="center" wrapText="1"/>
      <protection hidden="1"/>
    </xf>
    <xf numFmtId="0" fontId="7" fillId="0" borderId="2" xfId="0" applyFont="1" applyFill="1" applyBorder="1" applyAlignment="1" applyProtection="1">
      <alignment horizontal="justify" vertical="center" wrapText="1"/>
      <protection hidden="1"/>
    </xf>
    <xf numFmtId="0" fontId="5" fillId="0" borderId="9" xfId="0" applyFont="1" applyFill="1" applyBorder="1" applyAlignment="1" applyProtection="1">
      <alignment horizontal="justify" vertical="center" wrapText="1"/>
      <protection hidden="1"/>
    </xf>
    <xf numFmtId="0" fontId="5" fillId="0" borderId="1" xfId="0" applyFont="1" applyFill="1" applyBorder="1" applyAlignment="1" applyProtection="1">
      <alignment horizontal="justify" vertical="center" wrapText="1"/>
      <protection hidden="1"/>
    </xf>
    <xf numFmtId="164" fontId="5" fillId="0" borderId="2" xfId="1" applyNumberFormat="1" applyFont="1" applyFill="1" applyBorder="1" applyAlignment="1" applyProtection="1">
      <alignment horizontal="center" vertical="center" wrapText="1"/>
      <protection hidden="1"/>
    </xf>
    <xf numFmtId="0" fontId="5" fillId="0" borderId="37" xfId="0" applyFont="1" applyFill="1" applyBorder="1" applyAlignment="1" applyProtection="1">
      <alignment horizontal="justify" vertical="center" wrapText="1"/>
    </xf>
    <xf numFmtId="0" fontId="5" fillId="0" borderId="9" xfId="0" applyFont="1" applyFill="1" applyBorder="1" applyAlignment="1" applyProtection="1">
      <alignment horizontal="center" vertical="center" wrapText="1"/>
      <protection hidden="1"/>
    </xf>
    <xf numFmtId="2" fontId="5" fillId="0" borderId="1" xfId="0" applyNumberFormat="1" applyFont="1" applyFill="1" applyBorder="1" applyAlignment="1" applyProtection="1">
      <alignment horizontal="justify" vertical="center" wrapText="1"/>
      <protection hidden="1"/>
    </xf>
    <xf numFmtId="164" fontId="5" fillId="0" borderId="2" xfId="0" applyNumberFormat="1" applyFont="1" applyFill="1" applyBorder="1" applyAlignment="1" applyProtection="1">
      <alignment horizontal="center" vertical="center" wrapText="1"/>
      <protection hidden="1"/>
    </xf>
    <xf numFmtId="0" fontId="5" fillId="0" borderId="9" xfId="0" applyNumberFormat="1" applyFont="1" applyFill="1" applyBorder="1" applyAlignment="1" applyProtection="1">
      <alignment horizontal="left" vertical="center" wrapText="1"/>
      <protection hidden="1"/>
    </xf>
    <xf numFmtId="15" fontId="5" fillId="0" borderId="1" xfId="0" applyNumberFormat="1" applyFont="1" applyFill="1" applyBorder="1" applyAlignment="1" applyProtection="1">
      <alignment horizontal="center" vertical="center" wrapText="1"/>
      <protection hidden="1"/>
    </xf>
    <xf numFmtId="2" fontId="5" fillId="0" borderId="2" xfId="0" applyNumberFormat="1" applyFont="1" applyFill="1" applyBorder="1" applyAlignment="1" applyProtection="1">
      <alignment horizontal="center" vertical="center" wrapText="1"/>
      <protection hidden="1"/>
    </xf>
    <xf numFmtId="15" fontId="5" fillId="0" borderId="1" xfId="0" applyNumberFormat="1"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2" xfId="0" applyFont="1" applyFill="1" applyBorder="1" applyAlignment="1" applyProtection="1">
      <alignment horizontal="justify" vertical="center" wrapText="1"/>
    </xf>
    <xf numFmtId="0" fontId="5" fillId="0" borderId="10" xfId="0" applyFont="1" applyFill="1" applyBorder="1" applyAlignment="1" applyProtection="1">
      <alignment horizontal="center" vertical="center" wrapText="1"/>
      <protection hidden="1"/>
    </xf>
    <xf numFmtId="15" fontId="5" fillId="0" borderId="11" xfId="0" applyNumberFormat="1" applyFont="1" applyFill="1" applyBorder="1" applyAlignment="1" applyProtection="1">
      <alignment horizontal="center" vertical="center" wrapText="1"/>
      <protection hidden="1"/>
    </xf>
    <xf numFmtId="0" fontId="5" fillId="0" borderId="11" xfId="0" applyFont="1" applyFill="1" applyBorder="1" applyAlignment="1" applyProtection="1">
      <alignment horizontal="center" vertical="center" wrapText="1"/>
      <protection hidden="1"/>
    </xf>
    <xf numFmtId="0" fontId="5" fillId="0" borderId="11" xfId="0" applyFont="1" applyFill="1" applyBorder="1" applyAlignment="1" applyProtection="1">
      <alignment horizontal="justify" vertical="center" wrapText="1"/>
      <protection hidden="1"/>
    </xf>
    <xf numFmtId="0" fontId="7" fillId="0" borderId="11" xfId="0" applyFont="1" applyFill="1" applyBorder="1" applyAlignment="1" applyProtection="1">
      <alignment horizontal="justify" vertical="center" wrapText="1"/>
      <protection hidden="1"/>
    </xf>
    <xf numFmtId="0" fontId="5" fillId="0" borderId="17" xfId="0" applyFont="1" applyFill="1" applyBorder="1" applyAlignment="1" applyProtection="1">
      <alignment horizontal="justify" vertical="center" wrapText="1"/>
      <protection hidden="1"/>
    </xf>
    <xf numFmtId="0" fontId="5" fillId="0" borderId="10" xfId="0" applyFont="1" applyFill="1" applyBorder="1" applyAlignment="1" applyProtection="1">
      <alignment horizontal="justify" vertical="center" wrapText="1"/>
      <protection hidden="1"/>
    </xf>
    <xf numFmtId="164" fontId="5" fillId="0" borderId="11" xfId="1" applyNumberFormat="1" applyFont="1" applyFill="1" applyBorder="1" applyAlignment="1" applyProtection="1">
      <alignment horizontal="center" vertical="center" wrapText="1"/>
      <protection hidden="1"/>
    </xf>
    <xf numFmtId="0" fontId="5" fillId="0" borderId="11" xfId="0" applyFont="1" applyFill="1" applyBorder="1" applyAlignment="1" applyProtection="1">
      <alignment horizontal="justify" vertical="center" wrapText="1"/>
    </xf>
    <xf numFmtId="0" fontId="5" fillId="0" borderId="17" xfId="0" applyFont="1" applyFill="1" applyBorder="1" applyAlignment="1" applyProtection="1">
      <alignment horizontal="center" vertical="center" wrapText="1"/>
      <protection hidden="1"/>
    </xf>
    <xf numFmtId="2" fontId="5" fillId="0" borderId="10" xfId="0" applyNumberFormat="1" applyFont="1" applyFill="1" applyBorder="1" applyAlignment="1" applyProtection="1">
      <alignment horizontal="justify" vertical="center" wrapText="1"/>
      <protection hidden="1"/>
    </xf>
    <xf numFmtId="164" fontId="5" fillId="0" borderId="11" xfId="0" applyNumberFormat="1" applyFont="1" applyFill="1" applyBorder="1" applyAlignment="1" applyProtection="1">
      <alignment horizontal="center" vertical="center" wrapText="1"/>
      <protection hidden="1"/>
    </xf>
    <xf numFmtId="0" fontId="5" fillId="0" borderId="17" xfId="0" applyNumberFormat="1" applyFont="1" applyFill="1" applyBorder="1" applyAlignment="1" applyProtection="1">
      <alignment horizontal="left" vertical="center" wrapText="1"/>
      <protection hidden="1"/>
    </xf>
    <xf numFmtId="15" fontId="5" fillId="0" borderId="10" xfId="0" applyNumberFormat="1" applyFont="1" applyFill="1" applyBorder="1" applyAlignment="1" applyProtection="1">
      <alignment horizontal="center" vertical="center" wrapText="1"/>
      <protection hidden="1"/>
    </xf>
    <xf numFmtId="2" fontId="5" fillId="0" borderId="11" xfId="0" applyNumberFormat="1" applyFont="1" applyFill="1" applyBorder="1" applyAlignment="1" applyProtection="1">
      <alignment horizontal="center" vertical="center" wrapText="1"/>
      <protection hidden="1"/>
    </xf>
    <xf numFmtId="15" fontId="5" fillId="0" borderId="10" xfId="0" applyNumberFormat="1"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1" xfId="0" applyFont="1" applyFill="1" applyBorder="1" applyAlignment="1" applyProtection="1">
      <alignment horizontal="justify" vertical="center"/>
    </xf>
    <xf numFmtId="0" fontId="6" fillId="0" borderId="11" xfId="0" applyFont="1" applyFill="1" applyBorder="1" applyAlignment="1" applyProtection="1">
      <alignment horizontal="justify" vertical="center" wrapText="1"/>
      <protection hidden="1"/>
    </xf>
    <xf numFmtId="2" fontId="5" fillId="0" borderId="38" xfId="0" applyNumberFormat="1" applyFont="1" applyFill="1" applyBorder="1" applyAlignment="1" applyProtection="1">
      <alignment horizontal="justify" vertical="center" wrapText="1"/>
      <protection hidden="1"/>
    </xf>
    <xf numFmtId="164" fontId="5" fillId="0" borderId="39" xfId="0" applyNumberFormat="1" applyFont="1" applyFill="1" applyBorder="1" applyAlignment="1" applyProtection="1">
      <alignment horizontal="center" vertical="center" wrapText="1"/>
      <protection hidden="1"/>
    </xf>
    <xf numFmtId="0" fontId="5" fillId="0" borderId="39" xfId="0" applyFont="1" applyFill="1" applyBorder="1" applyAlignment="1" applyProtection="1">
      <alignment horizontal="center" vertical="center" wrapText="1"/>
      <protection hidden="1"/>
    </xf>
    <xf numFmtId="0" fontId="5" fillId="0" borderId="40" xfId="0" applyNumberFormat="1" applyFont="1" applyFill="1" applyBorder="1" applyAlignment="1" applyProtection="1">
      <alignment horizontal="left" vertical="center" wrapText="1"/>
      <protection hidden="1"/>
    </xf>
    <xf numFmtId="0" fontId="5" fillId="0" borderId="14" xfId="0" applyFont="1" applyFill="1" applyBorder="1" applyAlignment="1" applyProtection="1">
      <alignment horizontal="justify" vertical="center" wrapText="1"/>
      <protection hidden="1"/>
    </xf>
    <xf numFmtId="2" fontId="5" fillId="0" borderId="11" xfId="0" applyNumberFormat="1" applyFont="1" applyFill="1" applyBorder="1" applyAlignment="1" applyProtection="1">
      <alignment horizontal="justify" vertical="center" wrapText="1"/>
      <protection hidden="1"/>
    </xf>
    <xf numFmtId="0" fontId="5" fillId="0" borderId="11" xfId="0" applyNumberFormat="1" applyFont="1" applyFill="1" applyBorder="1" applyAlignment="1" applyProtection="1">
      <alignment horizontal="left" vertical="center" wrapText="1"/>
      <protection hidden="1"/>
    </xf>
    <xf numFmtId="14" fontId="5" fillId="0" borderId="11" xfId="0" applyNumberFormat="1" applyFont="1" applyFill="1" applyBorder="1" applyAlignment="1" applyProtection="1">
      <alignment horizontal="justify" vertical="center" wrapText="1"/>
      <protection hidden="1"/>
    </xf>
    <xf numFmtId="0" fontId="6" fillId="0" borderId="17" xfId="0" applyFont="1" applyFill="1" applyBorder="1" applyAlignment="1" applyProtection="1">
      <alignment horizontal="justify" vertical="center" wrapText="1"/>
      <protection hidden="1"/>
    </xf>
    <xf numFmtId="1" fontId="5" fillId="0" borderId="11" xfId="0" applyNumberFormat="1" applyFont="1" applyFill="1" applyBorder="1" applyAlignment="1" applyProtection="1">
      <alignment horizontal="center" vertical="center" wrapText="1"/>
      <protection hidden="1"/>
    </xf>
    <xf numFmtId="15" fontId="5" fillId="0" borderId="41" xfId="0" applyNumberFormat="1" applyFont="1" applyFill="1" applyBorder="1" applyAlignment="1" applyProtection="1">
      <alignment horizontal="center" vertical="center" wrapText="1"/>
      <protection hidden="1"/>
    </xf>
    <xf numFmtId="0" fontId="5" fillId="0" borderId="11" xfId="0" applyNumberFormat="1" applyFont="1" applyFill="1" applyBorder="1" applyAlignment="1" applyProtection="1">
      <alignment horizontal="justify" vertical="center" wrapText="1"/>
      <protection hidden="1"/>
    </xf>
    <xf numFmtId="0" fontId="5" fillId="9" borderId="42" xfId="0" applyFont="1" applyFill="1" applyBorder="1" applyAlignment="1">
      <alignment wrapText="1"/>
    </xf>
    <xf numFmtId="0" fontId="5" fillId="9" borderId="21" xfId="0" applyFont="1" applyFill="1" applyBorder="1" applyAlignment="1">
      <alignment wrapText="1"/>
    </xf>
    <xf numFmtId="0" fontId="5" fillId="9" borderId="43" xfId="0" applyFont="1" applyFill="1" applyBorder="1" applyAlignment="1">
      <alignment wrapText="1"/>
    </xf>
    <xf numFmtId="0" fontId="5" fillId="0" borderId="0" xfId="0" applyFont="1" applyAlignment="1">
      <alignment wrapText="1"/>
    </xf>
    <xf numFmtId="10" fontId="5" fillId="0" borderId="0" xfId="1" applyNumberFormat="1" applyFont="1" applyAlignment="1">
      <alignment wrapText="1"/>
    </xf>
    <xf numFmtId="0" fontId="2" fillId="0" borderId="0" xfId="0" applyFont="1" applyFill="1" applyAlignment="1">
      <alignment wrapText="1"/>
    </xf>
    <xf numFmtId="0" fontId="5" fillId="0" borderId="0" xfId="0" applyFont="1" applyFill="1" applyAlignment="1">
      <alignment wrapText="1"/>
    </xf>
    <xf numFmtId="0" fontId="3" fillId="0" borderId="4" xfId="0" applyFont="1" applyBorder="1" applyAlignment="1">
      <alignment vertical="center" wrapText="1"/>
    </xf>
    <xf numFmtId="0" fontId="3" fillId="0" borderId="5" xfId="0" applyFont="1" applyBorder="1" applyAlignment="1">
      <alignment vertical="center" wrapText="1"/>
    </xf>
    <xf numFmtId="0" fontId="3" fillId="0" borderId="0" xfId="0" applyFont="1" applyBorder="1" applyAlignment="1">
      <alignment vertical="center" wrapText="1"/>
    </xf>
    <xf numFmtId="0" fontId="3" fillId="0" borderId="13" xfId="0" applyFont="1" applyBorder="1" applyAlignment="1">
      <alignment vertical="center" wrapText="1"/>
    </xf>
    <xf numFmtId="0" fontId="3" fillId="0" borderId="21" xfId="0" applyFont="1" applyBorder="1" applyAlignment="1">
      <alignment vertical="center" wrapText="1"/>
    </xf>
    <xf numFmtId="0" fontId="3" fillId="0" borderId="22" xfId="0" applyFont="1" applyBorder="1" applyAlignment="1">
      <alignment vertical="center" wrapText="1"/>
    </xf>
    <xf numFmtId="0" fontId="0" fillId="0" borderId="11" xfId="0" applyBorder="1" applyAlignment="1">
      <alignment horizontal="center" vertical="center"/>
    </xf>
    <xf numFmtId="0" fontId="0" fillId="0" borderId="37" xfId="0" applyBorder="1" applyAlignment="1">
      <alignment horizontal="center" vertical="center"/>
    </xf>
    <xf numFmtId="0" fontId="5" fillId="0" borderId="0" xfId="0" applyFont="1" applyBorder="1" applyAlignment="1">
      <alignment wrapText="1"/>
    </xf>
    <xf numFmtId="9" fontId="5" fillId="0" borderId="11" xfId="1" applyFont="1" applyFill="1" applyBorder="1" applyAlignment="1" applyProtection="1">
      <alignment horizontal="center" vertical="center" wrapText="1"/>
      <protection hidden="1"/>
    </xf>
    <xf numFmtId="2" fontId="5" fillId="0" borderId="37" xfId="0" applyNumberFormat="1" applyFont="1" applyFill="1" applyBorder="1" applyAlignment="1" applyProtection="1">
      <alignment horizontal="center" vertical="center" wrapText="1"/>
      <protection hidden="1"/>
    </xf>
    <xf numFmtId="9" fontId="5" fillId="0" borderId="37" xfId="1" applyFont="1" applyFill="1" applyBorder="1" applyAlignment="1" applyProtection="1">
      <alignment horizontal="center" vertical="center" wrapText="1"/>
      <protection hidden="1"/>
    </xf>
    <xf numFmtId="0" fontId="6" fillId="10" borderId="31" xfId="0" applyFont="1" applyFill="1" applyBorder="1" applyAlignment="1" applyProtection="1">
      <alignment horizontal="center" vertical="center" wrapText="1"/>
    </xf>
    <xf numFmtId="0" fontId="6" fillId="10" borderId="32" xfId="0" applyFont="1" applyFill="1" applyBorder="1" applyAlignment="1" applyProtection="1">
      <alignment horizontal="center" vertical="center" wrapText="1"/>
    </xf>
    <xf numFmtId="0" fontId="6" fillId="10" borderId="35" xfId="0" applyFont="1" applyFill="1" applyBorder="1" applyAlignment="1" applyProtection="1">
      <alignment horizontal="center" vertical="center" wrapText="1"/>
    </xf>
    <xf numFmtId="0" fontId="6" fillId="9" borderId="31" xfId="0" applyFont="1" applyFill="1" applyBorder="1" applyAlignment="1" applyProtection="1">
      <alignment horizontal="center" vertical="center" wrapText="1"/>
    </xf>
    <xf numFmtId="0" fontId="6" fillId="9" borderId="32" xfId="0" applyFont="1" applyFill="1" applyBorder="1" applyAlignment="1" applyProtection="1">
      <alignment horizontal="center" vertical="center" wrapText="1"/>
    </xf>
    <xf numFmtId="0" fontId="6" fillId="10" borderId="30" xfId="0" applyFont="1" applyFill="1" applyBorder="1" applyAlignment="1" applyProtection="1">
      <alignment horizontal="center" vertical="center" wrapText="1"/>
    </xf>
    <xf numFmtId="0" fontId="6" fillId="8" borderId="31" xfId="0" applyFont="1" applyFill="1" applyBorder="1" applyAlignment="1" applyProtection="1">
      <alignment horizontal="center" vertical="center" wrapText="1"/>
    </xf>
    <xf numFmtId="0" fontId="6" fillId="8" borderId="32" xfId="0" applyFont="1" applyFill="1" applyBorder="1" applyAlignment="1" applyProtection="1">
      <alignment horizontal="center" vertical="center" wrapText="1"/>
    </xf>
    <xf numFmtId="0" fontId="6" fillId="9" borderId="30" xfId="0" applyFont="1" applyFill="1" applyBorder="1" applyAlignment="1" applyProtection="1">
      <alignment horizontal="center" vertical="center" wrapText="1"/>
    </xf>
    <xf numFmtId="0" fontId="6" fillId="8" borderId="30" xfId="0" applyFont="1" applyFill="1" applyBorder="1" applyAlignment="1" applyProtection="1">
      <alignment horizontal="center" vertical="center" wrapText="1"/>
    </xf>
    <xf numFmtId="0" fontId="6" fillId="7" borderId="31" xfId="0" applyFont="1" applyFill="1" applyBorder="1" applyAlignment="1" applyProtection="1">
      <alignment horizontal="center" vertical="center" wrapText="1"/>
    </xf>
    <xf numFmtId="0" fontId="6" fillId="7" borderId="32" xfId="0" applyFont="1" applyFill="1" applyBorder="1" applyAlignment="1" applyProtection="1">
      <alignment horizontal="center" vertical="center" wrapText="1"/>
    </xf>
    <xf numFmtId="0" fontId="6" fillId="6" borderId="31" xfId="0" applyFont="1" applyFill="1" applyBorder="1" applyAlignment="1" applyProtection="1">
      <alignment horizontal="center" vertical="center" wrapText="1"/>
    </xf>
    <xf numFmtId="0" fontId="6" fillId="6" borderId="32" xfId="0" applyFont="1" applyFill="1" applyBorder="1" applyAlignment="1" applyProtection="1">
      <alignment horizontal="center" vertical="center" wrapText="1"/>
    </xf>
    <xf numFmtId="0" fontId="6" fillId="7" borderId="30" xfId="0" applyFont="1" applyFill="1" applyBorder="1" applyAlignment="1" applyProtection="1">
      <alignment horizontal="center" vertical="center" wrapText="1"/>
    </xf>
    <xf numFmtId="0" fontId="6" fillId="5" borderId="31" xfId="0" applyFont="1" applyFill="1" applyBorder="1" applyAlignment="1" applyProtection="1">
      <alignment horizontal="center" vertical="center" wrapText="1"/>
    </xf>
    <xf numFmtId="0" fontId="6" fillId="5" borderId="32" xfId="0" applyFont="1" applyFill="1" applyBorder="1" applyAlignment="1" applyProtection="1">
      <alignment horizontal="center" vertical="center" wrapText="1"/>
    </xf>
    <xf numFmtId="0" fontId="6" fillId="6" borderId="30" xfId="0" applyFont="1" applyFill="1" applyBorder="1" applyAlignment="1" applyProtection="1">
      <alignment horizontal="center" vertical="center" wrapText="1"/>
    </xf>
    <xf numFmtId="0" fontId="6" fillId="5" borderId="30" xfId="0" applyFont="1" applyFill="1" applyBorder="1" applyAlignment="1" applyProtection="1">
      <alignment horizontal="center" vertical="center" wrapText="1"/>
    </xf>
    <xf numFmtId="0" fontId="6" fillId="3" borderId="31" xfId="0" applyFont="1" applyFill="1" applyBorder="1" applyAlignment="1" applyProtection="1">
      <alignment horizontal="center" vertical="center" wrapText="1"/>
    </xf>
    <xf numFmtId="0" fontId="6" fillId="3" borderId="32" xfId="0" applyFont="1" applyFill="1" applyBorder="1" applyAlignment="1" applyProtection="1">
      <alignment horizontal="center" vertical="center" wrapText="1"/>
    </xf>
    <xf numFmtId="0" fontId="6" fillId="4" borderId="30" xfId="0" applyFont="1" applyFill="1" applyBorder="1" applyAlignment="1" applyProtection="1">
      <alignment horizontal="center" vertical="center" wrapText="1"/>
    </xf>
    <xf numFmtId="0" fontId="6" fillId="4" borderId="31" xfId="0" applyFont="1" applyFill="1" applyBorder="1" applyAlignment="1" applyProtection="1">
      <alignment horizontal="center" vertical="center" wrapText="1"/>
    </xf>
    <xf numFmtId="0" fontId="6" fillId="4" borderId="32" xfId="0" applyFont="1" applyFill="1" applyBorder="1" applyAlignment="1" applyProtection="1">
      <alignment horizontal="center" vertical="center" wrapText="1"/>
    </xf>
    <xf numFmtId="0" fontId="6" fillId="2" borderId="31" xfId="0" applyFont="1" applyFill="1" applyBorder="1" applyAlignment="1" applyProtection="1">
      <alignment horizontal="center" vertical="center" wrapText="1"/>
    </xf>
    <xf numFmtId="0" fontId="6" fillId="2" borderId="32" xfId="0" applyFont="1" applyFill="1" applyBorder="1" applyAlignment="1" applyProtection="1">
      <alignment horizontal="center" vertical="center" wrapText="1"/>
    </xf>
    <xf numFmtId="0" fontId="6" fillId="3" borderId="30" xfId="0" applyFont="1" applyFill="1" applyBorder="1" applyAlignment="1" applyProtection="1">
      <alignment horizontal="center" vertical="center" wrapText="1"/>
    </xf>
    <xf numFmtId="0" fontId="6" fillId="2" borderId="30" xfId="0" applyFont="1" applyFill="1" applyBorder="1" applyAlignment="1" applyProtection="1">
      <alignment horizontal="center" vertical="center" wrapText="1"/>
    </xf>
    <xf numFmtId="0" fontId="5" fillId="0" borderId="0" xfId="0" applyFont="1" applyBorder="1" applyAlignment="1">
      <alignment horizontal="center" wrapText="1"/>
    </xf>
    <xf numFmtId="0" fontId="6" fillId="2" borderId="27" xfId="0" applyFont="1" applyFill="1" applyBorder="1" applyAlignment="1" applyProtection="1">
      <alignment horizontal="center" vertical="center" wrapText="1"/>
    </xf>
    <xf numFmtId="0" fontId="6" fillId="2" borderId="28" xfId="0" applyFont="1" applyFill="1" applyBorder="1" applyAlignment="1" applyProtection="1">
      <alignment horizontal="center" vertical="center" wrapText="1"/>
    </xf>
    <xf numFmtId="0" fontId="6" fillId="2" borderId="29" xfId="0" applyFont="1" applyFill="1" applyBorder="1" applyAlignment="1" applyProtection="1">
      <alignment horizontal="center" vertical="center" wrapText="1"/>
    </xf>
    <xf numFmtId="0" fontId="6" fillId="3" borderId="27" xfId="0" applyFont="1" applyFill="1" applyBorder="1" applyAlignment="1" applyProtection="1">
      <alignment horizontal="center" vertical="center" wrapText="1"/>
    </xf>
    <xf numFmtId="0" fontId="6" fillId="3" borderId="28" xfId="0" applyFont="1" applyFill="1" applyBorder="1" applyAlignment="1" applyProtection="1">
      <alignment horizontal="center" vertical="center" wrapText="1"/>
    </xf>
    <xf numFmtId="0" fontId="6" fillId="3" borderId="29" xfId="0" applyFont="1" applyFill="1" applyBorder="1" applyAlignment="1" applyProtection="1">
      <alignment horizontal="center" vertical="center" wrapText="1"/>
    </xf>
    <xf numFmtId="0" fontId="6" fillId="4" borderId="27" xfId="0" applyFont="1" applyFill="1" applyBorder="1" applyAlignment="1" applyProtection="1">
      <alignment horizontal="center" vertical="center" wrapText="1"/>
    </xf>
    <xf numFmtId="0" fontId="6" fillId="4" borderId="28" xfId="0" applyFont="1" applyFill="1" applyBorder="1" applyAlignment="1" applyProtection="1">
      <alignment horizontal="center" vertical="center" wrapText="1"/>
    </xf>
    <xf numFmtId="0" fontId="6" fillId="4" borderId="29" xfId="0" applyFont="1" applyFill="1" applyBorder="1" applyAlignment="1" applyProtection="1">
      <alignment horizontal="center" vertical="center" wrapText="1"/>
    </xf>
    <xf numFmtId="0" fontId="6" fillId="5" borderId="27" xfId="0" applyFont="1" applyFill="1" applyBorder="1" applyAlignment="1" applyProtection="1">
      <alignment horizontal="center" vertical="center" wrapText="1"/>
    </xf>
    <xf numFmtId="0" fontId="6" fillId="5" borderId="28" xfId="0" applyFont="1" applyFill="1" applyBorder="1" applyAlignment="1" applyProtection="1">
      <alignment horizontal="center" vertical="center" wrapText="1"/>
    </xf>
    <xf numFmtId="0" fontId="6" fillId="5" borderId="29" xfId="0" applyFont="1" applyFill="1" applyBorder="1" applyAlignment="1" applyProtection="1">
      <alignment horizontal="center" vertical="center" wrapText="1"/>
    </xf>
    <xf numFmtId="0" fontId="6" fillId="6" borderId="27" xfId="0" applyFont="1" applyFill="1" applyBorder="1" applyAlignment="1" applyProtection="1">
      <alignment horizontal="center" vertical="center" wrapText="1"/>
    </xf>
    <xf numFmtId="0" fontId="6" fillId="6" borderId="28" xfId="0" applyFont="1" applyFill="1" applyBorder="1" applyAlignment="1" applyProtection="1">
      <alignment horizontal="center" vertical="center" wrapText="1"/>
    </xf>
    <xf numFmtId="0" fontId="6" fillId="6" borderId="29" xfId="0" applyFont="1" applyFill="1" applyBorder="1" applyAlignment="1" applyProtection="1">
      <alignment horizontal="center" vertical="center" wrapText="1"/>
    </xf>
    <xf numFmtId="0" fontId="6" fillId="7" borderId="27" xfId="0" applyFont="1" applyFill="1" applyBorder="1" applyAlignment="1" applyProtection="1">
      <alignment horizontal="center" vertical="center" wrapText="1"/>
    </xf>
    <xf numFmtId="0" fontId="6" fillId="7" borderId="28" xfId="0" applyFont="1" applyFill="1" applyBorder="1" applyAlignment="1" applyProtection="1">
      <alignment horizontal="center" vertical="center" wrapText="1"/>
    </xf>
    <xf numFmtId="0" fontId="6" fillId="7" borderId="29" xfId="0" applyFont="1" applyFill="1" applyBorder="1" applyAlignment="1" applyProtection="1">
      <alignment horizontal="center" vertical="center" wrapText="1"/>
    </xf>
    <xf numFmtId="0" fontId="6" fillId="8" borderId="27" xfId="0" applyFont="1" applyFill="1" applyBorder="1" applyAlignment="1" applyProtection="1">
      <alignment horizontal="center" vertical="center" wrapText="1"/>
    </xf>
    <xf numFmtId="0" fontId="6" fillId="8" borderId="28" xfId="0" applyFont="1" applyFill="1" applyBorder="1" applyAlignment="1" applyProtection="1">
      <alignment horizontal="center" vertical="center" wrapText="1"/>
    </xf>
    <xf numFmtId="0" fontId="6" fillId="8" borderId="29" xfId="0" applyFont="1" applyFill="1" applyBorder="1" applyAlignment="1" applyProtection="1">
      <alignment horizontal="center" vertical="center" wrapText="1"/>
    </xf>
    <xf numFmtId="0" fontId="6" fillId="9" borderId="27" xfId="0" applyFont="1" applyFill="1" applyBorder="1" applyAlignment="1" applyProtection="1">
      <alignment horizontal="center" vertical="center" wrapText="1"/>
    </xf>
    <xf numFmtId="0" fontId="6" fillId="9" borderId="28" xfId="0" applyFont="1" applyFill="1" applyBorder="1" applyAlignment="1" applyProtection="1">
      <alignment horizontal="center" vertical="center" wrapText="1"/>
    </xf>
    <xf numFmtId="0" fontId="6" fillId="9" borderId="29" xfId="0" applyFont="1" applyFill="1" applyBorder="1" applyAlignment="1" applyProtection="1">
      <alignment horizontal="center" vertical="center" wrapText="1"/>
    </xf>
    <xf numFmtId="0" fontId="6" fillId="10" borderId="27" xfId="0" applyFont="1" applyFill="1" applyBorder="1" applyAlignment="1" applyProtection="1">
      <alignment horizontal="center" vertical="center" wrapText="1"/>
    </xf>
    <xf numFmtId="0" fontId="6" fillId="10" borderId="28" xfId="0" applyFont="1" applyFill="1" applyBorder="1" applyAlignment="1" applyProtection="1">
      <alignment horizontal="center" vertical="center" wrapText="1"/>
    </xf>
    <xf numFmtId="0" fontId="6" fillId="10" borderId="29" xfId="0" applyFont="1" applyFill="1" applyBorder="1" applyAlignment="1" applyProtection="1">
      <alignment horizontal="center" vertical="center"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10" xfId="0" applyFont="1" applyBorder="1" applyAlignment="1">
      <alignment horizontal="center" wrapText="1"/>
    </xf>
    <xf numFmtId="0" fontId="2" fillId="0" borderId="11" xfId="0" applyFont="1" applyBorder="1" applyAlignment="1">
      <alignment horizontal="center" wrapText="1"/>
    </xf>
    <xf numFmtId="0" fontId="2" fillId="0" borderId="18" xfId="0" applyFont="1" applyBorder="1" applyAlignment="1">
      <alignment horizontal="center" wrapText="1"/>
    </xf>
    <xf numFmtId="0" fontId="2" fillId="0" borderId="19" xfId="0" applyFont="1" applyBorder="1" applyAlignment="1">
      <alignment horizontal="center" wrapText="1"/>
    </xf>
    <xf numFmtId="0" fontId="3" fillId="0" borderId="3" xfId="0" applyFont="1" applyBorder="1" applyAlignment="1">
      <alignment horizontal="center" vertical="center" wrapText="1"/>
    </xf>
    <xf numFmtId="0" fontId="3" fillId="0" borderId="4" xfId="0" applyFont="1" applyBorder="1" applyAlignment="1">
      <alignment vertical="center" wrapText="1"/>
    </xf>
    <xf numFmtId="0" fontId="3" fillId="0" borderId="4" xfId="0" applyFont="1" applyBorder="1" applyAlignment="1">
      <alignment horizontal="center" vertical="center" wrapText="1"/>
    </xf>
    <xf numFmtId="0" fontId="3" fillId="0" borderId="5" xfId="0" applyFont="1" applyBorder="1" applyAlignment="1">
      <alignment vertical="center" wrapText="1"/>
    </xf>
    <xf numFmtId="0" fontId="3" fillId="0" borderId="12" xfId="0" applyFont="1" applyBorder="1" applyAlignment="1">
      <alignment horizontal="center" vertical="center" wrapText="1"/>
    </xf>
    <xf numFmtId="0" fontId="3" fillId="0" borderId="0" xfId="0" applyFont="1" applyBorder="1" applyAlignment="1">
      <alignment vertical="center" wrapText="1"/>
    </xf>
    <xf numFmtId="0" fontId="3" fillId="0" borderId="0" xfId="0" applyFont="1" applyBorder="1" applyAlignment="1">
      <alignment horizontal="center" vertical="center" wrapText="1"/>
    </xf>
    <xf numFmtId="0" fontId="3" fillId="0" borderId="13" xfId="0" applyFont="1" applyBorder="1" applyAlignment="1">
      <alignment vertical="center" wrapText="1"/>
    </xf>
    <xf numFmtId="0" fontId="3" fillId="0" borderId="20" xfId="0" applyFont="1" applyBorder="1" applyAlignment="1">
      <alignment horizontal="center" vertical="center" wrapText="1"/>
    </xf>
    <xf numFmtId="0" fontId="3" fillId="0" borderId="21" xfId="0" applyFont="1" applyBorder="1" applyAlignment="1">
      <alignment vertical="center" wrapText="1"/>
    </xf>
    <xf numFmtId="0" fontId="3" fillId="0" borderId="21" xfId="0" applyFont="1" applyBorder="1" applyAlignment="1">
      <alignment horizontal="center" vertical="center" wrapText="1"/>
    </xf>
    <xf numFmtId="0" fontId="3" fillId="0" borderId="22" xfId="0" applyFont="1" applyBorder="1" applyAlignment="1">
      <alignment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2" fillId="0" borderId="9" xfId="0" applyFont="1" applyBorder="1" applyAlignment="1">
      <alignment horizontal="center" wrapText="1"/>
    </xf>
    <xf numFmtId="0" fontId="2" fillId="0" borderId="17" xfId="0" applyFont="1" applyBorder="1" applyAlignment="1">
      <alignment horizontal="center" wrapText="1"/>
    </xf>
    <xf numFmtId="0" fontId="2" fillId="0" borderId="26" xfId="0" applyFont="1" applyBorder="1" applyAlignment="1">
      <alignment horizont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4" fillId="0" borderId="16" xfId="0" applyFont="1" applyBorder="1" applyAlignment="1">
      <alignment horizontal="left" vertical="center" wrapText="1"/>
    </xf>
    <xf numFmtId="0" fontId="4" fillId="0" borderId="23" xfId="0" applyFont="1" applyBorder="1" applyAlignment="1">
      <alignment horizontal="left" vertical="center" wrapText="1"/>
    </xf>
    <xf numFmtId="0" fontId="4" fillId="0" borderId="24" xfId="0" applyFont="1" applyBorder="1" applyAlignment="1">
      <alignment horizontal="left" vertical="center" wrapText="1"/>
    </xf>
    <xf numFmtId="0" fontId="4" fillId="0" borderId="25" xfId="0" applyFont="1" applyBorder="1" applyAlignment="1">
      <alignment horizontal="left" vertical="center" wrapText="1"/>
    </xf>
    <xf numFmtId="0" fontId="4" fillId="0" borderId="11" xfId="0" applyFont="1" applyBorder="1" applyAlignment="1">
      <alignment horizontal="left" vertical="center" wrapText="1"/>
    </xf>
    <xf numFmtId="0" fontId="4" fillId="0" borderId="19" xfId="0" applyFont="1" applyBorder="1" applyAlignment="1">
      <alignment horizontal="left" vertical="center" wrapText="1"/>
    </xf>
    <xf numFmtId="0" fontId="3" fillId="0" borderId="5"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22" xfId="0" applyFont="1" applyBorder="1" applyAlignment="1">
      <alignment horizontal="center" vertical="center" wrapText="1"/>
    </xf>
    <xf numFmtId="0" fontId="5" fillId="0" borderId="45" xfId="0" applyFont="1" applyBorder="1" applyAlignment="1">
      <alignment horizontal="center" wrapText="1"/>
    </xf>
    <xf numFmtId="0" fontId="5" fillId="0" borderId="44" xfId="0" applyFont="1" applyBorder="1" applyAlignment="1">
      <alignment horizontal="center" wrapText="1"/>
    </xf>
    <xf numFmtId="0" fontId="5" fillId="0" borderId="21" xfId="0" applyFont="1" applyBorder="1" applyAlignment="1">
      <alignment horizontal="center" wrapText="1"/>
    </xf>
    <xf numFmtId="0" fontId="5" fillId="0" borderId="46" xfId="0" applyFont="1" applyBorder="1" applyAlignment="1">
      <alignment horizontal="center" wrapText="1"/>
    </xf>
  </cellXfs>
  <cellStyles count="2">
    <cellStyle name="Normal" xfId="0" builtinId="0"/>
    <cellStyle name="Porcentaje" xfId="1" builtinId="5"/>
  </cellStyles>
  <dxfs count="1711">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C00000"/>
        </patternFill>
      </fill>
    </dxf>
    <dxf>
      <fill>
        <patternFill>
          <bgColor rgb="FF00B05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ill>
        <patternFill>
          <bgColor rgb="FFC00000"/>
        </patternFill>
      </fill>
    </dxf>
    <dxf>
      <fill>
        <patternFill>
          <bgColor rgb="FF00B050"/>
        </patternFill>
      </fill>
    </dxf>
    <dxf>
      <font>
        <b val="0"/>
        <i/>
      </font>
      <fill>
        <patternFill>
          <bgColor theme="9" tint="-0.24994659260841701"/>
        </patternFill>
      </fill>
    </dxf>
    <dxf>
      <fill>
        <patternFill>
          <bgColor rgb="FFC00000"/>
        </patternFill>
      </fill>
    </dxf>
    <dxf>
      <fill>
        <patternFill>
          <bgColor rgb="FF00B05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
      <fill>
        <patternFill>
          <bgColor rgb="FFC00000"/>
        </patternFill>
      </fill>
    </dxf>
    <dxf>
      <fill>
        <patternFill>
          <bgColor rgb="FF00B050"/>
        </patternFill>
      </fill>
    </dxf>
    <dxf>
      <fill>
        <patternFill>
          <bgColor rgb="FFC00000"/>
        </patternFill>
      </fill>
    </dxf>
    <dxf>
      <fill>
        <patternFill>
          <bgColor rgb="FF00B050"/>
        </patternFill>
      </fill>
    </dxf>
    <dxf>
      <fill>
        <patternFill>
          <bgColor rgb="FFFFFF00"/>
        </patternFill>
      </fill>
    </dxf>
    <dxf>
      <fill>
        <patternFill>
          <bgColor rgb="FF92D050"/>
        </patternFill>
      </fill>
    </dxf>
    <dxf>
      <fill>
        <patternFill>
          <bgColor rgb="FFFF0000"/>
        </patternFill>
      </fill>
    </dxf>
    <dxf>
      <font>
        <b val="0"/>
        <i/>
      </font>
      <fill>
        <patternFill>
          <bgColor theme="9" tint="-0.24994659260841701"/>
        </patternFill>
      </fill>
    </dxf>
    <dxf>
      <font>
        <b val="0"/>
        <i/>
      </font>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calcChain" Target="calcChain.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70</xdr:col>
      <xdr:colOff>904881</xdr:colOff>
      <xdr:row>0</xdr:row>
      <xdr:rowOff>1526</xdr:rowOff>
    </xdr:from>
    <xdr:to>
      <xdr:col>71</xdr:col>
      <xdr:colOff>533400</xdr:colOff>
      <xdr:row>3</xdr:row>
      <xdr:rowOff>143896</xdr:rowOff>
    </xdr:to>
    <xdr:pic>
      <xdr:nvPicPr>
        <xdr:cNvPr id="2" name="Picture 20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0001" r="5000"/>
        <a:stretch>
          <a:fillRect/>
        </a:stretch>
      </xdr:blipFill>
      <xdr:spPr bwMode="auto">
        <a:xfrm>
          <a:off x="39824031" y="1526"/>
          <a:ext cx="1238244" cy="713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76200</xdr:colOff>
      <xdr:row>0</xdr:row>
      <xdr:rowOff>9525</xdr:rowOff>
    </xdr:from>
    <xdr:ext cx="1850913" cy="728382"/>
    <xdr:pic>
      <xdr:nvPicPr>
        <xdr:cNvPr id="3" name="Picture 1869" descr="logo_capital[1]"/>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9525"/>
          <a:ext cx="1850913" cy="728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27214</xdr:colOff>
      <xdr:row>0</xdr:row>
      <xdr:rowOff>0</xdr:rowOff>
    </xdr:from>
    <xdr:ext cx="1850913" cy="728382"/>
    <xdr:pic>
      <xdr:nvPicPr>
        <xdr:cNvPr id="7" name="Picture 1869" descr="logo_capital[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214" y="0"/>
          <a:ext cx="1850913" cy="7283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34</xdr:col>
      <xdr:colOff>904881</xdr:colOff>
      <xdr:row>0</xdr:row>
      <xdr:rowOff>1526</xdr:rowOff>
    </xdr:from>
    <xdr:to>
      <xdr:col>35</xdr:col>
      <xdr:colOff>533400</xdr:colOff>
      <xdr:row>3</xdr:row>
      <xdr:rowOff>143896</xdr:rowOff>
    </xdr:to>
    <xdr:pic>
      <xdr:nvPicPr>
        <xdr:cNvPr id="11" name="Picture 2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0001" r="5000"/>
        <a:stretch>
          <a:fillRect/>
        </a:stretch>
      </xdr:blipFill>
      <xdr:spPr bwMode="auto">
        <a:xfrm>
          <a:off x="39824031" y="1526"/>
          <a:ext cx="1238244" cy="7138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intranet.canalcapital.gov.co/Users/cgarzon/Documents/UAECOBB1/Auditor&#237;as%202013/Plan%20de%20mejoramiento/Plan%20mejoramiento-0110201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cgarzon/Documents/UAECOBB1/Auditor&#237;as%202013/Plan%20de%20mejoramiento/Plan%20mejoramiento-0110201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2015/PM/CECS-FT-019%20Plan%20de%20Mejoramiento%20Final%20Vigencia%202014%20v.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Documents%20and%20Settings/cgarzont/Configuraci&#243;n%20local/Archivos%20temporales%20de%20Internet/Content.Outlook/OGJBHKB8/Copia%20de%20PLAN%20DE%20MEJORAMIENT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lasernab/AppData/Local/Microsoft/Windows/Temporary%20Internet%20Files/Content.Outlook/935D38VY/Plan%20de%20Mejoramiento%20Evidencias/ADMINISTRACI&#211;N%20DE%20ACPM%20CONTRALOR&#205;A%20PAD%202015%20COORDINACION%20TECNICA.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jlasernab/AppData/Local/Microsoft/Windows/Temporary%20Internet%20Files/Content.Outlook/935D38VY/Plan%20de%20Mejoramiento%20Evidencias/PLAN%20DE%20MEJORAMIENTO%20-%20DIRECCI&#211;N%20OPERATIVA.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rmorag/Downloads/CEAM-FT-001%20-%20ADMINISTRACI&#211;N%20DE%20ACPM%20CONTRALOR&#205;A%20PAD%202015.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jlasernab/AppData/Local/Microsoft/Windows/Temporary%20Internet%20Files/Content.Outlook/935D38VY/Plan%20de%20Mejoramiento%20Evidencias/CEAM-FT-001%20-%20ADMINISTRACI&#211;N%20DE%20ACPM%20CONTRALOR&#205;A%20PAD%202015%20ADMINISTRATIVA.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jlasernab/AppData/Local/Microsoft/Windows/Temporary%20Internet%20Files/Content.Outlook/935D38VY/Plan%20de%20Mejoramiento%20Evidencias/MATRIZ%20CEAM-FT-001%20-%20ADMINISTRACI&#211;N%20DE%20ACPM%20CONTRALOR&#205;A%20PAD%202015%20financiera%20revisad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jlasernab/AppData/Local/Microsoft/Windows/Temporary%20Internet%20Files/Content.Outlook/935D38VY/Plan%20de%20Mejoramiento%20Evidencias/CEAM-FT-001%20-%20ADMINISTRACI&#211;N%20DE%20ACPM%20CONTRALOR&#205;A%20PAD%202015%20-%20Acciones%20Plan%20de%20Mejoramiento%20admon%20revidado.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rmorag/Downloads/CEAM-FT-001%20-%20ADMINISTRACI&#211;N%20DE%20ACPM%20CONTRALOR&#205;A%20PAD%202015%20planeacion.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2014/PM/05%20SEGUIMIENTO/CECS-FT-019%20Plan%20de%20Mejoramiento%20Final%20Vigencia%202014%20v.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sheetData>
      <sheetData sheetId="1"/>
      <sheetData sheetId="2"/>
      <sheetData sheetId="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
      <sheetName val="formulas"/>
      <sheetName val="cerradas"/>
    </sheetNames>
    <sheetDataSet>
      <sheetData sheetId="0">
        <row r="3">
          <cell r="B3" t="str">
            <v>Acto inseguro</v>
          </cell>
        </row>
      </sheetData>
      <sheetData sheetId="1"/>
      <sheetData sheetId="2"/>
      <sheetData sheetId="3"/>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row r="2">
          <cell r="A2" t="str">
            <v>Estratégica (M.Estratégico)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refreshError="1"/>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sheetData sheetId="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Datos"/>
    </sheetNames>
    <sheetDataSet>
      <sheetData sheetId="0" refreshError="1"/>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T339"/>
  <sheetViews>
    <sheetView topLeftCell="AX1" workbookViewId="0">
      <selection activeCell="BQ10" sqref="BQ10"/>
    </sheetView>
  </sheetViews>
  <sheetFormatPr baseColWidth="10" defaultRowHeight="15" x14ac:dyDescent="0.25"/>
  <cols>
    <col min="1" max="1" width="9.7109375" style="82" customWidth="1"/>
    <col min="2" max="2" width="10.85546875" style="82" customWidth="1"/>
    <col min="3" max="3" width="9.7109375" style="82" customWidth="1"/>
    <col min="4" max="4" width="15.140625" style="82" customWidth="1"/>
    <col min="5" max="5" width="13.42578125" style="82" customWidth="1"/>
    <col min="6" max="6" width="9.7109375" style="82" customWidth="1"/>
    <col min="7" max="7" width="32.140625" style="82" customWidth="1"/>
    <col min="8" max="8" width="20.7109375" style="82" customWidth="1"/>
    <col min="9" max="9" width="23.85546875" style="82" customWidth="1"/>
    <col min="10" max="10" width="19.28515625" style="82" customWidth="1"/>
    <col min="11" max="11" width="10.5703125" style="82" customWidth="1"/>
    <col min="12" max="16" width="10.7109375" style="82" customWidth="1"/>
    <col min="17" max="18" width="12" style="82" customWidth="1"/>
    <col min="19" max="19" width="26.42578125" style="82" customWidth="1"/>
    <col min="20" max="20" width="29.28515625" style="82" customWidth="1"/>
    <col min="21" max="21" width="21.42578125" style="82" customWidth="1"/>
    <col min="22" max="22" width="12" style="82" customWidth="1"/>
    <col min="23" max="23" width="14.85546875" style="82" customWidth="1"/>
    <col min="24" max="26" width="14.85546875" style="82" hidden="1" customWidth="1"/>
    <col min="27" max="27" width="54.5703125" style="82" hidden="1" customWidth="1"/>
    <col min="28" max="28" width="12.7109375" style="82" hidden="1" customWidth="1"/>
    <col min="29" max="29" width="38.85546875" style="82" hidden="1" customWidth="1"/>
    <col min="30" max="33" width="15.7109375" style="82" hidden="1" customWidth="1"/>
    <col min="34" max="34" width="60.7109375" style="82" hidden="1" customWidth="1"/>
    <col min="35" max="35" width="13.7109375" style="82" hidden="1" customWidth="1"/>
    <col min="36" max="36" width="12.7109375" style="82" hidden="1" customWidth="1"/>
    <col min="37" max="37" width="38.85546875" style="82" hidden="1" customWidth="1"/>
    <col min="38" max="41" width="15.7109375" style="82" hidden="1" customWidth="1"/>
    <col min="42" max="42" width="60.7109375" style="82" hidden="1" customWidth="1"/>
    <col min="43" max="43" width="13.7109375" style="82" hidden="1" customWidth="1"/>
    <col min="44" max="44" width="12.7109375" style="82" customWidth="1"/>
    <col min="45" max="45" width="38.85546875" style="82" customWidth="1"/>
    <col min="46" max="49" width="15.7109375" style="82" customWidth="1"/>
    <col min="50" max="50" width="60.7109375" style="82" customWidth="1"/>
    <col min="51" max="51" width="13.7109375" style="82" customWidth="1"/>
    <col min="52" max="52" width="12.7109375" style="82" hidden="1" customWidth="1"/>
    <col min="53" max="53" width="38.85546875" style="82" hidden="1" customWidth="1"/>
    <col min="54" max="57" width="15.7109375" style="82" hidden="1" customWidth="1"/>
    <col min="58" max="58" width="60.7109375" style="82" hidden="1" customWidth="1"/>
    <col min="59" max="59" width="13.7109375" style="82" hidden="1" customWidth="1"/>
    <col min="60" max="60" width="12.7109375" style="82" hidden="1" customWidth="1"/>
    <col min="61" max="61" width="38.85546875" style="82" hidden="1" customWidth="1"/>
    <col min="62" max="65" width="15.7109375" style="82" hidden="1" customWidth="1"/>
    <col min="66" max="66" width="60.7109375" style="82" hidden="1" customWidth="1"/>
    <col min="67" max="67" width="13.7109375" style="82" hidden="1" customWidth="1"/>
    <col min="68" max="68" width="11.42578125" style="82" customWidth="1"/>
    <col min="69" max="69" width="15.28515625" style="82" customWidth="1"/>
    <col min="70" max="70" width="11.42578125" style="82" customWidth="1"/>
    <col min="71" max="72" width="24.140625" style="82" customWidth="1"/>
  </cols>
  <sheetData>
    <row r="1" spans="1:72" x14ac:dyDescent="0.25">
      <c r="A1" s="154"/>
      <c r="B1" s="155"/>
      <c r="C1" s="155"/>
      <c r="D1" s="160" t="s">
        <v>0</v>
      </c>
      <c r="E1" s="161"/>
      <c r="F1" s="162"/>
      <c r="G1" s="162"/>
      <c r="H1" s="161"/>
      <c r="I1" s="162"/>
      <c r="J1" s="162"/>
      <c r="K1" s="161"/>
      <c r="L1" s="161"/>
      <c r="M1" s="162"/>
      <c r="N1" s="161"/>
      <c r="O1" s="162"/>
      <c r="P1" s="162"/>
      <c r="Q1" s="161"/>
      <c r="R1" s="161"/>
      <c r="S1" s="162"/>
      <c r="T1" s="162"/>
      <c r="U1" s="162"/>
      <c r="V1" s="161"/>
      <c r="W1" s="161"/>
      <c r="X1" s="161"/>
      <c r="Y1" s="161"/>
      <c r="Z1" s="161"/>
      <c r="AA1" s="161"/>
      <c r="AB1" s="161"/>
      <c r="AC1" s="161"/>
      <c r="AD1" s="161"/>
      <c r="AE1" s="161"/>
      <c r="AF1" s="161"/>
      <c r="AG1" s="161"/>
      <c r="AH1" s="161"/>
      <c r="AI1" s="161"/>
      <c r="AJ1" s="161"/>
      <c r="AK1" s="161"/>
      <c r="AL1" s="161"/>
      <c r="AM1" s="161"/>
      <c r="AN1" s="161"/>
      <c r="AO1" s="161"/>
      <c r="AP1" s="161"/>
      <c r="AQ1" s="161"/>
      <c r="AR1" s="161"/>
      <c r="AS1" s="161"/>
      <c r="AT1" s="161"/>
      <c r="AU1" s="161"/>
      <c r="AV1" s="161"/>
      <c r="AW1" s="161"/>
      <c r="AX1" s="161"/>
      <c r="AY1" s="161"/>
      <c r="AZ1" s="161"/>
      <c r="BA1" s="161"/>
      <c r="BB1" s="161"/>
      <c r="BC1" s="161"/>
      <c r="BD1" s="161"/>
      <c r="BE1" s="161"/>
      <c r="BF1" s="163"/>
      <c r="BG1" s="172" t="s">
        <v>1</v>
      </c>
      <c r="BH1" s="173"/>
      <c r="BI1" s="173"/>
      <c r="BJ1" s="173"/>
      <c r="BK1" s="173"/>
      <c r="BL1" s="173"/>
      <c r="BM1" s="173"/>
      <c r="BN1" s="173"/>
      <c r="BO1" s="173"/>
      <c r="BP1" s="173"/>
      <c r="BQ1" s="173"/>
      <c r="BR1" s="174"/>
      <c r="BS1" s="155"/>
      <c r="BT1" s="175"/>
    </row>
    <row r="2" spans="1:72" x14ac:dyDescent="0.25">
      <c r="A2" s="156"/>
      <c r="B2" s="157"/>
      <c r="C2" s="157"/>
      <c r="D2" s="164"/>
      <c r="E2" s="165"/>
      <c r="F2" s="166"/>
      <c r="G2" s="166"/>
      <c r="H2" s="165"/>
      <c r="I2" s="166"/>
      <c r="J2" s="166"/>
      <c r="K2" s="165"/>
      <c r="L2" s="165"/>
      <c r="M2" s="166"/>
      <c r="N2" s="165"/>
      <c r="O2" s="166"/>
      <c r="P2" s="166"/>
      <c r="Q2" s="165"/>
      <c r="R2" s="165"/>
      <c r="S2" s="166"/>
      <c r="T2" s="166"/>
      <c r="U2" s="166"/>
      <c r="V2" s="165"/>
      <c r="W2" s="165"/>
      <c r="X2" s="165"/>
      <c r="Y2" s="165"/>
      <c r="Z2" s="165"/>
      <c r="AA2" s="165"/>
      <c r="AB2" s="165"/>
      <c r="AC2" s="165"/>
      <c r="AD2" s="165"/>
      <c r="AE2" s="165"/>
      <c r="AF2" s="165"/>
      <c r="AG2" s="165"/>
      <c r="AH2" s="165"/>
      <c r="AI2" s="165"/>
      <c r="AJ2" s="165"/>
      <c r="AK2" s="165"/>
      <c r="AL2" s="165"/>
      <c r="AM2" s="165"/>
      <c r="AN2" s="165"/>
      <c r="AO2" s="165"/>
      <c r="AP2" s="165"/>
      <c r="AQ2" s="165"/>
      <c r="AR2" s="165"/>
      <c r="AS2" s="165"/>
      <c r="AT2" s="165"/>
      <c r="AU2" s="165"/>
      <c r="AV2" s="165"/>
      <c r="AW2" s="165"/>
      <c r="AX2" s="165"/>
      <c r="AY2" s="165"/>
      <c r="AZ2" s="165"/>
      <c r="BA2" s="165"/>
      <c r="BB2" s="165"/>
      <c r="BC2" s="165"/>
      <c r="BD2" s="165"/>
      <c r="BE2" s="165"/>
      <c r="BF2" s="167"/>
      <c r="BG2" s="178" t="s">
        <v>2</v>
      </c>
      <c r="BH2" s="179"/>
      <c r="BI2" s="179"/>
      <c r="BJ2" s="179"/>
      <c r="BK2" s="179"/>
      <c r="BL2" s="179"/>
      <c r="BM2" s="179"/>
      <c r="BN2" s="179"/>
      <c r="BO2" s="179"/>
      <c r="BP2" s="179"/>
      <c r="BQ2" s="179"/>
      <c r="BR2" s="180"/>
      <c r="BS2" s="157"/>
      <c r="BT2" s="176"/>
    </row>
    <row r="3" spans="1:72" x14ac:dyDescent="0.25">
      <c r="A3" s="156"/>
      <c r="B3" s="157"/>
      <c r="C3" s="157"/>
      <c r="D3" s="164"/>
      <c r="E3" s="165"/>
      <c r="F3" s="166"/>
      <c r="G3" s="166"/>
      <c r="H3" s="165"/>
      <c r="I3" s="166"/>
      <c r="J3" s="166"/>
      <c r="K3" s="165"/>
      <c r="L3" s="165"/>
      <c r="M3" s="166"/>
      <c r="N3" s="165"/>
      <c r="O3" s="166"/>
      <c r="P3" s="166"/>
      <c r="Q3" s="165"/>
      <c r="R3" s="165"/>
      <c r="S3" s="166"/>
      <c r="T3" s="166"/>
      <c r="U3" s="166"/>
      <c r="V3" s="165"/>
      <c r="W3" s="165"/>
      <c r="X3" s="165"/>
      <c r="Y3" s="165"/>
      <c r="Z3" s="165"/>
      <c r="AA3" s="165"/>
      <c r="AB3" s="165"/>
      <c r="AC3" s="165"/>
      <c r="AD3" s="165"/>
      <c r="AE3" s="165"/>
      <c r="AF3" s="165"/>
      <c r="AG3" s="165"/>
      <c r="AH3" s="165"/>
      <c r="AI3" s="165"/>
      <c r="AJ3" s="165"/>
      <c r="AK3" s="165"/>
      <c r="AL3" s="165"/>
      <c r="AM3" s="165"/>
      <c r="AN3" s="165"/>
      <c r="AO3" s="165"/>
      <c r="AP3" s="165"/>
      <c r="AQ3" s="165"/>
      <c r="AR3" s="165"/>
      <c r="AS3" s="165"/>
      <c r="AT3" s="165"/>
      <c r="AU3" s="165"/>
      <c r="AV3" s="165"/>
      <c r="AW3" s="165"/>
      <c r="AX3" s="165"/>
      <c r="AY3" s="165"/>
      <c r="AZ3" s="165"/>
      <c r="BA3" s="165"/>
      <c r="BB3" s="165"/>
      <c r="BC3" s="165"/>
      <c r="BD3" s="165"/>
      <c r="BE3" s="165"/>
      <c r="BF3" s="167"/>
      <c r="BG3" s="178" t="s">
        <v>3</v>
      </c>
      <c r="BH3" s="179"/>
      <c r="BI3" s="179"/>
      <c r="BJ3" s="179"/>
      <c r="BK3" s="179"/>
      <c r="BL3" s="179"/>
      <c r="BM3" s="179"/>
      <c r="BN3" s="179"/>
      <c r="BO3" s="179"/>
      <c r="BP3" s="179"/>
      <c r="BQ3" s="179"/>
      <c r="BR3" s="180"/>
      <c r="BS3" s="157"/>
      <c r="BT3" s="176"/>
    </row>
    <row r="4" spans="1:72" ht="15.75" thickBot="1" x14ac:dyDescent="0.3">
      <c r="A4" s="158"/>
      <c r="B4" s="159"/>
      <c r="C4" s="159"/>
      <c r="D4" s="168"/>
      <c r="E4" s="169"/>
      <c r="F4" s="170"/>
      <c r="G4" s="170"/>
      <c r="H4" s="169"/>
      <c r="I4" s="170"/>
      <c r="J4" s="170"/>
      <c r="K4" s="169"/>
      <c r="L4" s="169"/>
      <c r="M4" s="170"/>
      <c r="N4" s="169"/>
      <c r="O4" s="170"/>
      <c r="P4" s="170"/>
      <c r="Q4" s="169"/>
      <c r="R4" s="169"/>
      <c r="S4" s="170"/>
      <c r="T4" s="170"/>
      <c r="U4" s="170"/>
      <c r="V4" s="169"/>
      <c r="W4" s="169"/>
      <c r="X4" s="169"/>
      <c r="Y4" s="169"/>
      <c r="Z4" s="169"/>
      <c r="AA4" s="169"/>
      <c r="AB4" s="169"/>
      <c r="AC4" s="169"/>
      <c r="AD4" s="169"/>
      <c r="AE4" s="169"/>
      <c r="AF4" s="169"/>
      <c r="AG4" s="169"/>
      <c r="AH4" s="169"/>
      <c r="AI4" s="169"/>
      <c r="AJ4" s="169"/>
      <c r="AK4" s="169"/>
      <c r="AL4" s="169"/>
      <c r="AM4" s="169"/>
      <c r="AN4" s="169"/>
      <c r="AO4" s="169"/>
      <c r="AP4" s="169"/>
      <c r="AQ4" s="169"/>
      <c r="AR4" s="169"/>
      <c r="AS4" s="169"/>
      <c r="AT4" s="169"/>
      <c r="AU4" s="169"/>
      <c r="AV4" s="169"/>
      <c r="AW4" s="169"/>
      <c r="AX4" s="169"/>
      <c r="AY4" s="169"/>
      <c r="AZ4" s="169"/>
      <c r="BA4" s="169"/>
      <c r="BB4" s="169"/>
      <c r="BC4" s="169"/>
      <c r="BD4" s="169"/>
      <c r="BE4" s="169"/>
      <c r="BF4" s="171"/>
      <c r="BG4" s="181" t="s">
        <v>4</v>
      </c>
      <c r="BH4" s="182"/>
      <c r="BI4" s="182"/>
      <c r="BJ4" s="182"/>
      <c r="BK4" s="182"/>
      <c r="BL4" s="182"/>
      <c r="BM4" s="182"/>
      <c r="BN4" s="182"/>
      <c r="BO4" s="182"/>
      <c r="BP4" s="182"/>
      <c r="BQ4" s="182"/>
      <c r="BR4" s="183"/>
      <c r="BS4" s="159"/>
      <c r="BT4" s="177"/>
    </row>
    <row r="5" spans="1:72" ht="15.75" thickBot="1" x14ac:dyDescent="0.3">
      <c r="A5" s="126"/>
      <c r="B5" s="126"/>
      <c r="C5" s="126"/>
      <c r="D5" s="126"/>
      <c r="E5" s="126"/>
      <c r="F5" s="126"/>
      <c r="G5" s="126"/>
      <c r="H5" s="126"/>
      <c r="I5" s="126"/>
      <c r="J5" s="126"/>
      <c r="K5" s="126"/>
      <c r="L5" s="126"/>
      <c r="M5" s="126"/>
      <c r="N5" s="126"/>
      <c r="O5" s="126"/>
      <c r="P5" s="126"/>
      <c r="Q5" s="126"/>
      <c r="R5" s="126"/>
      <c r="S5" s="126"/>
      <c r="T5" s="126"/>
      <c r="U5" s="126"/>
      <c r="V5" s="126"/>
      <c r="W5" s="126"/>
      <c r="X5" s="126"/>
      <c r="Y5" s="126"/>
      <c r="Z5" s="126"/>
      <c r="AA5" s="126"/>
      <c r="AB5" s="126"/>
      <c r="AC5" s="126"/>
      <c r="AD5" s="126"/>
      <c r="AE5" s="126"/>
      <c r="AF5" s="126"/>
      <c r="AG5" s="126"/>
      <c r="AH5" s="126"/>
      <c r="AI5" s="126"/>
      <c r="AJ5" s="126"/>
      <c r="AK5" s="126"/>
      <c r="AL5" s="126"/>
      <c r="AM5" s="126"/>
      <c r="AN5" s="126"/>
      <c r="AO5" s="126"/>
      <c r="AP5" s="126"/>
      <c r="AQ5" s="126"/>
      <c r="AR5" s="126"/>
      <c r="AS5" s="126"/>
      <c r="AT5" s="126"/>
      <c r="AU5" s="126"/>
      <c r="AV5" s="126"/>
      <c r="AW5" s="126"/>
      <c r="AX5" s="126"/>
      <c r="AY5" s="126"/>
      <c r="AZ5" s="126"/>
      <c r="BA5" s="126"/>
      <c r="BB5" s="126"/>
      <c r="BC5" s="126"/>
      <c r="BD5" s="126"/>
      <c r="BE5" s="126"/>
      <c r="BF5" s="126"/>
      <c r="BG5" s="126"/>
      <c r="BH5" s="126"/>
      <c r="BI5" s="126"/>
      <c r="BJ5" s="126"/>
      <c r="BK5" s="126"/>
      <c r="BL5" s="126"/>
      <c r="BM5" s="126"/>
      <c r="BN5" s="126"/>
      <c r="BO5" s="126"/>
      <c r="BP5" s="126"/>
      <c r="BQ5" s="126"/>
      <c r="BR5" s="126"/>
      <c r="BS5" s="126"/>
      <c r="BT5" s="126"/>
    </row>
    <row r="6" spans="1:72" x14ac:dyDescent="0.25">
      <c r="A6" s="127" t="s">
        <v>5</v>
      </c>
      <c r="B6" s="128"/>
      <c r="C6" s="128"/>
      <c r="D6" s="128"/>
      <c r="E6" s="128"/>
      <c r="F6" s="128"/>
      <c r="G6" s="128"/>
      <c r="H6" s="129"/>
      <c r="I6" s="130" t="s">
        <v>6</v>
      </c>
      <c r="J6" s="131"/>
      <c r="K6" s="131"/>
      <c r="L6" s="131"/>
      <c r="M6" s="131"/>
      <c r="N6" s="131"/>
      <c r="O6" s="131"/>
      <c r="P6" s="131"/>
      <c r="Q6" s="131"/>
      <c r="R6" s="131"/>
      <c r="S6" s="131"/>
      <c r="T6" s="131"/>
      <c r="U6" s="131"/>
      <c r="V6" s="131"/>
      <c r="W6" s="132"/>
      <c r="X6" s="133" t="s">
        <v>7</v>
      </c>
      <c r="Y6" s="134"/>
      <c r="Z6" s="134"/>
      <c r="AA6" s="135"/>
      <c r="AB6" s="136" t="s">
        <v>8</v>
      </c>
      <c r="AC6" s="137"/>
      <c r="AD6" s="137"/>
      <c r="AE6" s="137"/>
      <c r="AF6" s="137"/>
      <c r="AG6" s="137"/>
      <c r="AH6" s="137"/>
      <c r="AI6" s="138"/>
      <c r="AJ6" s="139" t="s">
        <v>9</v>
      </c>
      <c r="AK6" s="140"/>
      <c r="AL6" s="140"/>
      <c r="AM6" s="140"/>
      <c r="AN6" s="140"/>
      <c r="AO6" s="140"/>
      <c r="AP6" s="140"/>
      <c r="AQ6" s="141"/>
      <c r="AR6" s="142" t="s">
        <v>10</v>
      </c>
      <c r="AS6" s="143"/>
      <c r="AT6" s="143"/>
      <c r="AU6" s="143"/>
      <c r="AV6" s="143"/>
      <c r="AW6" s="143"/>
      <c r="AX6" s="143"/>
      <c r="AY6" s="144"/>
      <c r="AZ6" s="145" t="s">
        <v>11</v>
      </c>
      <c r="BA6" s="146"/>
      <c r="BB6" s="146"/>
      <c r="BC6" s="146"/>
      <c r="BD6" s="146"/>
      <c r="BE6" s="146"/>
      <c r="BF6" s="146"/>
      <c r="BG6" s="147"/>
      <c r="BH6" s="148" t="s">
        <v>12</v>
      </c>
      <c r="BI6" s="149"/>
      <c r="BJ6" s="149"/>
      <c r="BK6" s="149"/>
      <c r="BL6" s="149"/>
      <c r="BM6" s="149"/>
      <c r="BN6" s="149"/>
      <c r="BO6" s="150"/>
      <c r="BP6" s="151" t="s">
        <v>13</v>
      </c>
      <c r="BQ6" s="152"/>
      <c r="BR6" s="152"/>
      <c r="BS6" s="152"/>
      <c r="BT6" s="153"/>
    </row>
    <row r="7" spans="1:72" x14ac:dyDescent="0.25">
      <c r="A7" s="125" t="s">
        <v>14</v>
      </c>
      <c r="B7" s="122" t="s">
        <v>15</v>
      </c>
      <c r="C7" s="122" t="s">
        <v>16</v>
      </c>
      <c r="D7" s="122" t="s">
        <v>17</v>
      </c>
      <c r="E7" s="122" t="s">
        <v>18</v>
      </c>
      <c r="F7" s="122" t="s">
        <v>19</v>
      </c>
      <c r="G7" s="122" t="s">
        <v>20</v>
      </c>
      <c r="H7" s="123" t="s">
        <v>21</v>
      </c>
      <c r="I7" s="124" t="s">
        <v>22</v>
      </c>
      <c r="J7" s="117" t="s">
        <v>23</v>
      </c>
      <c r="K7" s="117"/>
      <c r="L7" s="117" t="s">
        <v>24</v>
      </c>
      <c r="M7" s="117" t="s">
        <v>25</v>
      </c>
      <c r="N7" s="117" t="s">
        <v>26</v>
      </c>
      <c r="O7" s="117" t="s">
        <v>27</v>
      </c>
      <c r="P7" s="117" t="s">
        <v>28</v>
      </c>
      <c r="Q7" s="117" t="s">
        <v>29</v>
      </c>
      <c r="R7" s="1" t="s">
        <v>30</v>
      </c>
      <c r="S7" s="117" t="s">
        <v>31</v>
      </c>
      <c r="T7" s="117" t="s">
        <v>32</v>
      </c>
      <c r="U7" s="1" t="s">
        <v>30</v>
      </c>
      <c r="V7" s="117" t="s">
        <v>33</v>
      </c>
      <c r="W7" s="118" t="s">
        <v>34</v>
      </c>
      <c r="X7" s="119" t="s">
        <v>35</v>
      </c>
      <c r="Y7" s="120" t="s">
        <v>36</v>
      </c>
      <c r="Z7" s="120" t="s">
        <v>37</v>
      </c>
      <c r="AA7" s="121" t="s">
        <v>38</v>
      </c>
      <c r="AB7" s="116" t="s">
        <v>39</v>
      </c>
      <c r="AC7" s="113" t="s">
        <v>40</v>
      </c>
      <c r="AD7" s="113" t="s">
        <v>41</v>
      </c>
      <c r="AE7" s="113" t="s">
        <v>42</v>
      </c>
      <c r="AF7" s="113" t="s">
        <v>43</v>
      </c>
      <c r="AG7" s="113" t="s">
        <v>44</v>
      </c>
      <c r="AH7" s="113" t="s">
        <v>45</v>
      </c>
      <c r="AI7" s="114" t="s">
        <v>46</v>
      </c>
      <c r="AJ7" s="115" t="s">
        <v>47</v>
      </c>
      <c r="AK7" s="110" t="s">
        <v>48</v>
      </c>
      <c r="AL7" s="110" t="s">
        <v>49</v>
      </c>
      <c r="AM7" s="110" t="s">
        <v>50</v>
      </c>
      <c r="AN7" s="110" t="s">
        <v>51</v>
      </c>
      <c r="AO7" s="110" t="s">
        <v>52</v>
      </c>
      <c r="AP7" s="110" t="s">
        <v>53</v>
      </c>
      <c r="AQ7" s="111" t="s">
        <v>54</v>
      </c>
      <c r="AR7" s="112" t="s">
        <v>55</v>
      </c>
      <c r="AS7" s="108" t="s">
        <v>56</v>
      </c>
      <c r="AT7" s="108" t="s">
        <v>57</v>
      </c>
      <c r="AU7" s="108" t="s">
        <v>58</v>
      </c>
      <c r="AV7" s="108" t="s">
        <v>59</v>
      </c>
      <c r="AW7" s="108" t="s">
        <v>60</v>
      </c>
      <c r="AX7" s="108" t="s">
        <v>61</v>
      </c>
      <c r="AY7" s="109" t="s">
        <v>62</v>
      </c>
      <c r="AZ7" s="107" t="s">
        <v>63</v>
      </c>
      <c r="BA7" s="104" t="s">
        <v>64</v>
      </c>
      <c r="BB7" s="104" t="s">
        <v>65</v>
      </c>
      <c r="BC7" s="104" t="s">
        <v>66</v>
      </c>
      <c r="BD7" s="104" t="s">
        <v>67</v>
      </c>
      <c r="BE7" s="104" t="s">
        <v>68</v>
      </c>
      <c r="BF7" s="104" t="s">
        <v>69</v>
      </c>
      <c r="BG7" s="105" t="s">
        <v>70</v>
      </c>
      <c r="BH7" s="106" t="s">
        <v>71</v>
      </c>
      <c r="BI7" s="101" t="s">
        <v>72</v>
      </c>
      <c r="BJ7" s="101" t="s">
        <v>73</v>
      </c>
      <c r="BK7" s="101" t="s">
        <v>74</v>
      </c>
      <c r="BL7" s="101" t="s">
        <v>75</v>
      </c>
      <c r="BM7" s="101" t="s">
        <v>76</v>
      </c>
      <c r="BN7" s="101" t="s">
        <v>77</v>
      </c>
      <c r="BO7" s="102" t="s">
        <v>78</v>
      </c>
      <c r="BP7" s="103" t="s">
        <v>79</v>
      </c>
      <c r="BQ7" s="98" t="s">
        <v>80</v>
      </c>
      <c r="BR7" s="98" t="s">
        <v>81</v>
      </c>
      <c r="BS7" s="98" t="s">
        <v>82</v>
      </c>
      <c r="BT7" s="99" t="s">
        <v>83</v>
      </c>
    </row>
    <row r="8" spans="1:72" ht="33.75" x14ac:dyDescent="0.25">
      <c r="A8" s="125"/>
      <c r="B8" s="122"/>
      <c r="C8" s="122"/>
      <c r="D8" s="122"/>
      <c r="E8" s="122"/>
      <c r="F8" s="122"/>
      <c r="G8" s="122"/>
      <c r="H8" s="123"/>
      <c r="I8" s="124"/>
      <c r="J8" s="2" t="s">
        <v>84</v>
      </c>
      <c r="K8" s="2" t="s">
        <v>85</v>
      </c>
      <c r="L8" s="117"/>
      <c r="M8" s="117"/>
      <c r="N8" s="117"/>
      <c r="O8" s="117"/>
      <c r="P8" s="117"/>
      <c r="Q8" s="117"/>
      <c r="R8" s="2" t="s">
        <v>86</v>
      </c>
      <c r="S8" s="117"/>
      <c r="T8" s="117"/>
      <c r="U8" s="2" t="s">
        <v>87</v>
      </c>
      <c r="V8" s="117"/>
      <c r="W8" s="118"/>
      <c r="X8" s="119"/>
      <c r="Y8" s="120"/>
      <c r="Z8" s="120"/>
      <c r="AA8" s="121"/>
      <c r="AB8" s="116"/>
      <c r="AC8" s="113"/>
      <c r="AD8" s="113"/>
      <c r="AE8" s="113"/>
      <c r="AF8" s="113"/>
      <c r="AG8" s="113"/>
      <c r="AH8" s="113"/>
      <c r="AI8" s="114"/>
      <c r="AJ8" s="115"/>
      <c r="AK8" s="110"/>
      <c r="AL8" s="110"/>
      <c r="AM8" s="110"/>
      <c r="AN8" s="110"/>
      <c r="AO8" s="110"/>
      <c r="AP8" s="110"/>
      <c r="AQ8" s="111"/>
      <c r="AR8" s="112"/>
      <c r="AS8" s="108"/>
      <c r="AT8" s="108"/>
      <c r="AU8" s="108"/>
      <c r="AV8" s="108"/>
      <c r="AW8" s="108"/>
      <c r="AX8" s="108"/>
      <c r="AY8" s="109"/>
      <c r="AZ8" s="107"/>
      <c r="BA8" s="104"/>
      <c r="BB8" s="104"/>
      <c r="BC8" s="104"/>
      <c r="BD8" s="104"/>
      <c r="BE8" s="104"/>
      <c r="BF8" s="104"/>
      <c r="BG8" s="105"/>
      <c r="BH8" s="106"/>
      <c r="BI8" s="101"/>
      <c r="BJ8" s="101"/>
      <c r="BK8" s="101"/>
      <c r="BL8" s="101"/>
      <c r="BM8" s="101"/>
      <c r="BN8" s="101"/>
      <c r="BO8" s="102"/>
      <c r="BP8" s="103"/>
      <c r="BQ8" s="98"/>
      <c r="BR8" s="98"/>
      <c r="BS8" s="98"/>
      <c r="BT8" s="99"/>
    </row>
    <row r="9" spans="1:72" ht="68.25" thickBot="1" x14ac:dyDescent="0.3">
      <c r="A9" s="3" t="s">
        <v>88</v>
      </c>
      <c r="B9" s="4" t="s">
        <v>89</v>
      </c>
      <c r="C9" s="4" t="s">
        <v>90</v>
      </c>
      <c r="D9" s="4" t="s">
        <v>91</v>
      </c>
      <c r="E9" s="4" t="s">
        <v>89</v>
      </c>
      <c r="F9" s="4" t="s">
        <v>92</v>
      </c>
      <c r="G9" s="4" t="s">
        <v>93</v>
      </c>
      <c r="H9" s="5" t="s">
        <v>90</v>
      </c>
      <c r="I9" s="6" t="s">
        <v>94</v>
      </c>
      <c r="J9" s="7" t="s">
        <v>95</v>
      </c>
      <c r="K9" s="7" t="s">
        <v>96</v>
      </c>
      <c r="L9" s="7" t="s">
        <v>90</v>
      </c>
      <c r="M9" s="7" t="s">
        <v>97</v>
      </c>
      <c r="N9" s="7" t="s">
        <v>90</v>
      </c>
      <c r="O9" s="7" t="s">
        <v>89</v>
      </c>
      <c r="P9" s="7" t="s">
        <v>89</v>
      </c>
      <c r="Q9" s="8" t="s">
        <v>98</v>
      </c>
      <c r="R9" s="7" t="s">
        <v>99</v>
      </c>
      <c r="S9" s="7" t="s">
        <v>90</v>
      </c>
      <c r="T9" s="7" t="s">
        <v>98</v>
      </c>
      <c r="U9" s="7" t="s">
        <v>100</v>
      </c>
      <c r="V9" s="7" t="s">
        <v>101</v>
      </c>
      <c r="W9" s="9" t="s">
        <v>102</v>
      </c>
      <c r="X9" s="10" t="s">
        <v>103</v>
      </c>
      <c r="Y9" s="11" t="s">
        <v>103</v>
      </c>
      <c r="Z9" s="11" t="s">
        <v>98</v>
      </c>
      <c r="AA9" s="12" t="s">
        <v>104</v>
      </c>
      <c r="AB9" s="13" t="s">
        <v>89</v>
      </c>
      <c r="AC9" s="14" t="s">
        <v>105</v>
      </c>
      <c r="AD9" s="14" t="s">
        <v>106</v>
      </c>
      <c r="AE9" s="14" t="s">
        <v>103</v>
      </c>
      <c r="AF9" s="14" t="s">
        <v>103</v>
      </c>
      <c r="AG9" s="14" t="s">
        <v>98</v>
      </c>
      <c r="AH9" s="14" t="s">
        <v>104</v>
      </c>
      <c r="AI9" s="15" t="s">
        <v>90</v>
      </c>
      <c r="AJ9" s="16" t="s">
        <v>89</v>
      </c>
      <c r="AK9" s="17" t="s">
        <v>105</v>
      </c>
      <c r="AL9" s="17" t="s">
        <v>106</v>
      </c>
      <c r="AM9" s="17" t="s">
        <v>103</v>
      </c>
      <c r="AN9" s="17" t="s">
        <v>103</v>
      </c>
      <c r="AO9" s="17" t="s">
        <v>98</v>
      </c>
      <c r="AP9" s="17" t="s">
        <v>104</v>
      </c>
      <c r="AQ9" s="18" t="s">
        <v>90</v>
      </c>
      <c r="AR9" s="19" t="s">
        <v>89</v>
      </c>
      <c r="AS9" s="20" t="s">
        <v>105</v>
      </c>
      <c r="AT9" s="20" t="s">
        <v>106</v>
      </c>
      <c r="AU9" s="20" t="s">
        <v>103</v>
      </c>
      <c r="AV9" s="20" t="s">
        <v>103</v>
      </c>
      <c r="AW9" s="20" t="s">
        <v>98</v>
      </c>
      <c r="AX9" s="20" t="s">
        <v>104</v>
      </c>
      <c r="AY9" s="21" t="s">
        <v>90</v>
      </c>
      <c r="AZ9" s="22" t="s">
        <v>89</v>
      </c>
      <c r="BA9" s="23" t="s">
        <v>105</v>
      </c>
      <c r="BB9" s="23" t="s">
        <v>106</v>
      </c>
      <c r="BC9" s="23" t="s">
        <v>103</v>
      </c>
      <c r="BD9" s="23" t="s">
        <v>103</v>
      </c>
      <c r="BE9" s="23" t="s">
        <v>98</v>
      </c>
      <c r="BF9" s="23" t="s">
        <v>104</v>
      </c>
      <c r="BG9" s="24" t="s">
        <v>90</v>
      </c>
      <c r="BH9" s="25" t="s">
        <v>89</v>
      </c>
      <c r="BI9" s="26" t="s">
        <v>105</v>
      </c>
      <c r="BJ9" s="26" t="s">
        <v>106</v>
      </c>
      <c r="BK9" s="26" t="s">
        <v>103</v>
      </c>
      <c r="BL9" s="26" t="s">
        <v>103</v>
      </c>
      <c r="BM9" s="26" t="s">
        <v>98</v>
      </c>
      <c r="BN9" s="26" t="s">
        <v>104</v>
      </c>
      <c r="BO9" s="27" t="s">
        <v>90</v>
      </c>
      <c r="BP9" s="28" t="s">
        <v>107</v>
      </c>
      <c r="BQ9" s="29" t="s">
        <v>90</v>
      </c>
      <c r="BR9" s="29" t="s">
        <v>90</v>
      </c>
      <c r="BS9" s="29" t="s">
        <v>90</v>
      </c>
      <c r="BT9" s="100"/>
    </row>
    <row r="10" spans="1:72" ht="409.5" x14ac:dyDescent="0.25">
      <c r="A10" s="30">
        <v>1</v>
      </c>
      <c r="B10" s="31">
        <v>41455</v>
      </c>
      <c r="C10" s="32" t="s">
        <v>108</v>
      </c>
      <c r="D10" s="33" t="s">
        <v>109</v>
      </c>
      <c r="E10" s="31">
        <v>41455</v>
      </c>
      <c r="F10" s="32" t="s">
        <v>110</v>
      </c>
      <c r="G10" s="34" t="s">
        <v>111</v>
      </c>
      <c r="H10" s="35" t="s">
        <v>112</v>
      </c>
      <c r="I10" s="36"/>
      <c r="J10" s="33" t="s">
        <v>113</v>
      </c>
      <c r="K10" s="32">
        <v>1</v>
      </c>
      <c r="L10" s="32" t="s">
        <v>114</v>
      </c>
      <c r="M10" s="33"/>
      <c r="N10" s="37">
        <v>1</v>
      </c>
      <c r="O10" s="31">
        <v>41640</v>
      </c>
      <c r="P10" s="31">
        <v>41728</v>
      </c>
      <c r="Q10" s="38" t="str">
        <f>IF(H10="","",VLOOKUP(H10,#REF!,2,FALSE))</f>
        <v>Director Operativo</v>
      </c>
      <c r="R10" s="33" t="s">
        <v>115</v>
      </c>
      <c r="S10" s="33" t="s">
        <v>116</v>
      </c>
      <c r="T10" s="33" t="s">
        <v>117</v>
      </c>
      <c r="U10" s="33" t="s">
        <v>118</v>
      </c>
      <c r="V10" s="33" t="s">
        <v>119</v>
      </c>
      <c r="W10" s="39" t="s">
        <v>120</v>
      </c>
      <c r="X10" s="40">
        <v>0.2</v>
      </c>
      <c r="Y10" s="41">
        <v>0.2</v>
      </c>
      <c r="Z10" s="32" t="s">
        <v>121</v>
      </c>
      <c r="AA10" s="42" t="s">
        <v>122</v>
      </c>
      <c r="AB10" s="43">
        <v>42124</v>
      </c>
      <c r="AC10" s="33" t="s">
        <v>123</v>
      </c>
      <c r="AD10" s="32">
        <v>0.4</v>
      </c>
      <c r="AE10" s="44">
        <v>0.4</v>
      </c>
      <c r="AF10" s="41">
        <v>0.4</v>
      </c>
      <c r="AG10" s="32" t="s">
        <v>121</v>
      </c>
      <c r="AH10" s="33" t="s">
        <v>124</v>
      </c>
      <c r="AI10" s="35" t="s">
        <v>125</v>
      </c>
      <c r="AJ10" s="43">
        <v>42185</v>
      </c>
      <c r="AK10" s="34" t="s">
        <v>126</v>
      </c>
      <c r="AL10" s="32">
        <v>0</v>
      </c>
      <c r="AM10" s="44">
        <v>0</v>
      </c>
      <c r="AN10" s="41">
        <v>0.4</v>
      </c>
      <c r="AO10" s="32" t="s">
        <v>121</v>
      </c>
      <c r="AP10" s="33" t="s">
        <v>127</v>
      </c>
      <c r="AQ10" s="35" t="s">
        <v>128</v>
      </c>
      <c r="AR10" s="43">
        <v>42296</v>
      </c>
      <c r="AS10" s="33" t="s">
        <v>129</v>
      </c>
      <c r="AT10" s="32">
        <v>1</v>
      </c>
      <c r="AU10" s="44">
        <v>1</v>
      </c>
      <c r="AV10" s="41">
        <v>1</v>
      </c>
      <c r="AW10" s="32" t="s">
        <v>130</v>
      </c>
      <c r="AX10" s="33" t="s">
        <v>131</v>
      </c>
      <c r="AY10" s="35" t="s">
        <v>132</v>
      </c>
      <c r="AZ10" s="43"/>
      <c r="BA10" s="33"/>
      <c r="BB10" s="32"/>
      <c r="BC10" s="44" t="s">
        <v>133</v>
      </c>
      <c r="BD10" s="41" t="s">
        <v>133</v>
      </c>
      <c r="BE10" s="32" t="s">
        <v>133</v>
      </c>
      <c r="BF10" s="33" t="s">
        <v>133</v>
      </c>
      <c r="BG10" s="35"/>
      <c r="BH10" s="45"/>
      <c r="BI10" s="33"/>
      <c r="BJ10" s="46"/>
      <c r="BK10" s="44" t="s">
        <v>133</v>
      </c>
      <c r="BL10" s="41" t="s">
        <v>133</v>
      </c>
      <c r="BM10" s="32" t="s">
        <v>133</v>
      </c>
      <c r="BN10" s="33" t="s">
        <v>133</v>
      </c>
      <c r="BO10" s="35"/>
      <c r="BP10" s="30" t="s">
        <v>134</v>
      </c>
      <c r="BQ10" s="47" t="str">
        <f t="shared" ref="BQ10:BQ73" si="0">IF(BE10="OK",BG10,IF(AW10="OK",AY10,IF(AO10="OK",AQ10,IF(AG10="OK",AI10,""))))</f>
        <v>VyM: Rubén Antonio Mora Garcés
SF: Claudia Patricia Morales Morales
CJ: Camilo Andrés Caicedo Estrada
SG: Nicolás David Castillo González</v>
      </c>
      <c r="BR10" s="32"/>
      <c r="BS10" s="33"/>
      <c r="BT10" s="35"/>
    </row>
    <row r="11" spans="1:72" ht="180" x14ac:dyDescent="0.25">
      <c r="A11" s="48">
        <v>1</v>
      </c>
      <c r="B11" s="49">
        <v>41455</v>
      </c>
      <c r="C11" s="50" t="s">
        <v>108</v>
      </c>
      <c r="D11" s="51" t="s">
        <v>109</v>
      </c>
      <c r="E11" s="49">
        <v>41455</v>
      </c>
      <c r="F11" s="50"/>
      <c r="G11" s="52" t="s">
        <v>135</v>
      </c>
      <c r="H11" s="53" t="s">
        <v>136</v>
      </c>
      <c r="I11" s="54"/>
      <c r="J11" s="51" t="s">
        <v>137</v>
      </c>
      <c r="K11" s="50">
        <v>1</v>
      </c>
      <c r="L11" s="50" t="s">
        <v>114</v>
      </c>
      <c r="M11" s="51"/>
      <c r="N11" s="55">
        <v>1</v>
      </c>
      <c r="O11" s="49">
        <v>41640</v>
      </c>
      <c r="P11" s="49">
        <v>42004</v>
      </c>
      <c r="Q11" s="56" t="str">
        <f>IF(H11="","",VLOOKUP(H11,#REF!,2,FALSE))</f>
        <v xml:space="preserve">Subdirector Administrativo </v>
      </c>
      <c r="R11" s="51" t="s">
        <v>138</v>
      </c>
      <c r="S11" s="51" t="s">
        <v>139</v>
      </c>
      <c r="T11" s="51" t="s">
        <v>140</v>
      </c>
      <c r="U11" s="51" t="s">
        <v>141</v>
      </c>
      <c r="V11" s="51" t="s">
        <v>119</v>
      </c>
      <c r="W11" s="57" t="s">
        <v>120</v>
      </c>
      <c r="X11" s="58">
        <v>0.1</v>
      </c>
      <c r="Y11" s="59">
        <v>0.1</v>
      </c>
      <c r="Z11" s="50" t="s">
        <v>121</v>
      </c>
      <c r="AA11" s="60" t="s">
        <v>142</v>
      </c>
      <c r="AB11" s="61"/>
      <c r="AC11" s="51"/>
      <c r="AD11" s="50"/>
      <c r="AE11" s="62" t="s">
        <v>133</v>
      </c>
      <c r="AF11" s="59" t="s">
        <v>133</v>
      </c>
      <c r="AG11" s="50" t="s">
        <v>133</v>
      </c>
      <c r="AH11" s="51" t="s">
        <v>133</v>
      </c>
      <c r="AI11" s="53"/>
      <c r="AJ11" s="61">
        <v>42185</v>
      </c>
      <c r="AK11" s="51" t="s">
        <v>143</v>
      </c>
      <c r="AL11" s="50">
        <v>0.25</v>
      </c>
      <c r="AM11" s="62">
        <v>0.25</v>
      </c>
      <c r="AN11" s="59">
        <v>0.25</v>
      </c>
      <c r="AO11" s="50" t="s">
        <v>121</v>
      </c>
      <c r="AP11" s="51" t="s">
        <v>144</v>
      </c>
      <c r="AQ11" s="53" t="s">
        <v>145</v>
      </c>
      <c r="AR11" s="61">
        <v>42296</v>
      </c>
      <c r="AS11" s="51" t="s">
        <v>146</v>
      </c>
      <c r="AT11" s="62">
        <v>0.5</v>
      </c>
      <c r="AU11" s="62">
        <v>0.5</v>
      </c>
      <c r="AV11" s="59">
        <v>0.5</v>
      </c>
      <c r="AW11" s="50" t="s">
        <v>121</v>
      </c>
      <c r="AX11" s="51" t="s">
        <v>147</v>
      </c>
      <c r="AY11" s="53" t="s">
        <v>148</v>
      </c>
      <c r="AZ11" s="61"/>
      <c r="BA11" s="51"/>
      <c r="BB11" s="50"/>
      <c r="BC11" s="62" t="s">
        <v>133</v>
      </c>
      <c r="BD11" s="59" t="s">
        <v>133</v>
      </c>
      <c r="BE11" s="50" t="s">
        <v>133</v>
      </c>
      <c r="BF11" s="51" t="s">
        <v>133</v>
      </c>
      <c r="BG11" s="53"/>
      <c r="BH11" s="63"/>
      <c r="BI11" s="51"/>
      <c r="BJ11" s="64"/>
      <c r="BK11" s="62" t="s">
        <v>133</v>
      </c>
      <c r="BL11" s="59" t="s">
        <v>133</v>
      </c>
      <c r="BM11" s="50" t="s">
        <v>133</v>
      </c>
      <c r="BN11" s="51" t="s">
        <v>133</v>
      </c>
      <c r="BO11" s="53"/>
      <c r="BP11" s="48" t="s">
        <v>149</v>
      </c>
      <c r="BQ11" s="56" t="str">
        <f t="shared" si="0"/>
        <v/>
      </c>
      <c r="BR11" s="50"/>
      <c r="BS11" s="51"/>
      <c r="BT11" s="53"/>
    </row>
    <row r="12" spans="1:72" ht="409.5" x14ac:dyDescent="0.25">
      <c r="A12" s="48">
        <v>1</v>
      </c>
      <c r="B12" s="49">
        <v>41455</v>
      </c>
      <c r="C12" s="50" t="s">
        <v>108</v>
      </c>
      <c r="D12" s="51" t="s">
        <v>109</v>
      </c>
      <c r="E12" s="49">
        <v>41455</v>
      </c>
      <c r="F12" s="50" t="s">
        <v>150</v>
      </c>
      <c r="G12" s="52" t="s">
        <v>151</v>
      </c>
      <c r="H12" s="53" t="s">
        <v>136</v>
      </c>
      <c r="I12" s="54"/>
      <c r="J12" s="51" t="s">
        <v>152</v>
      </c>
      <c r="K12" s="50">
        <v>3</v>
      </c>
      <c r="L12" s="50" t="s">
        <v>114</v>
      </c>
      <c r="M12" s="51"/>
      <c r="N12" s="55">
        <v>1</v>
      </c>
      <c r="O12" s="49">
        <v>41640</v>
      </c>
      <c r="P12" s="49">
        <v>42004</v>
      </c>
      <c r="Q12" s="56" t="str">
        <f>IF(H12="","",VLOOKUP(H12,#REF!,2,FALSE))</f>
        <v xml:space="preserve">Subdirector Administrativo </v>
      </c>
      <c r="R12" s="51" t="s">
        <v>138</v>
      </c>
      <c r="S12" s="51" t="s">
        <v>153</v>
      </c>
      <c r="T12" s="51" t="s">
        <v>154</v>
      </c>
      <c r="U12" s="51" t="s">
        <v>138</v>
      </c>
      <c r="V12" s="51" t="s">
        <v>155</v>
      </c>
      <c r="W12" s="57" t="s">
        <v>156</v>
      </c>
      <c r="X12" s="58">
        <v>1</v>
      </c>
      <c r="Y12" s="59">
        <v>0.33333333333333331</v>
      </c>
      <c r="Z12" s="50" t="s">
        <v>121</v>
      </c>
      <c r="AA12" s="60" t="s">
        <v>157</v>
      </c>
      <c r="AB12" s="61">
        <v>42124</v>
      </c>
      <c r="AC12" s="51" t="s">
        <v>158</v>
      </c>
      <c r="AD12" s="50">
        <v>1.5</v>
      </c>
      <c r="AE12" s="62">
        <v>0.5</v>
      </c>
      <c r="AF12" s="59">
        <v>0.5</v>
      </c>
      <c r="AG12" s="50" t="s">
        <v>121</v>
      </c>
      <c r="AH12" s="51" t="s">
        <v>159</v>
      </c>
      <c r="AI12" s="53" t="s">
        <v>160</v>
      </c>
      <c r="AJ12" s="61">
        <v>42185</v>
      </c>
      <c r="AK12" s="51" t="s">
        <v>161</v>
      </c>
      <c r="AL12" s="50">
        <v>2</v>
      </c>
      <c r="AM12" s="62">
        <v>0.66666666666666663</v>
      </c>
      <c r="AN12" s="59">
        <v>0.66666666666666663</v>
      </c>
      <c r="AO12" s="50" t="s">
        <v>121</v>
      </c>
      <c r="AP12" s="51" t="s">
        <v>162</v>
      </c>
      <c r="AQ12" s="53" t="s">
        <v>163</v>
      </c>
      <c r="AR12" s="61">
        <v>42297</v>
      </c>
      <c r="AS12" s="51" t="s">
        <v>164</v>
      </c>
      <c r="AT12" s="62">
        <v>2.1666666666666665</v>
      </c>
      <c r="AU12" s="62">
        <v>0.72222222222222221</v>
      </c>
      <c r="AV12" s="59">
        <v>0.72222222222222221</v>
      </c>
      <c r="AW12" s="50" t="s">
        <v>121</v>
      </c>
      <c r="AX12" s="51" t="s">
        <v>165</v>
      </c>
      <c r="AY12" s="53" t="s">
        <v>148</v>
      </c>
      <c r="AZ12" s="61"/>
      <c r="BA12" s="51"/>
      <c r="BB12" s="50"/>
      <c r="BC12" s="62" t="s">
        <v>133</v>
      </c>
      <c r="BD12" s="59" t="s">
        <v>133</v>
      </c>
      <c r="BE12" s="50" t="s">
        <v>133</v>
      </c>
      <c r="BF12" s="51" t="s">
        <v>133</v>
      </c>
      <c r="BG12" s="53"/>
      <c r="BH12" s="63"/>
      <c r="BI12" s="51"/>
      <c r="BJ12" s="64"/>
      <c r="BK12" s="62" t="s">
        <v>133</v>
      </c>
      <c r="BL12" s="59" t="s">
        <v>133</v>
      </c>
      <c r="BM12" s="50" t="s">
        <v>133</v>
      </c>
      <c r="BN12" s="51" t="s">
        <v>133</v>
      </c>
      <c r="BO12" s="53"/>
      <c r="BP12" s="48" t="s">
        <v>149</v>
      </c>
      <c r="BQ12" s="56" t="str">
        <f t="shared" si="0"/>
        <v/>
      </c>
      <c r="BR12" s="50"/>
      <c r="BS12" s="51"/>
      <c r="BT12" s="53"/>
    </row>
    <row r="13" spans="1:72" ht="405" x14ac:dyDescent="0.25">
      <c r="A13" s="48">
        <v>1</v>
      </c>
      <c r="B13" s="49">
        <v>41455</v>
      </c>
      <c r="C13" s="50" t="s">
        <v>108</v>
      </c>
      <c r="D13" s="51" t="s">
        <v>109</v>
      </c>
      <c r="E13" s="49">
        <v>41455</v>
      </c>
      <c r="F13" s="50" t="s">
        <v>166</v>
      </c>
      <c r="G13" s="52" t="s">
        <v>167</v>
      </c>
      <c r="H13" s="53" t="s">
        <v>136</v>
      </c>
      <c r="I13" s="54"/>
      <c r="J13" s="51" t="s">
        <v>152</v>
      </c>
      <c r="K13" s="50">
        <v>3</v>
      </c>
      <c r="L13" s="50" t="s">
        <v>114</v>
      </c>
      <c r="M13" s="51"/>
      <c r="N13" s="55">
        <v>1</v>
      </c>
      <c r="O13" s="49">
        <v>41640</v>
      </c>
      <c r="P13" s="49">
        <v>42004</v>
      </c>
      <c r="Q13" s="56" t="str">
        <f>IF(H13="","",VLOOKUP(H13,#REF!,2,FALSE))</f>
        <v xml:space="preserve">Subdirector Administrativo </v>
      </c>
      <c r="R13" s="51" t="s">
        <v>138</v>
      </c>
      <c r="S13" s="51" t="s">
        <v>153</v>
      </c>
      <c r="T13" s="51" t="s">
        <v>154</v>
      </c>
      <c r="U13" s="51" t="s">
        <v>138</v>
      </c>
      <c r="V13" s="51" t="s">
        <v>155</v>
      </c>
      <c r="W13" s="57" t="s">
        <v>156</v>
      </c>
      <c r="X13" s="58">
        <v>1</v>
      </c>
      <c r="Y13" s="59">
        <v>0.33333333333333331</v>
      </c>
      <c r="Z13" s="50" t="s">
        <v>121</v>
      </c>
      <c r="AA13" s="60" t="s">
        <v>168</v>
      </c>
      <c r="AB13" s="61">
        <v>42124</v>
      </c>
      <c r="AC13" s="51" t="s">
        <v>158</v>
      </c>
      <c r="AD13" s="50">
        <v>1.5</v>
      </c>
      <c r="AE13" s="62">
        <v>0.5</v>
      </c>
      <c r="AF13" s="59">
        <v>0.5</v>
      </c>
      <c r="AG13" s="50" t="s">
        <v>121</v>
      </c>
      <c r="AH13" s="51" t="s">
        <v>159</v>
      </c>
      <c r="AI13" s="53" t="s">
        <v>160</v>
      </c>
      <c r="AJ13" s="61">
        <v>42185</v>
      </c>
      <c r="AK13" s="51" t="s">
        <v>161</v>
      </c>
      <c r="AL13" s="50">
        <v>2</v>
      </c>
      <c r="AM13" s="62">
        <v>0.66666666666666663</v>
      </c>
      <c r="AN13" s="59">
        <v>0.66666666666666663</v>
      </c>
      <c r="AO13" s="50" t="s">
        <v>121</v>
      </c>
      <c r="AP13" s="51" t="s">
        <v>162</v>
      </c>
      <c r="AQ13" s="53" t="s">
        <v>163</v>
      </c>
      <c r="AR13" s="61">
        <v>42297</v>
      </c>
      <c r="AS13" s="51" t="s">
        <v>164</v>
      </c>
      <c r="AT13" s="62">
        <v>2.1666666666666665</v>
      </c>
      <c r="AU13" s="62">
        <v>0.72222222222222221</v>
      </c>
      <c r="AV13" s="59">
        <v>0.72222222222222221</v>
      </c>
      <c r="AW13" s="50" t="s">
        <v>121</v>
      </c>
      <c r="AX13" s="51" t="s">
        <v>165</v>
      </c>
      <c r="AY13" s="53" t="s">
        <v>148</v>
      </c>
      <c r="AZ13" s="61"/>
      <c r="BA13" s="51"/>
      <c r="BB13" s="50"/>
      <c r="BC13" s="62" t="s">
        <v>133</v>
      </c>
      <c r="BD13" s="59" t="s">
        <v>133</v>
      </c>
      <c r="BE13" s="50" t="s">
        <v>133</v>
      </c>
      <c r="BF13" s="51" t="s">
        <v>133</v>
      </c>
      <c r="BG13" s="53"/>
      <c r="BH13" s="63"/>
      <c r="BI13" s="51"/>
      <c r="BJ13" s="64"/>
      <c r="BK13" s="62" t="s">
        <v>133</v>
      </c>
      <c r="BL13" s="59" t="s">
        <v>133</v>
      </c>
      <c r="BM13" s="50" t="s">
        <v>133</v>
      </c>
      <c r="BN13" s="51" t="s">
        <v>133</v>
      </c>
      <c r="BO13" s="53"/>
      <c r="BP13" s="48" t="s">
        <v>149</v>
      </c>
      <c r="BQ13" s="56" t="str">
        <f t="shared" si="0"/>
        <v/>
      </c>
      <c r="BR13" s="50"/>
      <c r="BS13" s="51"/>
      <c r="BT13" s="53"/>
    </row>
    <row r="14" spans="1:72" ht="247.5" x14ac:dyDescent="0.25">
      <c r="A14" s="48">
        <v>2</v>
      </c>
      <c r="B14" s="49">
        <v>41455</v>
      </c>
      <c r="C14" s="50" t="s">
        <v>108</v>
      </c>
      <c r="D14" s="51" t="s">
        <v>169</v>
      </c>
      <c r="E14" s="49">
        <v>41455</v>
      </c>
      <c r="F14" s="50" t="s">
        <v>170</v>
      </c>
      <c r="G14" s="52" t="s">
        <v>171</v>
      </c>
      <c r="H14" s="53" t="s">
        <v>112</v>
      </c>
      <c r="I14" s="54"/>
      <c r="J14" s="51" t="s">
        <v>172</v>
      </c>
      <c r="K14" s="50">
        <v>1</v>
      </c>
      <c r="L14" s="50" t="s">
        <v>173</v>
      </c>
      <c r="M14" s="51"/>
      <c r="N14" s="55">
        <v>1</v>
      </c>
      <c r="O14" s="49">
        <v>40742</v>
      </c>
      <c r="P14" s="49">
        <v>41639</v>
      </c>
      <c r="Q14" s="56" t="str">
        <f>IF(H14="","",VLOOKUP(H14,#REF!,2,FALSE))</f>
        <v>Director Operativo</v>
      </c>
      <c r="R14" s="51" t="s">
        <v>115</v>
      </c>
      <c r="S14" s="51" t="s">
        <v>174</v>
      </c>
      <c r="T14" s="51" t="s">
        <v>175</v>
      </c>
      <c r="U14" s="51" t="s">
        <v>176</v>
      </c>
      <c r="V14" s="51" t="s">
        <v>119</v>
      </c>
      <c r="W14" s="57" t="s">
        <v>120</v>
      </c>
      <c r="X14" s="58">
        <v>0</v>
      </c>
      <c r="Y14" s="59">
        <v>0</v>
      </c>
      <c r="Z14" s="50" t="s">
        <v>121</v>
      </c>
      <c r="AA14" s="60" t="s">
        <v>177</v>
      </c>
      <c r="AB14" s="61">
        <v>42094</v>
      </c>
      <c r="AC14" s="51" t="s">
        <v>178</v>
      </c>
      <c r="AD14" s="50">
        <v>0.4</v>
      </c>
      <c r="AE14" s="62">
        <v>0.4</v>
      </c>
      <c r="AF14" s="59">
        <v>0.4</v>
      </c>
      <c r="AG14" s="50" t="s">
        <v>121</v>
      </c>
      <c r="AH14" s="51" t="s">
        <v>179</v>
      </c>
      <c r="AI14" s="53" t="s">
        <v>148</v>
      </c>
      <c r="AJ14" s="61">
        <v>42185</v>
      </c>
      <c r="AK14" s="51" t="s">
        <v>180</v>
      </c>
      <c r="AL14" s="50">
        <v>0</v>
      </c>
      <c r="AM14" s="62">
        <v>0</v>
      </c>
      <c r="AN14" s="59">
        <v>0.4</v>
      </c>
      <c r="AO14" s="50" t="s">
        <v>121</v>
      </c>
      <c r="AP14" s="51" t="s">
        <v>181</v>
      </c>
      <c r="AQ14" s="53" t="s">
        <v>148</v>
      </c>
      <c r="AR14" s="61">
        <v>42292</v>
      </c>
      <c r="AS14" s="51" t="s">
        <v>182</v>
      </c>
      <c r="AT14" s="50">
        <v>1</v>
      </c>
      <c r="AU14" s="62">
        <v>1</v>
      </c>
      <c r="AV14" s="59">
        <v>1</v>
      </c>
      <c r="AW14" s="50" t="s">
        <v>130</v>
      </c>
      <c r="AX14" s="51" t="s">
        <v>183</v>
      </c>
      <c r="AY14" s="53" t="s">
        <v>160</v>
      </c>
      <c r="AZ14" s="61"/>
      <c r="BA14" s="51"/>
      <c r="BB14" s="50"/>
      <c r="BC14" s="62" t="s">
        <v>133</v>
      </c>
      <c r="BD14" s="59" t="s">
        <v>133</v>
      </c>
      <c r="BE14" s="50" t="s">
        <v>133</v>
      </c>
      <c r="BF14" s="51" t="s">
        <v>133</v>
      </c>
      <c r="BG14" s="53"/>
      <c r="BH14" s="63"/>
      <c r="BI14" s="51"/>
      <c r="BJ14" s="64"/>
      <c r="BK14" s="62" t="s">
        <v>133</v>
      </c>
      <c r="BL14" s="59" t="s">
        <v>133</v>
      </c>
      <c r="BM14" s="50" t="s">
        <v>133</v>
      </c>
      <c r="BN14" s="51" t="s">
        <v>133</v>
      </c>
      <c r="BO14" s="53"/>
      <c r="BP14" s="48" t="s">
        <v>134</v>
      </c>
      <c r="BQ14" s="56" t="str">
        <f t="shared" si="0"/>
        <v>Nicolás David Castillo González</v>
      </c>
      <c r="BR14" s="50"/>
      <c r="BS14" s="51"/>
      <c r="BT14" s="53"/>
    </row>
    <row r="15" spans="1:72" ht="270" x14ac:dyDescent="0.25">
      <c r="A15" s="48">
        <v>2</v>
      </c>
      <c r="B15" s="49">
        <v>41455</v>
      </c>
      <c r="C15" s="50" t="s">
        <v>108</v>
      </c>
      <c r="D15" s="51" t="s">
        <v>169</v>
      </c>
      <c r="E15" s="49">
        <v>41455</v>
      </c>
      <c r="F15" s="50" t="s">
        <v>184</v>
      </c>
      <c r="G15" s="52" t="s">
        <v>185</v>
      </c>
      <c r="H15" s="53" t="s">
        <v>112</v>
      </c>
      <c r="I15" s="54"/>
      <c r="J15" s="51" t="s">
        <v>186</v>
      </c>
      <c r="K15" s="50">
        <v>1</v>
      </c>
      <c r="L15" s="50" t="s">
        <v>173</v>
      </c>
      <c r="M15" s="51"/>
      <c r="N15" s="55">
        <v>1</v>
      </c>
      <c r="O15" s="49">
        <v>41244</v>
      </c>
      <c r="P15" s="49">
        <v>41639</v>
      </c>
      <c r="Q15" s="56" t="str">
        <f>IF(H15="","",VLOOKUP(H15,#REF!,2,FALSE))</f>
        <v>Director Operativo</v>
      </c>
      <c r="R15" s="51" t="s">
        <v>115</v>
      </c>
      <c r="S15" s="51" t="s">
        <v>174</v>
      </c>
      <c r="T15" s="51" t="s">
        <v>175</v>
      </c>
      <c r="U15" s="51" t="s">
        <v>176</v>
      </c>
      <c r="V15" s="51" t="s">
        <v>119</v>
      </c>
      <c r="W15" s="57" t="s">
        <v>120</v>
      </c>
      <c r="X15" s="58">
        <v>0.66</v>
      </c>
      <c r="Y15" s="59">
        <v>0.66</v>
      </c>
      <c r="Z15" s="50" t="s">
        <v>121</v>
      </c>
      <c r="AA15" s="60" t="s">
        <v>187</v>
      </c>
      <c r="AB15" s="61">
        <v>42094</v>
      </c>
      <c r="AC15" s="51" t="s">
        <v>178</v>
      </c>
      <c r="AD15" s="50">
        <v>0</v>
      </c>
      <c r="AE15" s="62">
        <v>0</v>
      </c>
      <c r="AF15" s="59">
        <v>0.66</v>
      </c>
      <c r="AG15" s="50" t="s">
        <v>121</v>
      </c>
      <c r="AH15" s="51" t="s">
        <v>188</v>
      </c>
      <c r="AI15" s="53" t="s">
        <v>148</v>
      </c>
      <c r="AJ15" s="61">
        <v>42185</v>
      </c>
      <c r="AK15" s="51" t="s">
        <v>180</v>
      </c>
      <c r="AL15" s="50">
        <v>0</v>
      </c>
      <c r="AM15" s="62">
        <v>0</v>
      </c>
      <c r="AN15" s="59">
        <v>0.66</v>
      </c>
      <c r="AO15" s="50" t="s">
        <v>121</v>
      </c>
      <c r="AP15" s="51" t="s">
        <v>189</v>
      </c>
      <c r="AQ15" s="53" t="s">
        <v>148</v>
      </c>
      <c r="AR15" s="61">
        <v>42292</v>
      </c>
      <c r="AS15" s="51" t="s">
        <v>182</v>
      </c>
      <c r="AT15" s="50">
        <v>1</v>
      </c>
      <c r="AU15" s="62">
        <v>1</v>
      </c>
      <c r="AV15" s="59">
        <v>1</v>
      </c>
      <c r="AW15" s="50" t="s">
        <v>130</v>
      </c>
      <c r="AX15" s="51" t="s">
        <v>190</v>
      </c>
      <c r="AY15" s="53" t="s">
        <v>160</v>
      </c>
      <c r="AZ15" s="61"/>
      <c r="BA15" s="51"/>
      <c r="BB15" s="50"/>
      <c r="BC15" s="62" t="s">
        <v>133</v>
      </c>
      <c r="BD15" s="59" t="s">
        <v>133</v>
      </c>
      <c r="BE15" s="50" t="s">
        <v>133</v>
      </c>
      <c r="BF15" s="51" t="s">
        <v>133</v>
      </c>
      <c r="BG15" s="53"/>
      <c r="BH15" s="63"/>
      <c r="BI15" s="51"/>
      <c r="BJ15" s="64"/>
      <c r="BK15" s="62" t="s">
        <v>133</v>
      </c>
      <c r="BL15" s="59" t="s">
        <v>133</v>
      </c>
      <c r="BM15" s="50" t="s">
        <v>133</v>
      </c>
      <c r="BN15" s="51" t="s">
        <v>133</v>
      </c>
      <c r="BO15" s="53"/>
      <c r="BP15" s="48" t="s">
        <v>134</v>
      </c>
      <c r="BQ15" s="56" t="str">
        <f t="shared" si="0"/>
        <v>Nicolás David Castillo González</v>
      </c>
      <c r="BR15" s="50"/>
      <c r="BS15" s="51"/>
      <c r="BT15" s="53"/>
    </row>
    <row r="16" spans="1:72" ht="202.5" x14ac:dyDescent="0.25">
      <c r="A16" s="48">
        <v>3</v>
      </c>
      <c r="B16" s="49">
        <v>41455</v>
      </c>
      <c r="C16" s="50" t="s">
        <v>108</v>
      </c>
      <c r="D16" s="51" t="s">
        <v>191</v>
      </c>
      <c r="E16" s="49">
        <v>41455</v>
      </c>
      <c r="F16" s="50" t="s">
        <v>192</v>
      </c>
      <c r="G16" s="52" t="s">
        <v>193</v>
      </c>
      <c r="H16" s="53" t="s">
        <v>112</v>
      </c>
      <c r="I16" s="54"/>
      <c r="J16" s="51" t="s">
        <v>194</v>
      </c>
      <c r="K16" s="50">
        <v>1</v>
      </c>
      <c r="L16" s="50" t="s">
        <v>173</v>
      </c>
      <c r="M16" s="51"/>
      <c r="N16" s="55">
        <v>1</v>
      </c>
      <c r="O16" s="49">
        <v>40664</v>
      </c>
      <c r="P16" s="49">
        <v>41639</v>
      </c>
      <c r="Q16" s="56" t="str">
        <f>IF(H16="","",VLOOKUP(H16,#REF!,2,FALSE))</f>
        <v>Director Operativo</v>
      </c>
      <c r="R16" s="51" t="s">
        <v>115</v>
      </c>
      <c r="S16" s="51" t="s">
        <v>174</v>
      </c>
      <c r="T16" s="51" t="s">
        <v>175</v>
      </c>
      <c r="U16" s="51" t="s">
        <v>176</v>
      </c>
      <c r="V16" s="51" t="s">
        <v>119</v>
      </c>
      <c r="W16" s="57" t="s">
        <v>120</v>
      </c>
      <c r="X16" s="58">
        <v>0</v>
      </c>
      <c r="Y16" s="59">
        <v>0</v>
      </c>
      <c r="Z16" s="50" t="s">
        <v>121</v>
      </c>
      <c r="AA16" s="60" t="s">
        <v>195</v>
      </c>
      <c r="AB16" s="61">
        <v>42094</v>
      </c>
      <c r="AC16" s="51" t="s">
        <v>178</v>
      </c>
      <c r="AD16" s="50">
        <v>0.4</v>
      </c>
      <c r="AE16" s="62">
        <v>0.4</v>
      </c>
      <c r="AF16" s="59">
        <v>0.4</v>
      </c>
      <c r="AG16" s="50" t="s">
        <v>121</v>
      </c>
      <c r="AH16" s="51" t="s">
        <v>179</v>
      </c>
      <c r="AI16" s="53" t="s">
        <v>148</v>
      </c>
      <c r="AJ16" s="61">
        <v>42185</v>
      </c>
      <c r="AK16" s="51" t="s">
        <v>196</v>
      </c>
      <c r="AL16" s="50">
        <v>0</v>
      </c>
      <c r="AM16" s="62">
        <v>0</v>
      </c>
      <c r="AN16" s="59">
        <v>0.4</v>
      </c>
      <c r="AO16" s="50" t="s">
        <v>121</v>
      </c>
      <c r="AP16" s="51" t="s">
        <v>197</v>
      </c>
      <c r="AQ16" s="53" t="s">
        <v>148</v>
      </c>
      <c r="AR16" s="61">
        <v>42292</v>
      </c>
      <c r="AS16" s="51" t="s">
        <v>198</v>
      </c>
      <c r="AT16" s="50">
        <v>1</v>
      </c>
      <c r="AU16" s="62">
        <v>1</v>
      </c>
      <c r="AV16" s="59">
        <v>1</v>
      </c>
      <c r="AW16" s="50" t="s">
        <v>130</v>
      </c>
      <c r="AX16" s="51" t="s">
        <v>199</v>
      </c>
      <c r="AY16" s="53" t="s">
        <v>160</v>
      </c>
      <c r="AZ16" s="61"/>
      <c r="BA16" s="51"/>
      <c r="BB16" s="50"/>
      <c r="BC16" s="62" t="s">
        <v>133</v>
      </c>
      <c r="BD16" s="59" t="s">
        <v>133</v>
      </c>
      <c r="BE16" s="50" t="s">
        <v>133</v>
      </c>
      <c r="BF16" s="51" t="s">
        <v>133</v>
      </c>
      <c r="BG16" s="53"/>
      <c r="BH16" s="63"/>
      <c r="BI16" s="51"/>
      <c r="BJ16" s="64"/>
      <c r="BK16" s="62" t="s">
        <v>133</v>
      </c>
      <c r="BL16" s="59" t="s">
        <v>133</v>
      </c>
      <c r="BM16" s="50" t="s">
        <v>133</v>
      </c>
      <c r="BN16" s="51" t="s">
        <v>133</v>
      </c>
      <c r="BO16" s="53"/>
      <c r="BP16" s="48" t="s">
        <v>134</v>
      </c>
      <c r="BQ16" s="56" t="str">
        <f t="shared" si="0"/>
        <v>Nicolás David Castillo González</v>
      </c>
      <c r="BR16" s="50"/>
      <c r="BS16" s="51"/>
      <c r="BT16" s="53"/>
    </row>
    <row r="17" spans="1:72" ht="236.25" x14ac:dyDescent="0.25">
      <c r="A17" s="48">
        <v>3</v>
      </c>
      <c r="B17" s="49">
        <v>41455</v>
      </c>
      <c r="C17" s="50" t="s">
        <v>108</v>
      </c>
      <c r="D17" s="51" t="s">
        <v>191</v>
      </c>
      <c r="E17" s="49">
        <v>41455</v>
      </c>
      <c r="F17" s="50" t="s">
        <v>200</v>
      </c>
      <c r="G17" s="52" t="s">
        <v>201</v>
      </c>
      <c r="H17" s="53" t="s">
        <v>112</v>
      </c>
      <c r="I17" s="54"/>
      <c r="J17" s="51" t="s">
        <v>202</v>
      </c>
      <c r="K17" s="50">
        <v>3</v>
      </c>
      <c r="L17" s="50" t="s">
        <v>173</v>
      </c>
      <c r="M17" s="51"/>
      <c r="N17" s="55">
        <v>1</v>
      </c>
      <c r="O17" s="49">
        <v>41640</v>
      </c>
      <c r="P17" s="49">
        <v>41791</v>
      </c>
      <c r="Q17" s="56" t="str">
        <f>IF(H17="","",VLOOKUP(H17,#REF!,2,FALSE))</f>
        <v>Director Operativo</v>
      </c>
      <c r="R17" s="51" t="s">
        <v>115</v>
      </c>
      <c r="S17" s="51" t="s">
        <v>203</v>
      </c>
      <c r="T17" s="51" t="s">
        <v>204</v>
      </c>
      <c r="U17" s="51" t="s">
        <v>205</v>
      </c>
      <c r="V17" s="51" t="s">
        <v>119</v>
      </c>
      <c r="W17" s="57" t="s">
        <v>120</v>
      </c>
      <c r="X17" s="58">
        <v>2</v>
      </c>
      <c r="Y17" s="59">
        <v>0.66666666666666663</v>
      </c>
      <c r="Z17" s="50" t="s">
        <v>121</v>
      </c>
      <c r="AA17" s="60" t="s">
        <v>206</v>
      </c>
      <c r="AB17" s="61">
        <v>42124</v>
      </c>
      <c r="AC17" s="51" t="s">
        <v>207</v>
      </c>
      <c r="AD17" s="50">
        <v>0</v>
      </c>
      <c r="AE17" s="62">
        <v>0</v>
      </c>
      <c r="AF17" s="59">
        <v>0.66666666666666663</v>
      </c>
      <c r="AG17" s="50" t="s">
        <v>121</v>
      </c>
      <c r="AH17" s="51" t="s">
        <v>208</v>
      </c>
      <c r="AI17" s="53" t="s">
        <v>160</v>
      </c>
      <c r="AJ17" s="61">
        <v>42185</v>
      </c>
      <c r="AK17" s="51" t="s">
        <v>209</v>
      </c>
      <c r="AL17" s="50">
        <v>0</v>
      </c>
      <c r="AM17" s="62">
        <v>0</v>
      </c>
      <c r="AN17" s="59">
        <v>0.66666666666666663</v>
      </c>
      <c r="AO17" s="50" t="s">
        <v>121</v>
      </c>
      <c r="AP17" s="51" t="s">
        <v>210</v>
      </c>
      <c r="AQ17" s="53" t="s">
        <v>211</v>
      </c>
      <c r="AR17" s="61">
        <v>42298</v>
      </c>
      <c r="AS17" s="51" t="s">
        <v>212</v>
      </c>
      <c r="AT17" s="50">
        <v>0</v>
      </c>
      <c r="AU17" s="62">
        <v>0</v>
      </c>
      <c r="AV17" s="59">
        <v>0.66666666666666663</v>
      </c>
      <c r="AW17" s="50" t="s">
        <v>121</v>
      </c>
      <c r="AX17" s="51" t="s">
        <v>213</v>
      </c>
      <c r="AY17" s="53" t="s">
        <v>214</v>
      </c>
      <c r="AZ17" s="61"/>
      <c r="BA17" s="51"/>
      <c r="BB17" s="50"/>
      <c r="BC17" s="62" t="s">
        <v>133</v>
      </c>
      <c r="BD17" s="59" t="s">
        <v>133</v>
      </c>
      <c r="BE17" s="50" t="s">
        <v>133</v>
      </c>
      <c r="BF17" s="51" t="s">
        <v>133</v>
      </c>
      <c r="BG17" s="53"/>
      <c r="BH17" s="63"/>
      <c r="BI17" s="51"/>
      <c r="BJ17" s="64"/>
      <c r="BK17" s="62" t="s">
        <v>133</v>
      </c>
      <c r="BL17" s="59" t="s">
        <v>133</v>
      </c>
      <c r="BM17" s="50" t="s">
        <v>133</v>
      </c>
      <c r="BN17" s="51" t="s">
        <v>133</v>
      </c>
      <c r="BO17" s="53"/>
      <c r="BP17" s="48" t="s">
        <v>149</v>
      </c>
      <c r="BQ17" s="56" t="str">
        <f t="shared" si="0"/>
        <v/>
      </c>
      <c r="BR17" s="50"/>
      <c r="BS17" s="51"/>
      <c r="BT17" s="53"/>
    </row>
    <row r="18" spans="1:72" ht="191.25" x14ac:dyDescent="0.25">
      <c r="A18" s="48">
        <v>3</v>
      </c>
      <c r="B18" s="49">
        <v>41455</v>
      </c>
      <c r="C18" s="50" t="s">
        <v>108</v>
      </c>
      <c r="D18" s="51" t="s">
        <v>191</v>
      </c>
      <c r="E18" s="49">
        <v>41455</v>
      </c>
      <c r="F18" s="50" t="s">
        <v>215</v>
      </c>
      <c r="G18" s="52" t="s">
        <v>216</v>
      </c>
      <c r="H18" s="53" t="s">
        <v>136</v>
      </c>
      <c r="I18" s="54"/>
      <c r="J18" s="51" t="s">
        <v>217</v>
      </c>
      <c r="K18" s="50">
        <v>1</v>
      </c>
      <c r="L18" s="50" t="s">
        <v>173</v>
      </c>
      <c r="M18" s="51"/>
      <c r="N18" s="55">
        <v>1</v>
      </c>
      <c r="O18" s="49">
        <v>41640</v>
      </c>
      <c r="P18" s="49">
        <v>42004</v>
      </c>
      <c r="Q18" s="56" t="str">
        <f>IF(H18="","",VLOOKUP(H18,#REF!,2,FALSE))</f>
        <v xml:space="preserve">Subdirector Administrativo </v>
      </c>
      <c r="R18" s="51" t="s">
        <v>138</v>
      </c>
      <c r="S18" s="51" t="s">
        <v>218</v>
      </c>
      <c r="T18" s="51" t="s">
        <v>219</v>
      </c>
      <c r="U18" s="51" t="s">
        <v>220</v>
      </c>
      <c r="V18" s="51" t="s">
        <v>119</v>
      </c>
      <c r="W18" s="57" t="s">
        <v>120</v>
      </c>
      <c r="X18" s="58">
        <v>0.8</v>
      </c>
      <c r="Y18" s="59">
        <v>0.8</v>
      </c>
      <c r="Z18" s="50" t="s">
        <v>121</v>
      </c>
      <c r="AA18" s="60" t="s">
        <v>221</v>
      </c>
      <c r="AB18" s="61">
        <v>42124</v>
      </c>
      <c r="AC18" s="51" t="s">
        <v>222</v>
      </c>
      <c r="AD18" s="50">
        <v>0</v>
      </c>
      <c r="AE18" s="62">
        <v>0</v>
      </c>
      <c r="AF18" s="59">
        <v>0.8</v>
      </c>
      <c r="AG18" s="50" t="s">
        <v>121</v>
      </c>
      <c r="AH18" s="51" t="s">
        <v>223</v>
      </c>
      <c r="AI18" s="53" t="s">
        <v>160</v>
      </c>
      <c r="AJ18" s="61">
        <v>42185</v>
      </c>
      <c r="AK18" s="51" t="s">
        <v>224</v>
      </c>
      <c r="AL18" s="50">
        <v>0.9</v>
      </c>
      <c r="AM18" s="62">
        <v>0.9</v>
      </c>
      <c r="AN18" s="59">
        <v>0.9</v>
      </c>
      <c r="AO18" s="50" t="s">
        <v>121</v>
      </c>
      <c r="AP18" s="51" t="s">
        <v>225</v>
      </c>
      <c r="AQ18" s="53" t="s">
        <v>160</v>
      </c>
      <c r="AR18" s="61">
        <v>42297</v>
      </c>
      <c r="AS18" s="51" t="s">
        <v>226</v>
      </c>
      <c r="AT18" s="62">
        <v>0.95</v>
      </c>
      <c r="AU18" s="62">
        <v>0.95</v>
      </c>
      <c r="AV18" s="59">
        <v>0.95</v>
      </c>
      <c r="AW18" s="50" t="s">
        <v>121</v>
      </c>
      <c r="AX18" s="51" t="s">
        <v>227</v>
      </c>
      <c r="AY18" s="53" t="s">
        <v>148</v>
      </c>
      <c r="AZ18" s="61"/>
      <c r="BA18" s="51"/>
      <c r="BB18" s="50"/>
      <c r="BC18" s="62" t="s">
        <v>133</v>
      </c>
      <c r="BD18" s="59" t="s">
        <v>133</v>
      </c>
      <c r="BE18" s="50" t="s">
        <v>133</v>
      </c>
      <c r="BF18" s="51" t="s">
        <v>133</v>
      </c>
      <c r="BG18" s="53"/>
      <c r="BH18" s="63"/>
      <c r="BI18" s="51"/>
      <c r="BJ18" s="64"/>
      <c r="BK18" s="62" t="s">
        <v>133</v>
      </c>
      <c r="BL18" s="59" t="s">
        <v>133</v>
      </c>
      <c r="BM18" s="50" t="s">
        <v>133</v>
      </c>
      <c r="BN18" s="51" t="s">
        <v>133</v>
      </c>
      <c r="BO18" s="53"/>
      <c r="BP18" s="48" t="s">
        <v>149</v>
      </c>
      <c r="BQ18" s="56" t="str">
        <f t="shared" si="0"/>
        <v/>
      </c>
      <c r="BR18" s="50"/>
      <c r="BS18" s="51"/>
      <c r="BT18" s="53"/>
    </row>
    <row r="19" spans="1:72" ht="225" x14ac:dyDescent="0.25">
      <c r="A19" s="48">
        <v>3</v>
      </c>
      <c r="B19" s="49">
        <v>41455</v>
      </c>
      <c r="C19" s="50" t="s">
        <v>108</v>
      </c>
      <c r="D19" s="51" t="s">
        <v>191</v>
      </c>
      <c r="E19" s="49">
        <v>41455</v>
      </c>
      <c r="F19" s="50" t="s">
        <v>228</v>
      </c>
      <c r="G19" s="52" t="s">
        <v>229</v>
      </c>
      <c r="H19" s="53" t="s">
        <v>136</v>
      </c>
      <c r="I19" s="54"/>
      <c r="J19" s="51" t="s">
        <v>230</v>
      </c>
      <c r="K19" s="50">
        <v>1</v>
      </c>
      <c r="L19" s="50" t="s">
        <v>173</v>
      </c>
      <c r="M19" s="51"/>
      <c r="N19" s="55">
        <v>1</v>
      </c>
      <c r="O19" s="49">
        <v>41640</v>
      </c>
      <c r="P19" s="49">
        <v>42004</v>
      </c>
      <c r="Q19" s="56" t="str">
        <f>IF(H19="","",VLOOKUP(H19,#REF!,2,FALSE))</f>
        <v xml:space="preserve">Subdirector Administrativo </v>
      </c>
      <c r="R19" s="51" t="s">
        <v>138</v>
      </c>
      <c r="S19" s="51" t="s">
        <v>218</v>
      </c>
      <c r="T19" s="51" t="s">
        <v>219</v>
      </c>
      <c r="U19" s="51" t="s">
        <v>220</v>
      </c>
      <c r="V19" s="51" t="s">
        <v>155</v>
      </c>
      <c r="W19" s="57" t="s">
        <v>156</v>
      </c>
      <c r="X19" s="58">
        <v>0.5</v>
      </c>
      <c r="Y19" s="59">
        <v>0.5</v>
      </c>
      <c r="Z19" s="50" t="s">
        <v>121</v>
      </c>
      <c r="AA19" s="60" t="s">
        <v>231</v>
      </c>
      <c r="AB19" s="61">
        <v>42124</v>
      </c>
      <c r="AC19" s="51" t="s">
        <v>232</v>
      </c>
      <c r="AD19" s="50">
        <v>0.8</v>
      </c>
      <c r="AE19" s="62">
        <v>0.8</v>
      </c>
      <c r="AF19" s="59">
        <v>0.8</v>
      </c>
      <c r="AG19" s="50" t="s">
        <v>121</v>
      </c>
      <c r="AH19" s="51" t="s">
        <v>233</v>
      </c>
      <c r="AI19" s="53" t="s">
        <v>160</v>
      </c>
      <c r="AJ19" s="61">
        <v>42185</v>
      </c>
      <c r="AK19" s="51" t="s">
        <v>234</v>
      </c>
      <c r="AL19" s="50">
        <v>1</v>
      </c>
      <c r="AM19" s="62">
        <v>1</v>
      </c>
      <c r="AN19" s="59">
        <v>1</v>
      </c>
      <c r="AO19" s="50" t="s">
        <v>130</v>
      </c>
      <c r="AP19" s="51" t="s">
        <v>235</v>
      </c>
      <c r="AQ19" s="53" t="s">
        <v>160</v>
      </c>
      <c r="AR19" s="61"/>
      <c r="AS19" s="51"/>
      <c r="AT19" s="50"/>
      <c r="AU19" s="62" t="s">
        <v>133</v>
      </c>
      <c r="AV19" s="59" t="s">
        <v>133</v>
      </c>
      <c r="AW19" s="50" t="s">
        <v>133</v>
      </c>
      <c r="AX19" s="51" t="s">
        <v>133</v>
      </c>
      <c r="AY19" s="53"/>
      <c r="AZ19" s="61"/>
      <c r="BA19" s="51"/>
      <c r="BB19" s="50"/>
      <c r="BC19" s="62" t="s">
        <v>133</v>
      </c>
      <c r="BD19" s="59" t="s">
        <v>133</v>
      </c>
      <c r="BE19" s="50" t="s">
        <v>133</v>
      </c>
      <c r="BF19" s="51" t="s">
        <v>133</v>
      </c>
      <c r="BG19" s="53"/>
      <c r="BH19" s="63"/>
      <c r="BI19" s="51"/>
      <c r="BJ19" s="64"/>
      <c r="BK19" s="62" t="s">
        <v>133</v>
      </c>
      <c r="BL19" s="59" t="s">
        <v>133</v>
      </c>
      <c r="BM19" s="50" t="s">
        <v>133</v>
      </c>
      <c r="BN19" s="51" t="s">
        <v>133</v>
      </c>
      <c r="BO19" s="53"/>
      <c r="BP19" s="48" t="s">
        <v>134</v>
      </c>
      <c r="BQ19" s="56" t="str">
        <f t="shared" si="0"/>
        <v>Nicolás David Castillo González</v>
      </c>
      <c r="BR19" s="50" t="s">
        <v>236</v>
      </c>
      <c r="BS19" s="51" t="s">
        <v>160</v>
      </c>
      <c r="BT19" s="53"/>
    </row>
    <row r="20" spans="1:72" ht="213.75" x14ac:dyDescent="0.25">
      <c r="A20" s="48">
        <v>3</v>
      </c>
      <c r="B20" s="49">
        <v>41455</v>
      </c>
      <c r="C20" s="50" t="s">
        <v>108</v>
      </c>
      <c r="D20" s="51" t="s">
        <v>191</v>
      </c>
      <c r="E20" s="49">
        <v>41455</v>
      </c>
      <c r="F20" s="50" t="s">
        <v>192</v>
      </c>
      <c r="G20" s="52" t="s">
        <v>237</v>
      </c>
      <c r="H20" s="53" t="s">
        <v>136</v>
      </c>
      <c r="I20" s="54"/>
      <c r="J20" s="51" t="s">
        <v>230</v>
      </c>
      <c r="K20" s="50">
        <v>1</v>
      </c>
      <c r="L20" s="50" t="s">
        <v>173</v>
      </c>
      <c r="M20" s="51"/>
      <c r="N20" s="55">
        <v>1</v>
      </c>
      <c r="O20" s="49">
        <v>40674</v>
      </c>
      <c r="P20" s="49">
        <v>41882</v>
      </c>
      <c r="Q20" s="56" t="str">
        <f>IF(H20="","",VLOOKUP(H20,#REF!,2,FALSE))</f>
        <v xml:space="preserve">Subdirector Administrativo </v>
      </c>
      <c r="R20" s="51" t="s">
        <v>138</v>
      </c>
      <c r="S20" s="51" t="s">
        <v>218</v>
      </c>
      <c r="T20" s="51" t="s">
        <v>219</v>
      </c>
      <c r="U20" s="51" t="s">
        <v>220</v>
      </c>
      <c r="V20" s="51" t="s">
        <v>155</v>
      </c>
      <c r="W20" s="57" t="s">
        <v>156</v>
      </c>
      <c r="X20" s="58">
        <v>0.5</v>
      </c>
      <c r="Y20" s="59">
        <v>0.5</v>
      </c>
      <c r="Z20" s="50" t="s">
        <v>121</v>
      </c>
      <c r="AA20" s="60" t="s">
        <v>238</v>
      </c>
      <c r="AB20" s="61">
        <v>42124</v>
      </c>
      <c r="AC20" s="51" t="s">
        <v>232</v>
      </c>
      <c r="AD20" s="50">
        <v>0.8</v>
      </c>
      <c r="AE20" s="62">
        <v>0.8</v>
      </c>
      <c r="AF20" s="59">
        <v>0.8</v>
      </c>
      <c r="AG20" s="50" t="s">
        <v>121</v>
      </c>
      <c r="AH20" s="51" t="s">
        <v>233</v>
      </c>
      <c r="AI20" s="53" t="s">
        <v>160</v>
      </c>
      <c r="AJ20" s="61">
        <v>42185</v>
      </c>
      <c r="AK20" s="51" t="s">
        <v>234</v>
      </c>
      <c r="AL20" s="50">
        <v>1</v>
      </c>
      <c r="AM20" s="62">
        <v>1</v>
      </c>
      <c r="AN20" s="59">
        <v>1</v>
      </c>
      <c r="AO20" s="50" t="s">
        <v>130</v>
      </c>
      <c r="AP20" s="51" t="s">
        <v>235</v>
      </c>
      <c r="AQ20" s="53" t="s">
        <v>160</v>
      </c>
      <c r="AR20" s="61"/>
      <c r="AS20" s="51"/>
      <c r="AT20" s="50"/>
      <c r="AU20" s="62" t="s">
        <v>133</v>
      </c>
      <c r="AV20" s="59" t="s">
        <v>133</v>
      </c>
      <c r="AW20" s="50" t="s">
        <v>133</v>
      </c>
      <c r="AX20" s="51" t="s">
        <v>133</v>
      </c>
      <c r="AY20" s="53"/>
      <c r="AZ20" s="61"/>
      <c r="BA20" s="51"/>
      <c r="BB20" s="50"/>
      <c r="BC20" s="62" t="s">
        <v>133</v>
      </c>
      <c r="BD20" s="59" t="s">
        <v>133</v>
      </c>
      <c r="BE20" s="50" t="s">
        <v>133</v>
      </c>
      <c r="BF20" s="51" t="s">
        <v>133</v>
      </c>
      <c r="BG20" s="53"/>
      <c r="BH20" s="63"/>
      <c r="BI20" s="51"/>
      <c r="BJ20" s="64"/>
      <c r="BK20" s="62" t="s">
        <v>133</v>
      </c>
      <c r="BL20" s="59" t="s">
        <v>133</v>
      </c>
      <c r="BM20" s="50" t="s">
        <v>133</v>
      </c>
      <c r="BN20" s="51" t="s">
        <v>133</v>
      </c>
      <c r="BO20" s="53"/>
      <c r="BP20" s="48" t="s">
        <v>134</v>
      </c>
      <c r="BQ20" s="56" t="str">
        <f t="shared" si="0"/>
        <v>Nicolás David Castillo González</v>
      </c>
      <c r="BR20" s="50" t="s">
        <v>236</v>
      </c>
      <c r="BS20" s="51" t="s">
        <v>160</v>
      </c>
      <c r="BT20" s="53"/>
    </row>
    <row r="21" spans="1:72" ht="123.75" x14ac:dyDescent="0.25">
      <c r="A21" s="48">
        <v>3</v>
      </c>
      <c r="B21" s="49">
        <v>41455</v>
      </c>
      <c r="C21" s="50" t="s">
        <v>108</v>
      </c>
      <c r="D21" s="51" t="s">
        <v>191</v>
      </c>
      <c r="E21" s="49">
        <v>41455</v>
      </c>
      <c r="F21" s="50" t="s">
        <v>239</v>
      </c>
      <c r="G21" s="52" t="s">
        <v>240</v>
      </c>
      <c r="H21" s="53" t="s">
        <v>136</v>
      </c>
      <c r="I21" s="54"/>
      <c r="J21" s="51" t="s">
        <v>241</v>
      </c>
      <c r="K21" s="50">
        <v>1</v>
      </c>
      <c r="L21" s="50" t="s">
        <v>173</v>
      </c>
      <c r="M21" s="51"/>
      <c r="N21" s="55">
        <v>1</v>
      </c>
      <c r="O21" s="49">
        <v>41640</v>
      </c>
      <c r="P21" s="49">
        <v>42004</v>
      </c>
      <c r="Q21" s="56" t="str">
        <f>IF(H21="","",VLOOKUP(H21,#REF!,2,FALSE))</f>
        <v xml:space="preserve">Subdirector Administrativo </v>
      </c>
      <c r="R21" s="51" t="s">
        <v>138</v>
      </c>
      <c r="S21" s="51" t="s">
        <v>218</v>
      </c>
      <c r="T21" s="51" t="s">
        <v>219</v>
      </c>
      <c r="U21" s="51" t="s">
        <v>220</v>
      </c>
      <c r="V21" s="51" t="s">
        <v>119</v>
      </c>
      <c r="W21" s="57" t="s">
        <v>120</v>
      </c>
      <c r="X21" s="58">
        <v>0</v>
      </c>
      <c r="Y21" s="59">
        <v>0</v>
      </c>
      <c r="Z21" s="50" t="s">
        <v>121</v>
      </c>
      <c r="AA21" s="60" t="s">
        <v>242</v>
      </c>
      <c r="AB21" s="61">
        <v>42124</v>
      </c>
      <c r="AC21" s="51"/>
      <c r="AD21" s="50">
        <v>0</v>
      </c>
      <c r="AE21" s="62">
        <v>0</v>
      </c>
      <c r="AF21" s="59">
        <v>0</v>
      </c>
      <c r="AG21" s="50" t="s">
        <v>121</v>
      </c>
      <c r="AH21" s="51" t="s">
        <v>243</v>
      </c>
      <c r="AI21" s="53" t="s">
        <v>160</v>
      </c>
      <c r="AJ21" s="61">
        <v>42185</v>
      </c>
      <c r="AK21" s="51" t="s">
        <v>196</v>
      </c>
      <c r="AL21" s="50">
        <v>0</v>
      </c>
      <c r="AM21" s="62">
        <v>0</v>
      </c>
      <c r="AN21" s="59">
        <v>0</v>
      </c>
      <c r="AO21" s="50" t="s">
        <v>121</v>
      </c>
      <c r="AP21" s="51" t="s">
        <v>244</v>
      </c>
      <c r="AQ21" s="53" t="s">
        <v>160</v>
      </c>
      <c r="AR21" s="61">
        <v>42297</v>
      </c>
      <c r="AS21" s="51" t="s">
        <v>245</v>
      </c>
      <c r="AT21" s="50">
        <v>0</v>
      </c>
      <c r="AU21" s="62">
        <v>0</v>
      </c>
      <c r="AV21" s="59">
        <v>0</v>
      </c>
      <c r="AW21" s="50" t="s">
        <v>121</v>
      </c>
      <c r="AX21" s="51" t="s">
        <v>246</v>
      </c>
      <c r="AY21" s="53" t="s">
        <v>148</v>
      </c>
      <c r="AZ21" s="61"/>
      <c r="BA21" s="51"/>
      <c r="BB21" s="50"/>
      <c r="BC21" s="62" t="s">
        <v>133</v>
      </c>
      <c r="BD21" s="59" t="s">
        <v>133</v>
      </c>
      <c r="BE21" s="50" t="s">
        <v>133</v>
      </c>
      <c r="BF21" s="51" t="s">
        <v>133</v>
      </c>
      <c r="BG21" s="53"/>
      <c r="BH21" s="63"/>
      <c r="BI21" s="51"/>
      <c r="BJ21" s="64"/>
      <c r="BK21" s="62" t="s">
        <v>133</v>
      </c>
      <c r="BL21" s="59" t="s">
        <v>133</v>
      </c>
      <c r="BM21" s="50" t="s">
        <v>133</v>
      </c>
      <c r="BN21" s="51" t="s">
        <v>133</v>
      </c>
      <c r="BO21" s="53"/>
      <c r="BP21" s="48" t="s">
        <v>149</v>
      </c>
      <c r="BQ21" s="56" t="str">
        <f t="shared" si="0"/>
        <v/>
      </c>
      <c r="BR21" s="50"/>
      <c r="BS21" s="51"/>
      <c r="BT21" s="53"/>
    </row>
    <row r="22" spans="1:72" ht="236.25" x14ac:dyDescent="0.25">
      <c r="A22" s="48">
        <v>4</v>
      </c>
      <c r="B22" s="49">
        <v>41455</v>
      </c>
      <c r="C22" s="50" t="s">
        <v>108</v>
      </c>
      <c r="D22" s="51" t="s">
        <v>247</v>
      </c>
      <c r="E22" s="49">
        <v>41455</v>
      </c>
      <c r="F22" s="50" t="s">
        <v>248</v>
      </c>
      <c r="G22" s="52" t="s">
        <v>249</v>
      </c>
      <c r="H22" s="53" t="s">
        <v>136</v>
      </c>
      <c r="I22" s="54"/>
      <c r="J22" s="51" t="s">
        <v>250</v>
      </c>
      <c r="K22" s="50">
        <v>2</v>
      </c>
      <c r="L22" s="50" t="s">
        <v>173</v>
      </c>
      <c r="M22" s="51"/>
      <c r="N22" s="55">
        <v>1</v>
      </c>
      <c r="O22" s="49">
        <v>41379</v>
      </c>
      <c r="P22" s="49">
        <v>41639</v>
      </c>
      <c r="Q22" s="56" t="str">
        <f>IF(H22="","",VLOOKUP(H22,#REF!,2,FALSE))</f>
        <v xml:space="preserve">Subdirector Administrativo </v>
      </c>
      <c r="R22" s="51" t="s">
        <v>138</v>
      </c>
      <c r="S22" s="51" t="s">
        <v>139</v>
      </c>
      <c r="T22" s="51" t="s">
        <v>251</v>
      </c>
      <c r="U22" s="51" t="s">
        <v>252</v>
      </c>
      <c r="V22" s="51" t="s">
        <v>119</v>
      </c>
      <c r="W22" s="57" t="s">
        <v>120</v>
      </c>
      <c r="X22" s="58">
        <v>1</v>
      </c>
      <c r="Y22" s="59">
        <v>0.5</v>
      </c>
      <c r="Z22" s="50" t="s">
        <v>121</v>
      </c>
      <c r="AA22" s="60" t="s">
        <v>253</v>
      </c>
      <c r="AB22" s="61"/>
      <c r="AC22" s="51"/>
      <c r="AD22" s="50"/>
      <c r="AE22" s="62" t="s">
        <v>133</v>
      </c>
      <c r="AF22" s="59" t="s">
        <v>133</v>
      </c>
      <c r="AG22" s="50" t="s">
        <v>133</v>
      </c>
      <c r="AH22" s="51" t="s">
        <v>133</v>
      </c>
      <c r="AI22" s="53"/>
      <c r="AJ22" s="61">
        <v>42185</v>
      </c>
      <c r="AK22" s="51" t="s">
        <v>254</v>
      </c>
      <c r="AL22" s="50">
        <v>2</v>
      </c>
      <c r="AM22" s="62">
        <v>1</v>
      </c>
      <c r="AN22" s="59">
        <v>1</v>
      </c>
      <c r="AO22" s="50" t="s">
        <v>130</v>
      </c>
      <c r="AP22" s="51" t="s">
        <v>255</v>
      </c>
      <c r="AQ22" s="53" t="s">
        <v>145</v>
      </c>
      <c r="AR22" s="61"/>
      <c r="AS22" s="51"/>
      <c r="AT22" s="50"/>
      <c r="AU22" s="62" t="s">
        <v>133</v>
      </c>
      <c r="AV22" s="59" t="s">
        <v>133</v>
      </c>
      <c r="AW22" s="50" t="s">
        <v>133</v>
      </c>
      <c r="AX22" s="51" t="s">
        <v>133</v>
      </c>
      <c r="AY22" s="53"/>
      <c r="AZ22" s="61"/>
      <c r="BA22" s="51"/>
      <c r="BB22" s="50"/>
      <c r="BC22" s="62" t="s">
        <v>133</v>
      </c>
      <c r="BD22" s="59" t="s">
        <v>133</v>
      </c>
      <c r="BE22" s="50" t="s">
        <v>133</v>
      </c>
      <c r="BF22" s="51" t="s">
        <v>133</v>
      </c>
      <c r="BG22" s="53"/>
      <c r="BH22" s="63"/>
      <c r="BI22" s="51"/>
      <c r="BJ22" s="64"/>
      <c r="BK22" s="62" t="s">
        <v>133</v>
      </c>
      <c r="BL22" s="59" t="s">
        <v>133</v>
      </c>
      <c r="BM22" s="50" t="s">
        <v>133</v>
      </c>
      <c r="BN22" s="51" t="s">
        <v>133</v>
      </c>
      <c r="BO22" s="53"/>
      <c r="BP22" s="48" t="s">
        <v>134</v>
      </c>
      <c r="BQ22" s="56" t="str">
        <f t="shared" si="0"/>
        <v>Camilo Andrés Caicedo Estrada</v>
      </c>
      <c r="BR22" s="50" t="s">
        <v>236</v>
      </c>
      <c r="BS22" s="51" t="s">
        <v>145</v>
      </c>
      <c r="BT22" s="53"/>
    </row>
    <row r="23" spans="1:72" ht="213.75" x14ac:dyDescent="0.25">
      <c r="A23" s="48">
        <v>4</v>
      </c>
      <c r="B23" s="49">
        <v>41455</v>
      </c>
      <c r="C23" s="50" t="s">
        <v>108</v>
      </c>
      <c r="D23" s="51" t="s">
        <v>247</v>
      </c>
      <c r="E23" s="49">
        <v>41455</v>
      </c>
      <c r="F23" s="50" t="s">
        <v>256</v>
      </c>
      <c r="G23" s="52" t="s">
        <v>257</v>
      </c>
      <c r="H23" s="53" t="s">
        <v>136</v>
      </c>
      <c r="I23" s="54"/>
      <c r="J23" s="51" t="s">
        <v>258</v>
      </c>
      <c r="K23" s="50">
        <v>1</v>
      </c>
      <c r="L23" s="50" t="s">
        <v>173</v>
      </c>
      <c r="M23" s="51"/>
      <c r="N23" s="55">
        <v>1</v>
      </c>
      <c r="O23" s="49">
        <v>41426</v>
      </c>
      <c r="P23" s="49">
        <v>41820</v>
      </c>
      <c r="Q23" s="56" t="str">
        <f>IF(H23="","",VLOOKUP(H23,#REF!,2,FALSE))</f>
        <v xml:space="preserve">Subdirector Administrativo </v>
      </c>
      <c r="R23" s="51" t="s">
        <v>138</v>
      </c>
      <c r="S23" s="51" t="s">
        <v>139</v>
      </c>
      <c r="T23" s="51" t="s">
        <v>251</v>
      </c>
      <c r="U23" s="51" t="s">
        <v>252</v>
      </c>
      <c r="V23" s="51" t="s">
        <v>119</v>
      </c>
      <c r="W23" s="57" t="s">
        <v>120</v>
      </c>
      <c r="X23" s="58">
        <v>0.92</v>
      </c>
      <c r="Y23" s="59">
        <v>0.92</v>
      </c>
      <c r="Z23" s="50" t="s">
        <v>121</v>
      </c>
      <c r="AA23" s="60" t="s">
        <v>259</v>
      </c>
      <c r="AB23" s="61"/>
      <c r="AC23" s="51"/>
      <c r="AD23" s="50"/>
      <c r="AE23" s="62" t="s">
        <v>133</v>
      </c>
      <c r="AF23" s="59" t="s">
        <v>133</v>
      </c>
      <c r="AG23" s="50" t="s">
        <v>133</v>
      </c>
      <c r="AH23" s="51" t="s">
        <v>133</v>
      </c>
      <c r="AI23" s="53"/>
      <c r="AJ23" s="61">
        <v>42185</v>
      </c>
      <c r="AK23" s="51" t="s">
        <v>254</v>
      </c>
      <c r="AL23" s="50">
        <v>1</v>
      </c>
      <c r="AM23" s="62">
        <v>1</v>
      </c>
      <c r="AN23" s="59">
        <v>1</v>
      </c>
      <c r="AO23" s="50" t="s">
        <v>130</v>
      </c>
      <c r="AP23" s="51" t="s">
        <v>260</v>
      </c>
      <c r="AQ23" s="53" t="s">
        <v>145</v>
      </c>
      <c r="AR23" s="61"/>
      <c r="AS23" s="51"/>
      <c r="AT23" s="50"/>
      <c r="AU23" s="62" t="s">
        <v>133</v>
      </c>
      <c r="AV23" s="59" t="s">
        <v>133</v>
      </c>
      <c r="AW23" s="50" t="s">
        <v>133</v>
      </c>
      <c r="AX23" s="51" t="s">
        <v>133</v>
      </c>
      <c r="AY23" s="53"/>
      <c r="AZ23" s="61"/>
      <c r="BA23" s="51"/>
      <c r="BB23" s="50"/>
      <c r="BC23" s="62" t="s">
        <v>133</v>
      </c>
      <c r="BD23" s="59" t="s">
        <v>133</v>
      </c>
      <c r="BE23" s="50" t="s">
        <v>133</v>
      </c>
      <c r="BF23" s="51" t="s">
        <v>133</v>
      </c>
      <c r="BG23" s="53"/>
      <c r="BH23" s="63"/>
      <c r="BI23" s="51"/>
      <c r="BJ23" s="64"/>
      <c r="BK23" s="62" t="s">
        <v>133</v>
      </c>
      <c r="BL23" s="59" t="s">
        <v>133</v>
      </c>
      <c r="BM23" s="50" t="s">
        <v>133</v>
      </c>
      <c r="BN23" s="51" t="s">
        <v>133</v>
      </c>
      <c r="BO23" s="53"/>
      <c r="BP23" s="48" t="s">
        <v>134</v>
      </c>
      <c r="BQ23" s="56" t="str">
        <f t="shared" si="0"/>
        <v>Camilo Andrés Caicedo Estrada</v>
      </c>
      <c r="BR23" s="50" t="s">
        <v>236</v>
      </c>
      <c r="BS23" s="51" t="s">
        <v>145</v>
      </c>
      <c r="BT23" s="53"/>
    </row>
    <row r="24" spans="1:72" ht="135" x14ac:dyDescent="0.25">
      <c r="A24" s="48">
        <v>4</v>
      </c>
      <c r="B24" s="49">
        <v>41455</v>
      </c>
      <c r="C24" s="50" t="s">
        <v>108</v>
      </c>
      <c r="D24" s="51" t="s">
        <v>247</v>
      </c>
      <c r="E24" s="49">
        <v>41455</v>
      </c>
      <c r="F24" s="50" t="s">
        <v>261</v>
      </c>
      <c r="G24" s="52" t="s">
        <v>262</v>
      </c>
      <c r="H24" s="53" t="s">
        <v>136</v>
      </c>
      <c r="I24" s="54"/>
      <c r="J24" s="51" t="s">
        <v>263</v>
      </c>
      <c r="K24" s="50">
        <v>1</v>
      </c>
      <c r="L24" s="50" t="s">
        <v>173</v>
      </c>
      <c r="M24" s="51"/>
      <c r="N24" s="55">
        <v>1</v>
      </c>
      <c r="O24" s="49">
        <v>41671</v>
      </c>
      <c r="P24" s="49">
        <v>42004</v>
      </c>
      <c r="Q24" s="56" t="str">
        <f>IF(H24="","",VLOOKUP(H24,#REF!,2,FALSE))</f>
        <v xml:space="preserve">Subdirector Administrativo </v>
      </c>
      <c r="R24" s="51" t="s">
        <v>138</v>
      </c>
      <c r="S24" s="51" t="s">
        <v>139</v>
      </c>
      <c r="T24" s="51" t="s">
        <v>251</v>
      </c>
      <c r="U24" s="51" t="s">
        <v>252</v>
      </c>
      <c r="V24" s="51" t="s">
        <v>119</v>
      </c>
      <c r="W24" s="57" t="s">
        <v>120</v>
      </c>
      <c r="X24" s="58">
        <v>0.92</v>
      </c>
      <c r="Y24" s="59">
        <v>0.92</v>
      </c>
      <c r="Z24" s="50" t="s">
        <v>264</v>
      </c>
      <c r="AA24" s="60" t="s">
        <v>265</v>
      </c>
      <c r="AB24" s="61"/>
      <c r="AC24" s="51"/>
      <c r="AD24" s="50"/>
      <c r="AE24" s="62" t="s">
        <v>133</v>
      </c>
      <c r="AF24" s="59" t="s">
        <v>133</v>
      </c>
      <c r="AG24" s="50" t="s">
        <v>133</v>
      </c>
      <c r="AH24" s="51" t="s">
        <v>133</v>
      </c>
      <c r="AI24" s="53"/>
      <c r="AJ24" s="61">
        <v>42185</v>
      </c>
      <c r="AK24" s="51" t="s">
        <v>254</v>
      </c>
      <c r="AL24" s="50">
        <v>1</v>
      </c>
      <c r="AM24" s="62">
        <v>1</v>
      </c>
      <c r="AN24" s="59">
        <v>1</v>
      </c>
      <c r="AO24" s="50" t="s">
        <v>130</v>
      </c>
      <c r="AP24" s="51" t="s">
        <v>260</v>
      </c>
      <c r="AQ24" s="53" t="s">
        <v>145</v>
      </c>
      <c r="AR24" s="61"/>
      <c r="AS24" s="51"/>
      <c r="AT24" s="50"/>
      <c r="AU24" s="62" t="s">
        <v>133</v>
      </c>
      <c r="AV24" s="59" t="s">
        <v>133</v>
      </c>
      <c r="AW24" s="50" t="s">
        <v>133</v>
      </c>
      <c r="AX24" s="51" t="s">
        <v>133</v>
      </c>
      <c r="AY24" s="53"/>
      <c r="AZ24" s="61"/>
      <c r="BA24" s="51"/>
      <c r="BB24" s="50"/>
      <c r="BC24" s="62" t="s">
        <v>133</v>
      </c>
      <c r="BD24" s="59" t="s">
        <v>133</v>
      </c>
      <c r="BE24" s="50" t="s">
        <v>133</v>
      </c>
      <c r="BF24" s="51" t="s">
        <v>133</v>
      </c>
      <c r="BG24" s="53"/>
      <c r="BH24" s="63"/>
      <c r="BI24" s="51"/>
      <c r="BJ24" s="64"/>
      <c r="BK24" s="62" t="s">
        <v>133</v>
      </c>
      <c r="BL24" s="59" t="s">
        <v>133</v>
      </c>
      <c r="BM24" s="50" t="s">
        <v>133</v>
      </c>
      <c r="BN24" s="51" t="s">
        <v>133</v>
      </c>
      <c r="BO24" s="53"/>
      <c r="BP24" s="48" t="s">
        <v>134</v>
      </c>
      <c r="BQ24" s="56" t="str">
        <f t="shared" si="0"/>
        <v>Camilo Andrés Caicedo Estrada</v>
      </c>
      <c r="BR24" s="50" t="s">
        <v>236</v>
      </c>
      <c r="BS24" s="51" t="s">
        <v>145</v>
      </c>
      <c r="BT24" s="53"/>
    </row>
    <row r="25" spans="1:72" ht="157.5" x14ac:dyDescent="0.25">
      <c r="A25" s="48">
        <v>4</v>
      </c>
      <c r="B25" s="49">
        <v>41455</v>
      </c>
      <c r="C25" s="50" t="s">
        <v>108</v>
      </c>
      <c r="D25" s="51" t="s">
        <v>247</v>
      </c>
      <c r="E25" s="49">
        <v>41455</v>
      </c>
      <c r="F25" s="50" t="s">
        <v>266</v>
      </c>
      <c r="G25" s="52" t="s">
        <v>267</v>
      </c>
      <c r="H25" s="53" t="s">
        <v>136</v>
      </c>
      <c r="I25" s="54"/>
      <c r="J25" s="51" t="s">
        <v>268</v>
      </c>
      <c r="K25" s="50">
        <v>1</v>
      </c>
      <c r="L25" s="50" t="s">
        <v>173</v>
      </c>
      <c r="M25" s="51"/>
      <c r="N25" s="55">
        <v>1</v>
      </c>
      <c r="O25" s="49">
        <v>41402</v>
      </c>
      <c r="P25" s="49">
        <v>41639</v>
      </c>
      <c r="Q25" s="56" t="str">
        <f>IF(H25="","",VLOOKUP(H25,#REF!,2,FALSE))</f>
        <v xml:space="preserve">Subdirector Administrativo </v>
      </c>
      <c r="R25" s="51" t="s">
        <v>138</v>
      </c>
      <c r="S25" s="51" t="s">
        <v>139</v>
      </c>
      <c r="T25" s="51" t="s">
        <v>251</v>
      </c>
      <c r="U25" s="51" t="s">
        <v>252</v>
      </c>
      <c r="V25" s="51" t="s">
        <v>119</v>
      </c>
      <c r="W25" s="57" t="s">
        <v>120</v>
      </c>
      <c r="X25" s="58">
        <v>0</v>
      </c>
      <c r="Y25" s="59">
        <v>0</v>
      </c>
      <c r="Z25" s="50" t="s">
        <v>121</v>
      </c>
      <c r="AA25" s="60" t="s">
        <v>269</v>
      </c>
      <c r="AB25" s="61"/>
      <c r="AC25" s="51"/>
      <c r="AD25" s="50"/>
      <c r="AE25" s="62" t="s">
        <v>133</v>
      </c>
      <c r="AF25" s="59" t="s">
        <v>133</v>
      </c>
      <c r="AG25" s="50" t="s">
        <v>133</v>
      </c>
      <c r="AH25" s="51" t="s">
        <v>133</v>
      </c>
      <c r="AI25" s="53"/>
      <c r="AJ25" s="61">
        <v>42185</v>
      </c>
      <c r="AK25" s="51" t="s">
        <v>270</v>
      </c>
      <c r="AL25" s="50">
        <v>0.4</v>
      </c>
      <c r="AM25" s="62">
        <v>0.4</v>
      </c>
      <c r="AN25" s="59">
        <v>0.4</v>
      </c>
      <c r="AO25" s="50" t="s">
        <v>121</v>
      </c>
      <c r="AP25" s="51" t="s">
        <v>271</v>
      </c>
      <c r="AQ25" s="53" t="s">
        <v>145</v>
      </c>
      <c r="AR25" s="61">
        <v>42296</v>
      </c>
      <c r="AS25" s="51" t="s">
        <v>272</v>
      </c>
      <c r="AT25" s="50">
        <v>1</v>
      </c>
      <c r="AU25" s="62">
        <v>1</v>
      </c>
      <c r="AV25" s="59">
        <v>1</v>
      </c>
      <c r="AW25" s="50" t="s">
        <v>130</v>
      </c>
      <c r="AX25" s="51" t="s">
        <v>273</v>
      </c>
      <c r="AY25" s="53" t="s">
        <v>148</v>
      </c>
      <c r="AZ25" s="61"/>
      <c r="BA25" s="51"/>
      <c r="BB25" s="50"/>
      <c r="BC25" s="62" t="s">
        <v>133</v>
      </c>
      <c r="BD25" s="59" t="s">
        <v>133</v>
      </c>
      <c r="BE25" s="50" t="s">
        <v>133</v>
      </c>
      <c r="BF25" s="51" t="s">
        <v>133</v>
      </c>
      <c r="BG25" s="53"/>
      <c r="BH25" s="63"/>
      <c r="BI25" s="51"/>
      <c r="BJ25" s="64"/>
      <c r="BK25" s="62" t="s">
        <v>133</v>
      </c>
      <c r="BL25" s="59" t="s">
        <v>133</v>
      </c>
      <c r="BM25" s="50" t="s">
        <v>133</v>
      </c>
      <c r="BN25" s="51" t="s">
        <v>133</v>
      </c>
      <c r="BO25" s="53"/>
      <c r="BP25" s="48" t="s">
        <v>134</v>
      </c>
      <c r="BQ25" s="56" t="str">
        <f t="shared" si="0"/>
        <v>Rubén Antonio Mora Garcés</v>
      </c>
      <c r="BR25" s="50"/>
      <c r="BS25" s="51"/>
      <c r="BT25" s="53"/>
    </row>
    <row r="26" spans="1:72" ht="213.75" x14ac:dyDescent="0.25">
      <c r="A26" s="48">
        <v>5</v>
      </c>
      <c r="B26" s="49">
        <v>41425</v>
      </c>
      <c r="C26" s="50" t="s">
        <v>274</v>
      </c>
      <c r="D26" s="51" t="s">
        <v>275</v>
      </c>
      <c r="E26" s="49">
        <v>41425</v>
      </c>
      <c r="F26" s="50" t="s">
        <v>276</v>
      </c>
      <c r="G26" s="52" t="s">
        <v>277</v>
      </c>
      <c r="H26" s="53" t="s">
        <v>278</v>
      </c>
      <c r="I26" s="54" t="s">
        <v>279</v>
      </c>
      <c r="J26" s="51" t="s">
        <v>280</v>
      </c>
      <c r="K26" s="50">
        <v>1</v>
      </c>
      <c r="L26" s="50" t="s">
        <v>173</v>
      </c>
      <c r="M26" s="51" t="s">
        <v>281</v>
      </c>
      <c r="N26" s="55">
        <v>1</v>
      </c>
      <c r="O26" s="49">
        <v>42268</v>
      </c>
      <c r="P26" s="49">
        <v>42459</v>
      </c>
      <c r="Q26" s="56" t="str">
        <f>IF(H26="","",VLOOKUP(H26,#REF!,2,FALSE))</f>
        <v>Secretario General</v>
      </c>
      <c r="R26" s="51" t="s">
        <v>282</v>
      </c>
      <c r="S26" s="51" t="s">
        <v>283</v>
      </c>
      <c r="T26" s="51" t="s">
        <v>284</v>
      </c>
      <c r="U26" s="51" t="s">
        <v>285</v>
      </c>
      <c r="V26" s="51" t="s">
        <v>155</v>
      </c>
      <c r="W26" s="57" t="s">
        <v>156</v>
      </c>
      <c r="X26" s="58">
        <v>0.7</v>
      </c>
      <c r="Y26" s="59">
        <v>0.7</v>
      </c>
      <c r="Z26" s="50" t="s">
        <v>121</v>
      </c>
      <c r="AA26" s="60" t="s">
        <v>286</v>
      </c>
      <c r="AB26" s="61">
        <v>42124</v>
      </c>
      <c r="AC26" s="51" t="s">
        <v>287</v>
      </c>
      <c r="AD26" s="50">
        <v>0</v>
      </c>
      <c r="AE26" s="62">
        <v>0</v>
      </c>
      <c r="AF26" s="59">
        <v>0.7</v>
      </c>
      <c r="AG26" s="50" t="s">
        <v>121</v>
      </c>
      <c r="AH26" s="51" t="s">
        <v>288</v>
      </c>
      <c r="AI26" s="53" t="s">
        <v>148</v>
      </c>
      <c r="AJ26" s="61">
        <v>42185</v>
      </c>
      <c r="AK26" s="52" t="s">
        <v>289</v>
      </c>
      <c r="AL26" s="50">
        <v>0</v>
      </c>
      <c r="AM26" s="62">
        <v>0</v>
      </c>
      <c r="AN26" s="59">
        <v>0.7</v>
      </c>
      <c r="AO26" s="50" t="s">
        <v>121</v>
      </c>
      <c r="AP26" s="51" t="s">
        <v>290</v>
      </c>
      <c r="AQ26" s="53" t="s">
        <v>148</v>
      </c>
      <c r="AR26" s="61">
        <v>42296</v>
      </c>
      <c r="AS26" s="51" t="s">
        <v>291</v>
      </c>
      <c r="AT26" s="50">
        <v>0</v>
      </c>
      <c r="AU26" s="62">
        <v>0</v>
      </c>
      <c r="AV26" s="59">
        <v>0.7</v>
      </c>
      <c r="AW26" s="50" t="s">
        <v>264</v>
      </c>
      <c r="AX26" s="51" t="s">
        <v>292</v>
      </c>
      <c r="AY26" s="53" t="s">
        <v>145</v>
      </c>
      <c r="AZ26" s="61"/>
      <c r="BA26" s="51"/>
      <c r="BB26" s="50"/>
      <c r="BC26" s="62" t="s">
        <v>133</v>
      </c>
      <c r="BD26" s="59" t="s">
        <v>133</v>
      </c>
      <c r="BE26" s="50" t="s">
        <v>133</v>
      </c>
      <c r="BF26" s="51"/>
      <c r="BG26" s="53"/>
      <c r="BH26" s="63"/>
      <c r="BI26" s="51"/>
      <c r="BJ26" s="64"/>
      <c r="BK26" s="62" t="s">
        <v>133</v>
      </c>
      <c r="BL26" s="59" t="s">
        <v>133</v>
      </c>
      <c r="BM26" s="50" t="s">
        <v>133</v>
      </c>
      <c r="BN26" s="51"/>
      <c r="BO26" s="53"/>
      <c r="BP26" s="48" t="s">
        <v>149</v>
      </c>
      <c r="BQ26" s="56" t="str">
        <f t="shared" si="0"/>
        <v/>
      </c>
      <c r="BR26" s="50"/>
      <c r="BS26" s="51"/>
      <c r="BT26" s="53"/>
    </row>
    <row r="27" spans="1:72" ht="213.75" x14ac:dyDescent="0.25">
      <c r="A27" s="48">
        <v>5</v>
      </c>
      <c r="B27" s="49">
        <v>41425</v>
      </c>
      <c r="C27" s="50" t="s">
        <v>274</v>
      </c>
      <c r="D27" s="51" t="s">
        <v>275</v>
      </c>
      <c r="E27" s="49">
        <v>41425</v>
      </c>
      <c r="F27" s="50" t="s">
        <v>293</v>
      </c>
      <c r="G27" s="52" t="s">
        <v>294</v>
      </c>
      <c r="H27" s="53" t="s">
        <v>278</v>
      </c>
      <c r="I27" s="54" t="s">
        <v>279</v>
      </c>
      <c r="J27" s="51" t="s">
        <v>280</v>
      </c>
      <c r="K27" s="50">
        <v>1</v>
      </c>
      <c r="L27" s="50" t="s">
        <v>173</v>
      </c>
      <c r="M27" s="51" t="s">
        <v>281</v>
      </c>
      <c r="N27" s="55">
        <v>1</v>
      </c>
      <c r="O27" s="49">
        <v>42268</v>
      </c>
      <c r="P27" s="49">
        <v>42459</v>
      </c>
      <c r="Q27" s="56" t="str">
        <f>IF(H27="","",VLOOKUP(H27,#REF!,2,FALSE))</f>
        <v>Secretario General</v>
      </c>
      <c r="R27" s="51" t="s">
        <v>282</v>
      </c>
      <c r="S27" s="51" t="s">
        <v>283</v>
      </c>
      <c r="T27" s="51" t="s">
        <v>284</v>
      </c>
      <c r="U27" s="51" t="s">
        <v>285</v>
      </c>
      <c r="V27" s="51" t="s">
        <v>155</v>
      </c>
      <c r="W27" s="57" t="s">
        <v>156</v>
      </c>
      <c r="X27" s="58">
        <v>0.7</v>
      </c>
      <c r="Y27" s="59">
        <v>0.7</v>
      </c>
      <c r="Z27" s="50" t="s">
        <v>121</v>
      </c>
      <c r="AA27" s="60" t="s">
        <v>286</v>
      </c>
      <c r="AB27" s="61">
        <v>42124</v>
      </c>
      <c r="AC27" s="51" t="s">
        <v>287</v>
      </c>
      <c r="AD27" s="50">
        <v>0</v>
      </c>
      <c r="AE27" s="62">
        <v>0</v>
      </c>
      <c r="AF27" s="59">
        <v>0.7</v>
      </c>
      <c r="AG27" s="50" t="s">
        <v>121</v>
      </c>
      <c r="AH27" s="51" t="s">
        <v>295</v>
      </c>
      <c r="AI27" s="53" t="s">
        <v>148</v>
      </c>
      <c r="AJ27" s="61">
        <v>42185</v>
      </c>
      <c r="AK27" s="52" t="s">
        <v>289</v>
      </c>
      <c r="AL27" s="50">
        <v>0</v>
      </c>
      <c r="AM27" s="62">
        <v>0</v>
      </c>
      <c r="AN27" s="59">
        <v>0.7</v>
      </c>
      <c r="AO27" s="50" t="s">
        <v>121</v>
      </c>
      <c r="AP27" s="51" t="s">
        <v>290</v>
      </c>
      <c r="AQ27" s="53" t="s">
        <v>148</v>
      </c>
      <c r="AR27" s="61">
        <v>42296</v>
      </c>
      <c r="AS27" s="51" t="s">
        <v>291</v>
      </c>
      <c r="AT27" s="50">
        <v>0</v>
      </c>
      <c r="AU27" s="62">
        <v>0</v>
      </c>
      <c r="AV27" s="59">
        <v>0.7</v>
      </c>
      <c r="AW27" s="50" t="s">
        <v>264</v>
      </c>
      <c r="AX27" s="51" t="s">
        <v>292</v>
      </c>
      <c r="AY27" s="53" t="s">
        <v>145</v>
      </c>
      <c r="AZ27" s="61"/>
      <c r="BA27" s="51"/>
      <c r="BB27" s="50"/>
      <c r="BC27" s="62" t="s">
        <v>133</v>
      </c>
      <c r="BD27" s="59" t="s">
        <v>133</v>
      </c>
      <c r="BE27" s="50" t="s">
        <v>133</v>
      </c>
      <c r="BF27" s="51"/>
      <c r="BG27" s="53"/>
      <c r="BH27" s="63"/>
      <c r="BI27" s="51"/>
      <c r="BJ27" s="64"/>
      <c r="BK27" s="62" t="s">
        <v>133</v>
      </c>
      <c r="BL27" s="59" t="s">
        <v>133</v>
      </c>
      <c r="BM27" s="50" t="s">
        <v>133</v>
      </c>
      <c r="BN27" s="51"/>
      <c r="BO27" s="53"/>
      <c r="BP27" s="48" t="s">
        <v>149</v>
      </c>
      <c r="BQ27" s="56" t="str">
        <f t="shared" si="0"/>
        <v/>
      </c>
      <c r="BR27" s="50"/>
      <c r="BS27" s="51"/>
      <c r="BT27" s="53"/>
    </row>
    <row r="28" spans="1:72" ht="292.5" x14ac:dyDescent="0.25">
      <c r="A28" s="48">
        <v>5</v>
      </c>
      <c r="B28" s="49">
        <v>41425</v>
      </c>
      <c r="C28" s="50" t="s">
        <v>274</v>
      </c>
      <c r="D28" s="51" t="s">
        <v>275</v>
      </c>
      <c r="E28" s="49">
        <v>41425</v>
      </c>
      <c r="F28" s="50" t="s">
        <v>296</v>
      </c>
      <c r="G28" s="52" t="s">
        <v>297</v>
      </c>
      <c r="H28" s="53" t="s">
        <v>278</v>
      </c>
      <c r="I28" s="54" t="s">
        <v>298</v>
      </c>
      <c r="J28" s="51" t="s">
        <v>299</v>
      </c>
      <c r="K28" s="50">
        <v>1</v>
      </c>
      <c r="L28" s="50" t="s">
        <v>173</v>
      </c>
      <c r="M28" s="51" t="s">
        <v>281</v>
      </c>
      <c r="N28" s="55">
        <v>1</v>
      </c>
      <c r="O28" s="49">
        <v>42268</v>
      </c>
      <c r="P28" s="49">
        <v>42449</v>
      </c>
      <c r="Q28" s="56" t="str">
        <f>IF(H28="","",VLOOKUP(H28,#REF!,2,FALSE))</f>
        <v>Secretario General</v>
      </c>
      <c r="R28" s="51" t="s">
        <v>282</v>
      </c>
      <c r="S28" s="51" t="s">
        <v>283</v>
      </c>
      <c r="T28" s="51" t="s">
        <v>284</v>
      </c>
      <c r="U28" s="51" t="s">
        <v>285</v>
      </c>
      <c r="V28" s="51" t="s">
        <v>155</v>
      </c>
      <c r="W28" s="57" t="s">
        <v>156</v>
      </c>
      <c r="X28" s="58">
        <v>0.7</v>
      </c>
      <c r="Y28" s="59">
        <v>0.7</v>
      </c>
      <c r="Z28" s="50" t="s">
        <v>121</v>
      </c>
      <c r="AA28" s="60" t="s">
        <v>300</v>
      </c>
      <c r="AB28" s="61">
        <v>42124</v>
      </c>
      <c r="AC28" s="51" t="s">
        <v>287</v>
      </c>
      <c r="AD28" s="50">
        <v>0</v>
      </c>
      <c r="AE28" s="62">
        <v>0</v>
      </c>
      <c r="AF28" s="59">
        <v>0.7</v>
      </c>
      <c r="AG28" s="50" t="s">
        <v>121</v>
      </c>
      <c r="AH28" s="51" t="s">
        <v>295</v>
      </c>
      <c r="AI28" s="53" t="s">
        <v>148</v>
      </c>
      <c r="AJ28" s="61">
        <v>42185</v>
      </c>
      <c r="AK28" s="52" t="s">
        <v>289</v>
      </c>
      <c r="AL28" s="50">
        <v>0</v>
      </c>
      <c r="AM28" s="62">
        <v>0</v>
      </c>
      <c r="AN28" s="59">
        <v>0.7</v>
      </c>
      <c r="AO28" s="50" t="s">
        <v>121</v>
      </c>
      <c r="AP28" s="51" t="s">
        <v>290</v>
      </c>
      <c r="AQ28" s="53" t="s">
        <v>148</v>
      </c>
      <c r="AR28" s="61">
        <v>42296</v>
      </c>
      <c r="AS28" s="51" t="s">
        <v>301</v>
      </c>
      <c r="AT28" s="50">
        <v>0</v>
      </c>
      <c r="AU28" s="62">
        <v>0</v>
      </c>
      <c r="AV28" s="59">
        <v>0.7</v>
      </c>
      <c r="AW28" s="50" t="s">
        <v>264</v>
      </c>
      <c r="AX28" s="51" t="s">
        <v>302</v>
      </c>
      <c r="AY28" s="53" t="s">
        <v>145</v>
      </c>
      <c r="AZ28" s="61"/>
      <c r="BA28" s="51"/>
      <c r="BB28" s="50"/>
      <c r="BC28" s="62" t="s">
        <v>133</v>
      </c>
      <c r="BD28" s="59" t="s">
        <v>133</v>
      </c>
      <c r="BE28" s="50" t="s">
        <v>133</v>
      </c>
      <c r="BF28" s="51"/>
      <c r="BG28" s="53"/>
      <c r="BH28" s="63"/>
      <c r="BI28" s="51"/>
      <c r="BJ28" s="64"/>
      <c r="BK28" s="62" t="s">
        <v>133</v>
      </c>
      <c r="BL28" s="59" t="s">
        <v>133</v>
      </c>
      <c r="BM28" s="50" t="s">
        <v>133</v>
      </c>
      <c r="BN28" s="51"/>
      <c r="BO28" s="53"/>
      <c r="BP28" s="48" t="s">
        <v>149</v>
      </c>
      <c r="BQ28" s="56" t="str">
        <f t="shared" si="0"/>
        <v/>
      </c>
      <c r="BR28" s="50"/>
      <c r="BS28" s="51"/>
      <c r="BT28" s="53"/>
    </row>
    <row r="29" spans="1:72" ht="326.25" x14ac:dyDescent="0.25">
      <c r="A29" s="48">
        <v>5</v>
      </c>
      <c r="B29" s="49">
        <v>41425</v>
      </c>
      <c r="C29" s="50" t="s">
        <v>274</v>
      </c>
      <c r="D29" s="51" t="s">
        <v>275</v>
      </c>
      <c r="E29" s="49">
        <v>41425</v>
      </c>
      <c r="F29" s="50" t="s">
        <v>303</v>
      </c>
      <c r="G29" s="52" t="s">
        <v>304</v>
      </c>
      <c r="H29" s="53" t="s">
        <v>278</v>
      </c>
      <c r="I29" s="54" t="s">
        <v>298</v>
      </c>
      <c r="J29" s="51" t="s">
        <v>299</v>
      </c>
      <c r="K29" s="50">
        <v>1</v>
      </c>
      <c r="L29" s="50" t="s">
        <v>173</v>
      </c>
      <c r="M29" s="51" t="s">
        <v>281</v>
      </c>
      <c r="N29" s="55">
        <v>1</v>
      </c>
      <c r="O29" s="49">
        <v>42268</v>
      </c>
      <c r="P29" s="49">
        <v>42449</v>
      </c>
      <c r="Q29" s="56" t="str">
        <f>IF(H29="","",VLOOKUP(H29,#REF!,2,FALSE))</f>
        <v>Secretario General</v>
      </c>
      <c r="R29" s="51" t="s">
        <v>282</v>
      </c>
      <c r="S29" s="51" t="s">
        <v>283</v>
      </c>
      <c r="T29" s="51" t="s">
        <v>284</v>
      </c>
      <c r="U29" s="51" t="s">
        <v>285</v>
      </c>
      <c r="V29" s="51" t="s">
        <v>155</v>
      </c>
      <c r="W29" s="57" t="s">
        <v>156</v>
      </c>
      <c r="X29" s="58">
        <v>0.7</v>
      </c>
      <c r="Y29" s="59">
        <v>0.7</v>
      </c>
      <c r="Z29" s="50" t="s">
        <v>121</v>
      </c>
      <c r="AA29" s="60" t="s">
        <v>305</v>
      </c>
      <c r="AB29" s="61">
        <v>42124</v>
      </c>
      <c r="AC29" s="51" t="s">
        <v>287</v>
      </c>
      <c r="AD29" s="50">
        <v>0</v>
      </c>
      <c r="AE29" s="62">
        <v>0</v>
      </c>
      <c r="AF29" s="59">
        <v>0.7</v>
      </c>
      <c r="AG29" s="50" t="s">
        <v>121</v>
      </c>
      <c r="AH29" s="51" t="s">
        <v>295</v>
      </c>
      <c r="AI29" s="53" t="s">
        <v>148</v>
      </c>
      <c r="AJ29" s="61">
        <v>42185</v>
      </c>
      <c r="AK29" s="52" t="s">
        <v>289</v>
      </c>
      <c r="AL29" s="50">
        <v>0</v>
      </c>
      <c r="AM29" s="62">
        <v>0</v>
      </c>
      <c r="AN29" s="59">
        <v>0.7</v>
      </c>
      <c r="AO29" s="50" t="s">
        <v>121</v>
      </c>
      <c r="AP29" s="51" t="s">
        <v>306</v>
      </c>
      <c r="AQ29" s="53" t="s">
        <v>148</v>
      </c>
      <c r="AR29" s="61">
        <v>42296</v>
      </c>
      <c r="AS29" s="51" t="s">
        <v>301</v>
      </c>
      <c r="AT29" s="50">
        <v>0</v>
      </c>
      <c r="AU29" s="62">
        <v>0</v>
      </c>
      <c r="AV29" s="59">
        <v>0.7</v>
      </c>
      <c r="AW29" s="50" t="s">
        <v>264</v>
      </c>
      <c r="AX29" s="51" t="s">
        <v>302</v>
      </c>
      <c r="AY29" s="53" t="s">
        <v>145</v>
      </c>
      <c r="AZ29" s="61"/>
      <c r="BA29" s="51"/>
      <c r="BB29" s="50"/>
      <c r="BC29" s="62" t="s">
        <v>133</v>
      </c>
      <c r="BD29" s="59" t="s">
        <v>133</v>
      </c>
      <c r="BE29" s="50" t="s">
        <v>133</v>
      </c>
      <c r="BF29" s="51"/>
      <c r="BG29" s="53"/>
      <c r="BH29" s="63"/>
      <c r="BI29" s="51"/>
      <c r="BJ29" s="64"/>
      <c r="BK29" s="62" t="s">
        <v>133</v>
      </c>
      <c r="BL29" s="59" t="s">
        <v>133</v>
      </c>
      <c r="BM29" s="50" t="s">
        <v>133</v>
      </c>
      <c r="BN29" s="51"/>
      <c r="BO29" s="53"/>
      <c r="BP29" s="48" t="s">
        <v>149</v>
      </c>
      <c r="BQ29" s="56" t="str">
        <f t="shared" si="0"/>
        <v/>
      </c>
      <c r="BR29" s="50"/>
      <c r="BS29" s="51"/>
      <c r="BT29" s="53"/>
    </row>
    <row r="30" spans="1:72" ht="303.75" x14ac:dyDescent="0.25">
      <c r="A30" s="48">
        <v>5</v>
      </c>
      <c r="B30" s="49">
        <v>41425</v>
      </c>
      <c r="C30" s="50" t="s">
        <v>274</v>
      </c>
      <c r="D30" s="51" t="s">
        <v>275</v>
      </c>
      <c r="E30" s="49">
        <v>41425</v>
      </c>
      <c r="F30" s="50" t="s">
        <v>307</v>
      </c>
      <c r="G30" s="52" t="s">
        <v>308</v>
      </c>
      <c r="H30" s="53" t="s">
        <v>278</v>
      </c>
      <c r="I30" s="54" t="s">
        <v>298</v>
      </c>
      <c r="J30" s="51" t="s">
        <v>299</v>
      </c>
      <c r="K30" s="50">
        <v>1</v>
      </c>
      <c r="L30" s="50" t="s">
        <v>173</v>
      </c>
      <c r="M30" s="51" t="s">
        <v>281</v>
      </c>
      <c r="N30" s="55">
        <v>1</v>
      </c>
      <c r="O30" s="49">
        <v>42268</v>
      </c>
      <c r="P30" s="49">
        <v>42449</v>
      </c>
      <c r="Q30" s="56" t="str">
        <f>IF(H30="","",VLOOKUP(H30,#REF!,2,FALSE))</f>
        <v>Secretario General</v>
      </c>
      <c r="R30" s="51" t="s">
        <v>282</v>
      </c>
      <c r="S30" s="51" t="s">
        <v>283</v>
      </c>
      <c r="T30" s="51" t="s">
        <v>284</v>
      </c>
      <c r="U30" s="51" t="s">
        <v>285</v>
      </c>
      <c r="V30" s="51" t="s">
        <v>155</v>
      </c>
      <c r="W30" s="57" t="s">
        <v>156</v>
      </c>
      <c r="X30" s="58">
        <v>0.7</v>
      </c>
      <c r="Y30" s="59">
        <v>0.7</v>
      </c>
      <c r="Z30" s="50" t="s">
        <v>121</v>
      </c>
      <c r="AA30" s="60" t="s">
        <v>300</v>
      </c>
      <c r="AB30" s="61">
        <v>42124</v>
      </c>
      <c r="AC30" s="51" t="s">
        <v>287</v>
      </c>
      <c r="AD30" s="50">
        <v>0</v>
      </c>
      <c r="AE30" s="62">
        <v>0</v>
      </c>
      <c r="AF30" s="59">
        <v>0.7</v>
      </c>
      <c r="AG30" s="50" t="s">
        <v>121</v>
      </c>
      <c r="AH30" s="51" t="s">
        <v>295</v>
      </c>
      <c r="AI30" s="53" t="s">
        <v>148</v>
      </c>
      <c r="AJ30" s="61">
        <v>42185</v>
      </c>
      <c r="AK30" s="52" t="s">
        <v>289</v>
      </c>
      <c r="AL30" s="50">
        <v>0</v>
      </c>
      <c r="AM30" s="62">
        <v>0</v>
      </c>
      <c r="AN30" s="59">
        <v>0.7</v>
      </c>
      <c r="AO30" s="50" t="s">
        <v>121</v>
      </c>
      <c r="AP30" s="51" t="s">
        <v>290</v>
      </c>
      <c r="AQ30" s="53" t="s">
        <v>148</v>
      </c>
      <c r="AR30" s="61">
        <v>42296</v>
      </c>
      <c r="AS30" s="51" t="s">
        <v>301</v>
      </c>
      <c r="AT30" s="50">
        <v>0</v>
      </c>
      <c r="AU30" s="62">
        <v>0</v>
      </c>
      <c r="AV30" s="59">
        <v>0.7</v>
      </c>
      <c r="AW30" s="50" t="s">
        <v>264</v>
      </c>
      <c r="AX30" s="51" t="s">
        <v>302</v>
      </c>
      <c r="AY30" s="53" t="s">
        <v>145</v>
      </c>
      <c r="AZ30" s="61"/>
      <c r="BA30" s="51"/>
      <c r="BB30" s="50"/>
      <c r="BC30" s="62" t="s">
        <v>133</v>
      </c>
      <c r="BD30" s="59" t="s">
        <v>133</v>
      </c>
      <c r="BE30" s="50" t="s">
        <v>133</v>
      </c>
      <c r="BF30" s="51"/>
      <c r="BG30" s="53"/>
      <c r="BH30" s="63"/>
      <c r="BI30" s="51"/>
      <c r="BJ30" s="64"/>
      <c r="BK30" s="62" t="s">
        <v>133</v>
      </c>
      <c r="BL30" s="59" t="s">
        <v>133</v>
      </c>
      <c r="BM30" s="50" t="s">
        <v>133</v>
      </c>
      <c r="BN30" s="51"/>
      <c r="BO30" s="53"/>
      <c r="BP30" s="48" t="s">
        <v>149</v>
      </c>
      <c r="BQ30" s="56" t="str">
        <f t="shared" si="0"/>
        <v/>
      </c>
      <c r="BR30" s="50"/>
      <c r="BS30" s="51"/>
      <c r="BT30" s="53"/>
    </row>
    <row r="31" spans="1:72" ht="337.5" x14ac:dyDescent="0.25">
      <c r="A31" s="48">
        <v>5</v>
      </c>
      <c r="B31" s="49">
        <v>41425</v>
      </c>
      <c r="C31" s="50" t="s">
        <v>274</v>
      </c>
      <c r="D31" s="51" t="s">
        <v>275</v>
      </c>
      <c r="E31" s="49">
        <v>41425</v>
      </c>
      <c r="F31" s="50" t="s">
        <v>309</v>
      </c>
      <c r="G31" s="52" t="s">
        <v>310</v>
      </c>
      <c r="H31" s="53" t="s">
        <v>278</v>
      </c>
      <c r="I31" s="54" t="s">
        <v>298</v>
      </c>
      <c r="J31" s="51" t="s">
        <v>299</v>
      </c>
      <c r="K31" s="50">
        <v>1</v>
      </c>
      <c r="L31" s="50" t="s">
        <v>173</v>
      </c>
      <c r="M31" s="51" t="s">
        <v>281</v>
      </c>
      <c r="N31" s="55">
        <v>1</v>
      </c>
      <c r="O31" s="49">
        <v>42268</v>
      </c>
      <c r="P31" s="49">
        <v>42449</v>
      </c>
      <c r="Q31" s="56" t="str">
        <f>IF(H31="","",VLOOKUP(H31,#REF!,2,FALSE))</f>
        <v>Secretario General</v>
      </c>
      <c r="R31" s="51" t="s">
        <v>282</v>
      </c>
      <c r="S31" s="51" t="s">
        <v>283</v>
      </c>
      <c r="T31" s="51" t="s">
        <v>284</v>
      </c>
      <c r="U31" s="51" t="s">
        <v>285</v>
      </c>
      <c r="V31" s="51" t="s">
        <v>155</v>
      </c>
      <c r="W31" s="57" t="s">
        <v>156</v>
      </c>
      <c r="X31" s="58">
        <v>0.5</v>
      </c>
      <c r="Y31" s="59">
        <v>0.5</v>
      </c>
      <c r="Z31" s="50" t="s">
        <v>121</v>
      </c>
      <c r="AA31" s="60" t="s">
        <v>311</v>
      </c>
      <c r="AB31" s="61">
        <v>42124</v>
      </c>
      <c r="AC31" s="51" t="s">
        <v>312</v>
      </c>
      <c r="AD31" s="50">
        <v>0.5</v>
      </c>
      <c r="AE31" s="62">
        <v>0.5</v>
      </c>
      <c r="AF31" s="59">
        <v>0.5</v>
      </c>
      <c r="AG31" s="50" t="s">
        <v>121</v>
      </c>
      <c r="AH31" s="51" t="s">
        <v>313</v>
      </c>
      <c r="AI31" s="53" t="s">
        <v>160</v>
      </c>
      <c r="AJ31" s="61">
        <v>42185</v>
      </c>
      <c r="AK31" s="52" t="s">
        <v>314</v>
      </c>
      <c r="AL31" s="50">
        <v>0</v>
      </c>
      <c r="AM31" s="62">
        <v>0</v>
      </c>
      <c r="AN31" s="59">
        <v>0.5</v>
      </c>
      <c r="AO31" s="50" t="s">
        <v>121</v>
      </c>
      <c r="AP31" s="51" t="s">
        <v>315</v>
      </c>
      <c r="AQ31" s="53" t="s">
        <v>160</v>
      </c>
      <c r="AR31" s="61">
        <v>42296</v>
      </c>
      <c r="AS31" s="51" t="s">
        <v>301</v>
      </c>
      <c r="AT31" s="50">
        <v>0</v>
      </c>
      <c r="AU31" s="62">
        <v>0</v>
      </c>
      <c r="AV31" s="59">
        <v>0.5</v>
      </c>
      <c r="AW31" s="50" t="s">
        <v>264</v>
      </c>
      <c r="AX31" s="51" t="s">
        <v>302</v>
      </c>
      <c r="AY31" s="53" t="s">
        <v>145</v>
      </c>
      <c r="AZ31" s="61"/>
      <c r="BA31" s="51"/>
      <c r="BB31" s="50"/>
      <c r="BC31" s="62" t="s">
        <v>133</v>
      </c>
      <c r="BD31" s="59" t="s">
        <v>133</v>
      </c>
      <c r="BE31" s="50" t="s">
        <v>133</v>
      </c>
      <c r="BF31" s="51"/>
      <c r="BG31" s="53"/>
      <c r="BH31" s="63"/>
      <c r="BI31" s="51"/>
      <c r="BJ31" s="64"/>
      <c r="BK31" s="62" t="s">
        <v>133</v>
      </c>
      <c r="BL31" s="59" t="s">
        <v>133</v>
      </c>
      <c r="BM31" s="50" t="s">
        <v>133</v>
      </c>
      <c r="BN31" s="51"/>
      <c r="BO31" s="53"/>
      <c r="BP31" s="48" t="s">
        <v>149</v>
      </c>
      <c r="BQ31" s="56" t="str">
        <f t="shared" si="0"/>
        <v/>
      </c>
      <c r="BR31" s="50"/>
      <c r="BS31" s="51"/>
      <c r="BT31" s="53"/>
    </row>
    <row r="32" spans="1:72" ht="236.25" x14ac:dyDescent="0.25">
      <c r="A32" s="48">
        <v>5</v>
      </c>
      <c r="B32" s="49">
        <v>41425</v>
      </c>
      <c r="C32" s="50" t="s">
        <v>274</v>
      </c>
      <c r="D32" s="51" t="s">
        <v>275</v>
      </c>
      <c r="E32" s="49">
        <v>41425</v>
      </c>
      <c r="F32" s="50" t="s">
        <v>316</v>
      </c>
      <c r="G32" s="52" t="s">
        <v>317</v>
      </c>
      <c r="H32" s="53" t="s">
        <v>278</v>
      </c>
      <c r="I32" s="54" t="s">
        <v>279</v>
      </c>
      <c r="J32" s="51" t="s">
        <v>280</v>
      </c>
      <c r="K32" s="50">
        <v>1</v>
      </c>
      <c r="L32" s="50" t="s">
        <v>173</v>
      </c>
      <c r="M32" s="51" t="s">
        <v>281</v>
      </c>
      <c r="N32" s="55">
        <v>1</v>
      </c>
      <c r="O32" s="49">
        <v>42268</v>
      </c>
      <c r="P32" s="49">
        <v>42459</v>
      </c>
      <c r="Q32" s="56" t="str">
        <f>IF(H32="","",VLOOKUP(H32,#REF!,2,FALSE))</f>
        <v>Secretario General</v>
      </c>
      <c r="R32" s="51" t="s">
        <v>282</v>
      </c>
      <c r="S32" s="51" t="s">
        <v>283</v>
      </c>
      <c r="T32" s="51" t="s">
        <v>284</v>
      </c>
      <c r="U32" s="51" t="s">
        <v>285</v>
      </c>
      <c r="V32" s="51" t="s">
        <v>155</v>
      </c>
      <c r="W32" s="57" t="s">
        <v>156</v>
      </c>
      <c r="X32" s="58">
        <v>0.7</v>
      </c>
      <c r="Y32" s="59">
        <v>0.7</v>
      </c>
      <c r="Z32" s="50" t="s">
        <v>121</v>
      </c>
      <c r="AA32" s="60" t="s">
        <v>318</v>
      </c>
      <c r="AB32" s="61">
        <v>42124</v>
      </c>
      <c r="AC32" s="51" t="s">
        <v>287</v>
      </c>
      <c r="AD32" s="50">
        <v>0</v>
      </c>
      <c r="AE32" s="62">
        <v>0</v>
      </c>
      <c r="AF32" s="59">
        <v>0.7</v>
      </c>
      <c r="AG32" s="50" t="s">
        <v>121</v>
      </c>
      <c r="AH32" s="51" t="s">
        <v>319</v>
      </c>
      <c r="AI32" s="53" t="s">
        <v>148</v>
      </c>
      <c r="AJ32" s="61">
        <v>42185</v>
      </c>
      <c r="AK32" s="52" t="s">
        <v>320</v>
      </c>
      <c r="AL32" s="50">
        <v>0</v>
      </c>
      <c r="AM32" s="62">
        <v>0</v>
      </c>
      <c r="AN32" s="59">
        <v>0.7</v>
      </c>
      <c r="AO32" s="50" t="s">
        <v>121</v>
      </c>
      <c r="AP32" s="51" t="s">
        <v>321</v>
      </c>
      <c r="AQ32" s="53" t="s">
        <v>148</v>
      </c>
      <c r="AR32" s="61">
        <v>42296</v>
      </c>
      <c r="AS32" s="51" t="s">
        <v>291</v>
      </c>
      <c r="AT32" s="50">
        <v>0</v>
      </c>
      <c r="AU32" s="62">
        <v>0</v>
      </c>
      <c r="AV32" s="59">
        <v>0.7</v>
      </c>
      <c r="AW32" s="50" t="s">
        <v>264</v>
      </c>
      <c r="AX32" s="51" t="s">
        <v>292</v>
      </c>
      <c r="AY32" s="53" t="s">
        <v>145</v>
      </c>
      <c r="AZ32" s="61"/>
      <c r="BA32" s="51"/>
      <c r="BB32" s="50"/>
      <c r="BC32" s="62" t="s">
        <v>133</v>
      </c>
      <c r="BD32" s="59" t="s">
        <v>133</v>
      </c>
      <c r="BE32" s="50" t="s">
        <v>133</v>
      </c>
      <c r="BF32" s="51"/>
      <c r="BG32" s="53"/>
      <c r="BH32" s="63"/>
      <c r="BI32" s="51"/>
      <c r="BJ32" s="64"/>
      <c r="BK32" s="62" t="s">
        <v>133</v>
      </c>
      <c r="BL32" s="59" t="s">
        <v>133</v>
      </c>
      <c r="BM32" s="50" t="s">
        <v>133</v>
      </c>
      <c r="BN32" s="51"/>
      <c r="BO32" s="53"/>
      <c r="BP32" s="48" t="s">
        <v>149</v>
      </c>
      <c r="BQ32" s="56" t="str">
        <f t="shared" si="0"/>
        <v/>
      </c>
      <c r="BR32" s="50"/>
      <c r="BS32" s="51"/>
      <c r="BT32" s="53"/>
    </row>
    <row r="33" spans="1:72" ht="292.5" x14ac:dyDescent="0.25">
      <c r="A33" s="48">
        <v>6</v>
      </c>
      <c r="B33" s="49">
        <v>41607</v>
      </c>
      <c r="C33" s="50" t="s">
        <v>274</v>
      </c>
      <c r="D33" s="51" t="s">
        <v>322</v>
      </c>
      <c r="E33" s="49">
        <v>41607</v>
      </c>
      <c r="F33" s="50" t="s">
        <v>323</v>
      </c>
      <c r="G33" s="52" t="s">
        <v>324</v>
      </c>
      <c r="H33" s="53" t="s">
        <v>278</v>
      </c>
      <c r="I33" s="54" t="s">
        <v>298</v>
      </c>
      <c r="J33" s="51" t="s">
        <v>299</v>
      </c>
      <c r="K33" s="50">
        <v>1</v>
      </c>
      <c r="L33" s="50" t="s">
        <v>173</v>
      </c>
      <c r="M33" s="51" t="s">
        <v>281</v>
      </c>
      <c r="N33" s="55">
        <v>1</v>
      </c>
      <c r="O33" s="49">
        <v>42268</v>
      </c>
      <c r="P33" s="49">
        <v>42449</v>
      </c>
      <c r="Q33" s="56" t="str">
        <f>IF(H33="","",VLOOKUP(H33,#REF!,2,FALSE))</f>
        <v>Secretario General</v>
      </c>
      <c r="R33" s="51" t="s">
        <v>282</v>
      </c>
      <c r="S33" s="51" t="s">
        <v>283</v>
      </c>
      <c r="T33" s="51" t="s">
        <v>284</v>
      </c>
      <c r="U33" s="51" t="s">
        <v>285</v>
      </c>
      <c r="V33" s="51" t="s">
        <v>155</v>
      </c>
      <c r="W33" s="57" t="s">
        <v>156</v>
      </c>
      <c r="X33" s="58">
        <v>0</v>
      </c>
      <c r="Y33" s="59">
        <v>0</v>
      </c>
      <c r="Z33" s="50" t="s">
        <v>121</v>
      </c>
      <c r="AA33" s="60" t="s">
        <v>325</v>
      </c>
      <c r="AB33" s="61">
        <v>42124</v>
      </c>
      <c r="AC33" s="51" t="s">
        <v>287</v>
      </c>
      <c r="AD33" s="50">
        <v>0</v>
      </c>
      <c r="AE33" s="62">
        <v>0</v>
      </c>
      <c r="AF33" s="59">
        <v>0</v>
      </c>
      <c r="AG33" s="50" t="s">
        <v>121</v>
      </c>
      <c r="AH33" s="51" t="s">
        <v>326</v>
      </c>
      <c r="AI33" s="53" t="s">
        <v>148</v>
      </c>
      <c r="AJ33" s="61">
        <v>42185</v>
      </c>
      <c r="AK33" s="52" t="s">
        <v>320</v>
      </c>
      <c r="AL33" s="50">
        <v>0</v>
      </c>
      <c r="AM33" s="62">
        <v>0</v>
      </c>
      <c r="AN33" s="59">
        <v>0</v>
      </c>
      <c r="AO33" s="50" t="s">
        <v>121</v>
      </c>
      <c r="AP33" s="51" t="s">
        <v>327</v>
      </c>
      <c r="AQ33" s="53" t="s">
        <v>148</v>
      </c>
      <c r="AR33" s="61">
        <v>42296</v>
      </c>
      <c r="AS33" s="51" t="s">
        <v>301</v>
      </c>
      <c r="AT33" s="50">
        <v>0</v>
      </c>
      <c r="AU33" s="62">
        <v>0</v>
      </c>
      <c r="AV33" s="59">
        <v>0</v>
      </c>
      <c r="AW33" s="50" t="s">
        <v>121</v>
      </c>
      <c r="AX33" s="51" t="s">
        <v>302</v>
      </c>
      <c r="AY33" s="53" t="s">
        <v>145</v>
      </c>
      <c r="AZ33" s="61"/>
      <c r="BA33" s="51"/>
      <c r="BB33" s="50"/>
      <c r="BC33" s="62" t="s">
        <v>133</v>
      </c>
      <c r="BD33" s="59" t="s">
        <v>133</v>
      </c>
      <c r="BE33" s="50" t="s">
        <v>133</v>
      </c>
      <c r="BF33" s="51"/>
      <c r="BG33" s="53"/>
      <c r="BH33" s="63"/>
      <c r="BI33" s="51"/>
      <c r="BJ33" s="64"/>
      <c r="BK33" s="62" t="s">
        <v>133</v>
      </c>
      <c r="BL33" s="59" t="s">
        <v>133</v>
      </c>
      <c r="BM33" s="50" t="s">
        <v>133</v>
      </c>
      <c r="BN33" s="51"/>
      <c r="BO33" s="53"/>
      <c r="BP33" s="48" t="s">
        <v>149</v>
      </c>
      <c r="BQ33" s="56" t="str">
        <f t="shared" si="0"/>
        <v/>
      </c>
      <c r="BR33" s="50"/>
      <c r="BS33" s="51"/>
      <c r="BT33" s="53"/>
    </row>
    <row r="34" spans="1:72" ht="112.5" x14ac:dyDescent="0.25">
      <c r="A34" s="48">
        <v>7</v>
      </c>
      <c r="B34" s="49">
        <v>41810</v>
      </c>
      <c r="C34" s="50" t="s">
        <v>274</v>
      </c>
      <c r="D34" s="51" t="s">
        <v>328</v>
      </c>
      <c r="E34" s="49">
        <v>41794</v>
      </c>
      <c r="F34" s="50">
        <v>157</v>
      </c>
      <c r="G34" s="52" t="s">
        <v>329</v>
      </c>
      <c r="H34" s="53" t="s">
        <v>330</v>
      </c>
      <c r="I34" s="54" t="s">
        <v>331</v>
      </c>
      <c r="J34" s="51" t="s">
        <v>332</v>
      </c>
      <c r="K34" s="50">
        <v>1</v>
      </c>
      <c r="L34" s="50" t="s">
        <v>173</v>
      </c>
      <c r="M34" s="51" t="s">
        <v>333</v>
      </c>
      <c r="N34" s="55">
        <v>1</v>
      </c>
      <c r="O34" s="49">
        <v>41821</v>
      </c>
      <c r="P34" s="49">
        <v>42174</v>
      </c>
      <c r="Q34" s="56" t="str">
        <f>IF(H34="","",VLOOKUP(H34,#REF!,2,FALSE))</f>
        <v>Gerente General</v>
      </c>
      <c r="R34" s="51" t="s">
        <v>334</v>
      </c>
      <c r="S34" s="51" t="s">
        <v>335</v>
      </c>
      <c r="T34" s="51" t="s">
        <v>336</v>
      </c>
      <c r="U34" s="51" t="s">
        <v>337</v>
      </c>
      <c r="V34" s="51" t="s">
        <v>119</v>
      </c>
      <c r="W34" s="57" t="s">
        <v>120</v>
      </c>
      <c r="X34" s="58">
        <v>0.83</v>
      </c>
      <c r="Y34" s="59">
        <v>0.83</v>
      </c>
      <c r="Z34" s="50" t="s">
        <v>264</v>
      </c>
      <c r="AA34" s="60" t="s">
        <v>338</v>
      </c>
      <c r="AB34" s="61">
        <v>42124</v>
      </c>
      <c r="AC34" s="51" t="s">
        <v>339</v>
      </c>
      <c r="AD34" s="50">
        <v>1</v>
      </c>
      <c r="AE34" s="62">
        <v>1</v>
      </c>
      <c r="AF34" s="59">
        <v>1</v>
      </c>
      <c r="AG34" s="50" t="s">
        <v>130</v>
      </c>
      <c r="AH34" s="51" t="s">
        <v>340</v>
      </c>
      <c r="AI34" s="53" t="s">
        <v>145</v>
      </c>
      <c r="AJ34" s="61"/>
      <c r="AK34" s="51"/>
      <c r="AL34" s="50"/>
      <c r="AM34" s="62"/>
      <c r="AN34" s="59"/>
      <c r="AO34" s="50" t="s">
        <v>133</v>
      </c>
      <c r="AP34" s="51"/>
      <c r="AQ34" s="53"/>
      <c r="AR34" s="61"/>
      <c r="AS34" s="51"/>
      <c r="AT34" s="50"/>
      <c r="AU34" s="62" t="s">
        <v>133</v>
      </c>
      <c r="AV34" s="59" t="s">
        <v>133</v>
      </c>
      <c r="AW34" s="50" t="s">
        <v>133</v>
      </c>
      <c r="AX34" s="51" t="s">
        <v>133</v>
      </c>
      <c r="AY34" s="53"/>
      <c r="AZ34" s="61"/>
      <c r="BA34" s="51"/>
      <c r="BB34" s="50"/>
      <c r="BC34" s="62" t="s">
        <v>133</v>
      </c>
      <c r="BD34" s="59" t="s">
        <v>133</v>
      </c>
      <c r="BE34" s="50" t="s">
        <v>133</v>
      </c>
      <c r="BF34" s="51" t="s">
        <v>133</v>
      </c>
      <c r="BG34" s="53"/>
      <c r="BH34" s="63"/>
      <c r="BI34" s="51"/>
      <c r="BJ34" s="64"/>
      <c r="BK34" s="62" t="s">
        <v>133</v>
      </c>
      <c r="BL34" s="59" t="s">
        <v>133</v>
      </c>
      <c r="BM34" s="50" t="s">
        <v>133</v>
      </c>
      <c r="BN34" s="51" t="s">
        <v>133</v>
      </c>
      <c r="BO34" s="53"/>
      <c r="BP34" s="48" t="s">
        <v>134</v>
      </c>
      <c r="BQ34" s="56" t="str">
        <f t="shared" si="0"/>
        <v>Camilo Andrés Caicedo Estrada</v>
      </c>
      <c r="BR34" s="50"/>
      <c r="BS34" s="51"/>
      <c r="BT34" s="53"/>
    </row>
    <row r="35" spans="1:72" ht="180" x14ac:dyDescent="0.25">
      <c r="A35" s="48">
        <v>7</v>
      </c>
      <c r="B35" s="49">
        <v>41810</v>
      </c>
      <c r="C35" s="50" t="s">
        <v>274</v>
      </c>
      <c r="D35" s="51" t="s">
        <v>328</v>
      </c>
      <c r="E35" s="49">
        <v>41794</v>
      </c>
      <c r="F35" s="50">
        <v>26</v>
      </c>
      <c r="G35" s="65" t="s">
        <v>341</v>
      </c>
      <c r="H35" s="53" t="s">
        <v>278</v>
      </c>
      <c r="I35" s="54" t="s">
        <v>342</v>
      </c>
      <c r="J35" s="51" t="s">
        <v>343</v>
      </c>
      <c r="K35" s="50">
        <v>1</v>
      </c>
      <c r="L35" s="50" t="s">
        <v>173</v>
      </c>
      <c r="M35" s="51" t="s">
        <v>344</v>
      </c>
      <c r="N35" s="55">
        <v>1</v>
      </c>
      <c r="O35" s="49">
        <v>41835</v>
      </c>
      <c r="P35" s="49">
        <v>42094</v>
      </c>
      <c r="Q35" s="56" t="str">
        <f>IF(H35="","",VLOOKUP(H35,#REF!,2,FALSE))</f>
        <v>Secretario General</v>
      </c>
      <c r="R35" s="51" t="s">
        <v>282</v>
      </c>
      <c r="S35" s="51" t="s">
        <v>345</v>
      </c>
      <c r="T35" s="51" t="s">
        <v>346</v>
      </c>
      <c r="U35" s="51" t="s">
        <v>347</v>
      </c>
      <c r="V35" s="51" t="s">
        <v>119</v>
      </c>
      <c r="W35" s="57" t="s">
        <v>120</v>
      </c>
      <c r="X35" s="58">
        <v>1</v>
      </c>
      <c r="Y35" s="59">
        <v>1</v>
      </c>
      <c r="Z35" s="50" t="s">
        <v>130</v>
      </c>
      <c r="AA35" s="60" t="s">
        <v>348</v>
      </c>
      <c r="AB35" s="61"/>
      <c r="AC35" s="51"/>
      <c r="AD35" s="50"/>
      <c r="AE35" s="62"/>
      <c r="AF35" s="59"/>
      <c r="AG35" s="50"/>
      <c r="AH35" s="51"/>
      <c r="AI35" s="53"/>
      <c r="AJ35" s="61"/>
      <c r="AK35" s="51"/>
      <c r="AL35" s="50"/>
      <c r="AM35" s="62"/>
      <c r="AN35" s="59"/>
      <c r="AO35" s="50"/>
      <c r="AP35" s="51"/>
      <c r="AQ35" s="53"/>
      <c r="AR35" s="61"/>
      <c r="AS35" s="51"/>
      <c r="AT35" s="50"/>
      <c r="AU35" s="62" t="s">
        <v>133</v>
      </c>
      <c r="AV35" s="59" t="s">
        <v>133</v>
      </c>
      <c r="AW35" s="50" t="s">
        <v>133</v>
      </c>
      <c r="AX35" s="51"/>
      <c r="AY35" s="53"/>
      <c r="AZ35" s="61"/>
      <c r="BA35" s="51"/>
      <c r="BB35" s="50"/>
      <c r="BC35" s="62" t="s">
        <v>133</v>
      </c>
      <c r="BD35" s="59" t="s">
        <v>133</v>
      </c>
      <c r="BE35" s="50" t="s">
        <v>133</v>
      </c>
      <c r="BF35" s="51"/>
      <c r="BG35" s="53"/>
      <c r="BH35" s="63"/>
      <c r="BI35" s="51"/>
      <c r="BJ35" s="64"/>
      <c r="BK35" s="62" t="s">
        <v>133</v>
      </c>
      <c r="BL35" s="59" t="s">
        <v>133</v>
      </c>
      <c r="BM35" s="50" t="s">
        <v>133</v>
      </c>
      <c r="BN35" s="51"/>
      <c r="BO35" s="53"/>
      <c r="BP35" s="48" t="s">
        <v>134</v>
      </c>
      <c r="BQ35" s="56" t="str">
        <f>IF(BE35="OK",BG35,IF(AW35="OK",AY35,IF(AO35="OK",AQ35,IF(AG35="OK",AI35,""))))</f>
        <v/>
      </c>
      <c r="BR35" s="50"/>
      <c r="BS35" s="51"/>
      <c r="BT35" s="53"/>
    </row>
    <row r="36" spans="1:72" ht="180" x14ac:dyDescent="0.25">
      <c r="A36" s="48">
        <v>7</v>
      </c>
      <c r="B36" s="49">
        <v>41810</v>
      </c>
      <c r="C36" s="50" t="s">
        <v>274</v>
      </c>
      <c r="D36" s="51" t="s">
        <v>328</v>
      </c>
      <c r="E36" s="49">
        <v>41794</v>
      </c>
      <c r="F36" s="50">
        <v>47</v>
      </c>
      <c r="G36" s="65" t="s">
        <v>349</v>
      </c>
      <c r="H36" s="53" t="s">
        <v>278</v>
      </c>
      <c r="I36" s="54" t="s">
        <v>350</v>
      </c>
      <c r="J36" s="51" t="s">
        <v>351</v>
      </c>
      <c r="K36" s="50">
        <v>1</v>
      </c>
      <c r="L36" s="50" t="s">
        <v>173</v>
      </c>
      <c r="M36" s="51" t="s">
        <v>352</v>
      </c>
      <c r="N36" s="55">
        <v>1</v>
      </c>
      <c r="O36" s="49">
        <v>41821</v>
      </c>
      <c r="P36" s="49">
        <v>42174</v>
      </c>
      <c r="Q36" s="56" t="str">
        <f>IF(H36="","",VLOOKUP(H36,#REF!,2,FALSE))</f>
        <v>Secretario General</v>
      </c>
      <c r="R36" s="51" t="s">
        <v>282</v>
      </c>
      <c r="S36" s="51" t="s">
        <v>283</v>
      </c>
      <c r="T36" s="51" t="s">
        <v>284</v>
      </c>
      <c r="U36" s="51" t="s">
        <v>285</v>
      </c>
      <c r="V36" s="51" t="s">
        <v>119</v>
      </c>
      <c r="W36" s="57" t="s">
        <v>120</v>
      </c>
      <c r="X36" s="58">
        <v>1</v>
      </c>
      <c r="Y36" s="59">
        <v>1</v>
      </c>
      <c r="Z36" s="50" t="s">
        <v>130</v>
      </c>
      <c r="AA36" s="60" t="s">
        <v>353</v>
      </c>
      <c r="AB36" s="61"/>
      <c r="AC36" s="51"/>
      <c r="AD36" s="50"/>
      <c r="AE36" s="62"/>
      <c r="AF36" s="59"/>
      <c r="AG36" s="50"/>
      <c r="AH36" s="51"/>
      <c r="AI36" s="53"/>
      <c r="AJ36" s="61"/>
      <c r="AK36" s="51"/>
      <c r="AL36" s="50"/>
      <c r="AM36" s="62"/>
      <c r="AN36" s="59"/>
      <c r="AO36" s="50"/>
      <c r="AP36" s="51"/>
      <c r="AQ36" s="53"/>
      <c r="AR36" s="61"/>
      <c r="AS36" s="51"/>
      <c r="AT36" s="50"/>
      <c r="AU36" s="62" t="s">
        <v>133</v>
      </c>
      <c r="AV36" s="59" t="s">
        <v>133</v>
      </c>
      <c r="AW36" s="50" t="s">
        <v>133</v>
      </c>
      <c r="AX36" s="51"/>
      <c r="AY36" s="53"/>
      <c r="AZ36" s="61"/>
      <c r="BA36" s="51"/>
      <c r="BB36" s="50"/>
      <c r="BC36" s="62" t="s">
        <v>133</v>
      </c>
      <c r="BD36" s="59" t="s">
        <v>133</v>
      </c>
      <c r="BE36" s="50" t="s">
        <v>133</v>
      </c>
      <c r="BF36" s="51"/>
      <c r="BG36" s="53"/>
      <c r="BH36" s="63"/>
      <c r="BI36" s="51"/>
      <c r="BJ36" s="64"/>
      <c r="BK36" s="62" t="s">
        <v>133</v>
      </c>
      <c r="BL36" s="59" t="s">
        <v>133</v>
      </c>
      <c r="BM36" s="50" t="s">
        <v>133</v>
      </c>
      <c r="BN36" s="51"/>
      <c r="BO36" s="53"/>
      <c r="BP36" s="48" t="s">
        <v>134</v>
      </c>
      <c r="BQ36" s="56" t="str">
        <f t="shared" si="0"/>
        <v/>
      </c>
      <c r="BR36" s="50"/>
      <c r="BS36" s="51"/>
      <c r="BT36" s="53"/>
    </row>
    <row r="37" spans="1:72" ht="146.25" x14ac:dyDescent="0.25">
      <c r="A37" s="48">
        <v>7</v>
      </c>
      <c r="B37" s="49">
        <v>41810</v>
      </c>
      <c r="C37" s="50" t="s">
        <v>274</v>
      </c>
      <c r="D37" s="51" t="s">
        <v>328</v>
      </c>
      <c r="E37" s="49">
        <v>41794</v>
      </c>
      <c r="F37" s="50">
        <v>49</v>
      </c>
      <c r="G37" s="65" t="s">
        <v>354</v>
      </c>
      <c r="H37" s="53" t="s">
        <v>355</v>
      </c>
      <c r="I37" s="54" t="s">
        <v>356</v>
      </c>
      <c r="J37" s="51" t="s">
        <v>357</v>
      </c>
      <c r="K37" s="50">
        <v>7</v>
      </c>
      <c r="L37" s="50" t="s">
        <v>173</v>
      </c>
      <c r="M37" s="51" t="s">
        <v>358</v>
      </c>
      <c r="N37" s="55">
        <v>1</v>
      </c>
      <c r="O37" s="49">
        <v>41821</v>
      </c>
      <c r="P37" s="49">
        <v>42035</v>
      </c>
      <c r="Q37" s="56" t="str">
        <f>IF(H37="","",VLOOKUP(H37,#REF!,2,FALSE))</f>
        <v>Jefe Oficina de Control Interno</v>
      </c>
      <c r="R37" s="51" t="s">
        <v>163</v>
      </c>
      <c r="S37" s="51" t="s">
        <v>359</v>
      </c>
      <c r="T37" s="51" t="s">
        <v>360</v>
      </c>
      <c r="U37" s="51" t="s">
        <v>163</v>
      </c>
      <c r="V37" s="51" t="s">
        <v>119</v>
      </c>
      <c r="W37" s="57" t="s">
        <v>120</v>
      </c>
      <c r="X37" s="58">
        <v>1</v>
      </c>
      <c r="Y37" s="59">
        <v>1</v>
      </c>
      <c r="Z37" s="50" t="s">
        <v>130</v>
      </c>
      <c r="AA37" s="60" t="s">
        <v>361</v>
      </c>
      <c r="AB37" s="61"/>
      <c r="AC37" s="51"/>
      <c r="AD37" s="50"/>
      <c r="AE37" s="62"/>
      <c r="AF37" s="59"/>
      <c r="AG37" s="50"/>
      <c r="AH37" s="51"/>
      <c r="AI37" s="53"/>
      <c r="AJ37" s="61"/>
      <c r="AK37" s="51"/>
      <c r="AL37" s="50"/>
      <c r="AM37" s="62"/>
      <c r="AN37" s="59"/>
      <c r="AO37" s="50"/>
      <c r="AP37" s="51"/>
      <c r="AQ37" s="53"/>
      <c r="AR37" s="61"/>
      <c r="AS37" s="51"/>
      <c r="AT37" s="50"/>
      <c r="AU37" s="62" t="s">
        <v>133</v>
      </c>
      <c r="AV37" s="59" t="s">
        <v>133</v>
      </c>
      <c r="AW37" s="50" t="s">
        <v>133</v>
      </c>
      <c r="AX37" s="51"/>
      <c r="AY37" s="53"/>
      <c r="AZ37" s="61"/>
      <c r="BA37" s="51"/>
      <c r="BB37" s="50"/>
      <c r="BC37" s="62" t="s">
        <v>133</v>
      </c>
      <c r="BD37" s="59" t="s">
        <v>133</v>
      </c>
      <c r="BE37" s="50" t="s">
        <v>133</v>
      </c>
      <c r="BF37" s="51"/>
      <c r="BG37" s="53"/>
      <c r="BH37" s="63"/>
      <c r="BI37" s="51"/>
      <c r="BJ37" s="64"/>
      <c r="BK37" s="62" t="s">
        <v>133</v>
      </c>
      <c r="BL37" s="59" t="s">
        <v>133</v>
      </c>
      <c r="BM37" s="50" t="s">
        <v>133</v>
      </c>
      <c r="BN37" s="51"/>
      <c r="BO37" s="53"/>
      <c r="BP37" s="48" t="s">
        <v>134</v>
      </c>
      <c r="BQ37" s="56" t="str">
        <f t="shared" si="0"/>
        <v/>
      </c>
      <c r="BR37" s="50"/>
      <c r="BS37" s="51"/>
      <c r="BT37" s="53"/>
    </row>
    <row r="38" spans="1:72" ht="270" x14ac:dyDescent="0.25">
      <c r="A38" s="48">
        <v>7</v>
      </c>
      <c r="B38" s="49">
        <v>41810</v>
      </c>
      <c r="C38" s="50" t="s">
        <v>274</v>
      </c>
      <c r="D38" s="51" t="s">
        <v>328</v>
      </c>
      <c r="E38" s="49">
        <v>41794</v>
      </c>
      <c r="F38" s="50">
        <v>69</v>
      </c>
      <c r="G38" s="65" t="s">
        <v>362</v>
      </c>
      <c r="H38" s="53" t="s">
        <v>278</v>
      </c>
      <c r="I38" s="54" t="s">
        <v>363</v>
      </c>
      <c r="J38" s="51" t="s">
        <v>364</v>
      </c>
      <c r="K38" s="50">
        <v>1</v>
      </c>
      <c r="L38" s="50" t="s">
        <v>173</v>
      </c>
      <c r="M38" s="51" t="s">
        <v>365</v>
      </c>
      <c r="N38" s="55">
        <v>1</v>
      </c>
      <c r="O38" s="49">
        <v>41821</v>
      </c>
      <c r="P38" s="49">
        <v>42035</v>
      </c>
      <c r="Q38" s="56" t="str">
        <f>IF(H38="","",VLOOKUP(H38,#REF!,2,FALSE))</f>
        <v>Secretario General</v>
      </c>
      <c r="R38" s="51" t="s">
        <v>282</v>
      </c>
      <c r="S38" s="51" t="s">
        <v>366</v>
      </c>
      <c r="T38" s="51" t="s">
        <v>367</v>
      </c>
      <c r="U38" s="51" t="s">
        <v>368</v>
      </c>
      <c r="V38" s="51" t="s">
        <v>119</v>
      </c>
      <c r="W38" s="57" t="s">
        <v>120</v>
      </c>
      <c r="X38" s="58">
        <v>1</v>
      </c>
      <c r="Y38" s="59">
        <v>1</v>
      </c>
      <c r="Z38" s="50" t="s">
        <v>130</v>
      </c>
      <c r="AA38" s="60" t="s">
        <v>369</v>
      </c>
      <c r="AB38" s="61"/>
      <c r="AC38" s="51"/>
      <c r="AD38" s="50"/>
      <c r="AE38" s="62"/>
      <c r="AF38" s="59"/>
      <c r="AG38" s="50"/>
      <c r="AH38" s="51"/>
      <c r="AI38" s="53"/>
      <c r="AJ38" s="61"/>
      <c r="AK38" s="51"/>
      <c r="AL38" s="50"/>
      <c r="AM38" s="62"/>
      <c r="AN38" s="59"/>
      <c r="AO38" s="50"/>
      <c r="AP38" s="51"/>
      <c r="AQ38" s="53"/>
      <c r="AR38" s="61"/>
      <c r="AS38" s="51"/>
      <c r="AT38" s="50"/>
      <c r="AU38" s="62" t="s">
        <v>133</v>
      </c>
      <c r="AV38" s="59" t="s">
        <v>133</v>
      </c>
      <c r="AW38" s="50" t="s">
        <v>133</v>
      </c>
      <c r="AX38" s="51"/>
      <c r="AY38" s="53"/>
      <c r="AZ38" s="61"/>
      <c r="BA38" s="51"/>
      <c r="BB38" s="50"/>
      <c r="BC38" s="62" t="s">
        <v>133</v>
      </c>
      <c r="BD38" s="59" t="s">
        <v>133</v>
      </c>
      <c r="BE38" s="50" t="s">
        <v>133</v>
      </c>
      <c r="BF38" s="51"/>
      <c r="BG38" s="53"/>
      <c r="BH38" s="63"/>
      <c r="BI38" s="51"/>
      <c r="BJ38" s="64"/>
      <c r="BK38" s="62" t="s">
        <v>133</v>
      </c>
      <c r="BL38" s="59" t="s">
        <v>133</v>
      </c>
      <c r="BM38" s="50" t="s">
        <v>133</v>
      </c>
      <c r="BN38" s="51"/>
      <c r="BO38" s="53"/>
      <c r="BP38" s="48" t="s">
        <v>134</v>
      </c>
      <c r="BQ38" s="56" t="str">
        <f t="shared" si="0"/>
        <v/>
      </c>
      <c r="BR38" s="50"/>
      <c r="BS38" s="51"/>
      <c r="BT38" s="53"/>
    </row>
    <row r="39" spans="1:72" ht="303.75" x14ac:dyDescent="0.25">
      <c r="A39" s="48">
        <v>7</v>
      </c>
      <c r="B39" s="49">
        <v>41810</v>
      </c>
      <c r="C39" s="50" t="s">
        <v>274</v>
      </c>
      <c r="D39" s="51" t="s">
        <v>328</v>
      </c>
      <c r="E39" s="49">
        <v>41794</v>
      </c>
      <c r="F39" s="50">
        <v>69</v>
      </c>
      <c r="G39" s="65" t="s">
        <v>362</v>
      </c>
      <c r="H39" s="53" t="s">
        <v>278</v>
      </c>
      <c r="I39" s="54" t="s">
        <v>363</v>
      </c>
      <c r="J39" s="51" t="s">
        <v>370</v>
      </c>
      <c r="K39" s="50">
        <v>2</v>
      </c>
      <c r="L39" s="50" t="s">
        <v>173</v>
      </c>
      <c r="M39" s="51" t="s">
        <v>371</v>
      </c>
      <c r="N39" s="55">
        <v>1</v>
      </c>
      <c r="O39" s="49">
        <v>41821</v>
      </c>
      <c r="P39" s="49">
        <v>42035</v>
      </c>
      <c r="Q39" s="56" t="str">
        <f>IF(H39="","",VLOOKUP(H39,#REF!,2,FALSE))</f>
        <v>Secretario General</v>
      </c>
      <c r="R39" s="51" t="s">
        <v>282</v>
      </c>
      <c r="S39" s="51" t="s">
        <v>283</v>
      </c>
      <c r="T39" s="51" t="s">
        <v>284</v>
      </c>
      <c r="U39" s="51" t="s">
        <v>285</v>
      </c>
      <c r="V39" s="51" t="s">
        <v>119</v>
      </c>
      <c r="W39" s="57" t="s">
        <v>120</v>
      </c>
      <c r="X39" s="58">
        <v>1</v>
      </c>
      <c r="Y39" s="59">
        <v>1</v>
      </c>
      <c r="Z39" s="50" t="s">
        <v>130</v>
      </c>
      <c r="AA39" s="60" t="s">
        <v>372</v>
      </c>
      <c r="AB39" s="61"/>
      <c r="AC39" s="51"/>
      <c r="AD39" s="50"/>
      <c r="AE39" s="62"/>
      <c r="AF39" s="59"/>
      <c r="AG39" s="50"/>
      <c r="AH39" s="51"/>
      <c r="AI39" s="53"/>
      <c r="AJ39" s="61"/>
      <c r="AK39" s="51"/>
      <c r="AL39" s="50"/>
      <c r="AM39" s="62"/>
      <c r="AN39" s="59"/>
      <c r="AO39" s="50"/>
      <c r="AP39" s="51"/>
      <c r="AQ39" s="53"/>
      <c r="AR39" s="61"/>
      <c r="AS39" s="51"/>
      <c r="AT39" s="50"/>
      <c r="AU39" s="62" t="s">
        <v>133</v>
      </c>
      <c r="AV39" s="59" t="s">
        <v>133</v>
      </c>
      <c r="AW39" s="50" t="s">
        <v>133</v>
      </c>
      <c r="AX39" s="51"/>
      <c r="AY39" s="53"/>
      <c r="AZ39" s="61"/>
      <c r="BA39" s="51"/>
      <c r="BB39" s="50"/>
      <c r="BC39" s="62" t="s">
        <v>133</v>
      </c>
      <c r="BD39" s="59" t="s">
        <v>133</v>
      </c>
      <c r="BE39" s="50" t="s">
        <v>133</v>
      </c>
      <c r="BF39" s="51"/>
      <c r="BG39" s="53"/>
      <c r="BH39" s="63"/>
      <c r="BI39" s="51"/>
      <c r="BJ39" s="64"/>
      <c r="BK39" s="62" t="s">
        <v>133</v>
      </c>
      <c r="BL39" s="59" t="s">
        <v>133</v>
      </c>
      <c r="BM39" s="50" t="s">
        <v>133</v>
      </c>
      <c r="BN39" s="51"/>
      <c r="BO39" s="53"/>
      <c r="BP39" s="48" t="s">
        <v>134</v>
      </c>
      <c r="BQ39" s="56" t="str">
        <f t="shared" si="0"/>
        <v/>
      </c>
      <c r="BR39" s="50"/>
      <c r="BS39" s="51"/>
      <c r="BT39" s="53"/>
    </row>
    <row r="40" spans="1:72" ht="146.25" x14ac:dyDescent="0.25">
      <c r="A40" s="48">
        <v>7</v>
      </c>
      <c r="B40" s="49">
        <v>41810</v>
      </c>
      <c r="C40" s="50" t="s">
        <v>274</v>
      </c>
      <c r="D40" s="51" t="s">
        <v>328</v>
      </c>
      <c r="E40" s="49">
        <v>41794</v>
      </c>
      <c r="F40" s="50">
        <v>93</v>
      </c>
      <c r="G40" s="65" t="s">
        <v>373</v>
      </c>
      <c r="H40" s="53" t="s">
        <v>278</v>
      </c>
      <c r="I40" s="54" t="s">
        <v>374</v>
      </c>
      <c r="J40" s="51" t="s">
        <v>375</v>
      </c>
      <c r="K40" s="50">
        <v>1</v>
      </c>
      <c r="L40" s="50" t="s">
        <v>173</v>
      </c>
      <c r="M40" s="51" t="s">
        <v>376</v>
      </c>
      <c r="N40" s="55">
        <v>1</v>
      </c>
      <c r="O40" s="49">
        <v>41821</v>
      </c>
      <c r="P40" s="49">
        <v>42174</v>
      </c>
      <c r="Q40" s="56" t="str">
        <f>IF(H40="","",VLOOKUP(H40,#REF!,2,FALSE))</f>
        <v>Secretario General</v>
      </c>
      <c r="R40" s="51" t="s">
        <v>282</v>
      </c>
      <c r="S40" s="51" t="s">
        <v>377</v>
      </c>
      <c r="T40" s="51" t="s">
        <v>378</v>
      </c>
      <c r="U40" s="51" t="s">
        <v>282</v>
      </c>
      <c r="V40" s="51" t="s">
        <v>155</v>
      </c>
      <c r="W40" s="57" t="s">
        <v>156</v>
      </c>
      <c r="X40" s="58">
        <v>1</v>
      </c>
      <c r="Y40" s="59">
        <v>1</v>
      </c>
      <c r="Z40" s="50" t="s">
        <v>130</v>
      </c>
      <c r="AA40" s="60" t="s">
        <v>379</v>
      </c>
      <c r="AB40" s="61"/>
      <c r="AC40" s="51"/>
      <c r="AD40" s="50"/>
      <c r="AE40" s="62"/>
      <c r="AF40" s="59"/>
      <c r="AG40" s="50"/>
      <c r="AH40" s="51"/>
      <c r="AI40" s="53"/>
      <c r="AJ40" s="61"/>
      <c r="AK40" s="51"/>
      <c r="AL40" s="50"/>
      <c r="AM40" s="62"/>
      <c r="AN40" s="59"/>
      <c r="AO40" s="50"/>
      <c r="AP40" s="51"/>
      <c r="AQ40" s="53"/>
      <c r="AR40" s="61"/>
      <c r="AS40" s="51"/>
      <c r="AT40" s="50"/>
      <c r="AU40" s="62" t="s">
        <v>133</v>
      </c>
      <c r="AV40" s="59" t="s">
        <v>133</v>
      </c>
      <c r="AW40" s="50" t="s">
        <v>133</v>
      </c>
      <c r="AX40" s="51"/>
      <c r="AY40" s="53"/>
      <c r="AZ40" s="61"/>
      <c r="BA40" s="51"/>
      <c r="BB40" s="50"/>
      <c r="BC40" s="62" t="s">
        <v>133</v>
      </c>
      <c r="BD40" s="59" t="s">
        <v>133</v>
      </c>
      <c r="BE40" s="50" t="s">
        <v>133</v>
      </c>
      <c r="BF40" s="51"/>
      <c r="BG40" s="53"/>
      <c r="BH40" s="63"/>
      <c r="BI40" s="51"/>
      <c r="BJ40" s="64"/>
      <c r="BK40" s="62" t="s">
        <v>133</v>
      </c>
      <c r="BL40" s="59" t="s">
        <v>133</v>
      </c>
      <c r="BM40" s="50" t="s">
        <v>133</v>
      </c>
      <c r="BN40" s="51"/>
      <c r="BO40" s="53"/>
      <c r="BP40" s="48" t="s">
        <v>134</v>
      </c>
      <c r="BQ40" s="56" t="str">
        <f t="shared" si="0"/>
        <v/>
      </c>
      <c r="BR40" s="50"/>
      <c r="BS40" s="51"/>
      <c r="BT40" s="53"/>
    </row>
    <row r="41" spans="1:72" ht="393.75" x14ac:dyDescent="0.25">
      <c r="A41" s="48">
        <v>7</v>
      </c>
      <c r="B41" s="49">
        <v>41810</v>
      </c>
      <c r="C41" s="50" t="s">
        <v>274</v>
      </c>
      <c r="D41" s="51" t="s">
        <v>328</v>
      </c>
      <c r="E41" s="49">
        <v>41794</v>
      </c>
      <c r="F41" s="50">
        <v>95</v>
      </c>
      <c r="G41" s="65" t="s">
        <v>380</v>
      </c>
      <c r="H41" s="53" t="s">
        <v>278</v>
      </c>
      <c r="I41" s="54" t="s">
        <v>374</v>
      </c>
      <c r="J41" s="51" t="s">
        <v>375</v>
      </c>
      <c r="K41" s="50">
        <v>1</v>
      </c>
      <c r="L41" s="50" t="s">
        <v>173</v>
      </c>
      <c r="M41" s="51" t="s">
        <v>376</v>
      </c>
      <c r="N41" s="55">
        <v>1</v>
      </c>
      <c r="O41" s="49">
        <v>41821</v>
      </c>
      <c r="P41" s="49">
        <v>42174</v>
      </c>
      <c r="Q41" s="56" t="str">
        <f>IF(H41="","",VLOOKUP(H41,#REF!,2,FALSE))</f>
        <v>Secretario General</v>
      </c>
      <c r="R41" s="51" t="s">
        <v>282</v>
      </c>
      <c r="S41" s="51" t="s">
        <v>377</v>
      </c>
      <c r="T41" s="51" t="s">
        <v>378</v>
      </c>
      <c r="U41" s="51" t="s">
        <v>282</v>
      </c>
      <c r="V41" s="51" t="s">
        <v>155</v>
      </c>
      <c r="W41" s="57" t="s">
        <v>156</v>
      </c>
      <c r="X41" s="58">
        <v>1</v>
      </c>
      <c r="Y41" s="59">
        <v>1</v>
      </c>
      <c r="Z41" s="50" t="s">
        <v>130</v>
      </c>
      <c r="AA41" s="60" t="s">
        <v>379</v>
      </c>
      <c r="AB41" s="61"/>
      <c r="AC41" s="51"/>
      <c r="AD41" s="50"/>
      <c r="AE41" s="62"/>
      <c r="AF41" s="59"/>
      <c r="AG41" s="50"/>
      <c r="AH41" s="51"/>
      <c r="AI41" s="53"/>
      <c r="AJ41" s="61"/>
      <c r="AK41" s="51"/>
      <c r="AL41" s="50"/>
      <c r="AM41" s="62"/>
      <c r="AN41" s="59"/>
      <c r="AO41" s="50"/>
      <c r="AP41" s="51"/>
      <c r="AQ41" s="53"/>
      <c r="AR41" s="61"/>
      <c r="AS41" s="51"/>
      <c r="AT41" s="50"/>
      <c r="AU41" s="62" t="s">
        <v>133</v>
      </c>
      <c r="AV41" s="59" t="s">
        <v>133</v>
      </c>
      <c r="AW41" s="50" t="s">
        <v>133</v>
      </c>
      <c r="AX41" s="51"/>
      <c r="AY41" s="53"/>
      <c r="AZ41" s="61"/>
      <c r="BA41" s="51"/>
      <c r="BB41" s="50"/>
      <c r="BC41" s="62" t="s">
        <v>133</v>
      </c>
      <c r="BD41" s="59" t="s">
        <v>133</v>
      </c>
      <c r="BE41" s="50" t="s">
        <v>133</v>
      </c>
      <c r="BF41" s="51"/>
      <c r="BG41" s="53"/>
      <c r="BH41" s="63"/>
      <c r="BI41" s="51"/>
      <c r="BJ41" s="64"/>
      <c r="BK41" s="62" t="s">
        <v>133</v>
      </c>
      <c r="BL41" s="59" t="s">
        <v>133</v>
      </c>
      <c r="BM41" s="50" t="s">
        <v>133</v>
      </c>
      <c r="BN41" s="51"/>
      <c r="BO41" s="53"/>
      <c r="BP41" s="48" t="s">
        <v>134</v>
      </c>
      <c r="BQ41" s="56" t="str">
        <f t="shared" si="0"/>
        <v/>
      </c>
      <c r="BR41" s="50"/>
      <c r="BS41" s="51"/>
      <c r="BT41" s="53"/>
    </row>
    <row r="42" spans="1:72" ht="180" x14ac:dyDescent="0.25">
      <c r="A42" s="48">
        <v>7</v>
      </c>
      <c r="B42" s="49">
        <v>41810</v>
      </c>
      <c r="C42" s="50" t="s">
        <v>274</v>
      </c>
      <c r="D42" s="51" t="s">
        <v>328</v>
      </c>
      <c r="E42" s="49">
        <v>41794</v>
      </c>
      <c r="F42" s="50">
        <v>101</v>
      </c>
      <c r="G42" s="65" t="s">
        <v>381</v>
      </c>
      <c r="H42" s="53" t="s">
        <v>278</v>
      </c>
      <c r="I42" s="54" t="s">
        <v>382</v>
      </c>
      <c r="J42" s="51" t="s">
        <v>383</v>
      </c>
      <c r="K42" s="50">
        <v>1</v>
      </c>
      <c r="L42" s="50" t="s">
        <v>173</v>
      </c>
      <c r="M42" s="51" t="s">
        <v>352</v>
      </c>
      <c r="N42" s="55">
        <v>1</v>
      </c>
      <c r="O42" s="49">
        <v>41821</v>
      </c>
      <c r="P42" s="49">
        <v>42174</v>
      </c>
      <c r="Q42" s="56" t="str">
        <f>IF(H42="","",VLOOKUP(H42,#REF!,2,FALSE))</f>
        <v>Secretario General</v>
      </c>
      <c r="R42" s="51" t="s">
        <v>282</v>
      </c>
      <c r="S42" s="51" t="s">
        <v>283</v>
      </c>
      <c r="T42" s="51" t="s">
        <v>284</v>
      </c>
      <c r="U42" s="51" t="s">
        <v>285</v>
      </c>
      <c r="V42" s="51" t="s">
        <v>119</v>
      </c>
      <c r="W42" s="57" t="s">
        <v>120</v>
      </c>
      <c r="X42" s="58">
        <v>1</v>
      </c>
      <c r="Y42" s="59">
        <v>1</v>
      </c>
      <c r="Z42" s="50" t="s">
        <v>130</v>
      </c>
      <c r="AA42" s="60" t="s">
        <v>353</v>
      </c>
      <c r="AB42" s="61"/>
      <c r="AC42" s="51"/>
      <c r="AD42" s="50"/>
      <c r="AE42" s="62"/>
      <c r="AF42" s="59"/>
      <c r="AG42" s="50"/>
      <c r="AH42" s="51"/>
      <c r="AI42" s="53"/>
      <c r="AJ42" s="61"/>
      <c r="AK42" s="51"/>
      <c r="AL42" s="50"/>
      <c r="AM42" s="62"/>
      <c r="AN42" s="59"/>
      <c r="AO42" s="50"/>
      <c r="AP42" s="51"/>
      <c r="AQ42" s="53"/>
      <c r="AR42" s="61"/>
      <c r="AS42" s="51"/>
      <c r="AT42" s="50"/>
      <c r="AU42" s="62" t="s">
        <v>133</v>
      </c>
      <c r="AV42" s="59" t="s">
        <v>133</v>
      </c>
      <c r="AW42" s="50" t="s">
        <v>133</v>
      </c>
      <c r="AX42" s="51"/>
      <c r="AY42" s="53"/>
      <c r="AZ42" s="61"/>
      <c r="BA42" s="51"/>
      <c r="BB42" s="50"/>
      <c r="BC42" s="62" t="s">
        <v>133</v>
      </c>
      <c r="BD42" s="59" t="s">
        <v>133</v>
      </c>
      <c r="BE42" s="50" t="s">
        <v>133</v>
      </c>
      <c r="BF42" s="51"/>
      <c r="BG42" s="53"/>
      <c r="BH42" s="63"/>
      <c r="BI42" s="51"/>
      <c r="BJ42" s="64"/>
      <c r="BK42" s="62" t="s">
        <v>133</v>
      </c>
      <c r="BL42" s="59" t="s">
        <v>133</v>
      </c>
      <c r="BM42" s="50" t="s">
        <v>133</v>
      </c>
      <c r="BN42" s="51"/>
      <c r="BO42" s="53"/>
      <c r="BP42" s="48" t="s">
        <v>134</v>
      </c>
      <c r="BQ42" s="56" t="str">
        <f t="shared" si="0"/>
        <v/>
      </c>
      <c r="BR42" s="50"/>
      <c r="BS42" s="51"/>
      <c r="BT42" s="53"/>
    </row>
    <row r="43" spans="1:72" ht="112.5" x14ac:dyDescent="0.25">
      <c r="A43" s="48">
        <v>7</v>
      </c>
      <c r="B43" s="49">
        <v>41810</v>
      </c>
      <c r="C43" s="50" t="s">
        <v>274</v>
      </c>
      <c r="D43" s="51" t="s">
        <v>328</v>
      </c>
      <c r="E43" s="49">
        <v>41794</v>
      </c>
      <c r="F43" s="50">
        <v>114</v>
      </c>
      <c r="G43" s="65" t="s">
        <v>384</v>
      </c>
      <c r="H43" s="53" t="s">
        <v>355</v>
      </c>
      <c r="I43" s="54" t="s">
        <v>385</v>
      </c>
      <c r="J43" s="51" t="s">
        <v>386</v>
      </c>
      <c r="K43" s="50">
        <v>7</v>
      </c>
      <c r="L43" s="50" t="s">
        <v>173</v>
      </c>
      <c r="M43" s="51" t="s">
        <v>358</v>
      </c>
      <c r="N43" s="55">
        <v>1</v>
      </c>
      <c r="O43" s="49">
        <v>41821</v>
      </c>
      <c r="P43" s="49">
        <v>42035</v>
      </c>
      <c r="Q43" s="56" t="str">
        <f>IF(H43="","",VLOOKUP(H43,#REF!,2,FALSE))</f>
        <v>Jefe Oficina de Control Interno</v>
      </c>
      <c r="R43" s="51" t="s">
        <v>163</v>
      </c>
      <c r="S43" s="51" t="s">
        <v>359</v>
      </c>
      <c r="T43" s="51" t="s">
        <v>360</v>
      </c>
      <c r="U43" s="51" t="s">
        <v>163</v>
      </c>
      <c r="V43" s="51" t="s">
        <v>119</v>
      </c>
      <c r="W43" s="57" t="s">
        <v>120</v>
      </c>
      <c r="X43" s="58">
        <v>1</v>
      </c>
      <c r="Y43" s="59">
        <v>1</v>
      </c>
      <c r="Z43" s="50" t="s">
        <v>130</v>
      </c>
      <c r="AA43" s="60" t="s">
        <v>361</v>
      </c>
      <c r="AB43" s="61"/>
      <c r="AC43" s="51"/>
      <c r="AD43" s="50"/>
      <c r="AE43" s="62"/>
      <c r="AF43" s="59"/>
      <c r="AG43" s="50"/>
      <c r="AH43" s="51"/>
      <c r="AI43" s="53"/>
      <c r="AJ43" s="61"/>
      <c r="AK43" s="51"/>
      <c r="AL43" s="50"/>
      <c r="AM43" s="62"/>
      <c r="AN43" s="59"/>
      <c r="AO43" s="50"/>
      <c r="AP43" s="51"/>
      <c r="AQ43" s="53"/>
      <c r="AR43" s="61"/>
      <c r="AS43" s="51"/>
      <c r="AT43" s="50"/>
      <c r="AU43" s="62" t="s">
        <v>133</v>
      </c>
      <c r="AV43" s="59" t="s">
        <v>133</v>
      </c>
      <c r="AW43" s="50" t="s">
        <v>133</v>
      </c>
      <c r="AX43" s="51"/>
      <c r="AY43" s="53"/>
      <c r="AZ43" s="61"/>
      <c r="BA43" s="51"/>
      <c r="BB43" s="50"/>
      <c r="BC43" s="62" t="s">
        <v>133</v>
      </c>
      <c r="BD43" s="59" t="s">
        <v>133</v>
      </c>
      <c r="BE43" s="50" t="s">
        <v>133</v>
      </c>
      <c r="BF43" s="51"/>
      <c r="BG43" s="53"/>
      <c r="BH43" s="63"/>
      <c r="BI43" s="51"/>
      <c r="BJ43" s="64"/>
      <c r="BK43" s="62" t="s">
        <v>133</v>
      </c>
      <c r="BL43" s="59" t="s">
        <v>133</v>
      </c>
      <c r="BM43" s="50" t="s">
        <v>133</v>
      </c>
      <c r="BN43" s="51"/>
      <c r="BO43" s="53"/>
      <c r="BP43" s="48" t="s">
        <v>134</v>
      </c>
      <c r="BQ43" s="56" t="str">
        <f t="shared" si="0"/>
        <v/>
      </c>
      <c r="BR43" s="50"/>
      <c r="BS43" s="51"/>
      <c r="BT43" s="53"/>
    </row>
    <row r="44" spans="1:72" ht="337.5" x14ac:dyDescent="0.25">
      <c r="A44" s="48">
        <v>7</v>
      </c>
      <c r="B44" s="49">
        <v>41810</v>
      </c>
      <c r="C44" s="50" t="s">
        <v>274</v>
      </c>
      <c r="D44" s="51" t="s">
        <v>328</v>
      </c>
      <c r="E44" s="49">
        <v>41794</v>
      </c>
      <c r="F44" s="50">
        <v>114</v>
      </c>
      <c r="G44" s="65" t="s">
        <v>384</v>
      </c>
      <c r="H44" s="53" t="s">
        <v>278</v>
      </c>
      <c r="I44" s="54" t="s">
        <v>363</v>
      </c>
      <c r="J44" s="51" t="s">
        <v>387</v>
      </c>
      <c r="K44" s="50">
        <v>2</v>
      </c>
      <c r="L44" s="50" t="s">
        <v>173</v>
      </c>
      <c r="M44" s="51" t="s">
        <v>388</v>
      </c>
      <c r="N44" s="55">
        <v>1</v>
      </c>
      <c r="O44" s="49">
        <v>41821</v>
      </c>
      <c r="P44" s="49">
        <v>42035</v>
      </c>
      <c r="Q44" s="56" t="str">
        <f>IF(H44="","",VLOOKUP(H44,#REF!,2,FALSE))</f>
        <v>Secretario General</v>
      </c>
      <c r="R44" s="51" t="s">
        <v>282</v>
      </c>
      <c r="S44" s="51" t="s">
        <v>283</v>
      </c>
      <c r="T44" s="51" t="s">
        <v>284</v>
      </c>
      <c r="U44" s="51" t="s">
        <v>285</v>
      </c>
      <c r="V44" s="51" t="s">
        <v>119</v>
      </c>
      <c r="W44" s="57" t="s">
        <v>120</v>
      </c>
      <c r="X44" s="58">
        <v>1</v>
      </c>
      <c r="Y44" s="59">
        <v>1</v>
      </c>
      <c r="Z44" s="50" t="s">
        <v>130</v>
      </c>
      <c r="AA44" s="60" t="s">
        <v>389</v>
      </c>
      <c r="AB44" s="61"/>
      <c r="AC44" s="51"/>
      <c r="AD44" s="50"/>
      <c r="AE44" s="62"/>
      <c r="AF44" s="59"/>
      <c r="AG44" s="50"/>
      <c r="AH44" s="51"/>
      <c r="AI44" s="53"/>
      <c r="AJ44" s="61"/>
      <c r="AK44" s="51"/>
      <c r="AL44" s="50"/>
      <c r="AM44" s="62"/>
      <c r="AN44" s="59"/>
      <c r="AO44" s="50"/>
      <c r="AP44" s="51"/>
      <c r="AQ44" s="53"/>
      <c r="AR44" s="61"/>
      <c r="AS44" s="51"/>
      <c r="AT44" s="50"/>
      <c r="AU44" s="62" t="s">
        <v>133</v>
      </c>
      <c r="AV44" s="59" t="s">
        <v>133</v>
      </c>
      <c r="AW44" s="50" t="s">
        <v>133</v>
      </c>
      <c r="AX44" s="51"/>
      <c r="AY44" s="53"/>
      <c r="AZ44" s="61"/>
      <c r="BA44" s="51"/>
      <c r="BB44" s="50"/>
      <c r="BC44" s="62" t="s">
        <v>133</v>
      </c>
      <c r="BD44" s="59" t="s">
        <v>133</v>
      </c>
      <c r="BE44" s="50" t="s">
        <v>133</v>
      </c>
      <c r="BF44" s="51"/>
      <c r="BG44" s="53"/>
      <c r="BH44" s="63"/>
      <c r="BI44" s="51"/>
      <c r="BJ44" s="64"/>
      <c r="BK44" s="62" t="s">
        <v>133</v>
      </c>
      <c r="BL44" s="59" t="s">
        <v>133</v>
      </c>
      <c r="BM44" s="50" t="s">
        <v>133</v>
      </c>
      <c r="BN44" s="51"/>
      <c r="BO44" s="53"/>
      <c r="BP44" s="48" t="s">
        <v>134</v>
      </c>
      <c r="BQ44" s="56" t="str">
        <f t="shared" si="0"/>
        <v/>
      </c>
      <c r="BR44" s="50"/>
      <c r="BS44" s="51"/>
      <c r="BT44" s="53"/>
    </row>
    <row r="45" spans="1:72" ht="303.75" x14ac:dyDescent="0.25">
      <c r="A45" s="48">
        <v>7</v>
      </c>
      <c r="B45" s="49">
        <v>41810</v>
      </c>
      <c r="C45" s="50" t="s">
        <v>274</v>
      </c>
      <c r="D45" s="51" t="s">
        <v>328</v>
      </c>
      <c r="E45" s="49">
        <v>41794</v>
      </c>
      <c r="F45" s="50">
        <v>123</v>
      </c>
      <c r="G45" s="65" t="s">
        <v>390</v>
      </c>
      <c r="H45" s="53" t="s">
        <v>330</v>
      </c>
      <c r="I45" s="54" t="s">
        <v>391</v>
      </c>
      <c r="J45" s="51" t="s">
        <v>392</v>
      </c>
      <c r="K45" s="50">
        <v>1</v>
      </c>
      <c r="L45" s="50" t="s">
        <v>173</v>
      </c>
      <c r="M45" s="51" t="s">
        <v>393</v>
      </c>
      <c r="N45" s="55">
        <v>1</v>
      </c>
      <c r="O45" s="49">
        <v>41897</v>
      </c>
      <c r="P45" s="49">
        <v>42155</v>
      </c>
      <c r="Q45" s="56" t="str">
        <f>IF(H45="","",VLOOKUP(H45,#REF!,2,FALSE))</f>
        <v>Gerente General</v>
      </c>
      <c r="R45" s="51" t="s">
        <v>334</v>
      </c>
      <c r="S45" s="51" t="s">
        <v>394</v>
      </c>
      <c r="T45" s="51" t="s">
        <v>395</v>
      </c>
      <c r="U45" s="51" t="s">
        <v>396</v>
      </c>
      <c r="V45" s="51" t="s">
        <v>119</v>
      </c>
      <c r="W45" s="57" t="s">
        <v>120</v>
      </c>
      <c r="X45" s="58">
        <v>1</v>
      </c>
      <c r="Y45" s="59">
        <v>1</v>
      </c>
      <c r="Z45" s="50" t="s">
        <v>130</v>
      </c>
      <c r="AA45" s="60" t="s">
        <v>397</v>
      </c>
      <c r="AB45" s="61"/>
      <c r="AC45" s="51"/>
      <c r="AD45" s="50"/>
      <c r="AE45" s="62"/>
      <c r="AF45" s="59"/>
      <c r="AG45" s="50"/>
      <c r="AH45" s="51"/>
      <c r="AI45" s="53"/>
      <c r="AJ45" s="61"/>
      <c r="AK45" s="51"/>
      <c r="AL45" s="50"/>
      <c r="AM45" s="62"/>
      <c r="AN45" s="59"/>
      <c r="AO45" s="50"/>
      <c r="AP45" s="51"/>
      <c r="AQ45" s="53"/>
      <c r="AR45" s="61"/>
      <c r="AS45" s="51"/>
      <c r="AT45" s="50"/>
      <c r="AU45" s="62" t="s">
        <v>133</v>
      </c>
      <c r="AV45" s="59" t="s">
        <v>133</v>
      </c>
      <c r="AW45" s="50" t="s">
        <v>133</v>
      </c>
      <c r="AX45" s="51"/>
      <c r="AY45" s="53"/>
      <c r="AZ45" s="61"/>
      <c r="BA45" s="51"/>
      <c r="BB45" s="50"/>
      <c r="BC45" s="62" t="s">
        <v>133</v>
      </c>
      <c r="BD45" s="59" t="s">
        <v>133</v>
      </c>
      <c r="BE45" s="50" t="s">
        <v>133</v>
      </c>
      <c r="BF45" s="51"/>
      <c r="BG45" s="53"/>
      <c r="BH45" s="63"/>
      <c r="BI45" s="51"/>
      <c r="BJ45" s="64"/>
      <c r="BK45" s="62" t="s">
        <v>133</v>
      </c>
      <c r="BL45" s="59" t="s">
        <v>133</v>
      </c>
      <c r="BM45" s="50" t="s">
        <v>133</v>
      </c>
      <c r="BN45" s="51"/>
      <c r="BO45" s="53"/>
      <c r="BP45" s="48" t="s">
        <v>134</v>
      </c>
      <c r="BQ45" s="56" t="str">
        <f t="shared" si="0"/>
        <v/>
      </c>
      <c r="BR45" s="50"/>
      <c r="BS45" s="51"/>
      <c r="BT45" s="53"/>
    </row>
    <row r="46" spans="1:72" ht="303.75" x14ac:dyDescent="0.25">
      <c r="A46" s="48">
        <v>7</v>
      </c>
      <c r="B46" s="49">
        <v>41810</v>
      </c>
      <c r="C46" s="50" t="s">
        <v>274</v>
      </c>
      <c r="D46" s="51" t="s">
        <v>328</v>
      </c>
      <c r="E46" s="49">
        <v>41794</v>
      </c>
      <c r="F46" s="50">
        <v>123</v>
      </c>
      <c r="G46" s="65" t="s">
        <v>390</v>
      </c>
      <c r="H46" s="53" t="s">
        <v>330</v>
      </c>
      <c r="I46" s="54" t="s">
        <v>398</v>
      </c>
      <c r="J46" s="51" t="s">
        <v>399</v>
      </c>
      <c r="K46" s="50">
        <v>1</v>
      </c>
      <c r="L46" s="50" t="s">
        <v>173</v>
      </c>
      <c r="M46" s="51" t="s">
        <v>400</v>
      </c>
      <c r="N46" s="55">
        <v>1</v>
      </c>
      <c r="O46" s="49">
        <v>41821</v>
      </c>
      <c r="P46" s="49">
        <v>42174</v>
      </c>
      <c r="Q46" s="56" t="str">
        <f>IF(H46="","",VLOOKUP(H46,#REF!,2,FALSE))</f>
        <v>Gerente General</v>
      </c>
      <c r="R46" s="51" t="s">
        <v>334</v>
      </c>
      <c r="S46" s="51" t="s">
        <v>153</v>
      </c>
      <c r="T46" s="51" t="s">
        <v>401</v>
      </c>
      <c r="U46" s="51" t="s">
        <v>138</v>
      </c>
      <c r="V46" s="51" t="s">
        <v>155</v>
      </c>
      <c r="W46" s="57" t="s">
        <v>156</v>
      </c>
      <c r="X46" s="58">
        <v>1</v>
      </c>
      <c r="Y46" s="59">
        <v>1</v>
      </c>
      <c r="Z46" s="50" t="s">
        <v>130</v>
      </c>
      <c r="AA46" s="60" t="s">
        <v>402</v>
      </c>
      <c r="AB46" s="61"/>
      <c r="AC46" s="51"/>
      <c r="AD46" s="50"/>
      <c r="AE46" s="62"/>
      <c r="AF46" s="59"/>
      <c r="AG46" s="50"/>
      <c r="AH46" s="51"/>
      <c r="AI46" s="53"/>
      <c r="AJ46" s="61"/>
      <c r="AK46" s="51"/>
      <c r="AL46" s="50"/>
      <c r="AM46" s="62"/>
      <c r="AN46" s="59"/>
      <c r="AO46" s="50"/>
      <c r="AP46" s="51"/>
      <c r="AQ46" s="53"/>
      <c r="AR46" s="61"/>
      <c r="AS46" s="51"/>
      <c r="AT46" s="50"/>
      <c r="AU46" s="62" t="s">
        <v>133</v>
      </c>
      <c r="AV46" s="59" t="s">
        <v>133</v>
      </c>
      <c r="AW46" s="50" t="s">
        <v>133</v>
      </c>
      <c r="AX46" s="51"/>
      <c r="AY46" s="53"/>
      <c r="AZ46" s="61"/>
      <c r="BA46" s="51"/>
      <c r="BB46" s="50"/>
      <c r="BC46" s="62" t="s">
        <v>133</v>
      </c>
      <c r="BD46" s="59" t="s">
        <v>133</v>
      </c>
      <c r="BE46" s="50" t="s">
        <v>133</v>
      </c>
      <c r="BF46" s="51"/>
      <c r="BG46" s="53"/>
      <c r="BH46" s="63"/>
      <c r="BI46" s="51"/>
      <c r="BJ46" s="64"/>
      <c r="BK46" s="62" t="s">
        <v>133</v>
      </c>
      <c r="BL46" s="59" t="s">
        <v>133</v>
      </c>
      <c r="BM46" s="50" t="s">
        <v>133</v>
      </c>
      <c r="BN46" s="51"/>
      <c r="BO46" s="53"/>
      <c r="BP46" s="48" t="s">
        <v>134</v>
      </c>
      <c r="BQ46" s="56" t="str">
        <f t="shared" si="0"/>
        <v/>
      </c>
      <c r="BR46" s="50"/>
      <c r="BS46" s="51"/>
      <c r="BT46" s="53"/>
    </row>
    <row r="47" spans="1:72" ht="180" x14ac:dyDescent="0.25">
      <c r="A47" s="48">
        <v>7</v>
      </c>
      <c r="B47" s="49">
        <v>41810</v>
      </c>
      <c r="C47" s="50" t="s">
        <v>274</v>
      </c>
      <c r="D47" s="51" t="s">
        <v>328</v>
      </c>
      <c r="E47" s="49">
        <v>41794</v>
      </c>
      <c r="F47" s="50">
        <v>133</v>
      </c>
      <c r="G47" s="65" t="s">
        <v>403</v>
      </c>
      <c r="H47" s="53" t="s">
        <v>330</v>
      </c>
      <c r="I47" s="54" t="s">
        <v>398</v>
      </c>
      <c r="J47" s="51" t="s">
        <v>399</v>
      </c>
      <c r="K47" s="50">
        <v>1</v>
      </c>
      <c r="L47" s="50" t="s">
        <v>173</v>
      </c>
      <c r="M47" s="51" t="s">
        <v>400</v>
      </c>
      <c r="N47" s="55">
        <v>1</v>
      </c>
      <c r="O47" s="49">
        <v>41821</v>
      </c>
      <c r="P47" s="49">
        <v>42174</v>
      </c>
      <c r="Q47" s="56" t="str">
        <f>IF(H47="","",VLOOKUP(H47,#REF!,2,FALSE))</f>
        <v>Gerente General</v>
      </c>
      <c r="R47" s="51" t="s">
        <v>334</v>
      </c>
      <c r="S47" s="51" t="s">
        <v>153</v>
      </c>
      <c r="T47" s="51" t="s">
        <v>401</v>
      </c>
      <c r="U47" s="51" t="s">
        <v>138</v>
      </c>
      <c r="V47" s="51" t="s">
        <v>155</v>
      </c>
      <c r="W47" s="57" t="s">
        <v>156</v>
      </c>
      <c r="X47" s="58">
        <v>1</v>
      </c>
      <c r="Y47" s="59">
        <v>1</v>
      </c>
      <c r="Z47" s="50" t="s">
        <v>130</v>
      </c>
      <c r="AA47" s="60" t="s">
        <v>402</v>
      </c>
      <c r="AB47" s="61"/>
      <c r="AC47" s="51"/>
      <c r="AD47" s="50"/>
      <c r="AE47" s="62"/>
      <c r="AF47" s="59"/>
      <c r="AG47" s="50"/>
      <c r="AH47" s="51"/>
      <c r="AI47" s="53"/>
      <c r="AJ47" s="61"/>
      <c r="AK47" s="51"/>
      <c r="AL47" s="50"/>
      <c r="AM47" s="62"/>
      <c r="AN47" s="59"/>
      <c r="AO47" s="50"/>
      <c r="AP47" s="51"/>
      <c r="AQ47" s="53"/>
      <c r="AR47" s="61"/>
      <c r="AS47" s="51"/>
      <c r="AT47" s="50"/>
      <c r="AU47" s="62" t="s">
        <v>133</v>
      </c>
      <c r="AV47" s="59" t="s">
        <v>133</v>
      </c>
      <c r="AW47" s="50" t="s">
        <v>133</v>
      </c>
      <c r="AX47" s="51"/>
      <c r="AY47" s="53"/>
      <c r="AZ47" s="61"/>
      <c r="BA47" s="51"/>
      <c r="BB47" s="50"/>
      <c r="BC47" s="62" t="s">
        <v>133</v>
      </c>
      <c r="BD47" s="59" t="s">
        <v>133</v>
      </c>
      <c r="BE47" s="50" t="s">
        <v>133</v>
      </c>
      <c r="BF47" s="51"/>
      <c r="BG47" s="53"/>
      <c r="BH47" s="63"/>
      <c r="BI47" s="51"/>
      <c r="BJ47" s="64"/>
      <c r="BK47" s="62" t="s">
        <v>133</v>
      </c>
      <c r="BL47" s="59" t="s">
        <v>133</v>
      </c>
      <c r="BM47" s="50" t="s">
        <v>133</v>
      </c>
      <c r="BN47" s="51"/>
      <c r="BO47" s="53"/>
      <c r="BP47" s="48" t="s">
        <v>134</v>
      </c>
      <c r="BQ47" s="56" t="str">
        <f t="shared" si="0"/>
        <v/>
      </c>
      <c r="BR47" s="50"/>
      <c r="BS47" s="51"/>
      <c r="BT47" s="53"/>
    </row>
    <row r="48" spans="1:72" ht="123.75" x14ac:dyDescent="0.25">
      <c r="A48" s="48">
        <v>7</v>
      </c>
      <c r="B48" s="49">
        <v>41810</v>
      </c>
      <c r="C48" s="50" t="s">
        <v>274</v>
      </c>
      <c r="D48" s="51" t="s">
        <v>328</v>
      </c>
      <c r="E48" s="49">
        <v>41794</v>
      </c>
      <c r="F48" s="50">
        <v>156</v>
      </c>
      <c r="G48" s="65" t="s">
        <v>404</v>
      </c>
      <c r="H48" s="53" t="s">
        <v>330</v>
      </c>
      <c r="I48" s="54" t="s">
        <v>405</v>
      </c>
      <c r="J48" s="51" t="s">
        <v>406</v>
      </c>
      <c r="K48" s="50">
        <v>2</v>
      </c>
      <c r="L48" s="50" t="s">
        <v>173</v>
      </c>
      <c r="M48" s="51" t="s">
        <v>407</v>
      </c>
      <c r="N48" s="55">
        <v>1</v>
      </c>
      <c r="O48" s="49">
        <v>42005</v>
      </c>
      <c r="P48" s="49">
        <v>42035</v>
      </c>
      <c r="Q48" s="56" t="str">
        <f>IF(H48="","",VLOOKUP(H48,#REF!,2,FALSE))</f>
        <v>Gerente General</v>
      </c>
      <c r="R48" s="51" t="s">
        <v>334</v>
      </c>
      <c r="S48" s="51" t="s">
        <v>335</v>
      </c>
      <c r="T48" s="51" t="s">
        <v>336</v>
      </c>
      <c r="U48" s="51" t="s">
        <v>337</v>
      </c>
      <c r="V48" s="51" t="s">
        <v>119</v>
      </c>
      <c r="W48" s="57" t="s">
        <v>120</v>
      </c>
      <c r="X48" s="58">
        <v>1</v>
      </c>
      <c r="Y48" s="59">
        <v>1</v>
      </c>
      <c r="Z48" s="50" t="s">
        <v>130</v>
      </c>
      <c r="AA48" s="60" t="s">
        <v>408</v>
      </c>
      <c r="AB48" s="61"/>
      <c r="AC48" s="51"/>
      <c r="AD48" s="50"/>
      <c r="AE48" s="62"/>
      <c r="AF48" s="59"/>
      <c r="AG48" s="50"/>
      <c r="AH48" s="51"/>
      <c r="AI48" s="53"/>
      <c r="AJ48" s="61"/>
      <c r="AK48" s="51"/>
      <c r="AL48" s="50"/>
      <c r="AM48" s="62"/>
      <c r="AN48" s="59"/>
      <c r="AO48" s="50"/>
      <c r="AP48" s="51"/>
      <c r="AQ48" s="53"/>
      <c r="AR48" s="61"/>
      <c r="AS48" s="51"/>
      <c r="AT48" s="50"/>
      <c r="AU48" s="62" t="s">
        <v>133</v>
      </c>
      <c r="AV48" s="59" t="s">
        <v>133</v>
      </c>
      <c r="AW48" s="50" t="s">
        <v>133</v>
      </c>
      <c r="AX48" s="51"/>
      <c r="AY48" s="53"/>
      <c r="AZ48" s="61"/>
      <c r="BA48" s="51"/>
      <c r="BB48" s="50"/>
      <c r="BC48" s="62" t="s">
        <v>133</v>
      </c>
      <c r="BD48" s="59" t="s">
        <v>133</v>
      </c>
      <c r="BE48" s="50" t="s">
        <v>133</v>
      </c>
      <c r="BF48" s="51"/>
      <c r="BG48" s="53"/>
      <c r="BH48" s="63"/>
      <c r="BI48" s="51"/>
      <c r="BJ48" s="64"/>
      <c r="BK48" s="62" t="s">
        <v>133</v>
      </c>
      <c r="BL48" s="59" t="s">
        <v>133</v>
      </c>
      <c r="BM48" s="50" t="s">
        <v>133</v>
      </c>
      <c r="BN48" s="51"/>
      <c r="BO48" s="53"/>
      <c r="BP48" s="48" t="s">
        <v>134</v>
      </c>
      <c r="BQ48" s="56" t="str">
        <f t="shared" si="0"/>
        <v/>
      </c>
      <c r="BR48" s="50"/>
      <c r="BS48" s="51"/>
      <c r="BT48" s="53"/>
    </row>
    <row r="49" spans="1:72" ht="112.5" x14ac:dyDescent="0.25">
      <c r="A49" s="48">
        <v>7</v>
      </c>
      <c r="B49" s="49">
        <v>41810</v>
      </c>
      <c r="C49" s="50" t="s">
        <v>274</v>
      </c>
      <c r="D49" s="51" t="s">
        <v>328</v>
      </c>
      <c r="E49" s="49">
        <v>41794</v>
      </c>
      <c r="F49" s="50">
        <v>160</v>
      </c>
      <c r="G49" s="65" t="s">
        <v>409</v>
      </c>
      <c r="H49" s="53" t="s">
        <v>410</v>
      </c>
      <c r="I49" s="54" t="s">
        <v>411</v>
      </c>
      <c r="J49" s="51" t="s">
        <v>412</v>
      </c>
      <c r="K49" s="50">
        <v>3</v>
      </c>
      <c r="L49" s="50" t="s">
        <v>173</v>
      </c>
      <c r="M49" s="51" t="s">
        <v>413</v>
      </c>
      <c r="N49" s="55">
        <v>1</v>
      </c>
      <c r="O49" s="49">
        <v>41821</v>
      </c>
      <c r="P49" s="49">
        <v>42174</v>
      </c>
      <c r="Q49" s="56" t="str">
        <f>IF(H49="","",VLOOKUP(H49,#REF!,2,FALSE))</f>
        <v>Subdirector Financiero</v>
      </c>
      <c r="R49" s="51" t="s">
        <v>414</v>
      </c>
      <c r="S49" s="51" t="s">
        <v>415</v>
      </c>
      <c r="T49" s="51" t="s">
        <v>416</v>
      </c>
      <c r="U49" s="51" t="s">
        <v>414</v>
      </c>
      <c r="V49" s="51" t="s">
        <v>417</v>
      </c>
      <c r="W49" s="57" t="s">
        <v>120</v>
      </c>
      <c r="X49" s="58">
        <v>1</v>
      </c>
      <c r="Y49" s="59">
        <v>1</v>
      </c>
      <c r="Z49" s="50" t="s">
        <v>130</v>
      </c>
      <c r="AA49" s="60" t="s">
        <v>418</v>
      </c>
      <c r="AB49" s="61"/>
      <c r="AC49" s="51"/>
      <c r="AD49" s="50"/>
      <c r="AE49" s="62"/>
      <c r="AF49" s="59"/>
      <c r="AG49" s="50"/>
      <c r="AH49" s="51"/>
      <c r="AI49" s="53"/>
      <c r="AJ49" s="61"/>
      <c r="AK49" s="51"/>
      <c r="AL49" s="50"/>
      <c r="AM49" s="62"/>
      <c r="AN49" s="59"/>
      <c r="AO49" s="50"/>
      <c r="AP49" s="51"/>
      <c r="AQ49" s="53"/>
      <c r="AR49" s="61"/>
      <c r="AS49" s="51"/>
      <c r="AT49" s="50"/>
      <c r="AU49" s="62" t="s">
        <v>133</v>
      </c>
      <c r="AV49" s="59" t="s">
        <v>133</v>
      </c>
      <c r="AW49" s="50" t="s">
        <v>133</v>
      </c>
      <c r="AX49" s="51"/>
      <c r="AY49" s="53"/>
      <c r="AZ49" s="61"/>
      <c r="BA49" s="51"/>
      <c r="BB49" s="50"/>
      <c r="BC49" s="62" t="s">
        <v>133</v>
      </c>
      <c r="BD49" s="59" t="s">
        <v>133</v>
      </c>
      <c r="BE49" s="50" t="s">
        <v>133</v>
      </c>
      <c r="BF49" s="51"/>
      <c r="BG49" s="53"/>
      <c r="BH49" s="63"/>
      <c r="BI49" s="51"/>
      <c r="BJ49" s="64"/>
      <c r="BK49" s="62" t="s">
        <v>133</v>
      </c>
      <c r="BL49" s="59" t="s">
        <v>133</v>
      </c>
      <c r="BM49" s="50" t="s">
        <v>133</v>
      </c>
      <c r="BN49" s="51"/>
      <c r="BO49" s="53"/>
      <c r="BP49" s="48" t="s">
        <v>134</v>
      </c>
      <c r="BQ49" s="56" t="str">
        <f t="shared" si="0"/>
        <v/>
      </c>
      <c r="BR49" s="50"/>
      <c r="BS49" s="51"/>
      <c r="BT49" s="53"/>
    </row>
    <row r="50" spans="1:72" ht="90" x14ac:dyDescent="0.25">
      <c r="A50" s="48">
        <v>7</v>
      </c>
      <c r="B50" s="49">
        <v>41810</v>
      </c>
      <c r="C50" s="50" t="s">
        <v>274</v>
      </c>
      <c r="D50" s="51" t="s">
        <v>328</v>
      </c>
      <c r="E50" s="49">
        <v>41794</v>
      </c>
      <c r="F50" s="50">
        <v>195</v>
      </c>
      <c r="G50" s="65" t="s">
        <v>419</v>
      </c>
      <c r="H50" s="53" t="s">
        <v>112</v>
      </c>
      <c r="I50" s="54" t="s">
        <v>420</v>
      </c>
      <c r="J50" s="51" t="s">
        <v>421</v>
      </c>
      <c r="K50" s="50">
        <v>1</v>
      </c>
      <c r="L50" s="50" t="s">
        <v>173</v>
      </c>
      <c r="M50" s="51" t="s">
        <v>422</v>
      </c>
      <c r="N50" s="55">
        <v>1</v>
      </c>
      <c r="O50" s="49">
        <v>41821</v>
      </c>
      <c r="P50" s="49">
        <v>42174</v>
      </c>
      <c r="Q50" s="56" t="str">
        <f>IF(H50="","",VLOOKUP(H50,#REF!,2,FALSE))</f>
        <v>Director Operativo</v>
      </c>
      <c r="R50" s="51" t="s">
        <v>115</v>
      </c>
      <c r="S50" s="51" t="s">
        <v>423</v>
      </c>
      <c r="T50" s="51" t="s">
        <v>424</v>
      </c>
      <c r="U50" s="51" t="s">
        <v>115</v>
      </c>
      <c r="V50" s="51" t="s">
        <v>119</v>
      </c>
      <c r="W50" s="57" t="s">
        <v>120</v>
      </c>
      <c r="X50" s="58">
        <v>1</v>
      </c>
      <c r="Y50" s="59">
        <v>1</v>
      </c>
      <c r="Z50" s="50" t="s">
        <v>130</v>
      </c>
      <c r="AA50" s="60" t="s">
        <v>425</v>
      </c>
      <c r="AB50" s="61"/>
      <c r="AC50" s="51"/>
      <c r="AD50" s="50"/>
      <c r="AE50" s="62"/>
      <c r="AF50" s="59"/>
      <c r="AG50" s="50"/>
      <c r="AH50" s="51"/>
      <c r="AI50" s="53"/>
      <c r="AJ50" s="61"/>
      <c r="AK50" s="51"/>
      <c r="AL50" s="50"/>
      <c r="AM50" s="62"/>
      <c r="AN50" s="59"/>
      <c r="AO50" s="50"/>
      <c r="AP50" s="51"/>
      <c r="AQ50" s="53"/>
      <c r="AR50" s="61"/>
      <c r="AS50" s="51"/>
      <c r="AT50" s="50"/>
      <c r="AU50" s="62" t="s">
        <v>133</v>
      </c>
      <c r="AV50" s="59" t="s">
        <v>133</v>
      </c>
      <c r="AW50" s="50" t="s">
        <v>133</v>
      </c>
      <c r="AX50" s="51"/>
      <c r="AY50" s="53"/>
      <c r="AZ50" s="61"/>
      <c r="BA50" s="51"/>
      <c r="BB50" s="50"/>
      <c r="BC50" s="62" t="s">
        <v>133</v>
      </c>
      <c r="BD50" s="59" t="s">
        <v>133</v>
      </c>
      <c r="BE50" s="50" t="s">
        <v>133</v>
      </c>
      <c r="BF50" s="51"/>
      <c r="BG50" s="53"/>
      <c r="BH50" s="63"/>
      <c r="BI50" s="51"/>
      <c r="BJ50" s="64"/>
      <c r="BK50" s="62" t="s">
        <v>133</v>
      </c>
      <c r="BL50" s="59" t="s">
        <v>133</v>
      </c>
      <c r="BM50" s="50" t="s">
        <v>133</v>
      </c>
      <c r="BN50" s="51"/>
      <c r="BO50" s="53"/>
      <c r="BP50" s="48" t="s">
        <v>134</v>
      </c>
      <c r="BQ50" s="56" t="str">
        <f t="shared" si="0"/>
        <v/>
      </c>
      <c r="BR50" s="50"/>
      <c r="BS50" s="51"/>
      <c r="BT50" s="53"/>
    </row>
    <row r="51" spans="1:72" ht="393.75" x14ac:dyDescent="0.25">
      <c r="A51" s="48">
        <v>7</v>
      </c>
      <c r="B51" s="49">
        <v>41803</v>
      </c>
      <c r="C51" s="50" t="s">
        <v>274</v>
      </c>
      <c r="D51" s="51" t="s">
        <v>328</v>
      </c>
      <c r="E51" s="49">
        <v>41803</v>
      </c>
      <c r="F51" s="50">
        <v>28</v>
      </c>
      <c r="G51" s="65" t="s">
        <v>426</v>
      </c>
      <c r="H51" s="53" t="s">
        <v>278</v>
      </c>
      <c r="I51" s="54" t="s">
        <v>298</v>
      </c>
      <c r="J51" s="51" t="s">
        <v>299</v>
      </c>
      <c r="K51" s="50">
        <v>1</v>
      </c>
      <c r="L51" s="50" t="s">
        <v>173</v>
      </c>
      <c r="M51" s="51" t="s">
        <v>281</v>
      </c>
      <c r="N51" s="55">
        <v>1</v>
      </c>
      <c r="O51" s="49">
        <v>42268</v>
      </c>
      <c r="P51" s="49">
        <v>42449</v>
      </c>
      <c r="Q51" s="56" t="str">
        <f>IF(H51="","",VLOOKUP(H51,#REF!,2,FALSE))</f>
        <v>Secretario General</v>
      </c>
      <c r="R51" s="51" t="s">
        <v>282</v>
      </c>
      <c r="S51" s="51" t="s">
        <v>283</v>
      </c>
      <c r="T51" s="51" t="s">
        <v>284</v>
      </c>
      <c r="U51" s="51" t="s">
        <v>285</v>
      </c>
      <c r="V51" s="51" t="s">
        <v>155</v>
      </c>
      <c r="W51" s="57" t="s">
        <v>156</v>
      </c>
      <c r="X51" s="58" t="s">
        <v>427</v>
      </c>
      <c r="Y51" s="59" t="s">
        <v>427</v>
      </c>
      <c r="Z51" s="50" t="s">
        <v>121</v>
      </c>
      <c r="AA51" s="60" t="s">
        <v>428</v>
      </c>
      <c r="AB51" s="61" t="s">
        <v>429</v>
      </c>
      <c r="AC51" s="51" t="s">
        <v>430</v>
      </c>
      <c r="AD51" s="50" t="s">
        <v>431</v>
      </c>
      <c r="AE51" s="62" t="s">
        <v>431</v>
      </c>
      <c r="AF51" s="59" t="s">
        <v>427</v>
      </c>
      <c r="AG51" s="50" t="s">
        <v>121</v>
      </c>
      <c r="AH51" s="51" t="s">
        <v>432</v>
      </c>
      <c r="AI51" s="53" t="s">
        <v>433</v>
      </c>
      <c r="AJ51" s="61" t="s">
        <v>434</v>
      </c>
      <c r="AK51" s="52" t="s">
        <v>435</v>
      </c>
      <c r="AL51" s="50" t="s">
        <v>431</v>
      </c>
      <c r="AM51" s="62" t="s">
        <v>431</v>
      </c>
      <c r="AN51" s="59" t="s">
        <v>427</v>
      </c>
      <c r="AO51" s="50" t="s">
        <v>121</v>
      </c>
      <c r="AP51" s="51" t="s">
        <v>436</v>
      </c>
      <c r="AQ51" s="53" t="s">
        <v>437</v>
      </c>
      <c r="AR51" s="61">
        <v>42296</v>
      </c>
      <c r="AS51" s="51" t="s">
        <v>301</v>
      </c>
      <c r="AT51" s="50">
        <v>0</v>
      </c>
      <c r="AU51" s="62">
        <v>0</v>
      </c>
      <c r="AV51" s="59" t="s">
        <v>427</v>
      </c>
      <c r="AW51" s="50" t="s">
        <v>264</v>
      </c>
      <c r="AX51" s="51" t="s">
        <v>302</v>
      </c>
      <c r="AY51" s="53" t="s">
        <v>145</v>
      </c>
      <c r="AZ51" s="61"/>
      <c r="BA51" s="51"/>
      <c r="BB51" s="50"/>
      <c r="BC51" s="62" t="s">
        <v>133</v>
      </c>
      <c r="BD51" s="59" t="s">
        <v>133</v>
      </c>
      <c r="BE51" s="50" t="s">
        <v>133</v>
      </c>
      <c r="BF51" s="51"/>
      <c r="BG51" s="53"/>
      <c r="BH51" s="63"/>
      <c r="BI51" s="51"/>
      <c r="BJ51" s="64"/>
      <c r="BK51" s="62" t="s">
        <v>133</v>
      </c>
      <c r="BL51" s="59" t="s">
        <v>133</v>
      </c>
      <c r="BM51" s="50" t="s">
        <v>133</v>
      </c>
      <c r="BN51" s="51"/>
      <c r="BO51" s="53"/>
      <c r="BP51" s="48" t="s">
        <v>149</v>
      </c>
      <c r="BQ51" s="56" t="str">
        <f t="shared" si="0"/>
        <v/>
      </c>
      <c r="BR51" s="50"/>
      <c r="BS51" s="51"/>
      <c r="BT51" s="53"/>
    </row>
    <row r="52" spans="1:72" ht="326.25" x14ac:dyDescent="0.25">
      <c r="A52" s="48">
        <v>7</v>
      </c>
      <c r="B52" s="49">
        <v>41803</v>
      </c>
      <c r="C52" s="50" t="s">
        <v>274</v>
      </c>
      <c r="D52" s="51" t="s">
        <v>328</v>
      </c>
      <c r="E52" s="49">
        <v>41803</v>
      </c>
      <c r="F52" s="50">
        <v>33</v>
      </c>
      <c r="G52" s="52" t="s">
        <v>438</v>
      </c>
      <c r="H52" s="53" t="s">
        <v>278</v>
      </c>
      <c r="I52" s="54" t="s">
        <v>298</v>
      </c>
      <c r="J52" s="51" t="s">
        <v>439</v>
      </c>
      <c r="K52" s="50">
        <v>1</v>
      </c>
      <c r="L52" s="50" t="s">
        <v>173</v>
      </c>
      <c r="M52" s="51" t="s">
        <v>281</v>
      </c>
      <c r="N52" s="55">
        <v>1</v>
      </c>
      <c r="O52" s="49">
        <v>42268</v>
      </c>
      <c r="P52" s="49">
        <v>42449</v>
      </c>
      <c r="Q52" s="56" t="str">
        <f>IF(H52="","",VLOOKUP(H52,#REF!,2,FALSE))</f>
        <v>Secretario General</v>
      </c>
      <c r="R52" s="51" t="s">
        <v>282</v>
      </c>
      <c r="S52" s="51" t="s">
        <v>283</v>
      </c>
      <c r="T52" s="51" t="s">
        <v>284</v>
      </c>
      <c r="U52" s="51" t="s">
        <v>285</v>
      </c>
      <c r="V52" s="51" t="s">
        <v>155</v>
      </c>
      <c r="W52" s="57" t="s">
        <v>156</v>
      </c>
      <c r="X52" s="58">
        <v>0.7</v>
      </c>
      <c r="Y52" s="59">
        <v>0.7</v>
      </c>
      <c r="Z52" s="50" t="s">
        <v>121</v>
      </c>
      <c r="AA52" s="60" t="s">
        <v>440</v>
      </c>
      <c r="AB52" s="61">
        <v>42124</v>
      </c>
      <c r="AC52" s="51" t="s">
        <v>287</v>
      </c>
      <c r="AD52" s="50">
        <v>0</v>
      </c>
      <c r="AE52" s="62">
        <v>0</v>
      </c>
      <c r="AF52" s="59">
        <v>0.7</v>
      </c>
      <c r="AG52" s="50" t="s">
        <v>121</v>
      </c>
      <c r="AH52" s="51" t="s">
        <v>319</v>
      </c>
      <c r="AI52" s="53" t="s">
        <v>148</v>
      </c>
      <c r="AJ52" s="61">
        <v>42185</v>
      </c>
      <c r="AK52" s="52" t="s">
        <v>441</v>
      </c>
      <c r="AL52" s="50">
        <v>1</v>
      </c>
      <c r="AM52" s="62">
        <v>0.5</v>
      </c>
      <c r="AN52" s="59">
        <v>0.7</v>
      </c>
      <c r="AO52" s="50" t="s">
        <v>121</v>
      </c>
      <c r="AP52" s="51" t="s">
        <v>442</v>
      </c>
      <c r="AQ52" s="53" t="s">
        <v>148</v>
      </c>
      <c r="AR52" s="61">
        <v>42296</v>
      </c>
      <c r="AS52" s="51" t="s">
        <v>291</v>
      </c>
      <c r="AT52" s="50">
        <v>0</v>
      </c>
      <c r="AU52" s="62">
        <v>0</v>
      </c>
      <c r="AV52" s="59">
        <v>0.7</v>
      </c>
      <c r="AW52" s="50" t="s">
        <v>264</v>
      </c>
      <c r="AX52" s="51" t="s">
        <v>292</v>
      </c>
      <c r="AY52" s="53" t="s">
        <v>145</v>
      </c>
      <c r="AZ52" s="61"/>
      <c r="BA52" s="51"/>
      <c r="BB52" s="50"/>
      <c r="BC52" s="62" t="s">
        <v>133</v>
      </c>
      <c r="BD52" s="59" t="s">
        <v>133</v>
      </c>
      <c r="BE52" s="50" t="s">
        <v>133</v>
      </c>
      <c r="BF52" s="51"/>
      <c r="BG52" s="53"/>
      <c r="BH52" s="63"/>
      <c r="BI52" s="51"/>
      <c r="BJ52" s="64"/>
      <c r="BK52" s="62" t="s">
        <v>133</v>
      </c>
      <c r="BL52" s="59" t="s">
        <v>133</v>
      </c>
      <c r="BM52" s="50" t="s">
        <v>133</v>
      </c>
      <c r="BN52" s="51"/>
      <c r="BO52" s="53"/>
      <c r="BP52" s="48" t="s">
        <v>149</v>
      </c>
      <c r="BQ52" s="56" t="str">
        <f t="shared" si="0"/>
        <v/>
      </c>
      <c r="BR52" s="50"/>
      <c r="BS52" s="51"/>
      <c r="BT52" s="53"/>
    </row>
    <row r="53" spans="1:72" ht="292.5" x14ac:dyDescent="0.25">
      <c r="A53" s="48">
        <v>7</v>
      </c>
      <c r="B53" s="49">
        <v>41803</v>
      </c>
      <c r="C53" s="50" t="s">
        <v>274</v>
      </c>
      <c r="D53" s="51" t="s">
        <v>328</v>
      </c>
      <c r="E53" s="49">
        <v>41803</v>
      </c>
      <c r="F53" s="50">
        <v>35</v>
      </c>
      <c r="G53" s="52" t="s">
        <v>443</v>
      </c>
      <c r="H53" s="53" t="s">
        <v>278</v>
      </c>
      <c r="I53" s="54" t="s">
        <v>298</v>
      </c>
      <c r="J53" s="51" t="s">
        <v>299</v>
      </c>
      <c r="K53" s="50">
        <v>1</v>
      </c>
      <c r="L53" s="50" t="s">
        <v>173</v>
      </c>
      <c r="M53" s="51" t="s">
        <v>281</v>
      </c>
      <c r="N53" s="55">
        <v>1</v>
      </c>
      <c r="O53" s="49">
        <v>42268</v>
      </c>
      <c r="P53" s="49">
        <v>42449</v>
      </c>
      <c r="Q53" s="56" t="str">
        <f>IF(H53="","",VLOOKUP(H53,#REF!,2,FALSE))</f>
        <v>Secretario General</v>
      </c>
      <c r="R53" s="51" t="s">
        <v>282</v>
      </c>
      <c r="S53" s="51" t="s">
        <v>283</v>
      </c>
      <c r="T53" s="51" t="s">
        <v>284</v>
      </c>
      <c r="U53" s="51" t="s">
        <v>285</v>
      </c>
      <c r="V53" s="51" t="s">
        <v>155</v>
      </c>
      <c r="W53" s="57" t="s">
        <v>156</v>
      </c>
      <c r="X53" s="58">
        <v>0.7</v>
      </c>
      <c r="Y53" s="59">
        <v>0.7</v>
      </c>
      <c r="Z53" s="50" t="s">
        <v>121</v>
      </c>
      <c r="AA53" s="60" t="s">
        <v>440</v>
      </c>
      <c r="AB53" s="61">
        <v>42124</v>
      </c>
      <c r="AC53" s="51" t="s">
        <v>287</v>
      </c>
      <c r="AD53" s="50">
        <v>0</v>
      </c>
      <c r="AE53" s="62">
        <v>0</v>
      </c>
      <c r="AF53" s="59">
        <v>0.7</v>
      </c>
      <c r="AG53" s="50" t="s">
        <v>121</v>
      </c>
      <c r="AH53" s="51" t="s">
        <v>319</v>
      </c>
      <c r="AI53" s="53" t="s">
        <v>148</v>
      </c>
      <c r="AJ53" s="61">
        <v>42185</v>
      </c>
      <c r="AK53" s="52" t="s">
        <v>441</v>
      </c>
      <c r="AL53" s="50">
        <v>1</v>
      </c>
      <c r="AM53" s="62">
        <v>0.5</v>
      </c>
      <c r="AN53" s="59">
        <v>0.7</v>
      </c>
      <c r="AO53" s="50" t="s">
        <v>121</v>
      </c>
      <c r="AP53" s="51" t="s">
        <v>442</v>
      </c>
      <c r="AQ53" s="53" t="s">
        <v>148</v>
      </c>
      <c r="AR53" s="61">
        <v>42296</v>
      </c>
      <c r="AS53" s="51" t="s">
        <v>301</v>
      </c>
      <c r="AT53" s="50">
        <v>0</v>
      </c>
      <c r="AU53" s="62">
        <v>0</v>
      </c>
      <c r="AV53" s="59">
        <v>0.7</v>
      </c>
      <c r="AW53" s="50" t="s">
        <v>264</v>
      </c>
      <c r="AX53" s="51" t="s">
        <v>302</v>
      </c>
      <c r="AY53" s="53" t="s">
        <v>145</v>
      </c>
      <c r="AZ53" s="61"/>
      <c r="BA53" s="51"/>
      <c r="BB53" s="50"/>
      <c r="BC53" s="62" t="s">
        <v>133</v>
      </c>
      <c r="BD53" s="59" t="s">
        <v>133</v>
      </c>
      <c r="BE53" s="50" t="s">
        <v>133</v>
      </c>
      <c r="BF53" s="51"/>
      <c r="BG53" s="53"/>
      <c r="BH53" s="63"/>
      <c r="BI53" s="51"/>
      <c r="BJ53" s="64"/>
      <c r="BK53" s="62" t="s">
        <v>133</v>
      </c>
      <c r="BL53" s="59" t="s">
        <v>133</v>
      </c>
      <c r="BM53" s="50" t="s">
        <v>133</v>
      </c>
      <c r="BN53" s="51"/>
      <c r="BO53" s="53"/>
      <c r="BP53" s="48" t="s">
        <v>149</v>
      </c>
      <c r="BQ53" s="56" t="str">
        <f t="shared" si="0"/>
        <v/>
      </c>
      <c r="BR53" s="50"/>
      <c r="BS53" s="51"/>
      <c r="BT53" s="53"/>
    </row>
    <row r="54" spans="1:72" ht="382.5" x14ac:dyDescent="0.25">
      <c r="A54" s="48">
        <v>7</v>
      </c>
      <c r="B54" s="49">
        <v>41803</v>
      </c>
      <c r="C54" s="50" t="s">
        <v>274</v>
      </c>
      <c r="D54" s="51" t="s">
        <v>328</v>
      </c>
      <c r="E54" s="49">
        <v>41803</v>
      </c>
      <c r="F54" s="50">
        <v>73</v>
      </c>
      <c r="G54" s="52" t="s">
        <v>444</v>
      </c>
      <c r="H54" s="53" t="s">
        <v>278</v>
      </c>
      <c r="I54" s="54" t="s">
        <v>298</v>
      </c>
      <c r="J54" s="51" t="s">
        <v>299</v>
      </c>
      <c r="K54" s="50">
        <v>1</v>
      </c>
      <c r="L54" s="50" t="s">
        <v>173</v>
      </c>
      <c r="M54" s="51" t="s">
        <v>281</v>
      </c>
      <c r="N54" s="55">
        <v>1</v>
      </c>
      <c r="O54" s="49">
        <v>42268</v>
      </c>
      <c r="P54" s="49">
        <v>42449</v>
      </c>
      <c r="Q54" s="56" t="str">
        <f>IF(H54="","",VLOOKUP(H54,#REF!,2,FALSE))</f>
        <v>Secretario General</v>
      </c>
      <c r="R54" s="51" t="s">
        <v>282</v>
      </c>
      <c r="S54" s="51" t="s">
        <v>283</v>
      </c>
      <c r="T54" s="51" t="s">
        <v>284</v>
      </c>
      <c r="U54" s="51" t="s">
        <v>285</v>
      </c>
      <c r="V54" s="51" t="s">
        <v>155</v>
      </c>
      <c r="W54" s="57" t="s">
        <v>156</v>
      </c>
      <c r="X54" s="58">
        <v>0.7</v>
      </c>
      <c r="Y54" s="59">
        <v>0.7</v>
      </c>
      <c r="Z54" s="50" t="s">
        <v>121</v>
      </c>
      <c r="AA54" s="60" t="s">
        <v>440</v>
      </c>
      <c r="AB54" s="61">
        <v>42124</v>
      </c>
      <c r="AC54" s="51" t="s">
        <v>287</v>
      </c>
      <c r="AD54" s="50">
        <v>0</v>
      </c>
      <c r="AE54" s="62">
        <v>0</v>
      </c>
      <c r="AF54" s="59">
        <v>0.7</v>
      </c>
      <c r="AG54" s="50" t="s">
        <v>121</v>
      </c>
      <c r="AH54" s="51" t="s">
        <v>319</v>
      </c>
      <c r="AI54" s="53" t="s">
        <v>148</v>
      </c>
      <c r="AJ54" s="61">
        <v>42185</v>
      </c>
      <c r="AK54" s="52" t="s">
        <v>441</v>
      </c>
      <c r="AL54" s="50">
        <v>1</v>
      </c>
      <c r="AM54" s="62">
        <v>0.5</v>
      </c>
      <c r="AN54" s="59">
        <v>0.7</v>
      </c>
      <c r="AO54" s="50" t="s">
        <v>121</v>
      </c>
      <c r="AP54" s="51" t="s">
        <v>442</v>
      </c>
      <c r="AQ54" s="53" t="s">
        <v>148</v>
      </c>
      <c r="AR54" s="61">
        <v>42296</v>
      </c>
      <c r="AS54" s="51" t="s">
        <v>301</v>
      </c>
      <c r="AT54" s="50">
        <v>0</v>
      </c>
      <c r="AU54" s="62">
        <v>0</v>
      </c>
      <c r="AV54" s="59">
        <v>0.7</v>
      </c>
      <c r="AW54" s="50" t="s">
        <v>264</v>
      </c>
      <c r="AX54" s="51" t="s">
        <v>302</v>
      </c>
      <c r="AY54" s="53" t="s">
        <v>145</v>
      </c>
      <c r="AZ54" s="61"/>
      <c r="BA54" s="51"/>
      <c r="BB54" s="50"/>
      <c r="BC54" s="62" t="s">
        <v>133</v>
      </c>
      <c r="BD54" s="59" t="s">
        <v>133</v>
      </c>
      <c r="BE54" s="50" t="s">
        <v>133</v>
      </c>
      <c r="BF54" s="51"/>
      <c r="BG54" s="53"/>
      <c r="BH54" s="63"/>
      <c r="BI54" s="51"/>
      <c r="BJ54" s="64"/>
      <c r="BK54" s="62" t="s">
        <v>133</v>
      </c>
      <c r="BL54" s="59" t="s">
        <v>133</v>
      </c>
      <c r="BM54" s="50" t="s">
        <v>133</v>
      </c>
      <c r="BN54" s="51"/>
      <c r="BO54" s="53"/>
      <c r="BP54" s="48" t="s">
        <v>149</v>
      </c>
      <c r="BQ54" s="56" t="str">
        <f t="shared" si="0"/>
        <v/>
      </c>
      <c r="BR54" s="50"/>
      <c r="BS54" s="51"/>
      <c r="BT54" s="53"/>
    </row>
    <row r="55" spans="1:72" ht="292.5" x14ac:dyDescent="0.25">
      <c r="A55" s="48">
        <v>7</v>
      </c>
      <c r="B55" s="49">
        <v>41803</v>
      </c>
      <c r="C55" s="50" t="s">
        <v>274</v>
      </c>
      <c r="D55" s="51" t="s">
        <v>328</v>
      </c>
      <c r="E55" s="49">
        <v>41803</v>
      </c>
      <c r="F55" s="50">
        <v>77</v>
      </c>
      <c r="G55" s="52" t="s">
        <v>445</v>
      </c>
      <c r="H55" s="53" t="s">
        <v>278</v>
      </c>
      <c r="I55" s="54" t="s">
        <v>298</v>
      </c>
      <c r="J55" s="51" t="s">
        <v>299</v>
      </c>
      <c r="K55" s="50">
        <v>1</v>
      </c>
      <c r="L55" s="50" t="s">
        <v>173</v>
      </c>
      <c r="M55" s="51" t="s">
        <v>281</v>
      </c>
      <c r="N55" s="55">
        <v>1</v>
      </c>
      <c r="O55" s="49">
        <v>42268</v>
      </c>
      <c r="P55" s="49">
        <v>42449</v>
      </c>
      <c r="Q55" s="56" t="str">
        <f>IF(H55="","",VLOOKUP(H55,#REF!,2,FALSE))</f>
        <v>Secretario General</v>
      </c>
      <c r="R55" s="51" t="s">
        <v>282</v>
      </c>
      <c r="S55" s="51" t="s">
        <v>283</v>
      </c>
      <c r="T55" s="51" t="s">
        <v>284</v>
      </c>
      <c r="U55" s="51" t="s">
        <v>285</v>
      </c>
      <c r="V55" s="51" t="s">
        <v>155</v>
      </c>
      <c r="W55" s="57" t="s">
        <v>156</v>
      </c>
      <c r="X55" s="58">
        <v>0.7</v>
      </c>
      <c r="Y55" s="59">
        <v>0.7</v>
      </c>
      <c r="Z55" s="50" t="s">
        <v>121</v>
      </c>
      <c r="AA55" s="60" t="s">
        <v>440</v>
      </c>
      <c r="AB55" s="61">
        <v>42124</v>
      </c>
      <c r="AC55" s="51" t="s">
        <v>287</v>
      </c>
      <c r="AD55" s="50">
        <v>0</v>
      </c>
      <c r="AE55" s="62">
        <v>0</v>
      </c>
      <c r="AF55" s="59">
        <v>0.7</v>
      </c>
      <c r="AG55" s="50" t="s">
        <v>121</v>
      </c>
      <c r="AH55" s="51" t="s">
        <v>319</v>
      </c>
      <c r="AI55" s="53" t="s">
        <v>148</v>
      </c>
      <c r="AJ55" s="61">
        <v>42185</v>
      </c>
      <c r="AK55" s="52" t="s">
        <v>441</v>
      </c>
      <c r="AL55" s="50">
        <v>1</v>
      </c>
      <c r="AM55" s="62">
        <v>0.5</v>
      </c>
      <c r="AN55" s="59">
        <v>0.7</v>
      </c>
      <c r="AO55" s="50" t="s">
        <v>121</v>
      </c>
      <c r="AP55" s="51" t="s">
        <v>442</v>
      </c>
      <c r="AQ55" s="53" t="s">
        <v>148</v>
      </c>
      <c r="AR55" s="61">
        <v>42296</v>
      </c>
      <c r="AS55" s="51" t="s">
        <v>301</v>
      </c>
      <c r="AT55" s="50">
        <v>0</v>
      </c>
      <c r="AU55" s="62">
        <v>0</v>
      </c>
      <c r="AV55" s="59">
        <v>0.7</v>
      </c>
      <c r="AW55" s="50" t="s">
        <v>264</v>
      </c>
      <c r="AX55" s="51" t="s">
        <v>302</v>
      </c>
      <c r="AY55" s="53" t="s">
        <v>145</v>
      </c>
      <c r="AZ55" s="61"/>
      <c r="BA55" s="51"/>
      <c r="BB55" s="50"/>
      <c r="BC55" s="62" t="s">
        <v>133</v>
      </c>
      <c r="BD55" s="59" t="s">
        <v>133</v>
      </c>
      <c r="BE55" s="50" t="s">
        <v>133</v>
      </c>
      <c r="BF55" s="51"/>
      <c r="BG55" s="53"/>
      <c r="BH55" s="63"/>
      <c r="BI55" s="51"/>
      <c r="BJ55" s="64"/>
      <c r="BK55" s="62" t="s">
        <v>133</v>
      </c>
      <c r="BL55" s="59" t="s">
        <v>133</v>
      </c>
      <c r="BM55" s="50" t="s">
        <v>133</v>
      </c>
      <c r="BN55" s="51"/>
      <c r="BO55" s="53"/>
      <c r="BP55" s="48" t="s">
        <v>149</v>
      </c>
      <c r="BQ55" s="56" t="str">
        <f t="shared" si="0"/>
        <v/>
      </c>
      <c r="BR55" s="50"/>
      <c r="BS55" s="51"/>
      <c r="BT55" s="53"/>
    </row>
    <row r="56" spans="1:72" ht="292.5" x14ac:dyDescent="0.25">
      <c r="A56" s="48">
        <v>7</v>
      </c>
      <c r="B56" s="49">
        <v>41803</v>
      </c>
      <c r="C56" s="50" t="s">
        <v>274</v>
      </c>
      <c r="D56" s="51" t="s">
        <v>328</v>
      </c>
      <c r="E56" s="49">
        <v>41803</v>
      </c>
      <c r="F56" s="50">
        <v>98</v>
      </c>
      <c r="G56" s="52" t="s">
        <v>446</v>
      </c>
      <c r="H56" s="53" t="s">
        <v>278</v>
      </c>
      <c r="I56" s="54" t="s">
        <v>298</v>
      </c>
      <c r="J56" s="51" t="s">
        <v>299</v>
      </c>
      <c r="K56" s="50">
        <v>1</v>
      </c>
      <c r="L56" s="50" t="s">
        <v>173</v>
      </c>
      <c r="M56" s="51" t="s">
        <v>281</v>
      </c>
      <c r="N56" s="55">
        <v>1</v>
      </c>
      <c r="O56" s="49">
        <v>42268</v>
      </c>
      <c r="P56" s="49">
        <v>42449</v>
      </c>
      <c r="Q56" s="56" t="str">
        <f>IF(H56="","",VLOOKUP(H56,#REF!,2,FALSE))</f>
        <v>Secretario General</v>
      </c>
      <c r="R56" s="51" t="s">
        <v>282</v>
      </c>
      <c r="S56" s="51" t="s">
        <v>283</v>
      </c>
      <c r="T56" s="51" t="s">
        <v>284</v>
      </c>
      <c r="U56" s="51" t="s">
        <v>285</v>
      </c>
      <c r="V56" s="51" t="s">
        <v>155</v>
      </c>
      <c r="W56" s="57" t="s">
        <v>156</v>
      </c>
      <c r="X56" s="58">
        <v>0.7</v>
      </c>
      <c r="Y56" s="59">
        <v>0.7</v>
      </c>
      <c r="Z56" s="50" t="s">
        <v>121</v>
      </c>
      <c r="AA56" s="60" t="s">
        <v>447</v>
      </c>
      <c r="AB56" s="61">
        <v>42124</v>
      </c>
      <c r="AC56" s="51" t="s">
        <v>287</v>
      </c>
      <c r="AD56" s="50">
        <v>0</v>
      </c>
      <c r="AE56" s="62">
        <v>0</v>
      </c>
      <c r="AF56" s="59">
        <v>0.7</v>
      </c>
      <c r="AG56" s="50" t="s">
        <v>121</v>
      </c>
      <c r="AH56" s="51" t="s">
        <v>288</v>
      </c>
      <c r="AI56" s="53" t="s">
        <v>148</v>
      </c>
      <c r="AJ56" s="61">
        <v>42185</v>
      </c>
      <c r="AK56" s="52" t="s">
        <v>289</v>
      </c>
      <c r="AL56" s="50">
        <v>0</v>
      </c>
      <c r="AM56" s="62">
        <v>0</v>
      </c>
      <c r="AN56" s="59">
        <v>0.7</v>
      </c>
      <c r="AO56" s="50" t="s">
        <v>121</v>
      </c>
      <c r="AP56" s="51" t="s">
        <v>448</v>
      </c>
      <c r="AQ56" s="53" t="s">
        <v>148</v>
      </c>
      <c r="AR56" s="61">
        <v>42296</v>
      </c>
      <c r="AS56" s="51" t="s">
        <v>301</v>
      </c>
      <c r="AT56" s="50">
        <v>0</v>
      </c>
      <c r="AU56" s="62">
        <v>0</v>
      </c>
      <c r="AV56" s="59">
        <v>0.7</v>
      </c>
      <c r="AW56" s="50" t="s">
        <v>264</v>
      </c>
      <c r="AX56" s="51" t="s">
        <v>302</v>
      </c>
      <c r="AY56" s="53" t="s">
        <v>145</v>
      </c>
      <c r="AZ56" s="61"/>
      <c r="BA56" s="51"/>
      <c r="BB56" s="50"/>
      <c r="BC56" s="62" t="s">
        <v>133</v>
      </c>
      <c r="BD56" s="59" t="s">
        <v>133</v>
      </c>
      <c r="BE56" s="50" t="s">
        <v>133</v>
      </c>
      <c r="BF56" s="51"/>
      <c r="BG56" s="53"/>
      <c r="BH56" s="63"/>
      <c r="BI56" s="51"/>
      <c r="BJ56" s="64"/>
      <c r="BK56" s="62" t="s">
        <v>133</v>
      </c>
      <c r="BL56" s="59" t="s">
        <v>133</v>
      </c>
      <c r="BM56" s="50" t="s">
        <v>133</v>
      </c>
      <c r="BN56" s="51"/>
      <c r="BO56" s="53"/>
      <c r="BP56" s="48" t="s">
        <v>149</v>
      </c>
      <c r="BQ56" s="56" t="str">
        <f t="shared" si="0"/>
        <v/>
      </c>
      <c r="BR56" s="50"/>
      <c r="BS56" s="51"/>
      <c r="BT56" s="53"/>
    </row>
    <row r="57" spans="1:72" ht="292.5" x14ac:dyDescent="0.25">
      <c r="A57" s="48">
        <v>7</v>
      </c>
      <c r="B57" s="49">
        <v>41803</v>
      </c>
      <c r="C57" s="50" t="s">
        <v>274</v>
      </c>
      <c r="D57" s="51" t="s">
        <v>328</v>
      </c>
      <c r="E57" s="49">
        <v>41803</v>
      </c>
      <c r="F57" s="50">
        <v>104</v>
      </c>
      <c r="G57" s="52" t="s">
        <v>449</v>
      </c>
      <c r="H57" s="53" t="s">
        <v>278</v>
      </c>
      <c r="I57" s="54" t="s">
        <v>298</v>
      </c>
      <c r="J57" s="51" t="s">
        <v>299</v>
      </c>
      <c r="K57" s="50">
        <v>1</v>
      </c>
      <c r="L57" s="50" t="s">
        <v>173</v>
      </c>
      <c r="M57" s="51" t="s">
        <v>281</v>
      </c>
      <c r="N57" s="55">
        <v>1</v>
      </c>
      <c r="O57" s="49">
        <v>42268</v>
      </c>
      <c r="P57" s="49">
        <v>42449</v>
      </c>
      <c r="Q57" s="56" t="str">
        <f>IF(H57="","",VLOOKUP(H57,#REF!,2,FALSE))</f>
        <v>Secretario General</v>
      </c>
      <c r="R57" s="51" t="s">
        <v>282</v>
      </c>
      <c r="S57" s="51" t="s">
        <v>283</v>
      </c>
      <c r="T57" s="51" t="s">
        <v>284</v>
      </c>
      <c r="U57" s="51" t="s">
        <v>285</v>
      </c>
      <c r="V57" s="51" t="s">
        <v>155</v>
      </c>
      <c r="W57" s="57" t="s">
        <v>156</v>
      </c>
      <c r="X57" s="58">
        <v>0.7</v>
      </c>
      <c r="Y57" s="59">
        <v>0.7</v>
      </c>
      <c r="Z57" s="50" t="s">
        <v>121</v>
      </c>
      <c r="AA57" s="60" t="s">
        <v>450</v>
      </c>
      <c r="AB57" s="61">
        <v>42124</v>
      </c>
      <c r="AC57" s="51" t="s">
        <v>287</v>
      </c>
      <c r="AD57" s="50">
        <v>0</v>
      </c>
      <c r="AE57" s="62">
        <v>0</v>
      </c>
      <c r="AF57" s="59">
        <v>0.7</v>
      </c>
      <c r="AG57" s="50" t="s">
        <v>121</v>
      </c>
      <c r="AH57" s="51" t="s">
        <v>288</v>
      </c>
      <c r="AI57" s="53" t="s">
        <v>148</v>
      </c>
      <c r="AJ57" s="61">
        <v>42185</v>
      </c>
      <c r="AK57" s="52" t="s">
        <v>289</v>
      </c>
      <c r="AL57" s="50">
        <v>0</v>
      </c>
      <c r="AM57" s="62">
        <v>0</v>
      </c>
      <c r="AN57" s="59">
        <v>0.7</v>
      </c>
      <c r="AO57" s="50" t="s">
        <v>121</v>
      </c>
      <c r="AP57" s="51" t="s">
        <v>451</v>
      </c>
      <c r="AQ57" s="53" t="s">
        <v>148</v>
      </c>
      <c r="AR57" s="61">
        <v>42296</v>
      </c>
      <c r="AS57" s="51" t="s">
        <v>301</v>
      </c>
      <c r="AT57" s="50">
        <v>0</v>
      </c>
      <c r="AU57" s="62">
        <v>0</v>
      </c>
      <c r="AV57" s="59">
        <v>0.7</v>
      </c>
      <c r="AW57" s="50" t="s">
        <v>264</v>
      </c>
      <c r="AX57" s="51" t="s">
        <v>302</v>
      </c>
      <c r="AY57" s="53" t="s">
        <v>145</v>
      </c>
      <c r="AZ57" s="61"/>
      <c r="BA57" s="51"/>
      <c r="BB57" s="50"/>
      <c r="BC57" s="62" t="s">
        <v>133</v>
      </c>
      <c r="BD57" s="59" t="s">
        <v>133</v>
      </c>
      <c r="BE57" s="50" t="s">
        <v>133</v>
      </c>
      <c r="BF57" s="51"/>
      <c r="BG57" s="53"/>
      <c r="BH57" s="63"/>
      <c r="BI57" s="51"/>
      <c r="BJ57" s="64"/>
      <c r="BK57" s="62" t="s">
        <v>133</v>
      </c>
      <c r="BL57" s="59" t="s">
        <v>133</v>
      </c>
      <c r="BM57" s="50" t="s">
        <v>133</v>
      </c>
      <c r="BN57" s="51"/>
      <c r="BO57" s="53"/>
      <c r="BP57" s="48" t="s">
        <v>149</v>
      </c>
      <c r="BQ57" s="56" t="str">
        <f t="shared" si="0"/>
        <v/>
      </c>
      <c r="BR57" s="50"/>
      <c r="BS57" s="51"/>
      <c r="BT57" s="53"/>
    </row>
    <row r="58" spans="1:72" ht="409.5" x14ac:dyDescent="0.25">
      <c r="A58" s="48">
        <v>7</v>
      </c>
      <c r="B58" s="49">
        <v>41803</v>
      </c>
      <c r="C58" s="50" t="s">
        <v>274</v>
      </c>
      <c r="D58" s="51" t="s">
        <v>328</v>
      </c>
      <c r="E58" s="49">
        <v>41803</v>
      </c>
      <c r="F58" s="50">
        <v>105</v>
      </c>
      <c r="G58" s="52" t="s">
        <v>452</v>
      </c>
      <c r="H58" s="53" t="s">
        <v>278</v>
      </c>
      <c r="I58" s="54" t="s">
        <v>298</v>
      </c>
      <c r="J58" s="51" t="s">
        <v>299</v>
      </c>
      <c r="K58" s="50">
        <v>1</v>
      </c>
      <c r="L58" s="50" t="s">
        <v>173</v>
      </c>
      <c r="M58" s="51" t="s">
        <v>281</v>
      </c>
      <c r="N58" s="55">
        <v>1</v>
      </c>
      <c r="O58" s="49">
        <v>42268</v>
      </c>
      <c r="P58" s="49">
        <v>42449</v>
      </c>
      <c r="Q58" s="56" t="str">
        <f>IF(H58="","",VLOOKUP(H58,#REF!,2,FALSE))</f>
        <v>Secretario General</v>
      </c>
      <c r="R58" s="51" t="s">
        <v>282</v>
      </c>
      <c r="S58" s="51" t="s">
        <v>283</v>
      </c>
      <c r="T58" s="51" t="s">
        <v>284</v>
      </c>
      <c r="U58" s="51" t="s">
        <v>285</v>
      </c>
      <c r="V58" s="51" t="s">
        <v>155</v>
      </c>
      <c r="W58" s="57" t="s">
        <v>156</v>
      </c>
      <c r="X58" s="58" t="s">
        <v>453</v>
      </c>
      <c r="Y58" s="59" t="s">
        <v>453</v>
      </c>
      <c r="Z58" s="50" t="s">
        <v>121</v>
      </c>
      <c r="AA58" s="60" t="s">
        <v>454</v>
      </c>
      <c r="AB58" s="61" t="s">
        <v>429</v>
      </c>
      <c r="AC58" s="51" t="s">
        <v>455</v>
      </c>
      <c r="AD58" s="50" t="s">
        <v>431</v>
      </c>
      <c r="AE58" s="62" t="s">
        <v>431</v>
      </c>
      <c r="AF58" s="59" t="s">
        <v>453</v>
      </c>
      <c r="AG58" s="50" t="s">
        <v>121</v>
      </c>
      <c r="AH58" s="51" t="s">
        <v>456</v>
      </c>
      <c r="AI58" s="53" t="s">
        <v>457</v>
      </c>
      <c r="AJ58" s="61" t="s">
        <v>434</v>
      </c>
      <c r="AK58" s="52" t="s">
        <v>458</v>
      </c>
      <c r="AL58" s="50" t="s">
        <v>459</v>
      </c>
      <c r="AM58" s="62" t="s">
        <v>460</v>
      </c>
      <c r="AN58" s="59" t="s">
        <v>453</v>
      </c>
      <c r="AO58" s="50" t="s">
        <v>121</v>
      </c>
      <c r="AP58" s="51" t="s">
        <v>461</v>
      </c>
      <c r="AQ58" s="53" t="s">
        <v>462</v>
      </c>
      <c r="AR58" s="61">
        <v>42296</v>
      </c>
      <c r="AS58" s="51" t="s">
        <v>301</v>
      </c>
      <c r="AT58" s="50">
        <v>0</v>
      </c>
      <c r="AU58" s="62">
        <v>0</v>
      </c>
      <c r="AV58" s="59" t="s">
        <v>453</v>
      </c>
      <c r="AW58" s="50" t="s">
        <v>264</v>
      </c>
      <c r="AX58" s="51" t="s">
        <v>302</v>
      </c>
      <c r="AY58" s="53" t="s">
        <v>145</v>
      </c>
      <c r="AZ58" s="61"/>
      <c r="BA58" s="51"/>
      <c r="BB58" s="50"/>
      <c r="BC58" s="62" t="s">
        <v>133</v>
      </c>
      <c r="BD58" s="59" t="s">
        <v>133</v>
      </c>
      <c r="BE58" s="50" t="s">
        <v>133</v>
      </c>
      <c r="BF58" s="51"/>
      <c r="BG58" s="53"/>
      <c r="BH58" s="63"/>
      <c r="BI58" s="51"/>
      <c r="BJ58" s="64"/>
      <c r="BK58" s="62" t="s">
        <v>133</v>
      </c>
      <c r="BL58" s="59" t="s">
        <v>133</v>
      </c>
      <c r="BM58" s="50" t="s">
        <v>133</v>
      </c>
      <c r="BN58" s="51"/>
      <c r="BO58" s="53"/>
      <c r="BP58" s="48" t="s">
        <v>149</v>
      </c>
      <c r="BQ58" s="56" t="str">
        <f t="shared" si="0"/>
        <v/>
      </c>
      <c r="BR58" s="50"/>
      <c r="BS58" s="51"/>
      <c r="BT58" s="53"/>
    </row>
    <row r="59" spans="1:72" ht="270" x14ac:dyDescent="0.25">
      <c r="A59" s="48">
        <v>7</v>
      </c>
      <c r="B59" s="49">
        <v>41803</v>
      </c>
      <c r="C59" s="50" t="s">
        <v>274</v>
      </c>
      <c r="D59" s="51" t="s">
        <v>328</v>
      </c>
      <c r="E59" s="49">
        <v>41803</v>
      </c>
      <c r="F59" s="50">
        <v>137</v>
      </c>
      <c r="G59" s="52" t="s">
        <v>463</v>
      </c>
      <c r="H59" s="53" t="s">
        <v>464</v>
      </c>
      <c r="I59" s="54" t="s">
        <v>465</v>
      </c>
      <c r="J59" s="51" t="s">
        <v>466</v>
      </c>
      <c r="K59" s="50">
        <v>1</v>
      </c>
      <c r="L59" s="50" t="s">
        <v>173</v>
      </c>
      <c r="M59" s="51" t="s">
        <v>467</v>
      </c>
      <c r="N59" s="55">
        <v>1</v>
      </c>
      <c r="O59" s="49">
        <v>42268</v>
      </c>
      <c r="P59" s="49">
        <v>42623</v>
      </c>
      <c r="Q59" s="56" t="str">
        <f>IF(H59="","",VLOOKUP(H59,#REF!,2,FALSE))</f>
        <v xml:space="preserve">Subdirector Administrativo </v>
      </c>
      <c r="R59" s="51" t="s">
        <v>138</v>
      </c>
      <c r="S59" s="51" t="s">
        <v>468</v>
      </c>
      <c r="T59" s="51" t="s">
        <v>469</v>
      </c>
      <c r="U59" s="51" t="s">
        <v>470</v>
      </c>
      <c r="V59" s="51" t="s">
        <v>417</v>
      </c>
      <c r="W59" s="57" t="s">
        <v>120</v>
      </c>
      <c r="X59" s="58">
        <v>0</v>
      </c>
      <c r="Y59" s="59">
        <v>0</v>
      </c>
      <c r="Z59" s="50" t="s">
        <v>121</v>
      </c>
      <c r="AA59" s="60" t="s">
        <v>471</v>
      </c>
      <c r="AB59" s="61">
        <v>42124</v>
      </c>
      <c r="AC59" s="51" t="s">
        <v>472</v>
      </c>
      <c r="AD59" s="50">
        <v>0.5</v>
      </c>
      <c r="AE59" s="62">
        <v>0.5</v>
      </c>
      <c r="AF59" s="59">
        <v>0.5</v>
      </c>
      <c r="AG59" s="50" t="s">
        <v>121</v>
      </c>
      <c r="AH59" s="51" t="s">
        <v>473</v>
      </c>
      <c r="AI59" s="53" t="s">
        <v>160</v>
      </c>
      <c r="AJ59" s="61">
        <v>42185</v>
      </c>
      <c r="AK59" s="52" t="s">
        <v>472</v>
      </c>
      <c r="AL59" s="50">
        <v>0</v>
      </c>
      <c r="AM59" s="62">
        <v>0</v>
      </c>
      <c r="AN59" s="59">
        <v>0.5</v>
      </c>
      <c r="AO59" s="50" t="s">
        <v>121</v>
      </c>
      <c r="AP59" s="51" t="s">
        <v>474</v>
      </c>
      <c r="AQ59" s="53" t="s">
        <v>163</v>
      </c>
      <c r="AR59" s="61">
        <v>42297</v>
      </c>
      <c r="AS59" s="51" t="s">
        <v>475</v>
      </c>
      <c r="AT59" s="62">
        <v>0.75</v>
      </c>
      <c r="AU59" s="62">
        <v>0.75</v>
      </c>
      <c r="AV59" s="59">
        <v>0.75</v>
      </c>
      <c r="AW59" s="50" t="s">
        <v>264</v>
      </c>
      <c r="AX59" s="51" t="s">
        <v>476</v>
      </c>
      <c r="AY59" s="53" t="s">
        <v>148</v>
      </c>
      <c r="AZ59" s="61"/>
      <c r="BA59" s="51"/>
      <c r="BB59" s="50"/>
      <c r="BC59" s="62" t="s">
        <v>133</v>
      </c>
      <c r="BD59" s="59" t="s">
        <v>133</v>
      </c>
      <c r="BE59" s="50" t="s">
        <v>133</v>
      </c>
      <c r="BF59" s="51"/>
      <c r="BG59" s="53"/>
      <c r="BH59" s="63"/>
      <c r="BI59" s="51"/>
      <c r="BJ59" s="64"/>
      <c r="BK59" s="62" t="s">
        <v>133</v>
      </c>
      <c r="BL59" s="59" t="s">
        <v>133</v>
      </c>
      <c r="BM59" s="50" t="s">
        <v>133</v>
      </c>
      <c r="BN59" s="51"/>
      <c r="BO59" s="53"/>
      <c r="BP59" s="48" t="s">
        <v>149</v>
      </c>
      <c r="BQ59" s="56" t="str">
        <f t="shared" si="0"/>
        <v/>
      </c>
      <c r="BR59" s="50"/>
      <c r="BS59" s="51"/>
      <c r="BT59" s="53"/>
    </row>
    <row r="60" spans="1:72" ht="409.5" x14ac:dyDescent="0.25">
      <c r="A60" s="48">
        <v>7</v>
      </c>
      <c r="B60" s="49">
        <v>41803</v>
      </c>
      <c r="C60" s="50" t="s">
        <v>274</v>
      </c>
      <c r="D60" s="51" t="s">
        <v>328</v>
      </c>
      <c r="E60" s="49">
        <v>41803</v>
      </c>
      <c r="F60" s="50">
        <v>21</v>
      </c>
      <c r="G60" s="52" t="s">
        <v>477</v>
      </c>
      <c r="H60" s="53" t="s">
        <v>278</v>
      </c>
      <c r="I60" s="54" t="s">
        <v>478</v>
      </c>
      <c r="J60" s="51" t="s">
        <v>299</v>
      </c>
      <c r="K60" s="50">
        <v>1</v>
      </c>
      <c r="L60" s="50" t="s">
        <v>173</v>
      </c>
      <c r="M60" s="51" t="s">
        <v>281</v>
      </c>
      <c r="N60" s="55">
        <v>1</v>
      </c>
      <c r="O60" s="49">
        <v>42268</v>
      </c>
      <c r="P60" s="49">
        <v>42449</v>
      </c>
      <c r="Q60" s="56" t="str">
        <f>IF(H60="","",VLOOKUP(H60,#REF!,2,FALSE))</f>
        <v>Secretario General</v>
      </c>
      <c r="R60" s="51" t="s">
        <v>282</v>
      </c>
      <c r="S60" s="51" t="s">
        <v>283</v>
      </c>
      <c r="T60" s="51" t="s">
        <v>284</v>
      </c>
      <c r="U60" s="51" t="s">
        <v>285</v>
      </c>
      <c r="V60" s="51" t="s">
        <v>155</v>
      </c>
      <c r="W60" s="57" t="s">
        <v>156</v>
      </c>
      <c r="X60" s="58" t="s">
        <v>479</v>
      </c>
      <c r="Y60" s="59" t="s">
        <v>479</v>
      </c>
      <c r="Z60" s="50" t="s">
        <v>121</v>
      </c>
      <c r="AA60" s="60" t="s">
        <v>480</v>
      </c>
      <c r="AB60" s="61" t="s">
        <v>481</v>
      </c>
      <c r="AC60" s="51" t="s">
        <v>482</v>
      </c>
      <c r="AD60" s="50" t="s">
        <v>483</v>
      </c>
      <c r="AE60" s="62" t="s">
        <v>484</v>
      </c>
      <c r="AF60" s="59" t="s">
        <v>479</v>
      </c>
      <c r="AG60" s="50" t="s">
        <v>121</v>
      </c>
      <c r="AH60" s="51" t="s">
        <v>485</v>
      </c>
      <c r="AI60" s="53" t="s">
        <v>486</v>
      </c>
      <c r="AJ60" s="61" t="s">
        <v>487</v>
      </c>
      <c r="AK60" s="52" t="s">
        <v>488</v>
      </c>
      <c r="AL60" s="50" t="s">
        <v>489</v>
      </c>
      <c r="AM60" s="62" t="s">
        <v>489</v>
      </c>
      <c r="AN60" s="59" t="s">
        <v>479</v>
      </c>
      <c r="AO60" s="50" t="s">
        <v>121</v>
      </c>
      <c r="AP60" s="51" t="s">
        <v>490</v>
      </c>
      <c r="AQ60" s="53" t="s">
        <v>491</v>
      </c>
      <c r="AR60" s="61">
        <v>42296</v>
      </c>
      <c r="AS60" s="51" t="s">
        <v>301</v>
      </c>
      <c r="AT60" s="50">
        <v>0</v>
      </c>
      <c r="AU60" s="62">
        <v>0</v>
      </c>
      <c r="AV60" s="59" t="s">
        <v>479</v>
      </c>
      <c r="AW60" s="50" t="s">
        <v>264</v>
      </c>
      <c r="AX60" s="51" t="s">
        <v>302</v>
      </c>
      <c r="AY60" s="53" t="s">
        <v>145</v>
      </c>
      <c r="AZ60" s="61"/>
      <c r="BA60" s="51"/>
      <c r="BB60" s="50"/>
      <c r="BC60" s="62" t="s">
        <v>133</v>
      </c>
      <c r="BD60" s="59" t="s">
        <v>133</v>
      </c>
      <c r="BE60" s="50" t="s">
        <v>133</v>
      </c>
      <c r="BF60" s="51"/>
      <c r="BG60" s="53"/>
      <c r="BH60" s="63"/>
      <c r="BI60" s="51"/>
      <c r="BJ60" s="64"/>
      <c r="BK60" s="62" t="s">
        <v>133</v>
      </c>
      <c r="BL60" s="59" t="s">
        <v>133</v>
      </c>
      <c r="BM60" s="50" t="s">
        <v>133</v>
      </c>
      <c r="BN60" s="51"/>
      <c r="BO60" s="53"/>
      <c r="BP60" s="48" t="s">
        <v>149</v>
      </c>
      <c r="BQ60" s="56" t="str">
        <f t="shared" si="0"/>
        <v/>
      </c>
      <c r="BR60" s="50"/>
      <c r="BS60" s="51"/>
      <c r="BT60" s="53"/>
    </row>
    <row r="61" spans="1:72" ht="303.75" x14ac:dyDescent="0.25">
      <c r="A61" s="48">
        <v>7</v>
      </c>
      <c r="B61" s="49">
        <v>41803</v>
      </c>
      <c r="C61" s="50" t="s">
        <v>274</v>
      </c>
      <c r="D61" s="51" t="s">
        <v>328</v>
      </c>
      <c r="E61" s="49">
        <v>41803</v>
      </c>
      <c r="F61" s="50">
        <v>35</v>
      </c>
      <c r="G61" s="52" t="s">
        <v>492</v>
      </c>
      <c r="H61" s="53" t="s">
        <v>278</v>
      </c>
      <c r="I61" s="54" t="s">
        <v>298</v>
      </c>
      <c r="J61" s="51" t="s">
        <v>299</v>
      </c>
      <c r="K61" s="50">
        <v>1</v>
      </c>
      <c r="L61" s="50" t="s">
        <v>173</v>
      </c>
      <c r="M61" s="51" t="s">
        <v>281</v>
      </c>
      <c r="N61" s="55">
        <v>1</v>
      </c>
      <c r="O61" s="49">
        <v>42268</v>
      </c>
      <c r="P61" s="49">
        <v>42449</v>
      </c>
      <c r="Q61" s="56" t="str">
        <f>IF(H61="","",VLOOKUP(H61,#REF!,2,FALSE))</f>
        <v>Secretario General</v>
      </c>
      <c r="R61" s="51" t="s">
        <v>282</v>
      </c>
      <c r="S61" s="51" t="s">
        <v>283</v>
      </c>
      <c r="T61" s="51" t="s">
        <v>284</v>
      </c>
      <c r="U61" s="51" t="s">
        <v>285</v>
      </c>
      <c r="V61" s="51" t="s">
        <v>155</v>
      </c>
      <c r="W61" s="57" t="s">
        <v>156</v>
      </c>
      <c r="X61" s="58">
        <v>0.7</v>
      </c>
      <c r="Y61" s="59">
        <v>0.7</v>
      </c>
      <c r="Z61" s="50" t="s">
        <v>121</v>
      </c>
      <c r="AA61" s="60" t="s">
        <v>493</v>
      </c>
      <c r="AB61" s="61">
        <v>42124</v>
      </c>
      <c r="AC61" s="51" t="s">
        <v>287</v>
      </c>
      <c r="AD61" s="50">
        <v>0</v>
      </c>
      <c r="AE61" s="62">
        <v>0</v>
      </c>
      <c r="AF61" s="59">
        <v>0.7</v>
      </c>
      <c r="AG61" s="50" t="s">
        <v>121</v>
      </c>
      <c r="AH61" s="51" t="s">
        <v>288</v>
      </c>
      <c r="AI61" s="53" t="s">
        <v>148</v>
      </c>
      <c r="AJ61" s="61">
        <v>42185</v>
      </c>
      <c r="AK61" s="52" t="s">
        <v>289</v>
      </c>
      <c r="AL61" s="50">
        <v>0</v>
      </c>
      <c r="AM61" s="62">
        <v>0</v>
      </c>
      <c r="AN61" s="59">
        <v>0.7</v>
      </c>
      <c r="AO61" s="50" t="s">
        <v>121</v>
      </c>
      <c r="AP61" s="51" t="s">
        <v>494</v>
      </c>
      <c r="AQ61" s="53" t="s">
        <v>148</v>
      </c>
      <c r="AR61" s="61">
        <v>42296</v>
      </c>
      <c r="AS61" s="51" t="s">
        <v>301</v>
      </c>
      <c r="AT61" s="50">
        <v>0</v>
      </c>
      <c r="AU61" s="62">
        <v>0</v>
      </c>
      <c r="AV61" s="59">
        <v>0.7</v>
      </c>
      <c r="AW61" s="50" t="s">
        <v>264</v>
      </c>
      <c r="AX61" s="51" t="s">
        <v>302</v>
      </c>
      <c r="AY61" s="53" t="s">
        <v>145</v>
      </c>
      <c r="AZ61" s="61"/>
      <c r="BA61" s="51"/>
      <c r="BB61" s="50"/>
      <c r="BC61" s="62" t="s">
        <v>133</v>
      </c>
      <c r="BD61" s="59" t="s">
        <v>133</v>
      </c>
      <c r="BE61" s="50" t="s">
        <v>133</v>
      </c>
      <c r="BF61" s="51"/>
      <c r="BG61" s="53"/>
      <c r="BH61" s="63"/>
      <c r="BI61" s="51"/>
      <c r="BJ61" s="64"/>
      <c r="BK61" s="62" t="s">
        <v>133</v>
      </c>
      <c r="BL61" s="59" t="s">
        <v>133</v>
      </c>
      <c r="BM61" s="50" t="s">
        <v>133</v>
      </c>
      <c r="BN61" s="51"/>
      <c r="BO61" s="53"/>
      <c r="BP61" s="48" t="s">
        <v>149</v>
      </c>
      <c r="BQ61" s="56" t="str">
        <f t="shared" si="0"/>
        <v/>
      </c>
      <c r="BR61" s="50"/>
      <c r="BS61" s="51"/>
      <c r="BT61" s="53"/>
    </row>
    <row r="62" spans="1:72" ht="225" x14ac:dyDescent="0.25">
      <c r="A62" s="48">
        <v>7</v>
      </c>
      <c r="B62" s="49">
        <v>41803</v>
      </c>
      <c r="C62" s="50" t="s">
        <v>274</v>
      </c>
      <c r="D62" s="51" t="s">
        <v>328</v>
      </c>
      <c r="E62" s="49">
        <v>41803</v>
      </c>
      <c r="F62" s="50">
        <v>49</v>
      </c>
      <c r="G62" s="52" t="s">
        <v>354</v>
      </c>
      <c r="H62" s="53" t="s">
        <v>278</v>
      </c>
      <c r="I62" s="54" t="s">
        <v>279</v>
      </c>
      <c r="J62" s="51" t="s">
        <v>280</v>
      </c>
      <c r="K62" s="50">
        <v>1</v>
      </c>
      <c r="L62" s="50" t="s">
        <v>173</v>
      </c>
      <c r="M62" s="51" t="s">
        <v>281</v>
      </c>
      <c r="N62" s="55">
        <v>1</v>
      </c>
      <c r="O62" s="49">
        <v>42268</v>
      </c>
      <c r="P62" s="49">
        <v>42459</v>
      </c>
      <c r="Q62" s="56" t="str">
        <f>IF(H62="","",VLOOKUP(H62,#REF!,2,FALSE))</f>
        <v>Secretario General</v>
      </c>
      <c r="R62" s="51" t="s">
        <v>282</v>
      </c>
      <c r="S62" s="51" t="s">
        <v>283</v>
      </c>
      <c r="T62" s="51" t="s">
        <v>284</v>
      </c>
      <c r="U62" s="51" t="s">
        <v>285</v>
      </c>
      <c r="V62" s="51" t="s">
        <v>155</v>
      </c>
      <c r="W62" s="57" t="s">
        <v>156</v>
      </c>
      <c r="X62" s="58">
        <v>0.7</v>
      </c>
      <c r="Y62" s="59">
        <v>0.7</v>
      </c>
      <c r="Z62" s="50" t="s">
        <v>121</v>
      </c>
      <c r="AA62" s="60" t="s">
        <v>495</v>
      </c>
      <c r="AB62" s="61">
        <v>42124</v>
      </c>
      <c r="AC62" s="51" t="s">
        <v>287</v>
      </c>
      <c r="AD62" s="50">
        <v>0</v>
      </c>
      <c r="AE62" s="62">
        <v>0</v>
      </c>
      <c r="AF62" s="59">
        <v>0.7</v>
      </c>
      <c r="AG62" s="50" t="s">
        <v>121</v>
      </c>
      <c r="AH62" s="51" t="s">
        <v>288</v>
      </c>
      <c r="AI62" s="53" t="s">
        <v>148</v>
      </c>
      <c r="AJ62" s="61">
        <v>42185</v>
      </c>
      <c r="AK62" s="52" t="s">
        <v>289</v>
      </c>
      <c r="AL62" s="50">
        <v>0</v>
      </c>
      <c r="AM62" s="62">
        <v>0</v>
      </c>
      <c r="AN62" s="59">
        <v>0.7</v>
      </c>
      <c r="AO62" s="50" t="s">
        <v>121</v>
      </c>
      <c r="AP62" s="51" t="s">
        <v>496</v>
      </c>
      <c r="AQ62" s="53" t="s">
        <v>148</v>
      </c>
      <c r="AR62" s="61">
        <v>42296</v>
      </c>
      <c r="AS62" s="51" t="s">
        <v>291</v>
      </c>
      <c r="AT62" s="50">
        <v>0</v>
      </c>
      <c r="AU62" s="62">
        <v>0</v>
      </c>
      <c r="AV62" s="59">
        <v>0.7</v>
      </c>
      <c r="AW62" s="50" t="s">
        <v>264</v>
      </c>
      <c r="AX62" s="51" t="s">
        <v>292</v>
      </c>
      <c r="AY62" s="53" t="s">
        <v>145</v>
      </c>
      <c r="AZ62" s="61"/>
      <c r="BA62" s="51"/>
      <c r="BB62" s="50"/>
      <c r="BC62" s="62" t="s">
        <v>133</v>
      </c>
      <c r="BD62" s="59" t="s">
        <v>133</v>
      </c>
      <c r="BE62" s="50" t="s">
        <v>133</v>
      </c>
      <c r="BF62" s="51"/>
      <c r="BG62" s="53"/>
      <c r="BH62" s="63"/>
      <c r="BI62" s="51"/>
      <c r="BJ62" s="64"/>
      <c r="BK62" s="62" t="s">
        <v>133</v>
      </c>
      <c r="BL62" s="59" t="s">
        <v>133</v>
      </c>
      <c r="BM62" s="50" t="s">
        <v>133</v>
      </c>
      <c r="BN62" s="51"/>
      <c r="BO62" s="53"/>
      <c r="BP62" s="48" t="s">
        <v>149</v>
      </c>
      <c r="BQ62" s="56" t="str">
        <f t="shared" si="0"/>
        <v/>
      </c>
      <c r="BR62" s="50"/>
      <c r="BS62" s="51"/>
      <c r="BT62" s="53"/>
    </row>
    <row r="63" spans="1:72" ht="315" x14ac:dyDescent="0.25">
      <c r="A63" s="48">
        <v>7</v>
      </c>
      <c r="B63" s="49">
        <v>41803</v>
      </c>
      <c r="C63" s="50" t="s">
        <v>274</v>
      </c>
      <c r="D63" s="51" t="s">
        <v>328</v>
      </c>
      <c r="E63" s="49">
        <v>41803</v>
      </c>
      <c r="F63" s="50">
        <v>56</v>
      </c>
      <c r="G63" s="52" t="s">
        <v>497</v>
      </c>
      <c r="H63" s="53" t="s">
        <v>136</v>
      </c>
      <c r="I63" s="54" t="s">
        <v>498</v>
      </c>
      <c r="J63" s="51" t="s">
        <v>499</v>
      </c>
      <c r="K63" s="50">
        <v>1</v>
      </c>
      <c r="L63" s="50" t="s">
        <v>173</v>
      </c>
      <c r="M63" s="51" t="s">
        <v>500</v>
      </c>
      <c r="N63" s="55">
        <v>1</v>
      </c>
      <c r="O63" s="49">
        <v>42268</v>
      </c>
      <c r="P63" s="49">
        <v>42623</v>
      </c>
      <c r="Q63" s="56" t="str">
        <f>IF(H63="","",VLOOKUP(H63,#REF!,2,FALSE))</f>
        <v xml:space="preserve">Subdirector Administrativo </v>
      </c>
      <c r="R63" s="51" t="s">
        <v>138</v>
      </c>
      <c r="S63" s="51" t="s">
        <v>501</v>
      </c>
      <c r="T63" s="51" t="s">
        <v>502</v>
      </c>
      <c r="U63" s="51" t="s">
        <v>503</v>
      </c>
      <c r="V63" s="51" t="s">
        <v>417</v>
      </c>
      <c r="W63" s="57" t="s">
        <v>120</v>
      </c>
      <c r="X63" s="58">
        <v>0.6</v>
      </c>
      <c r="Y63" s="59">
        <v>0.6</v>
      </c>
      <c r="Z63" s="50" t="s">
        <v>264</v>
      </c>
      <c r="AA63" s="60" t="s">
        <v>504</v>
      </c>
      <c r="AB63" s="61">
        <v>42124</v>
      </c>
      <c r="AC63" s="51" t="s">
        <v>505</v>
      </c>
      <c r="AD63" s="50">
        <v>0.6</v>
      </c>
      <c r="AE63" s="62">
        <v>0.6</v>
      </c>
      <c r="AF63" s="59">
        <v>0.6</v>
      </c>
      <c r="AG63" s="50" t="s">
        <v>121</v>
      </c>
      <c r="AH63" s="51" t="s">
        <v>506</v>
      </c>
      <c r="AI63" s="53" t="s">
        <v>160</v>
      </c>
      <c r="AJ63" s="61">
        <v>42185</v>
      </c>
      <c r="AK63" s="52" t="s">
        <v>507</v>
      </c>
      <c r="AL63" s="50">
        <v>0</v>
      </c>
      <c r="AM63" s="62">
        <v>0</v>
      </c>
      <c r="AN63" s="59">
        <v>0.6</v>
      </c>
      <c r="AO63" s="50" t="s">
        <v>121</v>
      </c>
      <c r="AP63" s="51" t="s">
        <v>508</v>
      </c>
      <c r="AQ63" s="53" t="s">
        <v>509</v>
      </c>
      <c r="AR63" s="61">
        <v>42297</v>
      </c>
      <c r="AS63" s="51" t="s">
        <v>510</v>
      </c>
      <c r="AT63" s="62">
        <v>0.65</v>
      </c>
      <c r="AU63" s="62">
        <v>0.65</v>
      </c>
      <c r="AV63" s="59">
        <v>0.65</v>
      </c>
      <c r="AW63" s="50" t="s">
        <v>264</v>
      </c>
      <c r="AX63" s="66" t="s">
        <v>511</v>
      </c>
      <c r="AY63" s="53" t="s">
        <v>512</v>
      </c>
      <c r="AZ63" s="61"/>
      <c r="BA63" s="51"/>
      <c r="BB63" s="50"/>
      <c r="BC63" s="62" t="s">
        <v>133</v>
      </c>
      <c r="BD63" s="59" t="s">
        <v>133</v>
      </c>
      <c r="BE63" s="50" t="s">
        <v>133</v>
      </c>
      <c r="BF63" s="51"/>
      <c r="BG63" s="53"/>
      <c r="BH63" s="63"/>
      <c r="BI63" s="51"/>
      <c r="BJ63" s="64"/>
      <c r="BK63" s="62" t="s">
        <v>133</v>
      </c>
      <c r="BL63" s="59" t="s">
        <v>133</v>
      </c>
      <c r="BM63" s="50" t="s">
        <v>133</v>
      </c>
      <c r="BN63" s="51"/>
      <c r="BO63" s="53"/>
      <c r="BP63" s="48" t="s">
        <v>149</v>
      </c>
      <c r="BQ63" s="56" t="str">
        <f t="shared" si="0"/>
        <v/>
      </c>
      <c r="BR63" s="50"/>
      <c r="BS63" s="51"/>
      <c r="BT63" s="53"/>
    </row>
    <row r="64" spans="1:72" ht="292.5" x14ac:dyDescent="0.25">
      <c r="A64" s="48">
        <v>7</v>
      </c>
      <c r="B64" s="49">
        <v>41803</v>
      </c>
      <c r="C64" s="50" t="s">
        <v>274</v>
      </c>
      <c r="D64" s="51" t="s">
        <v>328</v>
      </c>
      <c r="E64" s="49">
        <v>41803</v>
      </c>
      <c r="F64" s="50">
        <v>62</v>
      </c>
      <c r="G64" s="52" t="s">
        <v>513</v>
      </c>
      <c r="H64" s="53" t="s">
        <v>278</v>
      </c>
      <c r="I64" s="54" t="s">
        <v>514</v>
      </c>
      <c r="J64" s="51" t="s">
        <v>299</v>
      </c>
      <c r="K64" s="50">
        <v>1</v>
      </c>
      <c r="L64" s="50" t="s">
        <v>173</v>
      </c>
      <c r="M64" s="51" t="s">
        <v>281</v>
      </c>
      <c r="N64" s="55">
        <v>1</v>
      </c>
      <c r="O64" s="49">
        <v>42268</v>
      </c>
      <c r="P64" s="49">
        <v>42449</v>
      </c>
      <c r="Q64" s="56" t="str">
        <f>IF(H64="","",VLOOKUP(H64,#REF!,2,FALSE))</f>
        <v>Secretario General</v>
      </c>
      <c r="R64" s="51" t="s">
        <v>282</v>
      </c>
      <c r="S64" s="51" t="s">
        <v>283</v>
      </c>
      <c r="T64" s="51" t="s">
        <v>284</v>
      </c>
      <c r="U64" s="51" t="s">
        <v>285</v>
      </c>
      <c r="V64" s="51" t="s">
        <v>155</v>
      </c>
      <c r="W64" s="57" t="s">
        <v>156</v>
      </c>
      <c r="X64" s="58">
        <v>0.7</v>
      </c>
      <c r="Y64" s="59">
        <v>0.7</v>
      </c>
      <c r="Z64" s="50" t="s">
        <v>121</v>
      </c>
      <c r="AA64" s="60" t="s">
        <v>515</v>
      </c>
      <c r="AB64" s="61">
        <v>42124</v>
      </c>
      <c r="AC64" s="51" t="s">
        <v>287</v>
      </c>
      <c r="AD64" s="50">
        <v>0</v>
      </c>
      <c r="AE64" s="62">
        <v>0</v>
      </c>
      <c r="AF64" s="59">
        <v>0.7</v>
      </c>
      <c r="AG64" s="50" t="s">
        <v>121</v>
      </c>
      <c r="AH64" s="51" t="s">
        <v>288</v>
      </c>
      <c r="AI64" s="53" t="s">
        <v>148</v>
      </c>
      <c r="AJ64" s="61">
        <v>42185</v>
      </c>
      <c r="AK64" s="52" t="s">
        <v>289</v>
      </c>
      <c r="AL64" s="50">
        <v>0</v>
      </c>
      <c r="AM64" s="62">
        <v>0</v>
      </c>
      <c r="AN64" s="59">
        <v>0.7</v>
      </c>
      <c r="AO64" s="50" t="s">
        <v>121</v>
      </c>
      <c r="AP64" s="51" t="s">
        <v>516</v>
      </c>
      <c r="AQ64" s="53" t="s">
        <v>148</v>
      </c>
      <c r="AR64" s="61">
        <v>42296</v>
      </c>
      <c r="AS64" s="51" t="s">
        <v>301</v>
      </c>
      <c r="AT64" s="50">
        <v>0</v>
      </c>
      <c r="AU64" s="62">
        <v>0</v>
      </c>
      <c r="AV64" s="59">
        <v>0.7</v>
      </c>
      <c r="AW64" s="50" t="s">
        <v>264</v>
      </c>
      <c r="AX64" s="51" t="s">
        <v>302</v>
      </c>
      <c r="AY64" s="53" t="s">
        <v>145</v>
      </c>
      <c r="AZ64" s="61"/>
      <c r="BA64" s="51"/>
      <c r="BB64" s="50"/>
      <c r="BC64" s="62" t="s">
        <v>133</v>
      </c>
      <c r="BD64" s="59" t="s">
        <v>133</v>
      </c>
      <c r="BE64" s="50" t="s">
        <v>133</v>
      </c>
      <c r="BF64" s="51"/>
      <c r="BG64" s="53"/>
      <c r="BH64" s="63"/>
      <c r="BI64" s="51"/>
      <c r="BJ64" s="64"/>
      <c r="BK64" s="62" t="s">
        <v>133</v>
      </c>
      <c r="BL64" s="59" t="s">
        <v>133</v>
      </c>
      <c r="BM64" s="50" t="s">
        <v>133</v>
      </c>
      <c r="BN64" s="51"/>
      <c r="BO64" s="53"/>
      <c r="BP64" s="48" t="s">
        <v>149</v>
      </c>
      <c r="BQ64" s="56" t="str">
        <f t="shared" si="0"/>
        <v/>
      </c>
      <c r="BR64" s="50"/>
      <c r="BS64" s="51"/>
      <c r="BT64" s="53"/>
    </row>
    <row r="65" spans="1:72" ht="292.5" x14ac:dyDescent="0.25">
      <c r="A65" s="48">
        <v>7</v>
      </c>
      <c r="B65" s="49">
        <v>41803</v>
      </c>
      <c r="C65" s="50" t="s">
        <v>274</v>
      </c>
      <c r="D65" s="51" t="s">
        <v>328</v>
      </c>
      <c r="E65" s="49">
        <v>41803</v>
      </c>
      <c r="F65" s="50">
        <v>63</v>
      </c>
      <c r="G65" s="52" t="s">
        <v>517</v>
      </c>
      <c r="H65" s="53" t="s">
        <v>278</v>
      </c>
      <c r="I65" s="54" t="s">
        <v>279</v>
      </c>
      <c r="J65" s="51" t="s">
        <v>280</v>
      </c>
      <c r="K65" s="50">
        <v>1</v>
      </c>
      <c r="L65" s="50" t="s">
        <v>173</v>
      </c>
      <c r="M65" s="51" t="s">
        <v>281</v>
      </c>
      <c r="N65" s="55">
        <v>1</v>
      </c>
      <c r="O65" s="49">
        <v>42268</v>
      </c>
      <c r="P65" s="49">
        <v>42459</v>
      </c>
      <c r="Q65" s="56" t="str">
        <f>IF(H65="","",VLOOKUP(H65,#REF!,2,FALSE))</f>
        <v>Secretario General</v>
      </c>
      <c r="R65" s="51" t="s">
        <v>282</v>
      </c>
      <c r="S65" s="51" t="s">
        <v>283</v>
      </c>
      <c r="T65" s="51" t="s">
        <v>284</v>
      </c>
      <c r="U65" s="51" t="s">
        <v>285</v>
      </c>
      <c r="V65" s="51" t="s">
        <v>155</v>
      </c>
      <c r="W65" s="57" t="s">
        <v>156</v>
      </c>
      <c r="X65" s="58">
        <v>0.7</v>
      </c>
      <c r="Y65" s="59">
        <v>0.7</v>
      </c>
      <c r="Z65" s="50" t="s">
        <v>121</v>
      </c>
      <c r="AA65" s="60" t="s">
        <v>518</v>
      </c>
      <c r="AB65" s="61">
        <v>42124</v>
      </c>
      <c r="AC65" s="51" t="s">
        <v>287</v>
      </c>
      <c r="AD65" s="50">
        <v>0</v>
      </c>
      <c r="AE65" s="62">
        <v>0</v>
      </c>
      <c r="AF65" s="59">
        <v>0.7</v>
      </c>
      <c r="AG65" s="50" t="s">
        <v>121</v>
      </c>
      <c r="AH65" s="51" t="s">
        <v>288</v>
      </c>
      <c r="AI65" s="53" t="s">
        <v>148</v>
      </c>
      <c r="AJ65" s="61">
        <v>42185</v>
      </c>
      <c r="AK65" s="52" t="s">
        <v>289</v>
      </c>
      <c r="AL65" s="50">
        <v>0</v>
      </c>
      <c r="AM65" s="62">
        <v>0</v>
      </c>
      <c r="AN65" s="59">
        <v>0.7</v>
      </c>
      <c r="AO65" s="50" t="s">
        <v>121</v>
      </c>
      <c r="AP65" s="51" t="s">
        <v>519</v>
      </c>
      <c r="AQ65" s="53" t="s">
        <v>148</v>
      </c>
      <c r="AR65" s="61">
        <v>42296</v>
      </c>
      <c r="AS65" s="51" t="s">
        <v>291</v>
      </c>
      <c r="AT65" s="50">
        <v>0</v>
      </c>
      <c r="AU65" s="62">
        <v>0</v>
      </c>
      <c r="AV65" s="59">
        <v>0.7</v>
      </c>
      <c r="AW65" s="50" t="s">
        <v>264</v>
      </c>
      <c r="AX65" s="51" t="s">
        <v>292</v>
      </c>
      <c r="AY65" s="53" t="s">
        <v>145</v>
      </c>
      <c r="AZ65" s="61"/>
      <c r="BA65" s="51"/>
      <c r="BB65" s="50"/>
      <c r="BC65" s="62" t="s">
        <v>133</v>
      </c>
      <c r="BD65" s="59" t="s">
        <v>133</v>
      </c>
      <c r="BE65" s="50" t="s">
        <v>133</v>
      </c>
      <c r="BF65" s="51"/>
      <c r="BG65" s="53"/>
      <c r="BH65" s="63"/>
      <c r="BI65" s="51"/>
      <c r="BJ65" s="64"/>
      <c r="BK65" s="62" t="s">
        <v>133</v>
      </c>
      <c r="BL65" s="59" t="s">
        <v>133</v>
      </c>
      <c r="BM65" s="50" t="s">
        <v>133</v>
      </c>
      <c r="BN65" s="51"/>
      <c r="BO65" s="53"/>
      <c r="BP65" s="48" t="s">
        <v>149</v>
      </c>
      <c r="BQ65" s="56" t="str">
        <f t="shared" si="0"/>
        <v/>
      </c>
      <c r="BR65" s="50"/>
      <c r="BS65" s="51"/>
      <c r="BT65" s="53"/>
    </row>
    <row r="66" spans="1:72" ht="409.5" x14ac:dyDescent="0.25">
      <c r="A66" s="48">
        <v>7</v>
      </c>
      <c r="B66" s="49">
        <v>41803</v>
      </c>
      <c r="C66" s="50" t="s">
        <v>274</v>
      </c>
      <c r="D66" s="51" t="s">
        <v>328</v>
      </c>
      <c r="E66" s="49">
        <v>41803</v>
      </c>
      <c r="F66" s="50">
        <v>63</v>
      </c>
      <c r="G66" s="52" t="s">
        <v>520</v>
      </c>
      <c r="H66" s="53" t="s">
        <v>278</v>
      </c>
      <c r="I66" s="54" t="s">
        <v>279</v>
      </c>
      <c r="J66" s="51" t="s">
        <v>280</v>
      </c>
      <c r="K66" s="50">
        <v>1</v>
      </c>
      <c r="L66" s="50" t="s">
        <v>173</v>
      </c>
      <c r="M66" s="51" t="s">
        <v>281</v>
      </c>
      <c r="N66" s="55">
        <v>1</v>
      </c>
      <c r="O66" s="49">
        <v>42268</v>
      </c>
      <c r="P66" s="49">
        <v>42459</v>
      </c>
      <c r="Q66" s="56" t="str">
        <f>IF(H66="","",VLOOKUP(H66,#REF!,2,FALSE))</f>
        <v>Secretario General</v>
      </c>
      <c r="R66" s="51" t="s">
        <v>282</v>
      </c>
      <c r="S66" s="51" t="s">
        <v>283</v>
      </c>
      <c r="T66" s="51" t="s">
        <v>284</v>
      </c>
      <c r="U66" s="51" t="s">
        <v>285</v>
      </c>
      <c r="V66" s="51" t="s">
        <v>155</v>
      </c>
      <c r="W66" s="57" t="s">
        <v>156</v>
      </c>
      <c r="X66" s="58">
        <v>0.7</v>
      </c>
      <c r="Y66" s="59">
        <v>0.7</v>
      </c>
      <c r="Z66" s="50" t="s">
        <v>121</v>
      </c>
      <c r="AA66" s="60" t="s">
        <v>521</v>
      </c>
      <c r="AB66" s="61">
        <v>42124</v>
      </c>
      <c r="AC66" s="51" t="s">
        <v>287</v>
      </c>
      <c r="AD66" s="50">
        <v>0</v>
      </c>
      <c r="AE66" s="62">
        <v>0</v>
      </c>
      <c r="AF66" s="59">
        <v>0.7</v>
      </c>
      <c r="AG66" s="50" t="s">
        <v>121</v>
      </c>
      <c r="AH66" s="51" t="s">
        <v>288</v>
      </c>
      <c r="AI66" s="53" t="s">
        <v>148</v>
      </c>
      <c r="AJ66" s="61">
        <v>42185</v>
      </c>
      <c r="AK66" s="52" t="s">
        <v>289</v>
      </c>
      <c r="AL66" s="50">
        <v>0</v>
      </c>
      <c r="AM66" s="62">
        <v>0</v>
      </c>
      <c r="AN66" s="59">
        <v>0.7</v>
      </c>
      <c r="AO66" s="50" t="s">
        <v>121</v>
      </c>
      <c r="AP66" s="51" t="s">
        <v>519</v>
      </c>
      <c r="AQ66" s="53" t="s">
        <v>148</v>
      </c>
      <c r="AR66" s="61">
        <v>42296</v>
      </c>
      <c r="AS66" s="51" t="s">
        <v>291</v>
      </c>
      <c r="AT66" s="50">
        <v>0</v>
      </c>
      <c r="AU66" s="62">
        <v>0</v>
      </c>
      <c r="AV66" s="59">
        <v>0.7</v>
      </c>
      <c r="AW66" s="50" t="s">
        <v>264</v>
      </c>
      <c r="AX66" s="51" t="s">
        <v>292</v>
      </c>
      <c r="AY66" s="53" t="s">
        <v>145</v>
      </c>
      <c r="AZ66" s="61"/>
      <c r="BA66" s="51"/>
      <c r="BB66" s="50"/>
      <c r="BC66" s="62" t="s">
        <v>133</v>
      </c>
      <c r="BD66" s="59" t="s">
        <v>133</v>
      </c>
      <c r="BE66" s="50" t="s">
        <v>133</v>
      </c>
      <c r="BF66" s="51"/>
      <c r="BG66" s="53"/>
      <c r="BH66" s="63"/>
      <c r="BI66" s="51"/>
      <c r="BJ66" s="64"/>
      <c r="BK66" s="62" t="s">
        <v>133</v>
      </c>
      <c r="BL66" s="59" t="s">
        <v>133</v>
      </c>
      <c r="BM66" s="50" t="s">
        <v>133</v>
      </c>
      <c r="BN66" s="51"/>
      <c r="BO66" s="53"/>
      <c r="BP66" s="48" t="s">
        <v>149</v>
      </c>
      <c r="BQ66" s="56" t="str">
        <f t="shared" si="0"/>
        <v/>
      </c>
      <c r="BR66" s="50"/>
      <c r="BS66" s="51"/>
      <c r="BT66" s="53"/>
    </row>
    <row r="67" spans="1:72" ht="292.5" x14ac:dyDescent="0.25">
      <c r="A67" s="48">
        <v>7</v>
      </c>
      <c r="B67" s="49">
        <v>41803</v>
      </c>
      <c r="C67" s="50" t="s">
        <v>274</v>
      </c>
      <c r="D67" s="51" t="s">
        <v>328</v>
      </c>
      <c r="E67" s="49">
        <v>41803</v>
      </c>
      <c r="F67" s="50">
        <v>69</v>
      </c>
      <c r="G67" s="52" t="s">
        <v>362</v>
      </c>
      <c r="H67" s="53" t="s">
        <v>278</v>
      </c>
      <c r="I67" s="54" t="s">
        <v>514</v>
      </c>
      <c r="J67" s="51" t="s">
        <v>299</v>
      </c>
      <c r="K67" s="50">
        <v>1</v>
      </c>
      <c r="L67" s="50" t="s">
        <v>173</v>
      </c>
      <c r="M67" s="51" t="s">
        <v>281</v>
      </c>
      <c r="N67" s="55">
        <v>1</v>
      </c>
      <c r="O67" s="49">
        <v>42268</v>
      </c>
      <c r="P67" s="49">
        <v>42449</v>
      </c>
      <c r="Q67" s="56" t="str">
        <f>IF(H67="","",VLOOKUP(H67,#REF!,2,FALSE))</f>
        <v>Secretario General</v>
      </c>
      <c r="R67" s="51" t="s">
        <v>282</v>
      </c>
      <c r="S67" s="51" t="s">
        <v>283</v>
      </c>
      <c r="T67" s="51" t="s">
        <v>284</v>
      </c>
      <c r="U67" s="51" t="s">
        <v>285</v>
      </c>
      <c r="V67" s="51" t="s">
        <v>155</v>
      </c>
      <c r="W67" s="57" t="s">
        <v>156</v>
      </c>
      <c r="X67" s="58">
        <v>0.7</v>
      </c>
      <c r="Y67" s="59">
        <v>0.7</v>
      </c>
      <c r="Z67" s="50" t="s">
        <v>121</v>
      </c>
      <c r="AA67" s="60" t="s">
        <v>515</v>
      </c>
      <c r="AB67" s="61">
        <v>42124</v>
      </c>
      <c r="AC67" s="51" t="s">
        <v>287</v>
      </c>
      <c r="AD67" s="50">
        <v>0</v>
      </c>
      <c r="AE67" s="62">
        <v>0</v>
      </c>
      <c r="AF67" s="59">
        <v>0.7</v>
      </c>
      <c r="AG67" s="50" t="s">
        <v>121</v>
      </c>
      <c r="AH67" s="51" t="s">
        <v>288</v>
      </c>
      <c r="AI67" s="53" t="s">
        <v>148</v>
      </c>
      <c r="AJ67" s="61">
        <v>42185</v>
      </c>
      <c r="AK67" s="52" t="s">
        <v>289</v>
      </c>
      <c r="AL67" s="50">
        <v>0</v>
      </c>
      <c r="AM67" s="62">
        <v>0</v>
      </c>
      <c r="AN67" s="59">
        <v>0.7</v>
      </c>
      <c r="AO67" s="50" t="s">
        <v>121</v>
      </c>
      <c r="AP67" s="51" t="s">
        <v>516</v>
      </c>
      <c r="AQ67" s="53" t="s">
        <v>148</v>
      </c>
      <c r="AR67" s="61">
        <v>42296</v>
      </c>
      <c r="AS67" s="51" t="s">
        <v>301</v>
      </c>
      <c r="AT67" s="50">
        <v>0</v>
      </c>
      <c r="AU67" s="62">
        <v>0</v>
      </c>
      <c r="AV67" s="59">
        <v>0.7</v>
      </c>
      <c r="AW67" s="50" t="s">
        <v>264</v>
      </c>
      <c r="AX67" s="51" t="s">
        <v>302</v>
      </c>
      <c r="AY67" s="53" t="s">
        <v>145</v>
      </c>
      <c r="AZ67" s="61"/>
      <c r="BA67" s="51"/>
      <c r="BB67" s="50"/>
      <c r="BC67" s="62" t="s">
        <v>133</v>
      </c>
      <c r="BD67" s="59" t="s">
        <v>133</v>
      </c>
      <c r="BE67" s="50" t="s">
        <v>133</v>
      </c>
      <c r="BF67" s="51"/>
      <c r="BG67" s="53"/>
      <c r="BH67" s="63"/>
      <c r="BI67" s="51"/>
      <c r="BJ67" s="64"/>
      <c r="BK67" s="62" t="s">
        <v>133</v>
      </c>
      <c r="BL67" s="59" t="s">
        <v>133</v>
      </c>
      <c r="BM67" s="50" t="s">
        <v>133</v>
      </c>
      <c r="BN67" s="51"/>
      <c r="BO67" s="53"/>
      <c r="BP67" s="48" t="s">
        <v>149</v>
      </c>
      <c r="BQ67" s="56" t="str">
        <f t="shared" si="0"/>
        <v/>
      </c>
      <c r="BR67" s="50"/>
      <c r="BS67" s="51"/>
      <c r="BT67" s="53"/>
    </row>
    <row r="68" spans="1:72" ht="247.5" x14ac:dyDescent="0.25">
      <c r="A68" s="48">
        <v>7</v>
      </c>
      <c r="B68" s="49">
        <v>41803</v>
      </c>
      <c r="C68" s="50" t="s">
        <v>274</v>
      </c>
      <c r="D68" s="51" t="s">
        <v>328</v>
      </c>
      <c r="E68" s="49">
        <v>41803</v>
      </c>
      <c r="F68" s="50">
        <v>73</v>
      </c>
      <c r="G68" s="52" t="s">
        <v>522</v>
      </c>
      <c r="H68" s="53" t="s">
        <v>278</v>
      </c>
      <c r="I68" s="54" t="s">
        <v>279</v>
      </c>
      <c r="J68" s="51" t="s">
        <v>280</v>
      </c>
      <c r="K68" s="50">
        <v>1</v>
      </c>
      <c r="L68" s="50" t="s">
        <v>173</v>
      </c>
      <c r="M68" s="51" t="s">
        <v>281</v>
      </c>
      <c r="N68" s="55">
        <v>1</v>
      </c>
      <c r="O68" s="49">
        <v>42268</v>
      </c>
      <c r="P68" s="49">
        <v>42459</v>
      </c>
      <c r="Q68" s="56" t="str">
        <f>IF(H68="","",VLOOKUP(H68,#REF!,2,FALSE))</f>
        <v>Secretario General</v>
      </c>
      <c r="R68" s="51" t="s">
        <v>282</v>
      </c>
      <c r="S68" s="51" t="s">
        <v>283</v>
      </c>
      <c r="T68" s="51" t="s">
        <v>284</v>
      </c>
      <c r="U68" s="51" t="s">
        <v>285</v>
      </c>
      <c r="V68" s="51" t="s">
        <v>155</v>
      </c>
      <c r="W68" s="57" t="s">
        <v>156</v>
      </c>
      <c r="X68" s="58">
        <v>0.7</v>
      </c>
      <c r="Y68" s="59">
        <v>0.7</v>
      </c>
      <c r="Z68" s="50" t="s">
        <v>121</v>
      </c>
      <c r="AA68" s="60" t="s">
        <v>523</v>
      </c>
      <c r="AB68" s="61">
        <v>42124</v>
      </c>
      <c r="AC68" s="51" t="s">
        <v>287</v>
      </c>
      <c r="AD68" s="50">
        <v>0</v>
      </c>
      <c r="AE68" s="62">
        <v>0</v>
      </c>
      <c r="AF68" s="59">
        <v>0.7</v>
      </c>
      <c r="AG68" s="50" t="s">
        <v>121</v>
      </c>
      <c r="AH68" s="51" t="s">
        <v>288</v>
      </c>
      <c r="AI68" s="53" t="s">
        <v>148</v>
      </c>
      <c r="AJ68" s="61">
        <v>42185</v>
      </c>
      <c r="AK68" s="52" t="s">
        <v>289</v>
      </c>
      <c r="AL68" s="50">
        <v>0</v>
      </c>
      <c r="AM68" s="62">
        <v>0</v>
      </c>
      <c r="AN68" s="59">
        <v>0.7</v>
      </c>
      <c r="AO68" s="50" t="s">
        <v>121</v>
      </c>
      <c r="AP68" s="51" t="s">
        <v>524</v>
      </c>
      <c r="AQ68" s="53" t="s">
        <v>148</v>
      </c>
      <c r="AR68" s="61">
        <v>42296</v>
      </c>
      <c r="AS68" s="51" t="s">
        <v>291</v>
      </c>
      <c r="AT68" s="50">
        <v>0</v>
      </c>
      <c r="AU68" s="62">
        <v>0</v>
      </c>
      <c r="AV68" s="59">
        <v>0.7</v>
      </c>
      <c r="AW68" s="50" t="s">
        <v>264</v>
      </c>
      <c r="AX68" s="51" t="s">
        <v>292</v>
      </c>
      <c r="AY68" s="53" t="s">
        <v>145</v>
      </c>
      <c r="AZ68" s="61"/>
      <c r="BA68" s="51"/>
      <c r="BB68" s="50"/>
      <c r="BC68" s="62" t="s">
        <v>133</v>
      </c>
      <c r="BD68" s="59" t="s">
        <v>133</v>
      </c>
      <c r="BE68" s="50" t="s">
        <v>133</v>
      </c>
      <c r="BF68" s="51"/>
      <c r="BG68" s="53"/>
      <c r="BH68" s="63"/>
      <c r="BI68" s="51"/>
      <c r="BJ68" s="64"/>
      <c r="BK68" s="62" t="s">
        <v>133</v>
      </c>
      <c r="BL68" s="59" t="s">
        <v>133</v>
      </c>
      <c r="BM68" s="50" t="s">
        <v>133</v>
      </c>
      <c r="BN68" s="51"/>
      <c r="BO68" s="53"/>
      <c r="BP68" s="48" t="s">
        <v>149</v>
      </c>
      <c r="BQ68" s="56" t="str">
        <f t="shared" si="0"/>
        <v/>
      </c>
      <c r="BR68" s="50"/>
      <c r="BS68" s="51"/>
      <c r="BT68" s="53"/>
    </row>
    <row r="69" spans="1:72" ht="326.25" x14ac:dyDescent="0.25">
      <c r="A69" s="48">
        <v>7</v>
      </c>
      <c r="B69" s="49">
        <v>41803</v>
      </c>
      <c r="C69" s="50" t="s">
        <v>274</v>
      </c>
      <c r="D69" s="51" t="s">
        <v>328</v>
      </c>
      <c r="E69" s="49">
        <v>41803</v>
      </c>
      <c r="F69" s="50">
        <v>73</v>
      </c>
      <c r="G69" s="52" t="s">
        <v>522</v>
      </c>
      <c r="H69" s="53" t="s">
        <v>278</v>
      </c>
      <c r="I69" s="54" t="s">
        <v>525</v>
      </c>
      <c r="J69" s="51" t="s">
        <v>439</v>
      </c>
      <c r="K69" s="50">
        <v>1</v>
      </c>
      <c r="L69" s="50" t="s">
        <v>173</v>
      </c>
      <c r="M69" s="51" t="s">
        <v>281</v>
      </c>
      <c r="N69" s="55">
        <v>1</v>
      </c>
      <c r="O69" s="49">
        <v>42268</v>
      </c>
      <c r="P69" s="49">
        <v>42449</v>
      </c>
      <c r="Q69" s="56" t="str">
        <f>IF(H69="","",VLOOKUP(H69,#REF!,2,FALSE))</f>
        <v>Secretario General</v>
      </c>
      <c r="R69" s="51" t="s">
        <v>282</v>
      </c>
      <c r="S69" s="51" t="s">
        <v>283</v>
      </c>
      <c r="T69" s="51" t="s">
        <v>284</v>
      </c>
      <c r="U69" s="51" t="s">
        <v>285</v>
      </c>
      <c r="V69" s="51" t="s">
        <v>155</v>
      </c>
      <c r="W69" s="57" t="s">
        <v>156</v>
      </c>
      <c r="X69" s="58">
        <v>0.7</v>
      </c>
      <c r="Y69" s="59">
        <v>0.7</v>
      </c>
      <c r="Z69" s="50" t="s">
        <v>121</v>
      </c>
      <c r="AA69" s="60" t="s">
        <v>523</v>
      </c>
      <c r="AB69" s="61">
        <v>42124</v>
      </c>
      <c r="AC69" s="51" t="s">
        <v>287</v>
      </c>
      <c r="AD69" s="50">
        <v>0</v>
      </c>
      <c r="AE69" s="62">
        <v>0</v>
      </c>
      <c r="AF69" s="59">
        <v>0.7</v>
      </c>
      <c r="AG69" s="50" t="s">
        <v>121</v>
      </c>
      <c r="AH69" s="51" t="s">
        <v>288</v>
      </c>
      <c r="AI69" s="53" t="s">
        <v>148</v>
      </c>
      <c r="AJ69" s="61">
        <v>42185</v>
      </c>
      <c r="AK69" s="52" t="s">
        <v>289</v>
      </c>
      <c r="AL69" s="50">
        <v>0</v>
      </c>
      <c r="AM69" s="62">
        <v>0</v>
      </c>
      <c r="AN69" s="59">
        <v>0.7</v>
      </c>
      <c r="AO69" s="50" t="s">
        <v>121</v>
      </c>
      <c r="AP69" s="51" t="s">
        <v>524</v>
      </c>
      <c r="AQ69" s="53" t="s">
        <v>148</v>
      </c>
      <c r="AR69" s="61">
        <v>42296</v>
      </c>
      <c r="AS69" s="51" t="s">
        <v>291</v>
      </c>
      <c r="AT69" s="50">
        <v>0</v>
      </c>
      <c r="AU69" s="62">
        <v>0</v>
      </c>
      <c r="AV69" s="59">
        <v>0.7</v>
      </c>
      <c r="AW69" s="50" t="s">
        <v>264</v>
      </c>
      <c r="AX69" s="51" t="s">
        <v>292</v>
      </c>
      <c r="AY69" s="53" t="s">
        <v>145</v>
      </c>
      <c r="AZ69" s="61"/>
      <c r="BA69" s="51"/>
      <c r="BB69" s="50"/>
      <c r="BC69" s="62" t="s">
        <v>133</v>
      </c>
      <c r="BD69" s="59" t="s">
        <v>133</v>
      </c>
      <c r="BE69" s="50" t="s">
        <v>133</v>
      </c>
      <c r="BF69" s="51"/>
      <c r="BG69" s="53"/>
      <c r="BH69" s="63"/>
      <c r="BI69" s="51"/>
      <c r="BJ69" s="64"/>
      <c r="BK69" s="62" t="s">
        <v>133</v>
      </c>
      <c r="BL69" s="59" t="s">
        <v>133</v>
      </c>
      <c r="BM69" s="50" t="s">
        <v>133</v>
      </c>
      <c r="BN69" s="51"/>
      <c r="BO69" s="53"/>
      <c r="BP69" s="48" t="s">
        <v>149</v>
      </c>
      <c r="BQ69" s="56" t="str">
        <f t="shared" si="0"/>
        <v/>
      </c>
      <c r="BR69" s="50"/>
      <c r="BS69" s="51"/>
      <c r="BT69" s="53"/>
    </row>
    <row r="70" spans="1:72" ht="292.5" x14ac:dyDescent="0.25">
      <c r="A70" s="48">
        <v>7</v>
      </c>
      <c r="B70" s="49">
        <v>41803</v>
      </c>
      <c r="C70" s="50" t="s">
        <v>274</v>
      </c>
      <c r="D70" s="51" t="s">
        <v>328</v>
      </c>
      <c r="E70" s="49">
        <v>41803</v>
      </c>
      <c r="F70" s="50">
        <v>82</v>
      </c>
      <c r="G70" s="52" t="s">
        <v>526</v>
      </c>
      <c r="H70" s="53" t="s">
        <v>278</v>
      </c>
      <c r="I70" s="54" t="s">
        <v>514</v>
      </c>
      <c r="J70" s="51" t="s">
        <v>299</v>
      </c>
      <c r="K70" s="50">
        <v>1</v>
      </c>
      <c r="L70" s="50" t="s">
        <v>173</v>
      </c>
      <c r="M70" s="51" t="s">
        <v>281</v>
      </c>
      <c r="N70" s="55">
        <v>1</v>
      </c>
      <c r="O70" s="49">
        <v>42268</v>
      </c>
      <c r="P70" s="49">
        <v>42449</v>
      </c>
      <c r="Q70" s="56" t="str">
        <f>IF(H70="","",VLOOKUP(H70,#REF!,2,FALSE))</f>
        <v>Secretario General</v>
      </c>
      <c r="R70" s="51" t="s">
        <v>282</v>
      </c>
      <c r="S70" s="51" t="s">
        <v>283</v>
      </c>
      <c r="T70" s="51" t="s">
        <v>284</v>
      </c>
      <c r="U70" s="51" t="s">
        <v>285</v>
      </c>
      <c r="V70" s="51" t="s">
        <v>155</v>
      </c>
      <c r="W70" s="57" t="s">
        <v>156</v>
      </c>
      <c r="X70" s="58">
        <v>0.7</v>
      </c>
      <c r="Y70" s="59">
        <v>0.7</v>
      </c>
      <c r="Z70" s="50" t="s">
        <v>121</v>
      </c>
      <c r="AA70" s="60" t="s">
        <v>521</v>
      </c>
      <c r="AB70" s="61">
        <v>42124</v>
      </c>
      <c r="AC70" s="51" t="s">
        <v>287</v>
      </c>
      <c r="AD70" s="50">
        <v>0</v>
      </c>
      <c r="AE70" s="62">
        <v>0</v>
      </c>
      <c r="AF70" s="59">
        <v>0.7</v>
      </c>
      <c r="AG70" s="50" t="s">
        <v>121</v>
      </c>
      <c r="AH70" s="51" t="s">
        <v>288</v>
      </c>
      <c r="AI70" s="53" t="s">
        <v>148</v>
      </c>
      <c r="AJ70" s="61">
        <v>42185</v>
      </c>
      <c r="AK70" s="52" t="s">
        <v>289</v>
      </c>
      <c r="AL70" s="50">
        <v>0</v>
      </c>
      <c r="AM70" s="62">
        <v>0</v>
      </c>
      <c r="AN70" s="59">
        <v>0.7</v>
      </c>
      <c r="AO70" s="50" t="s">
        <v>121</v>
      </c>
      <c r="AP70" s="51" t="s">
        <v>519</v>
      </c>
      <c r="AQ70" s="53" t="s">
        <v>148</v>
      </c>
      <c r="AR70" s="61">
        <v>42296</v>
      </c>
      <c r="AS70" s="51" t="s">
        <v>301</v>
      </c>
      <c r="AT70" s="50">
        <v>0</v>
      </c>
      <c r="AU70" s="62">
        <v>0</v>
      </c>
      <c r="AV70" s="59">
        <v>0.7</v>
      </c>
      <c r="AW70" s="50" t="s">
        <v>264</v>
      </c>
      <c r="AX70" s="51" t="s">
        <v>302</v>
      </c>
      <c r="AY70" s="53" t="s">
        <v>145</v>
      </c>
      <c r="AZ70" s="61"/>
      <c r="BA70" s="51"/>
      <c r="BB70" s="50"/>
      <c r="BC70" s="62" t="s">
        <v>133</v>
      </c>
      <c r="BD70" s="59" t="s">
        <v>133</v>
      </c>
      <c r="BE70" s="50" t="s">
        <v>133</v>
      </c>
      <c r="BF70" s="51"/>
      <c r="BG70" s="53"/>
      <c r="BH70" s="63"/>
      <c r="BI70" s="51"/>
      <c r="BJ70" s="64"/>
      <c r="BK70" s="62" t="s">
        <v>133</v>
      </c>
      <c r="BL70" s="59" t="s">
        <v>133</v>
      </c>
      <c r="BM70" s="50" t="s">
        <v>133</v>
      </c>
      <c r="BN70" s="51"/>
      <c r="BO70" s="53"/>
      <c r="BP70" s="48" t="s">
        <v>149</v>
      </c>
      <c r="BQ70" s="56" t="str">
        <f t="shared" si="0"/>
        <v/>
      </c>
      <c r="BR70" s="50"/>
      <c r="BS70" s="51"/>
      <c r="BT70" s="53"/>
    </row>
    <row r="71" spans="1:72" ht="292.5" x14ac:dyDescent="0.25">
      <c r="A71" s="48">
        <v>7</v>
      </c>
      <c r="B71" s="49">
        <v>41803</v>
      </c>
      <c r="C71" s="50" t="s">
        <v>274</v>
      </c>
      <c r="D71" s="51" t="s">
        <v>328</v>
      </c>
      <c r="E71" s="49">
        <v>41803</v>
      </c>
      <c r="F71" s="50">
        <v>88</v>
      </c>
      <c r="G71" s="52" t="s">
        <v>527</v>
      </c>
      <c r="H71" s="53" t="s">
        <v>278</v>
      </c>
      <c r="I71" s="54" t="s">
        <v>514</v>
      </c>
      <c r="J71" s="51" t="s">
        <v>299</v>
      </c>
      <c r="K71" s="50">
        <v>1</v>
      </c>
      <c r="L71" s="50" t="s">
        <v>173</v>
      </c>
      <c r="M71" s="51" t="s">
        <v>281</v>
      </c>
      <c r="N71" s="55">
        <v>1</v>
      </c>
      <c r="O71" s="49">
        <v>42268</v>
      </c>
      <c r="P71" s="49">
        <v>42449</v>
      </c>
      <c r="Q71" s="56" t="str">
        <f>IF(H71="","",VLOOKUP(H71,#REF!,2,FALSE))</f>
        <v>Secretario General</v>
      </c>
      <c r="R71" s="51" t="s">
        <v>282</v>
      </c>
      <c r="S71" s="51" t="s">
        <v>283</v>
      </c>
      <c r="T71" s="51" t="s">
        <v>284</v>
      </c>
      <c r="U71" s="51" t="s">
        <v>285</v>
      </c>
      <c r="V71" s="51" t="s">
        <v>155</v>
      </c>
      <c r="W71" s="57" t="s">
        <v>156</v>
      </c>
      <c r="X71" s="58">
        <v>0.7</v>
      </c>
      <c r="Y71" s="59">
        <v>0.7</v>
      </c>
      <c r="Z71" s="50" t="s">
        <v>121</v>
      </c>
      <c r="AA71" s="60" t="s">
        <v>521</v>
      </c>
      <c r="AB71" s="61">
        <v>42124</v>
      </c>
      <c r="AC71" s="51" t="s">
        <v>287</v>
      </c>
      <c r="AD71" s="50">
        <v>0</v>
      </c>
      <c r="AE71" s="62">
        <v>0</v>
      </c>
      <c r="AF71" s="59">
        <v>0.7</v>
      </c>
      <c r="AG71" s="50" t="s">
        <v>121</v>
      </c>
      <c r="AH71" s="51" t="s">
        <v>288</v>
      </c>
      <c r="AI71" s="53" t="s">
        <v>148</v>
      </c>
      <c r="AJ71" s="61">
        <v>42185</v>
      </c>
      <c r="AK71" s="52" t="s">
        <v>289</v>
      </c>
      <c r="AL71" s="50">
        <v>0</v>
      </c>
      <c r="AM71" s="62">
        <v>0</v>
      </c>
      <c r="AN71" s="59">
        <v>0.7</v>
      </c>
      <c r="AO71" s="50" t="s">
        <v>121</v>
      </c>
      <c r="AP71" s="51" t="s">
        <v>519</v>
      </c>
      <c r="AQ71" s="53" t="s">
        <v>148</v>
      </c>
      <c r="AR71" s="61">
        <v>42296</v>
      </c>
      <c r="AS71" s="51" t="s">
        <v>301</v>
      </c>
      <c r="AT71" s="50">
        <v>0</v>
      </c>
      <c r="AU71" s="62">
        <v>0</v>
      </c>
      <c r="AV71" s="59">
        <v>0.7</v>
      </c>
      <c r="AW71" s="50" t="s">
        <v>264</v>
      </c>
      <c r="AX71" s="51" t="s">
        <v>302</v>
      </c>
      <c r="AY71" s="53" t="s">
        <v>145</v>
      </c>
      <c r="AZ71" s="61"/>
      <c r="BA71" s="51"/>
      <c r="BB71" s="50"/>
      <c r="BC71" s="62" t="s">
        <v>133</v>
      </c>
      <c r="BD71" s="59" t="s">
        <v>133</v>
      </c>
      <c r="BE71" s="50" t="s">
        <v>133</v>
      </c>
      <c r="BF71" s="51"/>
      <c r="BG71" s="53"/>
      <c r="BH71" s="63"/>
      <c r="BI71" s="51"/>
      <c r="BJ71" s="64"/>
      <c r="BK71" s="62" t="s">
        <v>133</v>
      </c>
      <c r="BL71" s="59" t="s">
        <v>133</v>
      </c>
      <c r="BM71" s="50" t="s">
        <v>133</v>
      </c>
      <c r="BN71" s="51"/>
      <c r="BO71" s="53"/>
      <c r="BP71" s="48" t="s">
        <v>149</v>
      </c>
      <c r="BQ71" s="56" t="str">
        <f t="shared" si="0"/>
        <v/>
      </c>
      <c r="BR71" s="50"/>
      <c r="BS71" s="51"/>
      <c r="BT71" s="53"/>
    </row>
    <row r="72" spans="1:72" ht="409.5" x14ac:dyDescent="0.25">
      <c r="A72" s="48">
        <v>7</v>
      </c>
      <c r="B72" s="49">
        <v>41803</v>
      </c>
      <c r="C72" s="50" t="s">
        <v>274</v>
      </c>
      <c r="D72" s="51" t="s">
        <v>328</v>
      </c>
      <c r="E72" s="49">
        <v>41803</v>
      </c>
      <c r="F72" s="50">
        <v>114</v>
      </c>
      <c r="G72" s="52" t="s">
        <v>384</v>
      </c>
      <c r="H72" s="53" t="s">
        <v>278</v>
      </c>
      <c r="I72" s="54" t="s">
        <v>514</v>
      </c>
      <c r="J72" s="51" t="s">
        <v>299</v>
      </c>
      <c r="K72" s="50">
        <v>1</v>
      </c>
      <c r="L72" s="50" t="s">
        <v>173</v>
      </c>
      <c r="M72" s="51" t="s">
        <v>281</v>
      </c>
      <c r="N72" s="55">
        <v>1</v>
      </c>
      <c r="O72" s="49">
        <v>42268</v>
      </c>
      <c r="P72" s="49">
        <v>42449</v>
      </c>
      <c r="Q72" s="56" t="str">
        <f>IF(H72="","",VLOOKUP(H72,#REF!,2,FALSE))</f>
        <v>Secretario General</v>
      </c>
      <c r="R72" s="51" t="s">
        <v>282</v>
      </c>
      <c r="S72" s="51" t="s">
        <v>283</v>
      </c>
      <c r="T72" s="51" t="s">
        <v>284</v>
      </c>
      <c r="U72" s="51" t="s">
        <v>285</v>
      </c>
      <c r="V72" s="51" t="s">
        <v>155</v>
      </c>
      <c r="W72" s="57" t="s">
        <v>156</v>
      </c>
      <c r="X72" s="58" t="s">
        <v>528</v>
      </c>
      <c r="Y72" s="59" t="s">
        <v>528</v>
      </c>
      <c r="Z72" s="50" t="s">
        <v>529</v>
      </c>
      <c r="AA72" s="60" t="s">
        <v>530</v>
      </c>
      <c r="AB72" s="61" t="s">
        <v>531</v>
      </c>
      <c r="AC72" s="51" t="s">
        <v>532</v>
      </c>
      <c r="AD72" s="50" t="s">
        <v>533</v>
      </c>
      <c r="AE72" s="62" t="s">
        <v>533</v>
      </c>
      <c r="AF72" s="59" t="s">
        <v>534</v>
      </c>
      <c r="AG72" s="50" t="s">
        <v>535</v>
      </c>
      <c r="AH72" s="51" t="s">
        <v>536</v>
      </c>
      <c r="AI72" s="53" t="s">
        <v>537</v>
      </c>
      <c r="AJ72" s="61" t="s">
        <v>538</v>
      </c>
      <c r="AK72" s="52" t="s">
        <v>539</v>
      </c>
      <c r="AL72" s="50" t="s">
        <v>540</v>
      </c>
      <c r="AM72" s="62" t="s">
        <v>540</v>
      </c>
      <c r="AN72" s="59" t="s">
        <v>534</v>
      </c>
      <c r="AO72" s="50" t="s">
        <v>535</v>
      </c>
      <c r="AP72" s="51" t="s">
        <v>541</v>
      </c>
      <c r="AQ72" s="53" t="s">
        <v>542</v>
      </c>
      <c r="AR72" s="61">
        <v>42296</v>
      </c>
      <c r="AS72" s="51" t="s">
        <v>301</v>
      </c>
      <c r="AT72" s="50">
        <v>0</v>
      </c>
      <c r="AU72" s="62">
        <v>0</v>
      </c>
      <c r="AV72" s="59" t="s">
        <v>534</v>
      </c>
      <c r="AW72" s="50" t="s">
        <v>264</v>
      </c>
      <c r="AX72" s="51" t="s">
        <v>302</v>
      </c>
      <c r="AY72" s="53" t="s">
        <v>145</v>
      </c>
      <c r="AZ72" s="61"/>
      <c r="BA72" s="51"/>
      <c r="BB72" s="50"/>
      <c r="BC72" s="62" t="s">
        <v>133</v>
      </c>
      <c r="BD72" s="59" t="s">
        <v>133</v>
      </c>
      <c r="BE72" s="50" t="s">
        <v>133</v>
      </c>
      <c r="BF72" s="51"/>
      <c r="BG72" s="53"/>
      <c r="BH72" s="63"/>
      <c r="BI72" s="51"/>
      <c r="BJ72" s="64"/>
      <c r="BK72" s="62" t="s">
        <v>133</v>
      </c>
      <c r="BL72" s="59" t="s">
        <v>133</v>
      </c>
      <c r="BM72" s="50" t="s">
        <v>133</v>
      </c>
      <c r="BN72" s="51"/>
      <c r="BO72" s="53"/>
      <c r="BP72" s="48" t="s">
        <v>149</v>
      </c>
      <c r="BQ72" s="56" t="str">
        <f t="shared" si="0"/>
        <v/>
      </c>
      <c r="BR72" s="50"/>
      <c r="BS72" s="51"/>
      <c r="BT72" s="53"/>
    </row>
    <row r="73" spans="1:72" ht="409.5" x14ac:dyDescent="0.25">
      <c r="A73" s="48">
        <v>7</v>
      </c>
      <c r="B73" s="49">
        <v>41803</v>
      </c>
      <c r="C73" s="50" t="s">
        <v>274</v>
      </c>
      <c r="D73" s="51" t="s">
        <v>328</v>
      </c>
      <c r="E73" s="49">
        <v>41803</v>
      </c>
      <c r="F73" s="50">
        <v>114</v>
      </c>
      <c r="G73" s="52" t="s">
        <v>384</v>
      </c>
      <c r="H73" s="53" t="s">
        <v>278</v>
      </c>
      <c r="I73" s="54" t="s">
        <v>543</v>
      </c>
      <c r="J73" s="51" t="s">
        <v>544</v>
      </c>
      <c r="K73" s="50">
        <v>1</v>
      </c>
      <c r="L73" s="50" t="s">
        <v>173</v>
      </c>
      <c r="M73" s="51" t="s">
        <v>545</v>
      </c>
      <c r="N73" s="55">
        <v>1</v>
      </c>
      <c r="O73" s="49">
        <v>42268</v>
      </c>
      <c r="P73" s="49">
        <v>42459</v>
      </c>
      <c r="Q73" s="56" t="str">
        <f>IF(H73="","",VLOOKUP(H73,#REF!,2,FALSE))</f>
        <v>Secretario General</v>
      </c>
      <c r="R73" s="51" t="s">
        <v>282</v>
      </c>
      <c r="S73" s="51" t="s">
        <v>546</v>
      </c>
      <c r="T73" s="51" t="s">
        <v>547</v>
      </c>
      <c r="U73" s="51" t="s">
        <v>548</v>
      </c>
      <c r="V73" s="51" t="s">
        <v>155</v>
      </c>
      <c r="W73" s="57" t="s">
        <v>156</v>
      </c>
      <c r="X73" s="58" t="s">
        <v>528</v>
      </c>
      <c r="Y73" s="59" t="s">
        <v>528</v>
      </c>
      <c r="Z73" s="50" t="s">
        <v>529</v>
      </c>
      <c r="AA73" s="60" t="s">
        <v>530</v>
      </c>
      <c r="AB73" s="61" t="s">
        <v>531</v>
      </c>
      <c r="AC73" s="51" t="s">
        <v>532</v>
      </c>
      <c r="AD73" s="50" t="s">
        <v>533</v>
      </c>
      <c r="AE73" s="62" t="s">
        <v>533</v>
      </c>
      <c r="AF73" s="59" t="s">
        <v>534</v>
      </c>
      <c r="AG73" s="50" t="s">
        <v>535</v>
      </c>
      <c r="AH73" s="51" t="s">
        <v>536</v>
      </c>
      <c r="AI73" s="53" t="s">
        <v>537</v>
      </c>
      <c r="AJ73" s="61" t="s">
        <v>538</v>
      </c>
      <c r="AK73" s="52" t="s">
        <v>539</v>
      </c>
      <c r="AL73" s="50" t="s">
        <v>540</v>
      </c>
      <c r="AM73" s="62" t="s">
        <v>540</v>
      </c>
      <c r="AN73" s="59" t="s">
        <v>534</v>
      </c>
      <c r="AO73" s="50" t="s">
        <v>535</v>
      </c>
      <c r="AP73" s="51" t="s">
        <v>541</v>
      </c>
      <c r="AQ73" s="53" t="s">
        <v>542</v>
      </c>
      <c r="AR73" s="61">
        <v>42296</v>
      </c>
      <c r="AS73" s="51" t="s">
        <v>549</v>
      </c>
      <c r="AT73" s="50">
        <v>1</v>
      </c>
      <c r="AU73" s="62">
        <v>1</v>
      </c>
      <c r="AV73" s="59">
        <v>1</v>
      </c>
      <c r="AW73" s="50" t="s">
        <v>130</v>
      </c>
      <c r="AX73" s="51" t="s">
        <v>550</v>
      </c>
      <c r="AY73" s="53" t="s">
        <v>551</v>
      </c>
      <c r="AZ73" s="61"/>
      <c r="BA73" s="51"/>
      <c r="BB73" s="50"/>
      <c r="BC73" s="62" t="s">
        <v>133</v>
      </c>
      <c r="BD73" s="59" t="s">
        <v>133</v>
      </c>
      <c r="BE73" s="50" t="s">
        <v>133</v>
      </c>
      <c r="BF73" s="51"/>
      <c r="BG73" s="53"/>
      <c r="BH73" s="63"/>
      <c r="BI73" s="51"/>
      <c r="BJ73" s="64"/>
      <c r="BK73" s="62" t="s">
        <v>133</v>
      </c>
      <c r="BL73" s="59" t="s">
        <v>133</v>
      </c>
      <c r="BM73" s="50" t="s">
        <v>133</v>
      </c>
      <c r="BN73" s="51"/>
      <c r="BO73" s="53"/>
      <c r="BP73" s="48" t="s">
        <v>134</v>
      </c>
      <c r="BQ73" s="56" t="str">
        <f t="shared" si="0"/>
        <v>SG: Nicolás David Castillo González
CJ: Camilo Andrés Caicedo Estrada</v>
      </c>
      <c r="BR73" s="50"/>
      <c r="BS73" s="51"/>
      <c r="BT73" s="53"/>
    </row>
    <row r="74" spans="1:72" ht="409.5" x14ac:dyDescent="0.25">
      <c r="A74" s="48">
        <v>7</v>
      </c>
      <c r="B74" s="49">
        <v>41803</v>
      </c>
      <c r="C74" s="50" t="s">
        <v>274</v>
      </c>
      <c r="D74" s="51" t="s">
        <v>328</v>
      </c>
      <c r="E74" s="49">
        <v>41803</v>
      </c>
      <c r="F74" s="50">
        <v>114</v>
      </c>
      <c r="G74" s="52" t="s">
        <v>384</v>
      </c>
      <c r="H74" s="53" t="s">
        <v>278</v>
      </c>
      <c r="I74" s="54" t="s">
        <v>279</v>
      </c>
      <c r="J74" s="51" t="s">
        <v>280</v>
      </c>
      <c r="K74" s="50">
        <v>1</v>
      </c>
      <c r="L74" s="50" t="s">
        <v>173</v>
      </c>
      <c r="M74" s="51" t="s">
        <v>281</v>
      </c>
      <c r="N74" s="55">
        <v>1</v>
      </c>
      <c r="O74" s="49">
        <v>42268</v>
      </c>
      <c r="P74" s="49">
        <v>42459</v>
      </c>
      <c r="Q74" s="56" t="str">
        <f>IF(H74="","",VLOOKUP(H74,#REF!,2,FALSE))</f>
        <v>Secretario General</v>
      </c>
      <c r="R74" s="51" t="s">
        <v>282</v>
      </c>
      <c r="S74" s="51" t="s">
        <v>283</v>
      </c>
      <c r="T74" s="51" t="s">
        <v>284</v>
      </c>
      <c r="U74" s="51" t="s">
        <v>285</v>
      </c>
      <c r="V74" s="51" t="s">
        <v>155</v>
      </c>
      <c r="W74" s="57" t="s">
        <v>156</v>
      </c>
      <c r="X74" s="58" t="s">
        <v>528</v>
      </c>
      <c r="Y74" s="59" t="s">
        <v>528</v>
      </c>
      <c r="Z74" s="50" t="s">
        <v>529</v>
      </c>
      <c r="AA74" s="60" t="s">
        <v>530</v>
      </c>
      <c r="AB74" s="61" t="s">
        <v>531</v>
      </c>
      <c r="AC74" s="51" t="s">
        <v>532</v>
      </c>
      <c r="AD74" s="50" t="s">
        <v>533</v>
      </c>
      <c r="AE74" s="62" t="s">
        <v>533</v>
      </c>
      <c r="AF74" s="59" t="s">
        <v>534</v>
      </c>
      <c r="AG74" s="50" t="s">
        <v>535</v>
      </c>
      <c r="AH74" s="51" t="s">
        <v>536</v>
      </c>
      <c r="AI74" s="53" t="s">
        <v>537</v>
      </c>
      <c r="AJ74" s="61" t="s">
        <v>538</v>
      </c>
      <c r="AK74" s="52" t="s">
        <v>539</v>
      </c>
      <c r="AL74" s="50" t="s">
        <v>540</v>
      </c>
      <c r="AM74" s="62" t="s">
        <v>540</v>
      </c>
      <c r="AN74" s="59" t="s">
        <v>534</v>
      </c>
      <c r="AO74" s="50" t="s">
        <v>535</v>
      </c>
      <c r="AP74" s="51" t="s">
        <v>541</v>
      </c>
      <c r="AQ74" s="53" t="s">
        <v>542</v>
      </c>
      <c r="AR74" s="61">
        <v>42296</v>
      </c>
      <c r="AS74" s="51" t="s">
        <v>291</v>
      </c>
      <c r="AT74" s="50">
        <v>0</v>
      </c>
      <c r="AU74" s="62">
        <v>0</v>
      </c>
      <c r="AV74" s="59" t="s">
        <v>534</v>
      </c>
      <c r="AW74" s="50" t="s">
        <v>264</v>
      </c>
      <c r="AX74" s="51" t="s">
        <v>292</v>
      </c>
      <c r="AY74" s="53" t="s">
        <v>145</v>
      </c>
      <c r="AZ74" s="61"/>
      <c r="BA74" s="51"/>
      <c r="BB74" s="50"/>
      <c r="BC74" s="62" t="s">
        <v>133</v>
      </c>
      <c r="BD74" s="59" t="s">
        <v>133</v>
      </c>
      <c r="BE74" s="50" t="s">
        <v>133</v>
      </c>
      <c r="BF74" s="51"/>
      <c r="BG74" s="53"/>
      <c r="BH74" s="63"/>
      <c r="BI74" s="51"/>
      <c r="BJ74" s="64"/>
      <c r="BK74" s="62" t="s">
        <v>133</v>
      </c>
      <c r="BL74" s="59" t="s">
        <v>133</v>
      </c>
      <c r="BM74" s="50" t="s">
        <v>133</v>
      </c>
      <c r="BN74" s="51"/>
      <c r="BO74" s="53"/>
      <c r="BP74" s="48" t="s">
        <v>149</v>
      </c>
      <c r="BQ74" s="56" t="str">
        <f t="shared" ref="BQ74:BQ137" si="1">IF(BE74="OK",BG74,IF(AW74="OK",AY74,IF(AO74="OK",AQ74,IF(AG74="OK",AI74,""))))</f>
        <v/>
      </c>
      <c r="BR74" s="50"/>
      <c r="BS74" s="51"/>
      <c r="BT74" s="53"/>
    </row>
    <row r="75" spans="1:72" ht="281.25" x14ac:dyDescent="0.25">
      <c r="A75" s="48">
        <v>7</v>
      </c>
      <c r="B75" s="49">
        <v>41803</v>
      </c>
      <c r="C75" s="50" t="s">
        <v>274</v>
      </c>
      <c r="D75" s="51" t="s">
        <v>328</v>
      </c>
      <c r="E75" s="49">
        <v>41803</v>
      </c>
      <c r="F75" s="50">
        <v>141</v>
      </c>
      <c r="G75" s="52" t="s">
        <v>552</v>
      </c>
      <c r="H75" s="53" t="s">
        <v>410</v>
      </c>
      <c r="I75" s="54" t="s">
        <v>553</v>
      </c>
      <c r="J75" s="51" t="s">
        <v>554</v>
      </c>
      <c r="K75" s="50">
        <v>1</v>
      </c>
      <c r="L75" s="50" t="s">
        <v>173</v>
      </c>
      <c r="M75" s="51" t="s">
        <v>555</v>
      </c>
      <c r="N75" s="55">
        <v>1</v>
      </c>
      <c r="O75" s="49">
        <v>41821</v>
      </c>
      <c r="P75" s="49">
        <v>42459</v>
      </c>
      <c r="Q75" s="56" t="str">
        <f>IF(H75="","",VLOOKUP(H75,#REF!,2,FALSE))</f>
        <v>Subdirector Financiero</v>
      </c>
      <c r="R75" s="51" t="s">
        <v>414</v>
      </c>
      <c r="S75" s="51" t="s">
        <v>415</v>
      </c>
      <c r="T75" s="51" t="s">
        <v>416</v>
      </c>
      <c r="U75" s="51" t="s">
        <v>414</v>
      </c>
      <c r="V75" s="51" t="s">
        <v>417</v>
      </c>
      <c r="W75" s="57" t="s">
        <v>120</v>
      </c>
      <c r="X75" s="58">
        <v>0.5</v>
      </c>
      <c r="Y75" s="59">
        <v>0.5</v>
      </c>
      <c r="Z75" s="50" t="s">
        <v>121</v>
      </c>
      <c r="AA75" s="60" t="s">
        <v>556</v>
      </c>
      <c r="AB75" s="61">
        <v>42124</v>
      </c>
      <c r="AC75" s="51"/>
      <c r="AD75" s="50">
        <v>0</v>
      </c>
      <c r="AE75" s="62">
        <v>0</v>
      </c>
      <c r="AF75" s="59">
        <v>0.5</v>
      </c>
      <c r="AG75" s="50" t="s">
        <v>121</v>
      </c>
      <c r="AH75" s="51" t="s">
        <v>557</v>
      </c>
      <c r="AI75" s="53"/>
      <c r="AJ75" s="61">
        <v>42185</v>
      </c>
      <c r="AK75" s="52" t="s">
        <v>558</v>
      </c>
      <c r="AL75" s="50">
        <v>2</v>
      </c>
      <c r="AM75" s="62">
        <v>1</v>
      </c>
      <c r="AN75" s="59">
        <v>1</v>
      </c>
      <c r="AO75" s="50" t="s">
        <v>130</v>
      </c>
      <c r="AP75" s="51" t="s">
        <v>559</v>
      </c>
      <c r="AQ75" s="53" t="s">
        <v>560</v>
      </c>
      <c r="AR75" s="61"/>
      <c r="AS75" s="51"/>
      <c r="AT75" s="50"/>
      <c r="AU75" s="62" t="s">
        <v>133</v>
      </c>
      <c r="AV75" s="59" t="s">
        <v>133</v>
      </c>
      <c r="AW75" s="50" t="s">
        <v>133</v>
      </c>
      <c r="AX75" s="51"/>
      <c r="AY75" s="53"/>
      <c r="AZ75" s="61"/>
      <c r="BA75" s="51"/>
      <c r="BB75" s="50"/>
      <c r="BC75" s="62" t="s">
        <v>133</v>
      </c>
      <c r="BD75" s="59" t="s">
        <v>133</v>
      </c>
      <c r="BE75" s="50" t="s">
        <v>133</v>
      </c>
      <c r="BF75" s="51"/>
      <c r="BG75" s="53"/>
      <c r="BH75" s="63"/>
      <c r="BI75" s="51"/>
      <c r="BJ75" s="64"/>
      <c r="BK75" s="62" t="s">
        <v>133</v>
      </c>
      <c r="BL75" s="59" t="s">
        <v>133</v>
      </c>
      <c r="BM75" s="50" t="s">
        <v>133</v>
      </c>
      <c r="BN75" s="51"/>
      <c r="BO75" s="53"/>
      <c r="BP75" s="48" t="s">
        <v>134</v>
      </c>
      <c r="BQ75" s="56" t="str">
        <f t="shared" si="1"/>
        <v>Claudia Patricia Morales Morales</v>
      </c>
      <c r="BR75" s="50"/>
      <c r="BS75" s="51"/>
      <c r="BT75" s="53"/>
    </row>
    <row r="76" spans="1:72" ht="409.5" x14ac:dyDescent="0.25">
      <c r="A76" s="48">
        <v>7</v>
      </c>
      <c r="B76" s="49">
        <v>41803</v>
      </c>
      <c r="C76" s="50" t="s">
        <v>274</v>
      </c>
      <c r="D76" s="51" t="s">
        <v>328</v>
      </c>
      <c r="E76" s="49">
        <v>41803</v>
      </c>
      <c r="F76" s="50">
        <v>154</v>
      </c>
      <c r="G76" s="52" t="s">
        <v>561</v>
      </c>
      <c r="H76" s="53" t="s">
        <v>330</v>
      </c>
      <c r="I76" s="54" t="s">
        <v>562</v>
      </c>
      <c r="J76" s="51" t="s">
        <v>563</v>
      </c>
      <c r="K76" s="50">
        <v>2</v>
      </c>
      <c r="L76" s="50" t="s">
        <v>173</v>
      </c>
      <c r="M76" s="51" t="s">
        <v>564</v>
      </c>
      <c r="N76" s="55">
        <v>1</v>
      </c>
      <c r="O76" s="49">
        <v>42268</v>
      </c>
      <c r="P76" s="49">
        <v>42520</v>
      </c>
      <c r="Q76" s="56" t="str">
        <f>IF(H76="","",VLOOKUP(H76,#REF!,2,FALSE))</f>
        <v>Gerente General</v>
      </c>
      <c r="R76" s="51" t="s">
        <v>334</v>
      </c>
      <c r="S76" s="51" t="s">
        <v>565</v>
      </c>
      <c r="T76" s="51" t="s">
        <v>336</v>
      </c>
      <c r="U76" s="51" t="s">
        <v>337</v>
      </c>
      <c r="V76" s="51" t="s">
        <v>417</v>
      </c>
      <c r="W76" s="57" t="s">
        <v>120</v>
      </c>
      <c r="X76" s="67">
        <v>0.66666666666666663</v>
      </c>
      <c r="Y76" s="68">
        <v>0.66666666666666663</v>
      </c>
      <c r="Z76" s="69" t="s">
        <v>121</v>
      </c>
      <c r="AA76" s="70" t="s">
        <v>566</v>
      </c>
      <c r="AB76" s="61">
        <v>42124</v>
      </c>
      <c r="AC76" s="51" t="s">
        <v>567</v>
      </c>
      <c r="AD76" s="50">
        <v>0.25</v>
      </c>
      <c r="AE76" s="62">
        <v>0.125</v>
      </c>
      <c r="AF76" s="59">
        <v>0.66666666666666663</v>
      </c>
      <c r="AG76" s="50" t="s">
        <v>264</v>
      </c>
      <c r="AH76" s="51" t="s">
        <v>568</v>
      </c>
      <c r="AI76" s="71" t="s">
        <v>569</v>
      </c>
      <c r="AJ76" s="61">
        <v>42185</v>
      </c>
      <c r="AK76" s="51" t="s">
        <v>570</v>
      </c>
      <c r="AL76" s="50">
        <v>0.5</v>
      </c>
      <c r="AM76" s="62">
        <v>0.25</v>
      </c>
      <c r="AN76" s="59">
        <v>0.66666666666666663</v>
      </c>
      <c r="AO76" s="50" t="s">
        <v>264</v>
      </c>
      <c r="AP76" s="51" t="s">
        <v>571</v>
      </c>
      <c r="AQ76" s="53" t="s">
        <v>572</v>
      </c>
      <c r="AR76" s="61">
        <v>42293</v>
      </c>
      <c r="AS76" s="51" t="s">
        <v>573</v>
      </c>
      <c r="AT76" s="62">
        <v>0.58333333333333337</v>
      </c>
      <c r="AU76" s="62">
        <v>0.29166666666666669</v>
      </c>
      <c r="AV76" s="59">
        <v>0.66666666666666663</v>
      </c>
      <c r="AW76" s="50" t="s">
        <v>264</v>
      </c>
      <c r="AX76" s="51" t="s">
        <v>574</v>
      </c>
      <c r="AY76" s="53" t="s">
        <v>160</v>
      </c>
      <c r="AZ76" s="61"/>
      <c r="BA76" s="51"/>
      <c r="BB76" s="50"/>
      <c r="BC76" s="62" t="s">
        <v>133</v>
      </c>
      <c r="BD76" s="59" t="s">
        <v>133</v>
      </c>
      <c r="BE76" s="50" t="s">
        <v>133</v>
      </c>
      <c r="BF76" s="51"/>
      <c r="BG76" s="53"/>
      <c r="BH76" s="63"/>
      <c r="BI76" s="51"/>
      <c r="BJ76" s="64"/>
      <c r="BK76" s="62" t="s">
        <v>133</v>
      </c>
      <c r="BL76" s="59" t="s">
        <v>133</v>
      </c>
      <c r="BM76" s="50" t="s">
        <v>133</v>
      </c>
      <c r="BN76" s="51"/>
      <c r="BO76" s="53"/>
      <c r="BP76" s="48" t="s">
        <v>149</v>
      </c>
      <c r="BQ76" s="56" t="str">
        <f t="shared" si="1"/>
        <v/>
      </c>
      <c r="BR76" s="50"/>
      <c r="BS76" s="51"/>
      <c r="BT76" s="53"/>
    </row>
    <row r="77" spans="1:72" ht="348.75" x14ac:dyDescent="0.25">
      <c r="A77" s="48">
        <v>7</v>
      </c>
      <c r="B77" s="49">
        <v>41803</v>
      </c>
      <c r="C77" s="50" t="s">
        <v>274</v>
      </c>
      <c r="D77" s="51" t="s">
        <v>328</v>
      </c>
      <c r="E77" s="49">
        <v>41803</v>
      </c>
      <c r="F77" s="50">
        <v>165</v>
      </c>
      <c r="G77" s="52" t="s">
        <v>575</v>
      </c>
      <c r="H77" s="53" t="s">
        <v>410</v>
      </c>
      <c r="I77" s="54" t="s">
        <v>576</v>
      </c>
      <c r="J77" s="51" t="s">
        <v>577</v>
      </c>
      <c r="K77" s="50">
        <v>4</v>
      </c>
      <c r="L77" s="50" t="s">
        <v>173</v>
      </c>
      <c r="M77" s="51" t="s">
        <v>578</v>
      </c>
      <c r="N77" s="55">
        <v>1</v>
      </c>
      <c r="O77" s="49">
        <v>41821</v>
      </c>
      <c r="P77" s="49">
        <v>42459</v>
      </c>
      <c r="Q77" s="56" t="str">
        <f>IF(H77="","",VLOOKUP(H77,#REF!,2,FALSE))</f>
        <v>Subdirector Financiero</v>
      </c>
      <c r="R77" s="51" t="s">
        <v>414</v>
      </c>
      <c r="S77" s="51" t="s">
        <v>415</v>
      </c>
      <c r="T77" s="51" t="s">
        <v>416</v>
      </c>
      <c r="U77" s="51" t="s">
        <v>414</v>
      </c>
      <c r="V77" s="51" t="s">
        <v>417</v>
      </c>
      <c r="W77" s="57" t="s">
        <v>120</v>
      </c>
      <c r="X77" s="58">
        <v>1.5599999999999999E-2</v>
      </c>
      <c r="Y77" s="59">
        <v>1.5599999999999999E-2</v>
      </c>
      <c r="Z77" s="50" t="s">
        <v>121</v>
      </c>
      <c r="AA77" s="60" t="s">
        <v>579</v>
      </c>
      <c r="AB77" s="61">
        <v>42124</v>
      </c>
      <c r="AC77" s="51"/>
      <c r="AD77" s="50">
        <v>0</v>
      </c>
      <c r="AE77" s="62">
        <v>0</v>
      </c>
      <c r="AF77" s="59">
        <v>1.5599999999999999E-2</v>
      </c>
      <c r="AG77" s="50" t="s">
        <v>121</v>
      </c>
      <c r="AH77" s="51" t="s">
        <v>557</v>
      </c>
      <c r="AI77" s="53"/>
      <c r="AJ77" s="61">
        <v>42185</v>
      </c>
      <c r="AK77" s="52" t="s">
        <v>580</v>
      </c>
      <c r="AL77" s="50">
        <v>3</v>
      </c>
      <c r="AM77" s="62">
        <v>0.75</v>
      </c>
      <c r="AN77" s="59">
        <v>0.75</v>
      </c>
      <c r="AO77" s="50" t="s">
        <v>121</v>
      </c>
      <c r="AP77" s="51" t="s">
        <v>581</v>
      </c>
      <c r="AQ77" s="53" t="s">
        <v>560</v>
      </c>
      <c r="AR77" s="61">
        <v>42290</v>
      </c>
      <c r="AS77" s="51" t="s">
        <v>582</v>
      </c>
      <c r="AT77" s="50">
        <v>3</v>
      </c>
      <c r="AU77" s="62">
        <v>0.75</v>
      </c>
      <c r="AV77" s="59">
        <v>0.75</v>
      </c>
      <c r="AW77" s="50" t="s">
        <v>264</v>
      </c>
      <c r="AX77" s="51" t="s">
        <v>583</v>
      </c>
      <c r="AY77" s="53" t="s">
        <v>560</v>
      </c>
      <c r="AZ77" s="61"/>
      <c r="BA77" s="51"/>
      <c r="BB77" s="50"/>
      <c r="BC77" s="62" t="s">
        <v>133</v>
      </c>
      <c r="BD77" s="59" t="s">
        <v>133</v>
      </c>
      <c r="BE77" s="50" t="s">
        <v>133</v>
      </c>
      <c r="BF77" s="51"/>
      <c r="BG77" s="53"/>
      <c r="BH77" s="63"/>
      <c r="BI77" s="51"/>
      <c r="BJ77" s="64"/>
      <c r="BK77" s="62" t="s">
        <v>133</v>
      </c>
      <c r="BL77" s="59" t="s">
        <v>133</v>
      </c>
      <c r="BM77" s="50" t="s">
        <v>133</v>
      </c>
      <c r="BN77" s="51"/>
      <c r="BO77" s="53"/>
      <c r="BP77" s="48" t="s">
        <v>149</v>
      </c>
      <c r="BQ77" s="56" t="str">
        <f t="shared" si="1"/>
        <v/>
      </c>
      <c r="BR77" s="50"/>
      <c r="BS77" s="51"/>
      <c r="BT77" s="53"/>
    </row>
    <row r="78" spans="1:72" ht="409.5" x14ac:dyDescent="0.25">
      <c r="A78" s="48">
        <v>7</v>
      </c>
      <c r="B78" s="49">
        <v>41803</v>
      </c>
      <c r="C78" s="50" t="s">
        <v>274</v>
      </c>
      <c r="D78" s="51" t="s">
        <v>328</v>
      </c>
      <c r="E78" s="49">
        <v>41803</v>
      </c>
      <c r="F78" s="50">
        <v>165</v>
      </c>
      <c r="G78" s="52" t="s">
        <v>575</v>
      </c>
      <c r="H78" s="53" t="s">
        <v>410</v>
      </c>
      <c r="I78" s="54" t="s">
        <v>584</v>
      </c>
      <c r="J78" s="51" t="s">
        <v>585</v>
      </c>
      <c r="K78" s="50">
        <v>1</v>
      </c>
      <c r="L78" s="50" t="s">
        <v>173</v>
      </c>
      <c r="M78" s="51" t="s">
        <v>586</v>
      </c>
      <c r="N78" s="55">
        <v>1</v>
      </c>
      <c r="O78" s="49">
        <v>41821</v>
      </c>
      <c r="P78" s="49">
        <v>42459</v>
      </c>
      <c r="Q78" s="56" t="str">
        <f>IF(H78="","",VLOOKUP(H78,#REF!,2,FALSE))</f>
        <v>Subdirector Financiero</v>
      </c>
      <c r="R78" s="51" t="s">
        <v>414</v>
      </c>
      <c r="S78" s="51" t="s">
        <v>587</v>
      </c>
      <c r="T78" s="51" t="s">
        <v>588</v>
      </c>
      <c r="U78" s="51" t="s">
        <v>589</v>
      </c>
      <c r="V78" s="51" t="s">
        <v>155</v>
      </c>
      <c r="W78" s="57" t="s">
        <v>156</v>
      </c>
      <c r="X78" s="58">
        <v>0</v>
      </c>
      <c r="Y78" s="59">
        <v>0</v>
      </c>
      <c r="Z78" s="50" t="s">
        <v>121</v>
      </c>
      <c r="AA78" s="60" t="s">
        <v>590</v>
      </c>
      <c r="AB78" s="61">
        <v>42124</v>
      </c>
      <c r="AC78" s="51" t="s">
        <v>591</v>
      </c>
      <c r="AD78" s="62">
        <v>0.46969696969696967</v>
      </c>
      <c r="AE78" s="62">
        <v>0.46969696969696967</v>
      </c>
      <c r="AF78" s="59">
        <v>0.46969696969696967</v>
      </c>
      <c r="AG78" s="50" t="s">
        <v>121</v>
      </c>
      <c r="AH78" s="51" t="s">
        <v>592</v>
      </c>
      <c r="AI78" s="53" t="s">
        <v>593</v>
      </c>
      <c r="AJ78" s="61">
        <v>42185</v>
      </c>
      <c r="AK78" s="52" t="s">
        <v>594</v>
      </c>
      <c r="AL78" s="50">
        <v>0.5</v>
      </c>
      <c r="AM78" s="62">
        <v>0.5</v>
      </c>
      <c r="AN78" s="59">
        <v>0.5</v>
      </c>
      <c r="AO78" s="50" t="s">
        <v>121</v>
      </c>
      <c r="AP78" s="51" t="s">
        <v>595</v>
      </c>
      <c r="AQ78" s="53" t="s">
        <v>596</v>
      </c>
      <c r="AR78" s="61">
        <v>42297</v>
      </c>
      <c r="AS78" s="51" t="s">
        <v>597</v>
      </c>
      <c r="AT78" s="50">
        <v>1</v>
      </c>
      <c r="AU78" s="62">
        <v>1</v>
      </c>
      <c r="AV78" s="59">
        <v>1</v>
      </c>
      <c r="AW78" s="50" t="s">
        <v>130</v>
      </c>
      <c r="AX78" s="51" t="s">
        <v>598</v>
      </c>
      <c r="AY78" s="53" t="s">
        <v>599</v>
      </c>
      <c r="AZ78" s="61"/>
      <c r="BA78" s="51"/>
      <c r="BB78" s="50"/>
      <c r="BC78" s="62" t="s">
        <v>133</v>
      </c>
      <c r="BD78" s="59" t="s">
        <v>133</v>
      </c>
      <c r="BE78" s="50" t="s">
        <v>133</v>
      </c>
      <c r="BF78" s="51"/>
      <c r="BG78" s="53"/>
      <c r="BH78" s="63"/>
      <c r="BI78" s="51"/>
      <c r="BJ78" s="64"/>
      <c r="BK78" s="62" t="s">
        <v>133</v>
      </c>
      <c r="BL78" s="59" t="s">
        <v>133</v>
      </c>
      <c r="BM78" s="50" t="s">
        <v>133</v>
      </c>
      <c r="BN78" s="51"/>
      <c r="BO78" s="53"/>
      <c r="BP78" s="48" t="s">
        <v>134</v>
      </c>
      <c r="BQ78" s="56" t="str">
        <f t="shared" si="1"/>
        <v>PL: Nicolás David Castillo González
SF: Claudia Patricia Morales Morales
SA: Rubén Antonio Mora Garcés</v>
      </c>
      <c r="BR78" s="50"/>
      <c r="BS78" s="51"/>
      <c r="BT78" s="53"/>
    </row>
    <row r="79" spans="1:72" ht="303.75" x14ac:dyDescent="0.25">
      <c r="A79" s="48">
        <v>7</v>
      </c>
      <c r="B79" s="49">
        <v>41803</v>
      </c>
      <c r="C79" s="50" t="s">
        <v>274</v>
      </c>
      <c r="D79" s="51" t="s">
        <v>328</v>
      </c>
      <c r="E79" s="49">
        <v>41803</v>
      </c>
      <c r="F79" s="50">
        <v>165</v>
      </c>
      <c r="G79" s="52" t="s">
        <v>575</v>
      </c>
      <c r="H79" s="53" t="s">
        <v>410</v>
      </c>
      <c r="I79" s="54" t="s">
        <v>584</v>
      </c>
      <c r="J79" s="51" t="s">
        <v>600</v>
      </c>
      <c r="K79" s="50">
        <v>1</v>
      </c>
      <c r="L79" s="50" t="s">
        <v>173</v>
      </c>
      <c r="M79" s="51" t="s">
        <v>601</v>
      </c>
      <c r="N79" s="55">
        <v>1</v>
      </c>
      <c r="O79" s="49">
        <v>41821</v>
      </c>
      <c r="P79" s="49">
        <v>42459</v>
      </c>
      <c r="Q79" s="56" t="str">
        <f>IF(H79="","",VLOOKUP(H79,#REF!,2,FALSE))</f>
        <v>Subdirector Financiero</v>
      </c>
      <c r="R79" s="51" t="s">
        <v>414</v>
      </c>
      <c r="S79" s="51" t="s">
        <v>415</v>
      </c>
      <c r="T79" s="51" t="s">
        <v>416</v>
      </c>
      <c r="U79" s="51" t="s">
        <v>414</v>
      </c>
      <c r="V79" s="51" t="s">
        <v>155</v>
      </c>
      <c r="W79" s="57" t="s">
        <v>156</v>
      </c>
      <c r="X79" s="58">
        <v>0.5</v>
      </c>
      <c r="Y79" s="59">
        <v>0.5</v>
      </c>
      <c r="Z79" s="50" t="s">
        <v>121</v>
      </c>
      <c r="AA79" s="60" t="s">
        <v>602</v>
      </c>
      <c r="AB79" s="61">
        <v>42124</v>
      </c>
      <c r="AC79" s="51"/>
      <c r="AD79" s="50">
        <v>0</v>
      </c>
      <c r="AE79" s="62">
        <v>0</v>
      </c>
      <c r="AF79" s="59">
        <v>0.5</v>
      </c>
      <c r="AG79" s="50" t="s">
        <v>121</v>
      </c>
      <c r="AH79" s="51" t="s">
        <v>557</v>
      </c>
      <c r="AI79" s="53"/>
      <c r="AJ79" s="61">
        <v>42185</v>
      </c>
      <c r="AK79" s="52" t="s">
        <v>603</v>
      </c>
      <c r="AL79" s="50">
        <v>0.75</v>
      </c>
      <c r="AM79" s="62">
        <v>0.75</v>
      </c>
      <c r="AN79" s="59">
        <v>0.75</v>
      </c>
      <c r="AO79" s="50" t="s">
        <v>121</v>
      </c>
      <c r="AP79" s="51" t="s">
        <v>604</v>
      </c>
      <c r="AQ79" s="53" t="s">
        <v>560</v>
      </c>
      <c r="AR79" s="61">
        <v>42290</v>
      </c>
      <c r="AS79" s="51" t="s">
        <v>605</v>
      </c>
      <c r="AT79" s="50">
        <v>1</v>
      </c>
      <c r="AU79" s="62">
        <v>1</v>
      </c>
      <c r="AV79" s="59">
        <v>1</v>
      </c>
      <c r="AW79" s="50" t="s">
        <v>130</v>
      </c>
      <c r="AX79" s="52" t="s">
        <v>606</v>
      </c>
      <c r="AY79" s="53" t="s">
        <v>560</v>
      </c>
      <c r="AZ79" s="61"/>
      <c r="BA79" s="51"/>
      <c r="BB79" s="50"/>
      <c r="BC79" s="62" t="s">
        <v>133</v>
      </c>
      <c r="BD79" s="59" t="s">
        <v>133</v>
      </c>
      <c r="BE79" s="50" t="s">
        <v>133</v>
      </c>
      <c r="BF79" s="51"/>
      <c r="BG79" s="53"/>
      <c r="BH79" s="63"/>
      <c r="BI79" s="51"/>
      <c r="BJ79" s="64"/>
      <c r="BK79" s="62" t="s">
        <v>133</v>
      </c>
      <c r="BL79" s="59" t="s">
        <v>133</v>
      </c>
      <c r="BM79" s="50" t="s">
        <v>133</v>
      </c>
      <c r="BN79" s="51"/>
      <c r="BO79" s="53"/>
      <c r="BP79" s="48" t="s">
        <v>134</v>
      </c>
      <c r="BQ79" s="56" t="str">
        <f t="shared" si="1"/>
        <v>Claudia Patricia Morales Morales</v>
      </c>
      <c r="BR79" s="50"/>
      <c r="BS79" s="51"/>
      <c r="BT79" s="53"/>
    </row>
    <row r="80" spans="1:72" ht="191.25" x14ac:dyDescent="0.25">
      <c r="A80" s="48">
        <v>7</v>
      </c>
      <c r="B80" s="49">
        <v>41803</v>
      </c>
      <c r="C80" s="50" t="s">
        <v>274</v>
      </c>
      <c r="D80" s="51" t="s">
        <v>328</v>
      </c>
      <c r="E80" s="49">
        <v>41803</v>
      </c>
      <c r="F80" s="50">
        <v>165</v>
      </c>
      <c r="G80" s="52" t="s">
        <v>575</v>
      </c>
      <c r="H80" s="53" t="s">
        <v>410</v>
      </c>
      <c r="I80" s="54" t="s">
        <v>584</v>
      </c>
      <c r="J80" s="51" t="s">
        <v>607</v>
      </c>
      <c r="K80" s="50">
        <v>1</v>
      </c>
      <c r="L80" s="50" t="s">
        <v>173</v>
      </c>
      <c r="M80" s="51" t="s">
        <v>608</v>
      </c>
      <c r="N80" s="55">
        <v>1</v>
      </c>
      <c r="O80" s="49">
        <v>41821</v>
      </c>
      <c r="P80" s="49">
        <v>42459</v>
      </c>
      <c r="Q80" s="56" t="str">
        <f>IF(H80="","",VLOOKUP(H80,#REF!,2,FALSE))</f>
        <v>Subdirector Financiero</v>
      </c>
      <c r="R80" s="51" t="s">
        <v>414</v>
      </c>
      <c r="S80" s="51" t="s">
        <v>415</v>
      </c>
      <c r="T80" s="51" t="s">
        <v>416</v>
      </c>
      <c r="U80" s="51" t="s">
        <v>414</v>
      </c>
      <c r="V80" s="51" t="s">
        <v>155</v>
      </c>
      <c r="W80" s="57" t="s">
        <v>156</v>
      </c>
      <c r="X80" s="58">
        <v>0.66666666666666663</v>
      </c>
      <c r="Y80" s="59">
        <v>0.66666666666666663</v>
      </c>
      <c r="Z80" s="50" t="s">
        <v>264</v>
      </c>
      <c r="AA80" s="60" t="s">
        <v>609</v>
      </c>
      <c r="AB80" s="61">
        <v>42124</v>
      </c>
      <c r="AC80" s="51"/>
      <c r="AD80" s="50">
        <v>0.86</v>
      </c>
      <c r="AE80" s="62">
        <v>0.86</v>
      </c>
      <c r="AF80" s="59">
        <v>0.86</v>
      </c>
      <c r="AG80" s="50" t="s">
        <v>264</v>
      </c>
      <c r="AH80" s="51" t="s">
        <v>610</v>
      </c>
      <c r="AI80" s="53" t="s">
        <v>163</v>
      </c>
      <c r="AJ80" s="61">
        <v>42185</v>
      </c>
      <c r="AK80" s="52" t="s">
        <v>611</v>
      </c>
      <c r="AL80" s="50">
        <v>0.75</v>
      </c>
      <c r="AM80" s="62">
        <v>0.75</v>
      </c>
      <c r="AN80" s="59">
        <v>0.86</v>
      </c>
      <c r="AO80" s="50" t="s">
        <v>121</v>
      </c>
      <c r="AP80" s="51" t="s">
        <v>612</v>
      </c>
      <c r="AQ80" s="53" t="s">
        <v>560</v>
      </c>
      <c r="AR80" s="61">
        <v>42290</v>
      </c>
      <c r="AS80" s="51" t="s">
        <v>605</v>
      </c>
      <c r="AT80" s="50">
        <v>1</v>
      </c>
      <c r="AU80" s="62">
        <v>1</v>
      </c>
      <c r="AV80" s="59">
        <v>1</v>
      </c>
      <c r="AW80" s="50" t="s">
        <v>130</v>
      </c>
      <c r="AX80" s="51" t="s">
        <v>613</v>
      </c>
      <c r="AY80" s="53" t="s">
        <v>560</v>
      </c>
      <c r="AZ80" s="61"/>
      <c r="BA80" s="51"/>
      <c r="BB80" s="50"/>
      <c r="BC80" s="62" t="s">
        <v>133</v>
      </c>
      <c r="BD80" s="59" t="s">
        <v>133</v>
      </c>
      <c r="BE80" s="50" t="s">
        <v>133</v>
      </c>
      <c r="BF80" s="51"/>
      <c r="BG80" s="53"/>
      <c r="BH80" s="63"/>
      <c r="BI80" s="51"/>
      <c r="BJ80" s="64"/>
      <c r="BK80" s="62" t="s">
        <v>133</v>
      </c>
      <c r="BL80" s="59" t="s">
        <v>133</v>
      </c>
      <c r="BM80" s="50" t="s">
        <v>133</v>
      </c>
      <c r="BN80" s="51"/>
      <c r="BO80" s="53"/>
      <c r="BP80" s="48" t="s">
        <v>134</v>
      </c>
      <c r="BQ80" s="56" t="str">
        <f t="shared" si="1"/>
        <v>Claudia Patricia Morales Morales</v>
      </c>
      <c r="BR80" s="50"/>
      <c r="BS80" s="51"/>
      <c r="BT80" s="53"/>
    </row>
    <row r="81" spans="1:72" ht="202.5" x14ac:dyDescent="0.25">
      <c r="A81" s="48">
        <v>7</v>
      </c>
      <c r="B81" s="49">
        <v>41803</v>
      </c>
      <c r="C81" s="50" t="s">
        <v>274</v>
      </c>
      <c r="D81" s="51" t="s">
        <v>328</v>
      </c>
      <c r="E81" s="49">
        <v>41803</v>
      </c>
      <c r="F81" s="50">
        <v>165</v>
      </c>
      <c r="G81" s="52" t="s">
        <v>575</v>
      </c>
      <c r="H81" s="53" t="s">
        <v>410</v>
      </c>
      <c r="I81" s="54" t="s">
        <v>584</v>
      </c>
      <c r="J81" s="51" t="s">
        <v>614</v>
      </c>
      <c r="K81" s="50">
        <v>1</v>
      </c>
      <c r="L81" s="50" t="s">
        <v>173</v>
      </c>
      <c r="M81" s="51" t="s">
        <v>601</v>
      </c>
      <c r="N81" s="55">
        <v>1</v>
      </c>
      <c r="O81" s="49">
        <v>41821</v>
      </c>
      <c r="P81" s="49">
        <v>42459</v>
      </c>
      <c r="Q81" s="56" t="str">
        <f>IF(H81="","",VLOOKUP(H81,#REF!,2,FALSE))</f>
        <v>Subdirector Financiero</v>
      </c>
      <c r="R81" s="51" t="s">
        <v>414</v>
      </c>
      <c r="S81" s="51" t="s">
        <v>415</v>
      </c>
      <c r="T81" s="51" t="s">
        <v>416</v>
      </c>
      <c r="U81" s="51" t="s">
        <v>414</v>
      </c>
      <c r="V81" s="51" t="s">
        <v>155</v>
      </c>
      <c r="W81" s="57" t="s">
        <v>156</v>
      </c>
      <c r="X81" s="58">
        <v>0</v>
      </c>
      <c r="Y81" s="59">
        <v>0</v>
      </c>
      <c r="Z81" s="50" t="s">
        <v>121</v>
      </c>
      <c r="AA81" s="60" t="s">
        <v>615</v>
      </c>
      <c r="AB81" s="61">
        <v>42124</v>
      </c>
      <c r="AC81" s="51"/>
      <c r="AD81" s="50">
        <v>0</v>
      </c>
      <c r="AE81" s="62">
        <v>0</v>
      </c>
      <c r="AF81" s="59">
        <v>0</v>
      </c>
      <c r="AG81" s="50" t="s">
        <v>121</v>
      </c>
      <c r="AH81" s="51" t="s">
        <v>610</v>
      </c>
      <c r="AI81" s="53" t="s">
        <v>163</v>
      </c>
      <c r="AJ81" s="61">
        <v>42185</v>
      </c>
      <c r="AK81" s="52" t="s">
        <v>616</v>
      </c>
      <c r="AL81" s="50">
        <v>0.75</v>
      </c>
      <c r="AM81" s="62">
        <v>0.75</v>
      </c>
      <c r="AN81" s="59">
        <v>0.75</v>
      </c>
      <c r="AO81" s="50" t="s">
        <v>121</v>
      </c>
      <c r="AP81" s="51" t="s">
        <v>617</v>
      </c>
      <c r="AQ81" s="53" t="s">
        <v>560</v>
      </c>
      <c r="AR81" s="61">
        <v>42290</v>
      </c>
      <c r="AS81" s="51" t="s">
        <v>605</v>
      </c>
      <c r="AT81" s="50">
        <v>1</v>
      </c>
      <c r="AU81" s="62">
        <v>1</v>
      </c>
      <c r="AV81" s="59">
        <v>1</v>
      </c>
      <c r="AW81" s="50" t="s">
        <v>130</v>
      </c>
      <c r="AX81" s="51" t="s">
        <v>618</v>
      </c>
      <c r="AY81" s="53" t="s">
        <v>560</v>
      </c>
      <c r="AZ81" s="61"/>
      <c r="BA81" s="51"/>
      <c r="BB81" s="50"/>
      <c r="BC81" s="62" t="s">
        <v>133</v>
      </c>
      <c r="BD81" s="59" t="s">
        <v>133</v>
      </c>
      <c r="BE81" s="50" t="s">
        <v>133</v>
      </c>
      <c r="BF81" s="51"/>
      <c r="BG81" s="53"/>
      <c r="BH81" s="63"/>
      <c r="BI81" s="51"/>
      <c r="BJ81" s="64"/>
      <c r="BK81" s="62" t="s">
        <v>133</v>
      </c>
      <c r="BL81" s="59" t="s">
        <v>133</v>
      </c>
      <c r="BM81" s="50" t="s">
        <v>133</v>
      </c>
      <c r="BN81" s="51"/>
      <c r="BO81" s="53"/>
      <c r="BP81" s="48" t="s">
        <v>134</v>
      </c>
      <c r="BQ81" s="56" t="str">
        <f t="shared" si="1"/>
        <v>Claudia Patricia Morales Morales</v>
      </c>
      <c r="BR81" s="50"/>
      <c r="BS81" s="51"/>
      <c r="BT81" s="53"/>
    </row>
    <row r="82" spans="1:72" ht="409.5" x14ac:dyDescent="0.25">
      <c r="A82" s="48">
        <v>7</v>
      </c>
      <c r="B82" s="49">
        <v>41803</v>
      </c>
      <c r="C82" s="50" t="s">
        <v>274</v>
      </c>
      <c r="D82" s="51" t="s">
        <v>328</v>
      </c>
      <c r="E82" s="49">
        <v>41803</v>
      </c>
      <c r="F82" s="50">
        <v>170</v>
      </c>
      <c r="G82" s="52" t="s">
        <v>619</v>
      </c>
      <c r="H82" s="53" t="s">
        <v>410</v>
      </c>
      <c r="I82" s="54" t="s">
        <v>620</v>
      </c>
      <c r="J82" s="51" t="s">
        <v>621</v>
      </c>
      <c r="K82" s="50">
        <v>6</v>
      </c>
      <c r="L82" s="50" t="s">
        <v>173</v>
      </c>
      <c r="M82" s="51" t="s">
        <v>622</v>
      </c>
      <c r="N82" s="55">
        <v>1</v>
      </c>
      <c r="O82" s="49">
        <v>41821</v>
      </c>
      <c r="P82" s="49">
        <v>42459</v>
      </c>
      <c r="Q82" s="56" t="str">
        <f>IF(H82="","",VLOOKUP(H82,#REF!,2,FALSE))</f>
        <v>Subdirector Financiero</v>
      </c>
      <c r="R82" s="51" t="s">
        <v>414</v>
      </c>
      <c r="S82" s="51" t="s">
        <v>415</v>
      </c>
      <c r="T82" s="51" t="s">
        <v>416</v>
      </c>
      <c r="U82" s="51" t="s">
        <v>414</v>
      </c>
      <c r="V82" s="51" t="s">
        <v>155</v>
      </c>
      <c r="W82" s="57" t="s">
        <v>156</v>
      </c>
      <c r="X82" s="58">
        <v>1.04E-2</v>
      </c>
      <c r="Y82" s="59">
        <v>1.04E-2</v>
      </c>
      <c r="Z82" s="50" t="s">
        <v>121</v>
      </c>
      <c r="AA82" s="60" t="s">
        <v>579</v>
      </c>
      <c r="AB82" s="61">
        <v>42124</v>
      </c>
      <c r="AC82" s="51"/>
      <c r="AD82" s="50">
        <v>0</v>
      </c>
      <c r="AE82" s="62">
        <v>0</v>
      </c>
      <c r="AF82" s="59">
        <v>1.04E-2</v>
      </c>
      <c r="AG82" s="50" t="s">
        <v>121</v>
      </c>
      <c r="AH82" s="51" t="s">
        <v>557</v>
      </c>
      <c r="AI82" s="53"/>
      <c r="AJ82" s="61">
        <v>42185</v>
      </c>
      <c r="AK82" s="52" t="s">
        <v>623</v>
      </c>
      <c r="AL82" s="50">
        <v>1</v>
      </c>
      <c r="AM82" s="62">
        <v>0.16666666666666666</v>
      </c>
      <c r="AN82" s="59">
        <v>0.16666666666666666</v>
      </c>
      <c r="AO82" s="50" t="s">
        <v>121</v>
      </c>
      <c r="AP82" s="51" t="s">
        <v>624</v>
      </c>
      <c r="AQ82" s="53" t="s">
        <v>560</v>
      </c>
      <c r="AR82" s="61">
        <v>42290</v>
      </c>
      <c r="AS82" s="51" t="s">
        <v>625</v>
      </c>
      <c r="AT82" s="50">
        <v>5</v>
      </c>
      <c r="AU82" s="62">
        <v>0.83333333333333337</v>
      </c>
      <c r="AV82" s="59">
        <v>0.83333333333333337</v>
      </c>
      <c r="AW82" s="50" t="s">
        <v>264</v>
      </c>
      <c r="AX82" s="51" t="s">
        <v>626</v>
      </c>
      <c r="AY82" s="53" t="s">
        <v>560</v>
      </c>
      <c r="AZ82" s="61"/>
      <c r="BA82" s="51"/>
      <c r="BB82" s="50"/>
      <c r="BC82" s="62" t="s">
        <v>133</v>
      </c>
      <c r="BD82" s="59" t="s">
        <v>133</v>
      </c>
      <c r="BE82" s="50" t="s">
        <v>133</v>
      </c>
      <c r="BF82" s="51"/>
      <c r="BG82" s="53"/>
      <c r="BH82" s="63"/>
      <c r="BI82" s="51"/>
      <c r="BJ82" s="64"/>
      <c r="BK82" s="62" t="s">
        <v>133</v>
      </c>
      <c r="BL82" s="59" t="s">
        <v>133</v>
      </c>
      <c r="BM82" s="50" t="s">
        <v>133</v>
      </c>
      <c r="BN82" s="51"/>
      <c r="BO82" s="53"/>
      <c r="BP82" s="48" t="s">
        <v>149</v>
      </c>
      <c r="BQ82" s="56" t="str">
        <f t="shared" si="1"/>
        <v/>
      </c>
      <c r="BR82" s="50"/>
      <c r="BS82" s="51"/>
      <c r="BT82" s="53"/>
    </row>
    <row r="83" spans="1:72" ht="409.5" x14ac:dyDescent="0.25">
      <c r="A83" s="48">
        <v>7</v>
      </c>
      <c r="B83" s="49">
        <v>41803</v>
      </c>
      <c r="C83" s="50" t="s">
        <v>274</v>
      </c>
      <c r="D83" s="51" t="s">
        <v>328</v>
      </c>
      <c r="E83" s="49">
        <v>41803</v>
      </c>
      <c r="F83" s="50">
        <v>170</v>
      </c>
      <c r="G83" s="52" t="s">
        <v>619</v>
      </c>
      <c r="H83" s="53" t="s">
        <v>410</v>
      </c>
      <c r="I83" s="54" t="s">
        <v>620</v>
      </c>
      <c r="J83" s="51" t="s">
        <v>585</v>
      </c>
      <c r="K83" s="50">
        <v>1</v>
      </c>
      <c r="L83" s="50" t="s">
        <v>173</v>
      </c>
      <c r="M83" s="51" t="s">
        <v>586</v>
      </c>
      <c r="N83" s="55">
        <v>1</v>
      </c>
      <c r="O83" s="49">
        <v>41821</v>
      </c>
      <c r="P83" s="49">
        <v>42459</v>
      </c>
      <c r="Q83" s="56" t="str">
        <f>IF(H83="","",VLOOKUP(H83,#REF!,2,FALSE))</f>
        <v>Subdirector Financiero</v>
      </c>
      <c r="R83" s="51" t="s">
        <v>414</v>
      </c>
      <c r="S83" s="51" t="s">
        <v>587</v>
      </c>
      <c r="T83" s="51" t="s">
        <v>588</v>
      </c>
      <c r="U83" s="51" t="s">
        <v>589</v>
      </c>
      <c r="V83" s="51" t="s">
        <v>155</v>
      </c>
      <c r="W83" s="57" t="s">
        <v>156</v>
      </c>
      <c r="X83" s="58">
        <v>0</v>
      </c>
      <c r="Y83" s="59">
        <v>0</v>
      </c>
      <c r="Z83" s="50" t="s">
        <v>121</v>
      </c>
      <c r="AA83" s="60" t="s">
        <v>590</v>
      </c>
      <c r="AB83" s="61">
        <v>42124</v>
      </c>
      <c r="AC83" s="51" t="s">
        <v>591</v>
      </c>
      <c r="AD83" s="50">
        <v>0.47000000000000003</v>
      </c>
      <c r="AE83" s="62">
        <v>0.47000000000000003</v>
      </c>
      <c r="AF83" s="59">
        <v>0.47000000000000003</v>
      </c>
      <c r="AG83" s="50" t="s">
        <v>121</v>
      </c>
      <c r="AH83" s="51" t="s">
        <v>592</v>
      </c>
      <c r="AI83" s="53" t="s">
        <v>593</v>
      </c>
      <c r="AJ83" s="61">
        <v>42185</v>
      </c>
      <c r="AK83" s="52" t="s">
        <v>627</v>
      </c>
      <c r="AL83" s="50">
        <v>0.5</v>
      </c>
      <c r="AM83" s="62">
        <v>0.5</v>
      </c>
      <c r="AN83" s="59">
        <v>0.5</v>
      </c>
      <c r="AO83" s="50" t="s">
        <v>121</v>
      </c>
      <c r="AP83" s="51" t="s">
        <v>628</v>
      </c>
      <c r="AQ83" s="53" t="s">
        <v>629</v>
      </c>
      <c r="AR83" s="61">
        <v>42297</v>
      </c>
      <c r="AS83" s="51" t="s">
        <v>597</v>
      </c>
      <c r="AT83" s="50">
        <v>1</v>
      </c>
      <c r="AU83" s="62">
        <v>1</v>
      </c>
      <c r="AV83" s="59">
        <v>1</v>
      </c>
      <c r="AW83" s="50" t="s">
        <v>130</v>
      </c>
      <c r="AX83" s="51" t="s">
        <v>630</v>
      </c>
      <c r="AY83" s="53" t="s">
        <v>599</v>
      </c>
      <c r="AZ83" s="61"/>
      <c r="BA83" s="51"/>
      <c r="BB83" s="50"/>
      <c r="BC83" s="62" t="s">
        <v>133</v>
      </c>
      <c r="BD83" s="59" t="s">
        <v>133</v>
      </c>
      <c r="BE83" s="50" t="s">
        <v>133</v>
      </c>
      <c r="BF83" s="51"/>
      <c r="BG83" s="53"/>
      <c r="BH83" s="63"/>
      <c r="BI83" s="51"/>
      <c r="BJ83" s="64"/>
      <c r="BK83" s="62" t="s">
        <v>133</v>
      </c>
      <c r="BL83" s="59" t="s">
        <v>133</v>
      </c>
      <c r="BM83" s="50" t="s">
        <v>133</v>
      </c>
      <c r="BN83" s="51"/>
      <c r="BO83" s="53"/>
      <c r="BP83" s="48" t="s">
        <v>134</v>
      </c>
      <c r="BQ83" s="56" t="str">
        <f t="shared" si="1"/>
        <v>PL: Nicolás David Castillo González
SF: Claudia Patricia Morales Morales
SA: Rubén Antonio Mora Garcés</v>
      </c>
      <c r="BR83" s="50"/>
      <c r="BS83" s="51"/>
      <c r="BT83" s="53"/>
    </row>
    <row r="84" spans="1:72" ht="409.5" x14ac:dyDescent="0.25">
      <c r="A84" s="48">
        <v>7</v>
      </c>
      <c r="B84" s="49">
        <v>41803</v>
      </c>
      <c r="C84" s="50" t="s">
        <v>274</v>
      </c>
      <c r="D84" s="51" t="s">
        <v>328</v>
      </c>
      <c r="E84" s="49">
        <v>41803</v>
      </c>
      <c r="F84" s="50">
        <v>170</v>
      </c>
      <c r="G84" s="52" t="s">
        <v>619</v>
      </c>
      <c r="H84" s="53" t="s">
        <v>410</v>
      </c>
      <c r="I84" s="54" t="s">
        <v>620</v>
      </c>
      <c r="J84" s="51" t="s">
        <v>600</v>
      </c>
      <c r="K84" s="50">
        <v>1</v>
      </c>
      <c r="L84" s="50" t="s">
        <v>173</v>
      </c>
      <c r="M84" s="51" t="s">
        <v>601</v>
      </c>
      <c r="N84" s="55">
        <v>1</v>
      </c>
      <c r="O84" s="49">
        <v>41821</v>
      </c>
      <c r="P84" s="49">
        <v>42459</v>
      </c>
      <c r="Q84" s="56" t="str">
        <f>IF(H84="","",VLOOKUP(H84,#REF!,2,FALSE))</f>
        <v>Subdirector Financiero</v>
      </c>
      <c r="R84" s="51" t="s">
        <v>414</v>
      </c>
      <c r="S84" s="51" t="s">
        <v>415</v>
      </c>
      <c r="T84" s="51" t="s">
        <v>416</v>
      </c>
      <c r="U84" s="51" t="s">
        <v>414</v>
      </c>
      <c r="V84" s="51" t="s">
        <v>155</v>
      </c>
      <c r="W84" s="57" t="s">
        <v>156</v>
      </c>
      <c r="X84" s="58">
        <v>0.5</v>
      </c>
      <c r="Y84" s="59">
        <v>0.5</v>
      </c>
      <c r="Z84" s="50" t="s">
        <v>121</v>
      </c>
      <c r="AA84" s="60" t="s">
        <v>602</v>
      </c>
      <c r="AB84" s="61">
        <v>42124</v>
      </c>
      <c r="AC84" s="51"/>
      <c r="AD84" s="50">
        <v>0</v>
      </c>
      <c r="AE84" s="62">
        <v>0</v>
      </c>
      <c r="AF84" s="59">
        <v>0.5</v>
      </c>
      <c r="AG84" s="50" t="s">
        <v>121</v>
      </c>
      <c r="AH84" s="51" t="s">
        <v>557</v>
      </c>
      <c r="AI84" s="53"/>
      <c r="AJ84" s="61">
        <v>42185</v>
      </c>
      <c r="AK84" s="52" t="s">
        <v>631</v>
      </c>
      <c r="AL84" s="50">
        <v>0.75</v>
      </c>
      <c r="AM84" s="62">
        <v>0.75</v>
      </c>
      <c r="AN84" s="59">
        <v>0.75</v>
      </c>
      <c r="AO84" s="50" t="s">
        <v>121</v>
      </c>
      <c r="AP84" s="51" t="s">
        <v>632</v>
      </c>
      <c r="AQ84" s="53" t="s">
        <v>560</v>
      </c>
      <c r="AR84" s="61">
        <v>42290</v>
      </c>
      <c r="AS84" s="51" t="s">
        <v>605</v>
      </c>
      <c r="AT84" s="50">
        <v>1</v>
      </c>
      <c r="AU84" s="62">
        <v>1</v>
      </c>
      <c r="AV84" s="59">
        <v>1</v>
      </c>
      <c r="AW84" s="50" t="s">
        <v>130</v>
      </c>
      <c r="AX84" s="51" t="s">
        <v>633</v>
      </c>
      <c r="AY84" s="53" t="s">
        <v>560</v>
      </c>
      <c r="AZ84" s="61"/>
      <c r="BA84" s="51"/>
      <c r="BB84" s="50"/>
      <c r="BC84" s="62" t="s">
        <v>133</v>
      </c>
      <c r="BD84" s="59" t="s">
        <v>133</v>
      </c>
      <c r="BE84" s="50" t="s">
        <v>133</v>
      </c>
      <c r="BF84" s="51"/>
      <c r="BG84" s="53"/>
      <c r="BH84" s="63"/>
      <c r="BI84" s="51"/>
      <c r="BJ84" s="64"/>
      <c r="BK84" s="62" t="s">
        <v>133</v>
      </c>
      <c r="BL84" s="59" t="s">
        <v>133</v>
      </c>
      <c r="BM84" s="50" t="s">
        <v>133</v>
      </c>
      <c r="BN84" s="51"/>
      <c r="BO84" s="53"/>
      <c r="BP84" s="48" t="s">
        <v>134</v>
      </c>
      <c r="BQ84" s="56" t="str">
        <f t="shared" si="1"/>
        <v>Claudia Patricia Morales Morales</v>
      </c>
      <c r="BR84" s="50"/>
      <c r="BS84" s="51"/>
      <c r="BT84" s="53"/>
    </row>
    <row r="85" spans="1:72" ht="409.5" x14ac:dyDescent="0.25">
      <c r="A85" s="48">
        <v>7</v>
      </c>
      <c r="B85" s="49">
        <v>41803</v>
      </c>
      <c r="C85" s="50" t="s">
        <v>274</v>
      </c>
      <c r="D85" s="51" t="s">
        <v>328</v>
      </c>
      <c r="E85" s="49">
        <v>41803</v>
      </c>
      <c r="F85" s="50">
        <v>170</v>
      </c>
      <c r="G85" s="52" t="s">
        <v>619</v>
      </c>
      <c r="H85" s="53" t="s">
        <v>410</v>
      </c>
      <c r="I85" s="54" t="s">
        <v>620</v>
      </c>
      <c r="J85" s="51" t="s">
        <v>607</v>
      </c>
      <c r="K85" s="50">
        <v>1</v>
      </c>
      <c r="L85" s="50" t="s">
        <v>173</v>
      </c>
      <c r="M85" s="51" t="s">
        <v>608</v>
      </c>
      <c r="N85" s="55">
        <v>1</v>
      </c>
      <c r="O85" s="49">
        <v>41821</v>
      </c>
      <c r="P85" s="49">
        <v>42459</v>
      </c>
      <c r="Q85" s="56" t="str">
        <f>IF(H85="","",VLOOKUP(H85,#REF!,2,FALSE))</f>
        <v>Subdirector Financiero</v>
      </c>
      <c r="R85" s="51" t="s">
        <v>414</v>
      </c>
      <c r="S85" s="51" t="s">
        <v>415</v>
      </c>
      <c r="T85" s="51" t="s">
        <v>416</v>
      </c>
      <c r="U85" s="51" t="s">
        <v>414</v>
      </c>
      <c r="V85" s="51" t="s">
        <v>155</v>
      </c>
      <c r="W85" s="57" t="s">
        <v>156</v>
      </c>
      <c r="X85" s="58">
        <v>0.66666666666666663</v>
      </c>
      <c r="Y85" s="59">
        <v>0.66666666666666663</v>
      </c>
      <c r="Z85" s="50" t="s">
        <v>264</v>
      </c>
      <c r="AA85" s="60" t="s">
        <v>634</v>
      </c>
      <c r="AB85" s="61">
        <v>42124</v>
      </c>
      <c r="AC85" s="51"/>
      <c r="AD85" s="50">
        <v>0.86</v>
      </c>
      <c r="AE85" s="62">
        <v>0.86</v>
      </c>
      <c r="AF85" s="59">
        <v>0.86</v>
      </c>
      <c r="AG85" s="50" t="s">
        <v>264</v>
      </c>
      <c r="AH85" s="51" t="s">
        <v>610</v>
      </c>
      <c r="AI85" s="53" t="s">
        <v>163</v>
      </c>
      <c r="AJ85" s="61">
        <v>42185</v>
      </c>
      <c r="AK85" s="52" t="s">
        <v>635</v>
      </c>
      <c r="AL85" s="50">
        <v>0.5</v>
      </c>
      <c r="AM85" s="62">
        <v>0.5</v>
      </c>
      <c r="AN85" s="59">
        <v>0.86</v>
      </c>
      <c r="AO85" s="50" t="s">
        <v>121</v>
      </c>
      <c r="AP85" s="51" t="s">
        <v>636</v>
      </c>
      <c r="AQ85" s="53" t="s">
        <v>560</v>
      </c>
      <c r="AR85" s="61">
        <v>42290</v>
      </c>
      <c r="AS85" s="51" t="s">
        <v>605</v>
      </c>
      <c r="AT85" s="50">
        <v>1</v>
      </c>
      <c r="AU85" s="62">
        <v>1</v>
      </c>
      <c r="AV85" s="59">
        <v>1</v>
      </c>
      <c r="AW85" s="50" t="s">
        <v>130</v>
      </c>
      <c r="AX85" s="51" t="s">
        <v>637</v>
      </c>
      <c r="AY85" s="53" t="s">
        <v>560</v>
      </c>
      <c r="AZ85" s="61"/>
      <c r="BA85" s="51"/>
      <c r="BB85" s="50"/>
      <c r="BC85" s="62" t="s">
        <v>133</v>
      </c>
      <c r="BD85" s="59" t="s">
        <v>133</v>
      </c>
      <c r="BE85" s="50" t="s">
        <v>133</v>
      </c>
      <c r="BF85" s="51"/>
      <c r="BG85" s="53"/>
      <c r="BH85" s="63"/>
      <c r="BI85" s="51"/>
      <c r="BJ85" s="64"/>
      <c r="BK85" s="62" t="s">
        <v>133</v>
      </c>
      <c r="BL85" s="59" t="s">
        <v>133</v>
      </c>
      <c r="BM85" s="50" t="s">
        <v>133</v>
      </c>
      <c r="BN85" s="51"/>
      <c r="BO85" s="53"/>
      <c r="BP85" s="48" t="s">
        <v>134</v>
      </c>
      <c r="BQ85" s="56" t="str">
        <f t="shared" si="1"/>
        <v>Claudia Patricia Morales Morales</v>
      </c>
      <c r="BR85" s="50"/>
      <c r="BS85" s="51"/>
      <c r="BT85" s="53"/>
    </row>
    <row r="86" spans="1:72" ht="409.5" x14ac:dyDescent="0.25">
      <c r="A86" s="48">
        <v>7</v>
      </c>
      <c r="B86" s="49">
        <v>41803</v>
      </c>
      <c r="C86" s="50" t="s">
        <v>274</v>
      </c>
      <c r="D86" s="51" t="s">
        <v>328</v>
      </c>
      <c r="E86" s="49">
        <v>41803</v>
      </c>
      <c r="F86" s="50">
        <v>170</v>
      </c>
      <c r="G86" s="52" t="s">
        <v>619</v>
      </c>
      <c r="H86" s="53" t="s">
        <v>410</v>
      </c>
      <c r="I86" s="54" t="s">
        <v>620</v>
      </c>
      <c r="J86" s="51" t="s">
        <v>614</v>
      </c>
      <c r="K86" s="50">
        <v>1</v>
      </c>
      <c r="L86" s="50" t="s">
        <v>173</v>
      </c>
      <c r="M86" s="51" t="s">
        <v>601</v>
      </c>
      <c r="N86" s="55">
        <v>1</v>
      </c>
      <c r="O86" s="49">
        <v>41821</v>
      </c>
      <c r="P86" s="49">
        <v>42459</v>
      </c>
      <c r="Q86" s="56" t="str">
        <f>IF(H86="","",VLOOKUP(H86,#REF!,2,FALSE))</f>
        <v>Subdirector Financiero</v>
      </c>
      <c r="R86" s="51" t="s">
        <v>414</v>
      </c>
      <c r="S86" s="51" t="s">
        <v>415</v>
      </c>
      <c r="T86" s="51" t="s">
        <v>416</v>
      </c>
      <c r="U86" s="51" t="s">
        <v>414</v>
      </c>
      <c r="V86" s="51" t="s">
        <v>155</v>
      </c>
      <c r="W86" s="57" t="s">
        <v>156</v>
      </c>
      <c r="X86" s="58">
        <v>0</v>
      </c>
      <c r="Y86" s="59">
        <v>0</v>
      </c>
      <c r="Z86" s="50" t="s">
        <v>121</v>
      </c>
      <c r="AA86" s="60" t="s">
        <v>615</v>
      </c>
      <c r="AB86" s="61">
        <v>42124</v>
      </c>
      <c r="AC86" s="51"/>
      <c r="AD86" s="50">
        <v>0</v>
      </c>
      <c r="AE86" s="62">
        <v>0</v>
      </c>
      <c r="AF86" s="59">
        <v>0</v>
      </c>
      <c r="AG86" s="50" t="s">
        <v>121</v>
      </c>
      <c r="AH86" s="51" t="s">
        <v>610</v>
      </c>
      <c r="AI86" s="53" t="s">
        <v>163</v>
      </c>
      <c r="AJ86" s="61">
        <v>42185</v>
      </c>
      <c r="AK86" s="52" t="s">
        <v>638</v>
      </c>
      <c r="AL86" s="50">
        <v>0.5</v>
      </c>
      <c r="AM86" s="62">
        <v>0.5</v>
      </c>
      <c r="AN86" s="59">
        <v>0.5</v>
      </c>
      <c r="AO86" s="50" t="s">
        <v>121</v>
      </c>
      <c r="AP86" s="51" t="s">
        <v>639</v>
      </c>
      <c r="AQ86" s="53" t="s">
        <v>560</v>
      </c>
      <c r="AR86" s="61">
        <v>42290</v>
      </c>
      <c r="AS86" s="51" t="s">
        <v>605</v>
      </c>
      <c r="AT86" s="50">
        <v>1</v>
      </c>
      <c r="AU86" s="62">
        <v>1</v>
      </c>
      <c r="AV86" s="59">
        <v>1</v>
      </c>
      <c r="AW86" s="50" t="s">
        <v>130</v>
      </c>
      <c r="AX86" s="51" t="s">
        <v>640</v>
      </c>
      <c r="AY86" s="53" t="s">
        <v>560</v>
      </c>
      <c r="AZ86" s="61"/>
      <c r="BA86" s="51"/>
      <c r="BB86" s="50"/>
      <c r="BC86" s="62" t="s">
        <v>133</v>
      </c>
      <c r="BD86" s="59" t="s">
        <v>133</v>
      </c>
      <c r="BE86" s="50" t="s">
        <v>133</v>
      </c>
      <c r="BF86" s="51"/>
      <c r="BG86" s="53"/>
      <c r="BH86" s="63"/>
      <c r="BI86" s="51"/>
      <c r="BJ86" s="64"/>
      <c r="BK86" s="62" t="s">
        <v>133</v>
      </c>
      <c r="BL86" s="59" t="s">
        <v>133</v>
      </c>
      <c r="BM86" s="50" t="s">
        <v>133</v>
      </c>
      <c r="BN86" s="51"/>
      <c r="BO86" s="53"/>
      <c r="BP86" s="48" t="s">
        <v>134</v>
      </c>
      <c r="BQ86" s="56" t="str">
        <f t="shared" si="1"/>
        <v>Claudia Patricia Morales Morales</v>
      </c>
      <c r="BR86" s="50"/>
      <c r="BS86" s="51"/>
      <c r="BT86" s="53"/>
    </row>
    <row r="87" spans="1:72" ht="409.5" x14ac:dyDescent="0.25">
      <c r="A87" s="48">
        <v>7</v>
      </c>
      <c r="B87" s="49">
        <v>41803</v>
      </c>
      <c r="C87" s="50" t="s">
        <v>274</v>
      </c>
      <c r="D87" s="51" t="s">
        <v>328</v>
      </c>
      <c r="E87" s="49">
        <v>41803</v>
      </c>
      <c r="F87" s="50">
        <v>173</v>
      </c>
      <c r="G87" s="52" t="s">
        <v>641</v>
      </c>
      <c r="H87" s="53" t="s">
        <v>410</v>
      </c>
      <c r="I87" s="54" t="s">
        <v>642</v>
      </c>
      <c r="J87" s="51" t="s">
        <v>621</v>
      </c>
      <c r="K87" s="50">
        <v>6</v>
      </c>
      <c r="L87" s="50" t="s">
        <v>173</v>
      </c>
      <c r="M87" s="51" t="s">
        <v>643</v>
      </c>
      <c r="N87" s="55">
        <v>1</v>
      </c>
      <c r="O87" s="49">
        <v>41821</v>
      </c>
      <c r="P87" s="49">
        <v>42459</v>
      </c>
      <c r="Q87" s="56" t="str">
        <f>IF(H87="","",VLOOKUP(H87,#REF!,2,FALSE))</f>
        <v>Subdirector Financiero</v>
      </c>
      <c r="R87" s="51" t="s">
        <v>414</v>
      </c>
      <c r="S87" s="51" t="s">
        <v>415</v>
      </c>
      <c r="T87" s="51" t="s">
        <v>416</v>
      </c>
      <c r="U87" s="51" t="s">
        <v>414</v>
      </c>
      <c r="V87" s="51" t="s">
        <v>155</v>
      </c>
      <c r="W87" s="57" t="s">
        <v>156</v>
      </c>
      <c r="X87" s="58">
        <v>1.04E-2</v>
      </c>
      <c r="Y87" s="59">
        <v>1.04E-2</v>
      </c>
      <c r="Z87" s="50" t="s">
        <v>121</v>
      </c>
      <c r="AA87" s="60" t="s">
        <v>579</v>
      </c>
      <c r="AB87" s="61">
        <v>42124</v>
      </c>
      <c r="AC87" s="51"/>
      <c r="AD87" s="50">
        <v>0</v>
      </c>
      <c r="AE87" s="62">
        <v>0</v>
      </c>
      <c r="AF87" s="59">
        <v>1.04E-2</v>
      </c>
      <c r="AG87" s="50" t="s">
        <v>121</v>
      </c>
      <c r="AH87" s="51" t="s">
        <v>557</v>
      </c>
      <c r="AI87" s="53"/>
      <c r="AJ87" s="61">
        <v>42185</v>
      </c>
      <c r="AK87" s="52" t="s">
        <v>644</v>
      </c>
      <c r="AL87" s="50">
        <v>1</v>
      </c>
      <c r="AM87" s="62">
        <v>0.16666666666666666</v>
      </c>
      <c r="AN87" s="59">
        <v>0.16666666666666666</v>
      </c>
      <c r="AO87" s="50" t="s">
        <v>121</v>
      </c>
      <c r="AP87" s="51" t="s">
        <v>645</v>
      </c>
      <c r="AQ87" s="53" t="s">
        <v>560</v>
      </c>
      <c r="AR87" s="61">
        <v>42290</v>
      </c>
      <c r="AS87" s="51" t="s">
        <v>625</v>
      </c>
      <c r="AT87" s="50">
        <v>5</v>
      </c>
      <c r="AU87" s="62">
        <v>0.83333333333333337</v>
      </c>
      <c r="AV87" s="59">
        <v>0.83333333333333337</v>
      </c>
      <c r="AW87" s="50" t="s">
        <v>264</v>
      </c>
      <c r="AX87" s="51" t="s">
        <v>646</v>
      </c>
      <c r="AY87" s="53" t="s">
        <v>560</v>
      </c>
      <c r="AZ87" s="61"/>
      <c r="BA87" s="51"/>
      <c r="BB87" s="50"/>
      <c r="BC87" s="62" t="s">
        <v>133</v>
      </c>
      <c r="BD87" s="59" t="s">
        <v>133</v>
      </c>
      <c r="BE87" s="50" t="s">
        <v>133</v>
      </c>
      <c r="BF87" s="51"/>
      <c r="BG87" s="53"/>
      <c r="BH87" s="63"/>
      <c r="BI87" s="51"/>
      <c r="BJ87" s="64"/>
      <c r="BK87" s="62" t="s">
        <v>133</v>
      </c>
      <c r="BL87" s="59" t="s">
        <v>133</v>
      </c>
      <c r="BM87" s="50" t="s">
        <v>133</v>
      </c>
      <c r="BN87" s="51"/>
      <c r="BO87" s="53"/>
      <c r="BP87" s="48" t="s">
        <v>149</v>
      </c>
      <c r="BQ87" s="56" t="str">
        <f t="shared" si="1"/>
        <v/>
      </c>
      <c r="BR87" s="50"/>
      <c r="BS87" s="51"/>
      <c r="BT87" s="53"/>
    </row>
    <row r="88" spans="1:72" ht="409.5" x14ac:dyDescent="0.25">
      <c r="A88" s="48">
        <v>7</v>
      </c>
      <c r="B88" s="49">
        <v>41803</v>
      </c>
      <c r="C88" s="50" t="s">
        <v>274</v>
      </c>
      <c r="D88" s="51" t="s">
        <v>328</v>
      </c>
      <c r="E88" s="49">
        <v>41803</v>
      </c>
      <c r="F88" s="50">
        <v>173</v>
      </c>
      <c r="G88" s="52" t="s">
        <v>641</v>
      </c>
      <c r="H88" s="53" t="s">
        <v>410</v>
      </c>
      <c r="I88" s="54" t="s">
        <v>642</v>
      </c>
      <c r="J88" s="51" t="s">
        <v>585</v>
      </c>
      <c r="K88" s="50">
        <v>1</v>
      </c>
      <c r="L88" s="50" t="s">
        <v>173</v>
      </c>
      <c r="M88" s="51" t="s">
        <v>586</v>
      </c>
      <c r="N88" s="55">
        <v>1</v>
      </c>
      <c r="O88" s="49">
        <v>41821</v>
      </c>
      <c r="P88" s="49">
        <v>42459</v>
      </c>
      <c r="Q88" s="56" t="str">
        <f>IF(H88="","",VLOOKUP(H88,#REF!,2,FALSE))</f>
        <v>Subdirector Financiero</v>
      </c>
      <c r="R88" s="51" t="s">
        <v>414</v>
      </c>
      <c r="S88" s="51" t="s">
        <v>587</v>
      </c>
      <c r="T88" s="51" t="s">
        <v>588</v>
      </c>
      <c r="U88" s="51" t="s">
        <v>589</v>
      </c>
      <c r="V88" s="51" t="s">
        <v>155</v>
      </c>
      <c r="W88" s="57" t="s">
        <v>156</v>
      </c>
      <c r="X88" s="58">
        <v>0</v>
      </c>
      <c r="Y88" s="59">
        <v>0</v>
      </c>
      <c r="Z88" s="50" t="s">
        <v>121</v>
      </c>
      <c r="AA88" s="60" t="s">
        <v>590</v>
      </c>
      <c r="AB88" s="61">
        <v>42124</v>
      </c>
      <c r="AC88" s="51" t="s">
        <v>591</v>
      </c>
      <c r="AD88" s="50">
        <v>0.47000000000000003</v>
      </c>
      <c r="AE88" s="62">
        <v>0.47000000000000003</v>
      </c>
      <c r="AF88" s="59">
        <v>0.47000000000000003</v>
      </c>
      <c r="AG88" s="50" t="s">
        <v>121</v>
      </c>
      <c r="AH88" s="51" t="s">
        <v>592</v>
      </c>
      <c r="AI88" s="53" t="s">
        <v>593</v>
      </c>
      <c r="AJ88" s="61">
        <v>42185</v>
      </c>
      <c r="AK88" s="52" t="s">
        <v>647</v>
      </c>
      <c r="AL88" s="50">
        <v>0.5</v>
      </c>
      <c r="AM88" s="62">
        <v>0.5</v>
      </c>
      <c r="AN88" s="59">
        <v>0.5</v>
      </c>
      <c r="AO88" s="50" t="s">
        <v>121</v>
      </c>
      <c r="AP88" s="51" t="s">
        <v>648</v>
      </c>
      <c r="AQ88" s="53" t="s">
        <v>649</v>
      </c>
      <c r="AR88" s="61">
        <v>42297</v>
      </c>
      <c r="AS88" s="51" t="s">
        <v>597</v>
      </c>
      <c r="AT88" s="50">
        <v>1</v>
      </c>
      <c r="AU88" s="62">
        <v>1</v>
      </c>
      <c r="AV88" s="59">
        <v>1</v>
      </c>
      <c r="AW88" s="50" t="s">
        <v>130</v>
      </c>
      <c r="AX88" s="51" t="s">
        <v>630</v>
      </c>
      <c r="AY88" s="53" t="s">
        <v>599</v>
      </c>
      <c r="AZ88" s="61"/>
      <c r="BA88" s="51"/>
      <c r="BB88" s="50"/>
      <c r="BC88" s="62" t="s">
        <v>133</v>
      </c>
      <c r="BD88" s="59" t="s">
        <v>133</v>
      </c>
      <c r="BE88" s="50" t="s">
        <v>133</v>
      </c>
      <c r="BF88" s="51"/>
      <c r="BG88" s="53"/>
      <c r="BH88" s="63"/>
      <c r="BI88" s="51"/>
      <c r="BJ88" s="64"/>
      <c r="BK88" s="62" t="s">
        <v>133</v>
      </c>
      <c r="BL88" s="59" t="s">
        <v>133</v>
      </c>
      <c r="BM88" s="50" t="s">
        <v>133</v>
      </c>
      <c r="BN88" s="51"/>
      <c r="BO88" s="53"/>
      <c r="BP88" s="48" t="s">
        <v>134</v>
      </c>
      <c r="BQ88" s="56" t="str">
        <f t="shared" si="1"/>
        <v>PL: Nicolás David Castillo González
SF: Claudia Patricia Morales Morales
SA: Rubén Antonio Mora Garcés</v>
      </c>
      <c r="BR88" s="50"/>
      <c r="BS88" s="51"/>
      <c r="BT88" s="53"/>
    </row>
    <row r="89" spans="1:72" ht="409.5" x14ac:dyDescent="0.25">
      <c r="A89" s="48">
        <v>7</v>
      </c>
      <c r="B89" s="49">
        <v>41803</v>
      </c>
      <c r="C89" s="50" t="s">
        <v>274</v>
      </c>
      <c r="D89" s="51" t="s">
        <v>328</v>
      </c>
      <c r="E89" s="49">
        <v>41803</v>
      </c>
      <c r="F89" s="50">
        <v>173</v>
      </c>
      <c r="G89" s="52" t="s">
        <v>641</v>
      </c>
      <c r="H89" s="53" t="s">
        <v>410</v>
      </c>
      <c r="I89" s="54" t="s">
        <v>642</v>
      </c>
      <c r="J89" s="51" t="s">
        <v>600</v>
      </c>
      <c r="K89" s="50">
        <v>1</v>
      </c>
      <c r="L89" s="50" t="s">
        <v>173</v>
      </c>
      <c r="M89" s="51" t="s">
        <v>601</v>
      </c>
      <c r="N89" s="55">
        <v>1</v>
      </c>
      <c r="O89" s="49">
        <v>41821</v>
      </c>
      <c r="P89" s="49">
        <v>42459</v>
      </c>
      <c r="Q89" s="56" t="str">
        <f>IF(H89="","",VLOOKUP(H89,#REF!,2,FALSE))</f>
        <v>Subdirector Financiero</v>
      </c>
      <c r="R89" s="51" t="s">
        <v>414</v>
      </c>
      <c r="S89" s="51" t="s">
        <v>415</v>
      </c>
      <c r="T89" s="51" t="s">
        <v>416</v>
      </c>
      <c r="U89" s="51" t="s">
        <v>414</v>
      </c>
      <c r="V89" s="51" t="s">
        <v>155</v>
      </c>
      <c r="W89" s="57" t="s">
        <v>156</v>
      </c>
      <c r="X89" s="58">
        <v>0.5</v>
      </c>
      <c r="Y89" s="59">
        <v>0.5</v>
      </c>
      <c r="Z89" s="50" t="s">
        <v>121</v>
      </c>
      <c r="AA89" s="60" t="s">
        <v>602</v>
      </c>
      <c r="AB89" s="61">
        <v>42124</v>
      </c>
      <c r="AC89" s="51"/>
      <c r="AD89" s="50">
        <v>0</v>
      </c>
      <c r="AE89" s="62">
        <v>0</v>
      </c>
      <c r="AF89" s="59">
        <v>0.5</v>
      </c>
      <c r="AG89" s="50" t="s">
        <v>121</v>
      </c>
      <c r="AH89" s="51" t="s">
        <v>557</v>
      </c>
      <c r="AI89" s="53"/>
      <c r="AJ89" s="61">
        <v>42185</v>
      </c>
      <c r="AK89" s="52" t="s">
        <v>650</v>
      </c>
      <c r="AL89" s="50">
        <v>0.75</v>
      </c>
      <c r="AM89" s="62">
        <v>0.75</v>
      </c>
      <c r="AN89" s="59">
        <v>0.75</v>
      </c>
      <c r="AO89" s="50" t="s">
        <v>121</v>
      </c>
      <c r="AP89" s="51" t="s">
        <v>651</v>
      </c>
      <c r="AQ89" s="53" t="s">
        <v>560</v>
      </c>
      <c r="AR89" s="61">
        <v>42290</v>
      </c>
      <c r="AS89" s="51" t="s">
        <v>605</v>
      </c>
      <c r="AT89" s="50">
        <v>1</v>
      </c>
      <c r="AU89" s="62">
        <v>1</v>
      </c>
      <c r="AV89" s="59">
        <v>1</v>
      </c>
      <c r="AW89" s="50" t="s">
        <v>130</v>
      </c>
      <c r="AX89" s="51" t="s">
        <v>652</v>
      </c>
      <c r="AY89" s="53" t="s">
        <v>560</v>
      </c>
      <c r="AZ89" s="61"/>
      <c r="BA89" s="51"/>
      <c r="BB89" s="50"/>
      <c r="BC89" s="62" t="s">
        <v>133</v>
      </c>
      <c r="BD89" s="59" t="s">
        <v>133</v>
      </c>
      <c r="BE89" s="50" t="s">
        <v>133</v>
      </c>
      <c r="BF89" s="51"/>
      <c r="BG89" s="53"/>
      <c r="BH89" s="63"/>
      <c r="BI89" s="51"/>
      <c r="BJ89" s="64"/>
      <c r="BK89" s="62" t="s">
        <v>133</v>
      </c>
      <c r="BL89" s="59" t="s">
        <v>133</v>
      </c>
      <c r="BM89" s="50" t="s">
        <v>133</v>
      </c>
      <c r="BN89" s="51"/>
      <c r="BO89" s="53"/>
      <c r="BP89" s="48" t="s">
        <v>134</v>
      </c>
      <c r="BQ89" s="56" t="str">
        <f t="shared" si="1"/>
        <v>Claudia Patricia Morales Morales</v>
      </c>
      <c r="BR89" s="50"/>
      <c r="BS89" s="51"/>
      <c r="BT89" s="53"/>
    </row>
    <row r="90" spans="1:72" ht="409.5" x14ac:dyDescent="0.25">
      <c r="A90" s="48">
        <v>7</v>
      </c>
      <c r="B90" s="49">
        <v>41803</v>
      </c>
      <c r="C90" s="50" t="s">
        <v>274</v>
      </c>
      <c r="D90" s="51" t="s">
        <v>328</v>
      </c>
      <c r="E90" s="49">
        <v>41803</v>
      </c>
      <c r="F90" s="50">
        <v>173</v>
      </c>
      <c r="G90" s="52" t="s">
        <v>641</v>
      </c>
      <c r="H90" s="53" t="s">
        <v>410</v>
      </c>
      <c r="I90" s="54" t="s">
        <v>642</v>
      </c>
      <c r="J90" s="51" t="s">
        <v>607</v>
      </c>
      <c r="K90" s="50">
        <v>1</v>
      </c>
      <c r="L90" s="50" t="s">
        <v>173</v>
      </c>
      <c r="M90" s="51" t="s">
        <v>608</v>
      </c>
      <c r="N90" s="55">
        <v>1</v>
      </c>
      <c r="O90" s="49">
        <v>41821</v>
      </c>
      <c r="P90" s="49">
        <v>42459</v>
      </c>
      <c r="Q90" s="56" t="str">
        <f>IF(H90="","",VLOOKUP(H90,#REF!,2,FALSE))</f>
        <v>Subdirector Financiero</v>
      </c>
      <c r="R90" s="51" t="s">
        <v>414</v>
      </c>
      <c r="S90" s="51" t="s">
        <v>415</v>
      </c>
      <c r="T90" s="51" t="s">
        <v>416</v>
      </c>
      <c r="U90" s="51" t="s">
        <v>414</v>
      </c>
      <c r="V90" s="51" t="s">
        <v>155</v>
      </c>
      <c r="W90" s="57" t="s">
        <v>156</v>
      </c>
      <c r="X90" s="58">
        <v>0.66666666666666663</v>
      </c>
      <c r="Y90" s="59">
        <v>0.66666666666666663</v>
      </c>
      <c r="Z90" s="50" t="s">
        <v>264</v>
      </c>
      <c r="AA90" s="60" t="s">
        <v>634</v>
      </c>
      <c r="AB90" s="61">
        <v>42124</v>
      </c>
      <c r="AC90" s="51"/>
      <c r="AD90" s="50">
        <v>0.86</v>
      </c>
      <c r="AE90" s="62">
        <v>0.86</v>
      </c>
      <c r="AF90" s="59">
        <v>0.86</v>
      </c>
      <c r="AG90" s="50" t="s">
        <v>264</v>
      </c>
      <c r="AH90" s="51" t="s">
        <v>610</v>
      </c>
      <c r="AI90" s="53" t="s">
        <v>163</v>
      </c>
      <c r="AJ90" s="61">
        <v>42185</v>
      </c>
      <c r="AK90" s="52" t="s">
        <v>650</v>
      </c>
      <c r="AL90" s="50">
        <v>0.75</v>
      </c>
      <c r="AM90" s="62">
        <v>0.75</v>
      </c>
      <c r="AN90" s="59">
        <v>0.86</v>
      </c>
      <c r="AO90" s="50" t="s">
        <v>121</v>
      </c>
      <c r="AP90" s="51" t="s">
        <v>651</v>
      </c>
      <c r="AQ90" s="53" t="s">
        <v>560</v>
      </c>
      <c r="AR90" s="61">
        <v>42290</v>
      </c>
      <c r="AS90" s="51" t="s">
        <v>605</v>
      </c>
      <c r="AT90" s="50">
        <v>1</v>
      </c>
      <c r="AU90" s="62">
        <v>1</v>
      </c>
      <c r="AV90" s="59">
        <v>1</v>
      </c>
      <c r="AW90" s="50" t="s">
        <v>130</v>
      </c>
      <c r="AX90" s="51" t="s">
        <v>653</v>
      </c>
      <c r="AY90" s="53" t="s">
        <v>560</v>
      </c>
      <c r="AZ90" s="61"/>
      <c r="BA90" s="51"/>
      <c r="BB90" s="50"/>
      <c r="BC90" s="62" t="s">
        <v>133</v>
      </c>
      <c r="BD90" s="59" t="s">
        <v>133</v>
      </c>
      <c r="BE90" s="50" t="s">
        <v>133</v>
      </c>
      <c r="BF90" s="51"/>
      <c r="BG90" s="53"/>
      <c r="BH90" s="63"/>
      <c r="BI90" s="51"/>
      <c r="BJ90" s="64"/>
      <c r="BK90" s="62" t="s">
        <v>133</v>
      </c>
      <c r="BL90" s="59" t="s">
        <v>133</v>
      </c>
      <c r="BM90" s="50" t="s">
        <v>133</v>
      </c>
      <c r="BN90" s="51"/>
      <c r="BO90" s="53"/>
      <c r="BP90" s="48" t="s">
        <v>134</v>
      </c>
      <c r="BQ90" s="56" t="str">
        <f t="shared" si="1"/>
        <v>Claudia Patricia Morales Morales</v>
      </c>
      <c r="BR90" s="50"/>
      <c r="BS90" s="51"/>
      <c r="BT90" s="53"/>
    </row>
    <row r="91" spans="1:72" ht="409.5" x14ac:dyDescent="0.25">
      <c r="A91" s="48">
        <v>7</v>
      </c>
      <c r="B91" s="49">
        <v>41803</v>
      </c>
      <c r="C91" s="50" t="s">
        <v>274</v>
      </c>
      <c r="D91" s="51" t="s">
        <v>328</v>
      </c>
      <c r="E91" s="49">
        <v>41803</v>
      </c>
      <c r="F91" s="50">
        <v>173</v>
      </c>
      <c r="G91" s="52" t="s">
        <v>641</v>
      </c>
      <c r="H91" s="53" t="s">
        <v>410</v>
      </c>
      <c r="I91" s="54" t="s">
        <v>642</v>
      </c>
      <c r="J91" s="51" t="s">
        <v>614</v>
      </c>
      <c r="K91" s="50">
        <v>1</v>
      </c>
      <c r="L91" s="50" t="s">
        <v>173</v>
      </c>
      <c r="M91" s="51" t="s">
        <v>601</v>
      </c>
      <c r="N91" s="55">
        <v>1</v>
      </c>
      <c r="O91" s="49">
        <v>41821</v>
      </c>
      <c r="P91" s="49">
        <v>42459</v>
      </c>
      <c r="Q91" s="56" t="str">
        <f>IF(H91="","",VLOOKUP(H91,#REF!,2,FALSE))</f>
        <v>Subdirector Financiero</v>
      </c>
      <c r="R91" s="51" t="s">
        <v>414</v>
      </c>
      <c r="S91" s="51" t="s">
        <v>415</v>
      </c>
      <c r="T91" s="51" t="s">
        <v>416</v>
      </c>
      <c r="U91" s="51" t="s">
        <v>414</v>
      </c>
      <c r="V91" s="51" t="s">
        <v>155</v>
      </c>
      <c r="W91" s="57" t="s">
        <v>156</v>
      </c>
      <c r="X91" s="58">
        <v>0</v>
      </c>
      <c r="Y91" s="59">
        <v>0</v>
      </c>
      <c r="Z91" s="50" t="s">
        <v>121</v>
      </c>
      <c r="AA91" s="60" t="s">
        <v>615</v>
      </c>
      <c r="AB91" s="61">
        <v>42124</v>
      </c>
      <c r="AC91" s="51"/>
      <c r="AD91" s="50">
        <v>0</v>
      </c>
      <c r="AE91" s="62">
        <v>0</v>
      </c>
      <c r="AF91" s="59">
        <v>0</v>
      </c>
      <c r="AG91" s="50" t="s">
        <v>121</v>
      </c>
      <c r="AH91" s="51" t="s">
        <v>610</v>
      </c>
      <c r="AI91" s="53" t="s">
        <v>163</v>
      </c>
      <c r="AJ91" s="61">
        <v>42185</v>
      </c>
      <c r="AK91" s="52" t="s">
        <v>654</v>
      </c>
      <c r="AL91" s="50">
        <v>0.75</v>
      </c>
      <c r="AM91" s="62">
        <v>0.75</v>
      </c>
      <c r="AN91" s="59">
        <v>0.75</v>
      </c>
      <c r="AO91" s="50" t="s">
        <v>121</v>
      </c>
      <c r="AP91" s="51" t="s">
        <v>651</v>
      </c>
      <c r="AQ91" s="53" t="s">
        <v>560</v>
      </c>
      <c r="AR91" s="61">
        <v>42290</v>
      </c>
      <c r="AS91" s="51" t="s">
        <v>605</v>
      </c>
      <c r="AT91" s="50">
        <v>1</v>
      </c>
      <c r="AU91" s="62">
        <v>1</v>
      </c>
      <c r="AV91" s="59">
        <v>1</v>
      </c>
      <c r="AW91" s="50" t="s">
        <v>130</v>
      </c>
      <c r="AX91" s="51" t="s">
        <v>655</v>
      </c>
      <c r="AY91" s="53" t="s">
        <v>560</v>
      </c>
      <c r="AZ91" s="61"/>
      <c r="BA91" s="51"/>
      <c r="BB91" s="50"/>
      <c r="BC91" s="62" t="s">
        <v>133</v>
      </c>
      <c r="BD91" s="59" t="s">
        <v>133</v>
      </c>
      <c r="BE91" s="50" t="s">
        <v>133</v>
      </c>
      <c r="BF91" s="51"/>
      <c r="BG91" s="53"/>
      <c r="BH91" s="63"/>
      <c r="BI91" s="51"/>
      <c r="BJ91" s="64"/>
      <c r="BK91" s="62" t="s">
        <v>133</v>
      </c>
      <c r="BL91" s="59" t="s">
        <v>133</v>
      </c>
      <c r="BM91" s="50" t="s">
        <v>133</v>
      </c>
      <c r="BN91" s="51"/>
      <c r="BO91" s="53"/>
      <c r="BP91" s="48" t="s">
        <v>134</v>
      </c>
      <c r="BQ91" s="56" t="str">
        <f t="shared" si="1"/>
        <v>Claudia Patricia Morales Morales</v>
      </c>
      <c r="BR91" s="50"/>
      <c r="BS91" s="51"/>
      <c r="BT91" s="53"/>
    </row>
    <row r="92" spans="1:72" ht="409.5" x14ac:dyDescent="0.25">
      <c r="A92" s="48">
        <v>7</v>
      </c>
      <c r="B92" s="49">
        <v>41803</v>
      </c>
      <c r="C92" s="50" t="s">
        <v>274</v>
      </c>
      <c r="D92" s="51" t="s">
        <v>328</v>
      </c>
      <c r="E92" s="49">
        <v>41803</v>
      </c>
      <c r="F92" s="50">
        <v>175</v>
      </c>
      <c r="G92" s="52" t="s">
        <v>656</v>
      </c>
      <c r="H92" s="53" t="s">
        <v>410</v>
      </c>
      <c r="I92" s="54" t="s">
        <v>657</v>
      </c>
      <c r="J92" s="51" t="s">
        <v>621</v>
      </c>
      <c r="K92" s="50">
        <v>6</v>
      </c>
      <c r="L92" s="50" t="s">
        <v>173</v>
      </c>
      <c r="M92" s="51" t="s">
        <v>658</v>
      </c>
      <c r="N92" s="55">
        <v>1</v>
      </c>
      <c r="O92" s="49">
        <v>41821</v>
      </c>
      <c r="P92" s="49">
        <v>42459</v>
      </c>
      <c r="Q92" s="56" t="str">
        <f>IF(H92="","",VLOOKUP(H92,#REF!,2,FALSE))</f>
        <v>Subdirector Financiero</v>
      </c>
      <c r="R92" s="51" t="s">
        <v>414</v>
      </c>
      <c r="S92" s="51" t="s">
        <v>415</v>
      </c>
      <c r="T92" s="51" t="s">
        <v>416</v>
      </c>
      <c r="U92" s="51" t="s">
        <v>414</v>
      </c>
      <c r="V92" s="51" t="s">
        <v>155</v>
      </c>
      <c r="W92" s="57" t="s">
        <v>156</v>
      </c>
      <c r="X92" s="58">
        <v>1.5600000000000001E-2</v>
      </c>
      <c r="Y92" s="59">
        <v>1.5600000000000001E-2</v>
      </c>
      <c r="Z92" s="50" t="s">
        <v>121</v>
      </c>
      <c r="AA92" s="60" t="s">
        <v>579</v>
      </c>
      <c r="AB92" s="61">
        <v>42124</v>
      </c>
      <c r="AC92" s="51"/>
      <c r="AD92" s="50">
        <v>0</v>
      </c>
      <c r="AE92" s="62">
        <v>0</v>
      </c>
      <c r="AF92" s="59">
        <v>1.5600000000000001E-2</v>
      </c>
      <c r="AG92" s="50" t="s">
        <v>121</v>
      </c>
      <c r="AH92" s="51" t="s">
        <v>557</v>
      </c>
      <c r="AI92" s="53"/>
      <c r="AJ92" s="61">
        <v>42185</v>
      </c>
      <c r="AK92" s="52" t="s">
        <v>659</v>
      </c>
      <c r="AL92" s="50">
        <v>1</v>
      </c>
      <c r="AM92" s="62">
        <v>0.16666666666666666</v>
      </c>
      <c r="AN92" s="59">
        <v>0.16666666666666666</v>
      </c>
      <c r="AO92" s="50" t="s">
        <v>121</v>
      </c>
      <c r="AP92" s="51" t="s">
        <v>660</v>
      </c>
      <c r="AQ92" s="53" t="s">
        <v>560</v>
      </c>
      <c r="AR92" s="61">
        <v>42290</v>
      </c>
      <c r="AS92" s="51" t="s">
        <v>625</v>
      </c>
      <c r="AT92" s="50">
        <v>5</v>
      </c>
      <c r="AU92" s="62">
        <v>0.83333333333333337</v>
      </c>
      <c r="AV92" s="59">
        <v>0.83333333333333337</v>
      </c>
      <c r="AW92" s="50" t="s">
        <v>264</v>
      </c>
      <c r="AX92" s="51" t="s">
        <v>661</v>
      </c>
      <c r="AY92" s="53" t="s">
        <v>560</v>
      </c>
      <c r="AZ92" s="61"/>
      <c r="BA92" s="51"/>
      <c r="BB92" s="50"/>
      <c r="BC92" s="62" t="s">
        <v>133</v>
      </c>
      <c r="BD92" s="59" t="s">
        <v>133</v>
      </c>
      <c r="BE92" s="50" t="s">
        <v>133</v>
      </c>
      <c r="BF92" s="51"/>
      <c r="BG92" s="53"/>
      <c r="BH92" s="63"/>
      <c r="BI92" s="51"/>
      <c r="BJ92" s="64"/>
      <c r="BK92" s="62" t="s">
        <v>133</v>
      </c>
      <c r="BL92" s="59" t="s">
        <v>133</v>
      </c>
      <c r="BM92" s="50" t="s">
        <v>133</v>
      </c>
      <c r="BN92" s="51"/>
      <c r="BO92" s="53"/>
      <c r="BP92" s="48" t="s">
        <v>149</v>
      </c>
      <c r="BQ92" s="56" t="str">
        <f t="shared" si="1"/>
        <v/>
      </c>
      <c r="BR92" s="50"/>
      <c r="BS92" s="51"/>
      <c r="BT92" s="53"/>
    </row>
    <row r="93" spans="1:72" ht="409.5" x14ac:dyDescent="0.25">
      <c r="A93" s="48">
        <v>7</v>
      </c>
      <c r="B93" s="49">
        <v>41803</v>
      </c>
      <c r="C93" s="50" t="s">
        <v>274</v>
      </c>
      <c r="D93" s="51" t="s">
        <v>328</v>
      </c>
      <c r="E93" s="49">
        <v>41803</v>
      </c>
      <c r="F93" s="50">
        <v>175</v>
      </c>
      <c r="G93" s="52" t="s">
        <v>656</v>
      </c>
      <c r="H93" s="53" t="s">
        <v>410</v>
      </c>
      <c r="I93" s="54" t="s">
        <v>657</v>
      </c>
      <c r="J93" s="51" t="s">
        <v>585</v>
      </c>
      <c r="K93" s="50">
        <v>1</v>
      </c>
      <c r="L93" s="50" t="s">
        <v>173</v>
      </c>
      <c r="M93" s="51" t="s">
        <v>586</v>
      </c>
      <c r="N93" s="55">
        <v>1</v>
      </c>
      <c r="O93" s="49">
        <v>41821</v>
      </c>
      <c r="P93" s="49">
        <v>42459</v>
      </c>
      <c r="Q93" s="56" t="str">
        <f>IF(H93="","",VLOOKUP(H93,#REF!,2,FALSE))</f>
        <v>Subdirector Financiero</v>
      </c>
      <c r="R93" s="51" t="s">
        <v>414</v>
      </c>
      <c r="S93" s="51" t="s">
        <v>587</v>
      </c>
      <c r="T93" s="51" t="s">
        <v>588</v>
      </c>
      <c r="U93" s="51" t="s">
        <v>589</v>
      </c>
      <c r="V93" s="51" t="s">
        <v>155</v>
      </c>
      <c r="W93" s="57" t="s">
        <v>156</v>
      </c>
      <c r="X93" s="58">
        <v>0</v>
      </c>
      <c r="Y93" s="59">
        <v>0</v>
      </c>
      <c r="Z93" s="50" t="s">
        <v>121</v>
      </c>
      <c r="AA93" s="60" t="s">
        <v>590</v>
      </c>
      <c r="AB93" s="61">
        <v>42124</v>
      </c>
      <c r="AC93" s="51" t="s">
        <v>591</v>
      </c>
      <c r="AD93" s="50">
        <v>0.47000000000000003</v>
      </c>
      <c r="AE93" s="62">
        <v>0.47000000000000003</v>
      </c>
      <c r="AF93" s="59">
        <v>0.47000000000000003</v>
      </c>
      <c r="AG93" s="50" t="s">
        <v>121</v>
      </c>
      <c r="AH93" s="51" t="s">
        <v>592</v>
      </c>
      <c r="AI93" s="53" t="s">
        <v>593</v>
      </c>
      <c r="AJ93" s="61">
        <v>42185</v>
      </c>
      <c r="AK93" s="52" t="s">
        <v>647</v>
      </c>
      <c r="AL93" s="50">
        <v>0.5</v>
      </c>
      <c r="AM93" s="62">
        <v>0.5</v>
      </c>
      <c r="AN93" s="59">
        <v>0.5</v>
      </c>
      <c r="AO93" s="50" t="s">
        <v>121</v>
      </c>
      <c r="AP93" s="51" t="s">
        <v>662</v>
      </c>
      <c r="AQ93" s="53" t="s">
        <v>649</v>
      </c>
      <c r="AR93" s="61">
        <v>42297</v>
      </c>
      <c r="AS93" s="51" t="s">
        <v>597</v>
      </c>
      <c r="AT93" s="50">
        <v>1</v>
      </c>
      <c r="AU93" s="62">
        <v>1</v>
      </c>
      <c r="AV93" s="59">
        <v>1</v>
      </c>
      <c r="AW93" s="50" t="s">
        <v>130</v>
      </c>
      <c r="AX93" s="51" t="s">
        <v>630</v>
      </c>
      <c r="AY93" s="53" t="s">
        <v>599</v>
      </c>
      <c r="AZ93" s="61"/>
      <c r="BA93" s="51"/>
      <c r="BB93" s="50"/>
      <c r="BC93" s="62" t="s">
        <v>133</v>
      </c>
      <c r="BD93" s="59" t="s">
        <v>133</v>
      </c>
      <c r="BE93" s="50" t="s">
        <v>133</v>
      </c>
      <c r="BF93" s="51"/>
      <c r="BG93" s="53"/>
      <c r="BH93" s="63"/>
      <c r="BI93" s="51"/>
      <c r="BJ93" s="64"/>
      <c r="BK93" s="62" t="s">
        <v>133</v>
      </c>
      <c r="BL93" s="59" t="s">
        <v>133</v>
      </c>
      <c r="BM93" s="50" t="s">
        <v>133</v>
      </c>
      <c r="BN93" s="51"/>
      <c r="BO93" s="53"/>
      <c r="BP93" s="48" t="s">
        <v>134</v>
      </c>
      <c r="BQ93" s="56" t="str">
        <f t="shared" si="1"/>
        <v>PL: Nicolás David Castillo González
SF: Claudia Patricia Morales Morales
SA: Rubén Antonio Mora Garcés</v>
      </c>
      <c r="BR93" s="50"/>
      <c r="BS93" s="51"/>
      <c r="BT93" s="53"/>
    </row>
    <row r="94" spans="1:72" ht="409.5" x14ac:dyDescent="0.25">
      <c r="A94" s="48">
        <v>7</v>
      </c>
      <c r="B94" s="49">
        <v>41803</v>
      </c>
      <c r="C94" s="50" t="s">
        <v>274</v>
      </c>
      <c r="D94" s="51" t="s">
        <v>328</v>
      </c>
      <c r="E94" s="49">
        <v>41803</v>
      </c>
      <c r="F94" s="50">
        <v>175</v>
      </c>
      <c r="G94" s="52" t="s">
        <v>656</v>
      </c>
      <c r="H94" s="53" t="s">
        <v>410</v>
      </c>
      <c r="I94" s="54" t="s">
        <v>657</v>
      </c>
      <c r="J94" s="51" t="s">
        <v>600</v>
      </c>
      <c r="K94" s="50">
        <v>1</v>
      </c>
      <c r="L94" s="50" t="s">
        <v>173</v>
      </c>
      <c r="M94" s="51" t="s">
        <v>601</v>
      </c>
      <c r="N94" s="55">
        <v>1</v>
      </c>
      <c r="O94" s="49">
        <v>41821</v>
      </c>
      <c r="P94" s="49">
        <v>42459</v>
      </c>
      <c r="Q94" s="56" t="str">
        <f>IF(H94="","",VLOOKUP(H94,#REF!,2,FALSE))</f>
        <v>Subdirector Financiero</v>
      </c>
      <c r="R94" s="51" t="s">
        <v>414</v>
      </c>
      <c r="S94" s="51" t="s">
        <v>415</v>
      </c>
      <c r="T94" s="51" t="s">
        <v>416</v>
      </c>
      <c r="U94" s="51" t="s">
        <v>414</v>
      </c>
      <c r="V94" s="51" t="s">
        <v>155</v>
      </c>
      <c r="W94" s="57" t="s">
        <v>156</v>
      </c>
      <c r="X94" s="58">
        <v>0.5</v>
      </c>
      <c r="Y94" s="59">
        <v>0.5</v>
      </c>
      <c r="Z94" s="50" t="s">
        <v>121</v>
      </c>
      <c r="AA94" s="60" t="s">
        <v>602</v>
      </c>
      <c r="AB94" s="61">
        <v>42124</v>
      </c>
      <c r="AC94" s="51"/>
      <c r="AD94" s="50">
        <v>0</v>
      </c>
      <c r="AE94" s="62">
        <v>0</v>
      </c>
      <c r="AF94" s="59">
        <v>0.5</v>
      </c>
      <c r="AG94" s="50" t="s">
        <v>121</v>
      </c>
      <c r="AH94" s="51" t="s">
        <v>557</v>
      </c>
      <c r="AI94" s="53"/>
      <c r="AJ94" s="61">
        <v>42185</v>
      </c>
      <c r="AK94" s="52" t="s">
        <v>663</v>
      </c>
      <c r="AL94" s="50">
        <v>0.5</v>
      </c>
      <c r="AM94" s="62">
        <v>0.5</v>
      </c>
      <c r="AN94" s="59">
        <v>0.5</v>
      </c>
      <c r="AO94" s="50" t="s">
        <v>121</v>
      </c>
      <c r="AP94" s="51" t="s">
        <v>664</v>
      </c>
      <c r="AQ94" s="53" t="s">
        <v>560</v>
      </c>
      <c r="AR94" s="61">
        <v>42290</v>
      </c>
      <c r="AS94" s="51" t="s">
        <v>605</v>
      </c>
      <c r="AT94" s="50">
        <v>1</v>
      </c>
      <c r="AU94" s="62">
        <v>1</v>
      </c>
      <c r="AV94" s="59">
        <v>1</v>
      </c>
      <c r="AW94" s="50" t="s">
        <v>130</v>
      </c>
      <c r="AX94" s="51" t="s">
        <v>652</v>
      </c>
      <c r="AY94" s="53" t="s">
        <v>560</v>
      </c>
      <c r="AZ94" s="61"/>
      <c r="BA94" s="51"/>
      <c r="BB94" s="50"/>
      <c r="BC94" s="62" t="s">
        <v>133</v>
      </c>
      <c r="BD94" s="59" t="s">
        <v>133</v>
      </c>
      <c r="BE94" s="50" t="s">
        <v>133</v>
      </c>
      <c r="BF94" s="51"/>
      <c r="BG94" s="53"/>
      <c r="BH94" s="63"/>
      <c r="BI94" s="51"/>
      <c r="BJ94" s="64"/>
      <c r="BK94" s="62" t="s">
        <v>133</v>
      </c>
      <c r="BL94" s="59" t="s">
        <v>133</v>
      </c>
      <c r="BM94" s="50" t="s">
        <v>133</v>
      </c>
      <c r="BN94" s="51"/>
      <c r="BO94" s="53"/>
      <c r="BP94" s="48" t="s">
        <v>134</v>
      </c>
      <c r="BQ94" s="56" t="str">
        <f t="shared" si="1"/>
        <v>Claudia Patricia Morales Morales</v>
      </c>
      <c r="BR94" s="50"/>
      <c r="BS94" s="51"/>
      <c r="BT94" s="53"/>
    </row>
    <row r="95" spans="1:72" ht="409.5" x14ac:dyDescent="0.25">
      <c r="A95" s="48">
        <v>7</v>
      </c>
      <c r="B95" s="49">
        <v>41803</v>
      </c>
      <c r="C95" s="50" t="s">
        <v>274</v>
      </c>
      <c r="D95" s="51" t="s">
        <v>328</v>
      </c>
      <c r="E95" s="49">
        <v>41803</v>
      </c>
      <c r="F95" s="50">
        <v>175</v>
      </c>
      <c r="G95" s="52" t="s">
        <v>656</v>
      </c>
      <c r="H95" s="53" t="s">
        <v>410</v>
      </c>
      <c r="I95" s="54" t="s">
        <v>657</v>
      </c>
      <c r="J95" s="51" t="s">
        <v>607</v>
      </c>
      <c r="K95" s="50">
        <v>1</v>
      </c>
      <c r="L95" s="50" t="s">
        <v>173</v>
      </c>
      <c r="M95" s="51" t="s">
        <v>608</v>
      </c>
      <c r="N95" s="55">
        <v>1</v>
      </c>
      <c r="O95" s="49">
        <v>41821</v>
      </c>
      <c r="P95" s="49">
        <v>42459</v>
      </c>
      <c r="Q95" s="56" t="str">
        <f>IF(H95="","",VLOOKUP(H95,#REF!,2,FALSE))</f>
        <v>Subdirector Financiero</v>
      </c>
      <c r="R95" s="51" t="s">
        <v>414</v>
      </c>
      <c r="S95" s="51" t="s">
        <v>415</v>
      </c>
      <c r="T95" s="51" t="s">
        <v>416</v>
      </c>
      <c r="U95" s="51" t="s">
        <v>414</v>
      </c>
      <c r="V95" s="51" t="s">
        <v>155</v>
      </c>
      <c r="W95" s="57" t="s">
        <v>156</v>
      </c>
      <c r="X95" s="58">
        <v>0.66666666666666663</v>
      </c>
      <c r="Y95" s="59">
        <v>0.66666666666666663</v>
      </c>
      <c r="Z95" s="50" t="s">
        <v>264</v>
      </c>
      <c r="AA95" s="60" t="s">
        <v>634</v>
      </c>
      <c r="AB95" s="61">
        <v>42124</v>
      </c>
      <c r="AC95" s="51"/>
      <c r="AD95" s="50">
        <v>0.86</v>
      </c>
      <c r="AE95" s="62">
        <v>0.86</v>
      </c>
      <c r="AF95" s="59">
        <v>0.86</v>
      </c>
      <c r="AG95" s="50" t="s">
        <v>264</v>
      </c>
      <c r="AH95" s="51" t="s">
        <v>610</v>
      </c>
      <c r="AI95" s="53" t="s">
        <v>163</v>
      </c>
      <c r="AJ95" s="61">
        <v>42185</v>
      </c>
      <c r="AK95" s="52" t="s">
        <v>665</v>
      </c>
      <c r="AL95" s="50">
        <v>0.5</v>
      </c>
      <c r="AM95" s="62">
        <v>0.5</v>
      </c>
      <c r="AN95" s="59">
        <v>0.86</v>
      </c>
      <c r="AO95" s="50" t="s">
        <v>121</v>
      </c>
      <c r="AP95" s="51" t="s">
        <v>666</v>
      </c>
      <c r="AQ95" s="53" t="s">
        <v>560</v>
      </c>
      <c r="AR95" s="61">
        <v>42290</v>
      </c>
      <c r="AS95" s="51" t="s">
        <v>605</v>
      </c>
      <c r="AT95" s="50">
        <v>1</v>
      </c>
      <c r="AU95" s="62">
        <v>1</v>
      </c>
      <c r="AV95" s="59">
        <v>1</v>
      </c>
      <c r="AW95" s="50" t="s">
        <v>130</v>
      </c>
      <c r="AX95" s="51" t="s">
        <v>653</v>
      </c>
      <c r="AY95" s="53" t="s">
        <v>560</v>
      </c>
      <c r="AZ95" s="61"/>
      <c r="BA95" s="51"/>
      <c r="BB95" s="50"/>
      <c r="BC95" s="62" t="s">
        <v>133</v>
      </c>
      <c r="BD95" s="59" t="s">
        <v>133</v>
      </c>
      <c r="BE95" s="50" t="s">
        <v>133</v>
      </c>
      <c r="BF95" s="51"/>
      <c r="BG95" s="53"/>
      <c r="BH95" s="63"/>
      <c r="BI95" s="51"/>
      <c r="BJ95" s="64"/>
      <c r="BK95" s="62" t="s">
        <v>133</v>
      </c>
      <c r="BL95" s="59" t="s">
        <v>133</v>
      </c>
      <c r="BM95" s="50" t="s">
        <v>133</v>
      </c>
      <c r="BN95" s="51"/>
      <c r="BO95" s="53"/>
      <c r="BP95" s="48" t="s">
        <v>134</v>
      </c>
      <c r="BQ95" s="56" t="str">
        <f t="shared" si="1"/>
        <v>Claudia Patricia Morales Morales</v>
      </c>
      <c r="BR95" s="50"/>
      <c r="BS95" s="51"/>
      <c r="BT95" s="53"/>
    </row>
    <row r="96" spans="1:72" ht="409.5" x14ac:dyDescent="0.25">
      <c r="A96" s="48">
        <v>7</v>
      </c>
      <c r="B96" s="49">
        <v>41803</v>
      </c>
      <c r="C96" s="50" t="s">
        <v>274</v>
      </c>
      <c r="D96" s="51" t="s">
        <v>328</v>
      </c>
      <c r="E96" s="49">
        <v>41803</v>
      </c>
      <c r="F96" s="50">
        <v>175</v>
      </c>
      <c r="G96" s="52" t="s">
        <v>656</v>
      </c>
      <c r="H96" s="53" t="s">
        <v>410</v>
      </c>
      <c r="I96" s="54" t="s">
        <v>657</v>
      </c>
      <c r="J96" s="51" t="s">
        <v>614</v>
      </c>
      <c r="K96" s="50">
        <v>1</v>
      </c>
      <c r="L96" s="50" t="s">
        <v>173</v>
      </c>
      <c r="M96" s="51" t="s">
        <v>601</v>
      </c>
      <c r="N96" s="55">
        <v>1</v>
      </c>
      <c r="O96" s="49">
        <v>41821</v>
      </c>
      <c r="P96" s="49">
        <v>42459</v>
      </c>
      <c r="Q96" s="56" t="str">
        <f>IF(H96="","",VLOOKUP(H96,#REF!,2,FALSE))</f>
        <v>Subdirector Financiero</v>
      </c>
      <c r="R96" s="51" t="s">
        <v>414</v>
      </c>
      <c r="S96" s="51" t="s">
        <v>415</v>
      </c>
      <c r="T96" s="51" t="s">
        <v>416</v>
      </c>
      <c r="U96" s="51" t="s">
        <v>414</v>
      </c>
      <c r="V96" s="51" t="s">
        <v>155</v>
      </c>
      <c r="W96" s="57" t="s">
        <v>156</v>
      </c>
      <c r="X96" s="58">
        <v>0</v>
      </c>
      <c r="Y96" s="59">
        <v>0</v>
      </c>
      <c r="Z96" s="50" t="s">
        <v>121</v>
      </c>
      <c r="AA96" s="60" t="s">
        <v>615</v>
      </c>
      <c r="AB96" s="61">
        <v>42124</v>
      </c>
      <c r="AC96" s="51"/>
      <c r="AD96" s="50">
        <v>0</v>
      </c>
      <c r="AE96" s="62">
        <v>0</v>
      </c>
      <c r="AF96" s="59">
        <v>0</v>
      </c>
      <c r="AG96" s="50" t="s">
        <v>121</v>
      </c>
      <c r="AH96" s="51" t="s">
        <v>610</v>
      </c>
      <c r="AI96" s="53" t="s">
        <v>163</v>
      </c>
      <c r="AJ96" s="61">
        <v>42185</v>
      </c>
      <c r="AK96" s="52" t="s">
        <v>667</v>
      </c>
      <c r="AL96" s="50">
        <v>0.5</v>
      </c>
      <c r="AM96" s="62">
        <v>0.5</v>
      </c>
      <c r="AN96" s="59">
        <v>0.5</v>
      </c>
      <c r="AO96" s="50" t="s">
        <v>121</v>
      </c>
      <c r="AP96" s="51" t="s">
        <v>668</v>
      </c>
      <c r="AQ96" s="53" t="s">
        <v>560</v>
      </c>
      <c r="AR96" s="61">
        <v>42290</v>
      </c>
      <c r="AS96" s="51" t="s">
        <v>605</v>
      </c>
      <c r="AT96" s="50">
        <v>1</v>
      </c>
      <c r="AU96" s="62">
        <v>1</v>
      </c>
      <c r="AV96" s="59">
        <v>1</v>
      </c>
      <c r="AW96" s="50" t="s">
        <v>130</v>
      </c>
      <c r="AX96" s="51" t="s">
        <v>618</v>
      </c>
      <c r="AY96" s="53" t="s">
        <v>560</v>
      </c>
      <c r="AZ96" s="61"/>
      <c r="BA96" s="51"/>
      <c r="BB96" s="50"/>
      <c r="BC96" s="62" t="s">
        <v>133</v>
      </c>
      <c r="BD96" s="59" t="s">
        <v>133</v>
      </c>
      <c r="BE96" s="50" t="s">
        <v>133</v>
      </c>
      <c r="BF96" s="51"/>
      <c r="BG96" s="53"/>
      <c r="BH96" s="63"/>
      <c r="BI96" s="51"/>
      <c r="BJ96" s="64"/>
      <c r="BK96" s="62" t="s">
        <v>133</v>
      </c>
      <c r="BL96" s="59" t="s">
        <v>133</v>
      </c>
      <c r="BM96" s="50" t="s">
        <v>133</v>
      </c>
      <c r="BN96" s="51"/>
      <c r="BO96" s="53"/>
      <c r="BP96" s="48" t="s">
        <v>134</v>
      </c>
      <c r="BQ96" s="56" t="str">
        <f t="shared" si="1"/>
        <v>Claudia Patricia Morales Morales</v>
      </c>
      <c r="BR96" s="50"/>
      <c r="BS96" s="51"/>
      <c r="BT96" s="53"/>
    </row>
    <row r="97" spans="1:72" ht="409.5" x14ac:dyDescent="0.25">
      <c r="A97" s="48">
        <v>7</v>
      </c>
      <c r="B97" s="49">
        <v>41803</v>
      </c>
      <c r="C97" s="50" t="s">
        <v>274</v>
      </c>
      <c r="D97" s="51" t="s">
        <v>328</v>
      </c>
      <c r="E97" s="49">
        <v>41803</v>
      </c>
      <c r="F97" s="50">
        <v>177</v>
      </c>
      <c r="G97" s="52" t="s">
        <v>669</v>
      </c>
      <c r="H97" s="53" t="s">
        <v>410</v>
      </c>
      <c r="I97" s="54" t="s">
        <v>670</v>
      </c>
      <c r="J97" s="51" t="s">
        <v>621</v>
      </c>
      <c r="K97" s="50">
        <v>6</v>
      </c>
      <c r="L97" s="50" t="s">
        <v>173</v>
      </c>
      <c r="M97" s="51" t="s">
        <v>671</v>
      </c>
      <c r="N97" s="55">
        <v>1</v>
      </c>
      <c r="O97" s="49">
        <v>41821</v>
      </c>
      <c r="P97" s="49">
        <v>42459</v>
      </c>
      <c r="Q97" s="56" t="str">
        <f>IF(H97="","",VLOOKUP(H97,#REF!,2,FALSE))</f>
        <v>Subdirector Financiero</v>
      </c>
      <c r="R97" s="51" t="s">
        <v>414</v>
      </c>
      <c r="S97" s="51" t="s">
        <v>415</v>
      </c>
      <c r="T97" s="51" t="s">
        <v>416</v>
      </c>
      <c r="U97" s="51" t="s">
        <v>414</v>
      </c>
      <c r="V97" s="51" t="s">
        <v>155</v>
      </c>
      <c r="W97" s="57" t="s">
        <v>156</v>
      </c>
      <c r="X97" s="58">
        <v>1.04E-2</v>
      </c>
      <c r="Y97" s="59">
        <v>1.04E-2</v>
      </c>
      <c r="Z97" s="50" t="s">
        <v>121</v>
      </c>
      <c r="AA97" s="60" t="s">
        <v>579</v>
      </c>
      <c r="AB97" s="61">
        <v>42124</v>
      </c>
      <c r="AC97" s="51"/>
      <c r="AD97" s="50">
        <v>0</v>
      </c>
      <c r="AE97" s="62">
        <v>0</v>
      </c>
      <c r="AF97" s="59">
        <v>1.04E-2</v>
      </c>
      <c r="AG97" s="50" t="s">
        <v>121</v>
      </c>
      <c r="AH97" s="51" t="s">
        <v>557</v>
      </c>
      <c r="AI97" s="53"/>
      <c r="AJ97" s="61">
        <v>42185</v>
      </c>
      <c r="AK97" s="52" t="s">
        <v>672</v>
      </c>
      <c r="AL97" s="50">
        <v>1</v>
      </c>
      <c r="AM97" s="62">
        <v>0.16666666666666666</v>
      </c>
      <c r="AN97" s="59">
        <v>0.16666666666666666</v>
      </c>
      <c r="AO97" s="50" t="s">
        <v>121</v>
      </c>
      <c r="AP97" s="51" t="s">
        <v>673</v>
      </c>
      <c r="AQ97" s="53" t="s">
        <v>560</v>
      </c>
      <c r="AR97" s="61">
        <v>42290</v>
      </c>
      <c r="AS97" s="51" t="s">
        <v>625</v>
      </c>
      <c r="AT97" s="50">
        <v>5</v>
      </c>
      <c r="AU97" s="62">
        <v>0.83333333333333337</v>
      </c>
      <c r="AV97" s="59">
        <v>0.83333333333333337</v>
      </c>
      <c r="AW97" s="50" t="s">
        <v>264</v>
      </c>
      <c r="AX97" s="51" t="s">
        <v>674</v>
      </c>
      <c r="AY97" s="53" t="s">
        <v>560</v>
      </c>
      <c r="AZ97" s="61"/>
      <c r="BA97" s="51"/>
      <c r="BB97" s="50"/>
      <c r="BC97" s="62" t="s">
        <v>133</v>
      </c>
      <c r="BD97" s="59" t="s">
        <v>133</v>
      </c>
      <c r="BE97" s="50" t="s">
        <v>133</v>
      </c>
      <c r="BF97" s="51"/>
      <c r="BG97" s="53"/>
      <c r="BH97" s="63"/>
      <c r="BI97" s="51"/>
      <c r="BJ97" s="64"/>
      <c r="BK97" s="62" t="s">
        <v>133</v>
      </c>
      <c r="BL97" s="59" t="s">
        <v>133</v>
      </c>
      <c r="BM97" s="50" t="s">
        <v>133</v>
      </c>
      <c r="BN97" s="51"/>
      <c r="BO97" s="53"/>
      <c r="BP97" s="48" t="s">
        <v>149</v>
      </c>
      <c r="BQ97" s="56" t="str">
        <f t="shared" si="1"/>
        <v/>
      </c>
      <c r="BR97" s="50"/>
      <c r="BS97" s="51"/>
      <c r="BT97" s="53"/>
    </row>
    <row r="98" spans="1:72" ht="409.5" x14ac:dyDescent="0.25">
      <c r="A98" s="48">
        <v>7</v>
      </c>
      <c r="B98" s="49">
        <v>41803</v>
      </c>
      <c r="C98" s="50" t="s">
        <v>274</v>
      </c>
      <c r="D98" s="51" t="s">
        <v>328</v>
      </c>
      <c r="E98" s="49">
        <v>41803</v>
      </c>
      <c r="F98" s="50">
        <v>177</v>
      </c>
      <c r="G98" s="52" t="s">
        <v>669</v>
      </c>
      <c r="H98" s="53" t="s">
        <v>410</v>
      </c>
      <c r="I98" s="54" t="s">
        <v>670</v>
      </c>
      <c r="J98" s="51" t="s">
        <v>585</v>
      </c>
      <c r="K98" s="50">
        <v>1</v>
      </c>
      <c r="L98" s="50" t="s">
        <v>173</v>
      </c>
      <c r="M98" s="51" t="s">
        <v>586</v>
      </c>
      <c r="N98" s="55">
        <v>1</v>
      </c>
      <c r="O98" s="49">
        <v>41821</v>
      </c>
      <c r="P98" s="49">
        <v>42459</v>
      </c>
      <c r="Q98" s="56" t="str">
        <f>IF(H98="","",VLOOKUP(H98,#REF!,2,FALSE))</f>
        <v>Subdirector Financiero</v>
      </c>
      <c r="R98" s="51" t="s">
        <v>414</v>
      </c>
      <c r="S98" s="51" t="s">
        <v>587</v>
      </c>
      <c r="T98" s="51" t="s">
        <v>588</v>
      </c>
      <c r="U98" s="51" t="s">
        <v>589</v>
      </c>
      <c r="V98" s="51" t="s">
        <v>155</v>
      </c>
      <c r="W98" s="57" t="s">
        <v>156</v>
      </c>
      <c r="X98" s="58">
        <v>0</v>
      </c>
      <c r="Y98" s="59">
        <v>0</v>
      </c>
      <c r="Z98" s="50" t="s">
        <v>121</v>
      </c>
      <c r="AA98" s="60" t="s">
        <v>590</v>
      </c>
      <c r="AB98" s="61">
        <v>42124</v>
      </c>
      <c r="AC98" s="51" t="s">
        <v>591</v>
      </c>
      <c r="AD98" s="50">
        <v>0.47</v>
      </c>
      <c r="AE98" s="62">
        <v>0.47000000000000003</v>
      </c>
      <c r="AF98" s="59">
        <v>0.47000000000000003</v>
      </c>
      <c r="AG98" s="50" t="s">
        <v>121</v>
      </c>
      <c r="AH98" s="51" t="s">
        <v>592</v>
      </c>
      <c r="AI98" s="53" t="s">
        <v>593</v>
      </c>
      <c r="AJ98" s="61">
        <v>42185</v>
      </c>
      <c r="AK98" s="52" t="s">
        <v>675</v>
      </c>
      <c r="AL98" s="50">
        <v>0.5</v>
      </c>
      <c r="AM98" s="62">
        <v>0.5</v>
      </c>
      <c r="AN98" s="59">
        <v>0.5</v>
      </c>
      <c r="AO98" s="50" t="s">
        <v>121</v>
      </c>
      <c r="AP98" s="51" t="s">
        <v>676</v>
      </c>
      <c r="AQ98" s="53" t="s">
        <v>649</v>
      </c>
      <c r="AR98" s="61">
        <v>42297</v>
      </c>
      <c r="AS98" s="51" t="s">
        <v>597</v>
      </c>
      <c r="AT98" s="50">
        <v>1</v>
      </c>
      <c r="AU98" s="62">
        <v>1</v>
      </c>
      <c r="AV98" s="59">
        <v>1</v>
      </c>
      <c r="AW98" s="50" t="s">
        <v>130</v>
      </c>
      <c r="AX98" s="51" t="s">
        <v>630</v>
      </c>
      <c r="AY98" s="53" t="s">
        <v>599</v>
      </c>
      <c r="AZ98" s="61"/>
      <c r="BA98" s="51"/>
      <c r="BB98" s="50"/>
      <c r="BC98" s="62" t="s">
        <v>133</v>
      </c>
      <c r="BD98" s="59" t="s">
        <v>133</v>
      </c>
      <c r="BE98" s="50" t="s">
        <v>133</v>
      </c>
      <c r="BF98" s="51"/>
      <c r="BG98" s="53"/>
      <c r="BH98" s="63"/>
      <c r="BI98" s="51"/>
      <c r="BJ98" s="64"/>
      <c r="BK98" s="62" t="s">
        <v>133</v>
      </c>
      <c r="BL98" s="59" t="s">
        <v>133</v>
      </c>
      <c r="BM98" s="50" t="s">
        <v>133</v>
      </c>
      <c r="BN98" s="51"/>
      <c r="BO98" s="53"/>
      <c r="BP98" s="48" t="s">
        <v>134</v>
      </c>
      <c r="BQ98" s="56" t="str">
        <f t="shared" si="1"/>
        <v>PL: Nicolás David Castillo González
SF: Claudia Patricia Morales Morales
SA: Rubén Antonio Mora Garcés</v>
      </c>
      <c r="BR98" s="50"/>
      <c r="BS98" s="51"/>
      <c r="BT98" s="53"/>
    </row>
    <row r="99" spans="1:72" ht="326.25" x14ac:dyDescent="0.25">
      <c r="A99" s="48">
        <v>7</v>
      </c>
      <c r="B99" s="49">
        <v>41803</v>
      </c>
      <c r="C99" s="50" t="s">
        <v>274</v>
      </c>
      <c r="D99" s="51" t="s">
        <v>328</v>
      </c>
      <c r="E99" s="49">
        <v>41803</v>
      </c>
      <c r="F99" s="50">
        <v>177</v>
      </c>
      <c r="G99" s="52" t="s">
        <v>669</v>
      </c>
      <c r="H99" s="53" t="s">
        <v>410</v>
      </c>
      <c r="I99" s="54" t="s">
        <v>670</v>
      </c>
      <c r="J99" s="51" t="s">
        <v>600</v>
      </c>
      <c r="K99" s="50">
        <v>1</v>
      </c>
      <c r="L99" s="50" t="s">
        <v>173</v>
      </c>
      <c r="M99" s="51" t="s">
        <v>601</v>
      </c>
      <c r="N99" s="55">
        <v>1</v>
      </c>
      <c r="O99" s="49">
        <v>41821</v>
      </c>
      <c r="P99" s="49">
        <v>42459</v>
      </c>
      <c r="Q99" s="56" t="str">
        <f>IF(H99="","",VLOOKUP(H99,#REF!,2,FALSE))</f>
        <v>Subdirector Financiero</v>
      </c>
      <c r="R99" s="51" t="s">
        <v>414</v>
      </c>
      <c r="S99" s="51" t="s">
        <v>415</v>
      </c>
      <c r="T99" s="51" t="s">
        <v>416</v>
      </c>
      <c r="U99" s="51" t="s">
        <v>414</v>
      </c>
      <c r="V99" s="51" t="s">
        <v>155</v>
      </c>
      <c r="W99" s="57" t="s">
        <v>156</v>
      </c>
      <c r="X99" s="58">
        <v>0.5</v>
      </c>
      <c r="Y99" s="59">
        <v>0.5</v>
      </c>
      <c r="Z99" s="50" t="s">
        <v>121</v>
      </c>
      <c r="AA99" s="60" t="s">
        <v>602</v>
      </c>
      <c r="AB99" s="61">
        <v>42124</v>
      </c>
      <c r="AC99" s="51"/>
      <c r="AD99" s="50">
        <v>0</v>
      </c>
      <c r="AE99" s="62">
        <v>0</v>
      </c>
      <c r="AF99" s="59">
        <v>0.5</v>
      </c>
      <c r="AG99" s="50" t="s">
        <v>121</v>
      </c>
      <c r="AH99" s="51" t="s">
        <v>557</v>
      </c>
      <c r="AI99" s="53"/>
      <c r="AJ99" s="61">
        <v>42185</v>
      </c>
      <c r="AK99" s="52" t="s">
        <v>677</v>
      </c>
      <c r="AL99" s="50">
        <v>0.5</v>
      </c>
      <c r="AM99" s="62">
        <v>0.5</v>
      </c>
      <c r="AN99" s="59">
        <v>0.5</v>
      </c>
      <c r="AO99" s="50" t="s">
        <v>121</v>
      </c>
      <c r="AP99" s="51" t="s">
        <v>678</v>
      </c>
      <c r="AQ99" s="53" t="s">
        <v>560</v>
      </c>
      <c r="AR99" s="61">
        <v>42290</v>
      </c>
      <c r="AS99" s="51" t="s">
        <v>605</v>
      </c>
      <c r="AT99" s="50">
        <v>1</v>
      </c>
      <c r="AU99" s="62">
        <v>1</v>
      </c>
      <c r="AV99" s="59">
        <v>1</v>
      </c>
      <c r="AW99" s="50" t="s">
        <v>130</v>
      </c>
      <c r="AX99" s="51" t="s">
        <v>652</v>
      </c>
      <c r="AY99" s="53" t="s">
        <v>560</v>
      </c>
      <c r="AZ99" s="61"/>
      <c r="BA99" s="51"/>
      <c r="BB99" s="50"/>
      <c r="BC99" s="62" t="s">
        <v>133</v>
      </c>
      <c r="BD99" s="59" t="s">
        <v>133</v>
      </c>
      <c r="BE99" s="50" t="s">
        <v>133</v>
      </c>
      <c r="BF99" s="51"/>
      <c r="BG99" s="53"/>
      <c r="BH99" s="63"/>
      <c r="BI99" s="51"/>
      <c r="BJ99" s="64"/>
      <c r="BK99" s="62" t="s">
        <v>133</v>
      </c>
      <c r="BL99" s="59" t="s">
        <v>133</v>
      </c>
      <c r="BM99" s="50" t="s">
        <v>133</v>
      </c>
      <c r="BN99" s="51"/>
      <c r="BO99" s="53"/>
      <c r="BP99" s="48" t="s">
        <v>134</v>
      </c>
      <c r="BQ99" s="56" t="str">
        <f t="shared" si="1"/>
        <v>Claudia Patricia Morales Morales</v>
      </c>
      <c r="BR99" s="50"/>
      <c r="BS99" s="51"/>
      <c r="BT99" s="53"/>
    </row>
    <row r="100" spans="1:72" ht="326.25" x14ac:dyDescent="0.25">
      <c r="A100" s="48">
        <v>7</v>
      </c>
      <c r="B100" s="49">
        <v>41803</v>
      </c>
      <c r="C100" s="50" t="s">
        <v>274</v>
      </c>
      <c r="D100" s="51" t="s">
        <v>328</v>
      </c>
      <c r="E100" s="49">
        <v>41803</v>
      </c>
      <c r="F100" s="50">
        <v>177</v>
      </c>
      <c r="G100" s="52" t="s">
        <v>669</v>
      </c>
      <c r="H100" s="53" t="s">
        <v>410</v>
      </c>
      <c r="I100" s="54" t="s">
        <v>670</v>
      </c>
      <c r="J100" s="51" t="s">
        <v>607</v>
      </c>
      <c r="K100" s="50">
        <v>1</v>
      </c>
      <c r="L100" s="50" t="s">
        <v>173</v>
      </c>
      <c r="M100" s="51" t="s">
        <v>608</v>
      </c>
      <c r="N100" s="55">
        <v>1</v>
      </c>
      <c r="O100" s="49">
        <v>41821</v>
      </c>
      <c r="P100" s="49">
        <v>42459</v>
      </c>
      <c r="Q100" s="56" t="str">
        <f>IF(H100="","",VLOOKUP(H100,#REF!,2,FALSE))</f>
        <v>Subdirector Financiero</v>
      </c>
      <c r="R100" s="51" t="s">
        <v>414</v>
      </c>
      <c r="S100" s="51" t="s">
        <v>415</v>
      </c>
      <c r="T100" s="51" t="s">
        <v>416</v>
      </c>
      <c r="U100" s="51" t="s">
        <v>414</v>
      </c>
      <c r="V100" s="51" t="s">
        <v>155</v>
      </c>
      <c r="W100" s="57" t="s">
        <v>156</v>
      </c>
      <c r="X100" s="58">
        <v>0.66666666666666663</v>
      </c>
      <c r="Y100" s="59">
        <v>0.66666666666666663</v>
      </c>
      <c r="Z100" s="50" t="s">
        <v>264</v>
      </c>
      <c r="AA100" s="60" t="s">
        <v>634</v>
      </c>
      <c r="AB100" s="61">
        <v>42124</v>
      </c>
      <c r="AC100" s="51"/>
      <c r="AD100" s="50">
        <v>0.86</v>
      </c>
      <c r="AE100" s="62">
        <v>0.86</v>
      </c>
      <c r="AF100" s="59">
        <v>0.86</v>
      </c>
      <c r="AG100" s="50" t="s">
        <v>264</v>
      </c>
      <c r="AH100" s="51" t="s">
        <v>610</v>
      </c>
      <c r="AI100" s="53" t="s">
        <v>163</v>
      </c>
      <c r="AJ100" s="61">
        <v>42185</v>
      </c>
      <c r="AK100" s="52" t="s">
        <v>679</v>
      </c>
      <c r="AL100" s="50">
        <v>0.5</v>
      </c>
      <c r="AM100" s="62">
        <v>0.5</v>
      </c>
      <c r="AN100" s="59">
        <v>0.86</v>
      </c>
      <c r="AO100" s="50" t="s">
        <v>121</v>
      </c>
      <c r="AP100" s="51" t="s">
        <v>680</v>
      </c>
      <c r="AQ100" s="53" t="s">
        <v>560</v>
      </c>
      <c r="AR100" s="61">
        <v>42290</v>
      </c>
      <c r="AS100" s="51" t="s">
        <v>605</v>
      </c>
      <c r="AT100" s="50">
        <v>1</v>
      </c>
      <c r="AU100" s="62">
        <v>1</v>
      </c>
      <c r="AV100" s="59">
        <v>1</v>
      </c>
      <c r="AW100" s="50" t="s">
        <v>130</v>
      </c>
      <c r="AX100" s="51" t="s">
        <v>681</v>
      </c>
      <c r="AY100" s="53" t="s">
        <v>560</v>
      </c>
      <c r="AZ100" s="61"/>
      <c r="BA100" s="51"/>
      <c r="BB100" s="50"/>
      <c r="BC100" s="62" t="s">
        <v>133</v>
      </c>
      <c r="BD100" s="59" t="s">
        <v>133</v>
      </c>
      <c r="BE100" s="50" t="s">
        <v>133</v>
      </c>
      <c r="BF100" s="51"/>
      <c r="BG100" s="53"/>
      <c r="BH100" s="63"/>
      <c r="BI100" s="51"/>
      <c r="BJ100" s="64"/>
      <c r="BK100" s="62" t="s">
        <v>133</v>
      </c>
      <c r="BL100" s="59" t="s">
        <v>133</v>
      </c>
      <c r="BM100" s="50" t="s">
        <v>133</v>
      </c>
      <c r="BN100" s="51"/>
      <c r="BO100" s="53"/>
      <c r="BP100" s="48" t="s">
        <v>134</v>
      </c>
      <c r="BQ100" s="56" t="str">
        <f t="shared" si="1"/>
        <v>Claudia Patricia Morales Morales</v>
      </c>
      <c r="BR100" s="50"/>
      <c r="BS100" s="51"/>
      <c r="BT100" s="53"/>
    </row>
    <row r="101" spans="1:72" ht="326.25" x14ac:dyDescent="0.25">
      <c r="A101" s="48">
        <v>7</v>
      </c>
      <c r="B101" s="49">
        <v>41803</v>
      </c>
      <c r="C101" s="50" t="s">
        <v>274</v>
      </c>
      <c r="D101" s="51" t="s">
        <v>328</v>
      </c>
      <c r="E101" s="49">
        <v>41803</v>
      </c>
      <c r="F101" s="50">
        <v>177</v>
      </c>
      <c r="G101" s="52" t="s">
        <v>669</v>
      </c>
      <c r="H101" s="53" t="s">
        <v>410</v>
      </c>
      <c r="I101" s="54" t="s">
        <v>670</v>
      </c>
      <c r="J101" s="51" t="s">
        <v>614</v>
      </c>
      <c r="K101" s="50">
        <v>1</v>
      </c>
      <c r="L101" s="50" t="s">
        <v>173</v>
      </c>
      <c r="M101" s="51" t="s">
        <v>601</v>
      </c>
      <c r="N101" s="55">
        <v>1</v>
      </c>
      <c r="O101" s="49">
        <v>41821</v>
      </c>
      <c r="P101" s="49">
        <v>42459</v>
      </c>
      <c r="Q101" s="56" t="str">
        <f>IF(H101="","",VLOOKUP(H101,#REF!,2,FALSE))</f>
        <v>Subdirector Financiero</v>
      </c>
      <c r="R101" s="51" t="s">
        <v>414</v>
      </c>
      <c r="S101" s="51" t="s">
        <v>415</v>
      </c>
      <c r="T101" s="51" t="s">
        <v>416</v>
      </c>
      <c r="U101" s="51" t="s">
        <v>414</v>
      </c>
      <c r="V101" s="51" t="s">
        <v>155</v>
      </c>
      <c r="W101" s="57" t="s">
        <v>156</v>
      </c>
      <c r="X101" s="58">
        <v>0</v>
      </c>
      <c r="Y101" s="59">
        <v>0</v>
      </c>
      <c r="Z101" s="50" t="s">
        <v>121</v>
      </c>
      <c r="AA101" s="60" t="s">
        <v>615</v>
      </c>
      <c r="AB101" s="61">
        <v>42124</v>
      </c>
      <c r="AC101" s="51"/>
      <c r="AD101" s="50">
        <v>0</v>
      </c>
      <c r="AE101" s="62">
        <v>0</v>
      </c>
      <c r="AF101" s="59">
        <v>0</v>
      </c>
      <c r="AG101" s="50" t="s">
        <v>121</v>
      </c>
      <c r="AH101" s="51" t="s">
        <v>610</v>
      </c>
      <c r="AI101" s="53" t="s">
        <v>163</v>
      </c>
      <c r="AJ101" s="61">
        <v>42185</v>
      </c>
      <c r="AK101" s="52" t="s">
        <v>654</v>
      </c>
      <c r="AL101" s="50">
        <v>0.5</v>
      </c>
      <c r="AM101" s="62">
        <v>0.5</v>
      </c>
      <c r="AN101" s="59">
        <v>0.5</v>
      </c>
      <c r="AO101" s="50" t="s">
        <v>121</v>
      </c>
      <c r="AP101" s="51" t="s">
        <v>682</v>
      </c>
      <c r="AQ101" s="53" t="s">
        <v>560</v>
      </c>
      <c r="AR101" s="61">
        <v>42290</v>
      </c>
      <c r="AS101" s="51" t="s">
        <v>605</v>
      </c>
      <c r="AT101" s="50">
        <v>1</v>
      </c>
      <c r="AU101" s="62">
        <v>1</v>
      </c>
      <c r="AV101" s="59">
        <v>1</v>
      </c>
      <c r="AW101" s="50" t="s">
        <v>130</v>
      </c>
      <c r="AX101" s="51" t="s">
        <v>655</v>
      </c>
      <c r="AY101" s="53" t="s">
        <v>560</v>
      </c>
      <c r="AZ101" s="61"/>
      <c r="BA101" s="51"/>
      <c r="BB101" s="50"/>
      <c r="BC101" s="62" t="s">
        <v>133</v>
      </c>
      <c r="BD101" s="59" t="s">
        <v>133</v>
      </c>
      <c r="BE101" s="50" t="s">
        <v>133</v>
      </c>
      <c r="BF101" s="51"/>
      <c r="BG101" s="53"/>
      <c r="BH101" s="63"/>
      <c r="BI101" s="51"/>
      <c r="BJ101" s="64"/>
      <c r="BK101" s="62" t="s">
        <v>133</v>
      </c>
      <c r="BL101" s="59" t="s">
        <v>133</v>
      </c>
      <c r="BM101" s="50" t="s">
        <v>133</v>
      </c>
      <c r="BN101" s="51"/>
      <c r="BO101" s="53"/>
      <c r="BP101" s="48" t="s">
        <v>134</v>
      </c>
      <c r="BQ101" s="56" t="str">
        <f t="shared" si="1"/>
        <v>Claudia Patricia Morales Morales</v>
      </c>
      <c r="BR101" s="50"/>
      <c r="BS101" s="51"/>
      <c r="BT101" s="53"/>
    </row>
    <row r="102" spans="1:72" ht="213.75" x14ac:dyDescent="0.25">
      <c r="A102" s="48">
        <v>7</v>
      </c>
      <c r="B102" s="49">
        <v>41803</v>
      </c>
      <c r="C102" s="50" t="s">
        <v>274</v>
      </c>
      <c r="D102" s="51" t="s">
        <v>328</v>
      </c>
      <c r="E102" s="49">
        <v>41803</v>
      </c>
      <c r="F102" s="50">
        <v>178</v>
      </c>
      <c r="G102" s="52" t="s">
        <v>683</v>
      </c>
      <c r="H102" s="53" t="s">
        <v>278</v>
      </c>
      <c r="I102" s="54" t="s">
        <v>684</v>
      </c>
      <c r="J102" s="51" t="s">
        <v>685</v>
      </c>
      <c r="K102" s="50">
        <v>1</v>
      </c>
      <c r="L102" s="50" t="s">
        <v>173</v>
      </c>
      <c r="M102" s="51" t="s">
        <v>686</v>
      </c>
      <c r="N102" s="55">
        <v>1</v>
      </c>
      <c r="O102" s="49">
        <v>42275</v>
      </c>
      <c r="P102" s="49">
        <v>42338</v>
      </c>
      <c r="Q102" s="56" t="str">
        <f>IF(H102="","",VLOOKUP(H102,#REF!,2,FALSE))</f>
        <v>Secretario General</v>
      </c>
      <c r="R102" s="51" t="s">
        <v>282</v>
      </c>
      <c r="S102" s="51" t="s">
        <v>687</v>
      </c>
      <c r="T102" s="51" t="s">
        <v>688</v>
      </c>
      <c r="U102" s="51" t="s">
        <v>689</v>
      </c>
      <c r="V102" s="51" t="s">
        <v>155</v>
      </c>
      <c r="W102" s="57" t="s">
        <v>156</v>
      </c>
      <c r="X102" s="58">
        <v>0.5</v>
      </c>
      <c r="Y102" s="59">
        <v>0.5</v>
      </c>
      <c r="Z102" s="50" t="s">
        <v>264</v>
      </c>
      <c r="AA102" s="60" t="s">
        <v>690</v>
      </c>
      <c r="AB102" s="61">
        <v>42124</v>
      </c>
      <c r="AC102" s="51" t="s">
        <v>691</v>
      </c>
      <c r="AD102" s="50">
        <v>2.75</v>
      </c>
      <c r="AE102" s="62">
        <v>0.91666666666666663</v>
      </c>
      <c r="AF102" s="59">
        <v>0.91666666666666663</v>
      </c>
      <c r="AG102" s="50" t="s">
        <v>264</v>
      </c>
      <c r="AH102" s="51" t="s">
        <v>692</v>
      </c>
      <c r="AI102" s="53" t="s">
        <v>160</v>
      </c>
      <c r="AJ102" s="61">
        <v>42185</v>
      </c>
      <c r="AK102" s="52" t="s">
        <v>693</v>
      </c>
      <c r="AL102" s="50">
        <v>0</v>
      </c>
      <c r="AM102" s="62">
        <v>0</v>
      </c>
      <c r="AN102" s="59">
        <v>0.91666666666666663</v>
      </c>
      <c r="AO102" s="50" t="s">
        <v>121</v>
      </c>
      <c r="AP102" s="51" t="s">
        <v>694</v>
      </c>
      <c r="AQ102" s="53" t="s">
        <v>148</v>
      </c>
      <c r="AR102" s="61">
        <v>42296</v>
      </c>
      <c r="AS102" s="51" t="s">
        <v>695</v>
      </c>
      <c r="AT102" s="62">
        <v>0.5</v>
      </c>
      <c r="AU102" s="62">
        <v>0.5</v>
      </c>
      <c r="AV102" s="59">
        <v>0.91666666666666663</v>
      </c>
      <c r="AW102" s="50" t="s">
        <v>264</v>
      </c>
      <c r="AX102" s="51" t="s">
        <v>696</v>
      </c>
      <c r="AY102" s="53" t="s">
        <v>697</v>
      </c>
      <c r="AZ102" s="61"/>
      <c r="BA102" s="51"/>
      <c r="BB102" s="50"/>
      <c r="BC102" s="62" t="s">
        <v>133</v>
      </c>
      <c r="BD102" s="59" t="s">
        <v>133</v>
      </c>
      <c r="BE102" s="50" t="s">
        <v>133</v>
      </c>
      <c r="BF102" s="51"/>
      <c r="BG102" s="53"/>
      <c r="BH102" s="63"/>
      <c r="BI102" s="51"/>
      <c r="BJ102" s="64"/>
      <c r="BK102" s="62" t="s">
        <v>133</v>
      </c>
      <c r="BL102" s="59" t="s">
        <v>133</v>
      </c>
      <c r="BM102" s="50" t="s">
        <v>133</v>
      </c>
      <c r="BN102" s="51"/>
      <c r="BO102" s="53"/>
      <c r="BP102" s="48" t="s">
        <v>149</v>
      </c>
      <c r="BQ102" s="56" t="str">
        <f t="shared" si="1"/>
        <v/>
      </c>
      <c r="BR102" s="50"/>
      <c r="BS102" s="51"/>
      <c r="BT102" s="53"/>
    </row>
    <row r="103" spans="1:72" ht="213.75" x14ac:dyDescent="0.25">
      <c r="A103" s="48">
        <v>7</v>
      </c>
      <c r="B103" s="49">
        <v>41803</v>
      </c>
      <c r="C103" s="50" t="s">
        <v>274</v>
      </c>
      <c r="D103" s="51" t="s">
        <v>328</v>
      </c>
      <c r="E103" s="49">
        <v>41803</v>
      </c>
      <c r="F103" s="50">
        <v>178</v>
      </c>
      <c r="G103" s="52" t="s">
        <v>683</v>
      </c>
      <c r="H103" s="53" t="s">
        <v>278</v>
      </c>
      <c r="I103" s="54" t="s">
        <v>684</v>
      </c>
      <c r="J103" s="51" t="s">
        <v>698</v>
      </c>
      <c r="K103" s="50">
        <v>3</v>
      </c>
      <c r="L103" s="50" t="s">
        <v>173</v>
      </c>
      <c r="M103" s="51" t="s">
        <v>699</v>
      </c>
      <c r="N103" s="55">
        <v>1</v>
      </c>
      <c r="O103" s="49">
        <v>42275</v>
      </c>
      <c r="P103" s="49">
        <v>42623</v>
      </c>
      <c r="Q103" s="56" t="str">
        <f>IF(H103="","",VLOOKUP(H103,#REF!,2,FALSE))</f>
        <v>Secretario General</v>
      </c>
      <c r="R103" s="51" t="s">
        <v>282</v>
      </c>
      <c r="S103" s="51" t="s">
        <v>687</v>
      </c>
      <c r="T103" s="51" t="s">
        <v>688</v>
      </c>
      <c r="U103" s="51" t="s">
        <v>689</v>
      </c>
      <c r="V103" s="51" t="s">
        <v>155</v>
      </c>
      <c r="W103" s="57" t="s">
        <v>156</v>
      </c>
      <c r="X103" s="58">
        <v>0.5</v>
      </c>
      <c r="Y103" s="59">
        <v>0.5</v>
      </c>
      <c r="Z103" s="50" t="s">
        <v>264</v>
      </c>
      <c r="AA103" s="60" t="s">
        <v>690</v>
      </c>
      <c r="AB103" s="61">
        <v>42124</v>
      </c>
      <c r="AC103" s="51" t="s">
        <v>691</v>
      </c>
      <c r="AD103" s="50">
        <v>2.75</v>
      </c>
      <c r="AE103" s="62">
        <v>0.91666666666666663</v>
      </c>
      <c r="AF103" s="59">
        <v>0.91666666666666663</v>
      </c>
      <c r="AG103" s="50" t="s">
        <v>264</v>
      </c>
      <c r="AH103" s="51" t="s">
        <v>692</v>
      </c>
      <c r="AI103" s="53" t="s">
        <v>160</v>
      </c>
      <c r="AJ103" s="61">
        <v>42185</v>
      </c>
      <c r="AK103" s="52" t="s">
        <v>693</v>
      </c>
      <c r="AL103" s="50">
        <v>0</v>
      </c>
      <c r="AM103" s="62">
        <v>0</v>
      </c>
      <c r="AN103" s="59">
        <v>0.91666666666666663</v>
      </c>
      <c r="AO103" s="50" t="s">
        <v>121</v>
      </c>
      <c r="AP103" s="51" t="s">
        <v>694</v>
      </c>
      <c r="AQ103" s="53" t="s">
        <v>148</v>
      </c>
      <c r="AR103" s="61">
        <v>42296</v>
      </c>
      <c r="AS103" s="51" t="s">
        <v>695</v>
      </c>
      <c r="AT103" s="62">
        <v>0.33333333333333331</v>
      </c>
      <c r="AU103" s="62">
        <v>0.1111111111111111</v>
      </c>
      <c r="AV103" s="59">
        <v>0.91666666666666663</v>
      </c>
      <c r="AW103" s="50" t="s">
        <v>264</v>
      </c>
      <c r="AX103" s="51" t="s">
        <v>700</v>
      </c>
      <c r="AY103" s="53" t="s">
        <v>701</v>
      </c>
      <c r="AZ103" s="61"/>
      <c r="BA103" s="51"/>
      <c r="BB103" s="50"/>
      <c r="BC103" s="62" t="s">
        <v>133</v>
      </c>
      <c r="BD103" s="59" t="s">
        <v>133</v>
      </c>
      <c r="BE103" s="50" t="s">
        <v>133</v>
      </c>
      <c r="BF103" s="51"/>
      <c r="BG103" s="53"/>
      <c r="BH103" s="63"/>
      <c r="BI103" s="51"/>
      <c r="BJ103" s="64"/>
      <c r="BK103" s="62" t="s">
        <v>133</v>
      </c>
      <c r="BL103" s="59" t="s">
        <v>133</v>
      </c>
      <c r="BM103" s="50" t="s">
        <v>133</v>
      </c>
      <c r="BN103" s="51"/>
      <c r="BO103" s="53"/>
      <c r="BP103" s="48" t="s">
        <v>149</v>
      </c>
      <c r="BQ103" s="56" t="str">
        <f t="shared" si="1"/>
        <v/>
      </c>
      <c r="BR103" s="50"/>
      <c r="BS103" s="51"/>
      <c r="BT103" s="53"/>
    </row>
    <row r="104" spans="1:72" ht="409.5" x14ac:dyDescent="0.25">
      <c r="A104" s="48">
        <v>7</v>
      </c>
      <c r="B104" s="49">
        <v>41803</v>
      </c>
      <c r="C104" s="50" t="s">
        <v>274</v>
      </c>
      <c r="D104" s="51" t="s">
        <v>328</v>
      </c>
      <c r="E104" s="49">
        <v>41803</v>
      </c>
      <c r="F104" s="50">
        <v>181</v>
      </c>
      <c r="G104" s="52" t="s">
        <v>702</v>
      </c>
      <c r="H104" s="53" t="s">
        <v>136</v>
      </c>
      <c r="I104" s="54" t="s">
        <v>703</v>
      </c>
      <c r="J104" s="51" t="s">
        <v>704</v>
      </c>
      <c r="K104" s="50">
        <v>1</v>
      </c>
      <c r="L104" s="50" t="s">
        <v>173</v>
      </c>
      <c r="M104" s="51" t="s">
        <v>705</v>
      </c>
      <c r="N104" s="55">
        <v>1</v>
      </c>
      <c r="O104" s="49">
        <v>41821</v>
      </c>
      <c r="P104" s="49">
        <v>42459</v>
      </c>
      <c r="Q104" s="56" t="str">
        <f>IF(H104="","",VLOOKUP(H104,#REF!,2,FALSE))</f>
        <v xml:space="preserve">Subdirector Administrativo </v>
      </c>
      <c r="R104" s="51" t="s">
        <v>138</v>
      </c>
      <c r="S104" s="51" t="s">
        <v>153</v>
      </c>
      <c r="T104" s="51" t="s">
        <v>154</v>
      </c>
      <c r="U104" s="51" t="s">
        <v>138</v>
      </c>
      <c r="V104" s="51" t="s">
        <v>417</v>
      </c>
      <c r="W104" s="57" t="s">
        <v>120</v>
      </c>
      <c r="X104" s="58">
        <v>0</v>
      </c>
      <c r="Y104" s="59">
        <v>0</v>
      </c>
      <c r="Z104" s="50" t="s">
        <v>264</v>
      </c>
      <c r="AA104" s="60" t="s">
        <v>706</v>
      </c>
      <c r="AB104" s="61">
        <v>42124</v>
      </c>
      <c r="AC104" s="51" t="s">
        <v>707</v>
      </c>
      <c r="AD104" s="50">
        <v>0.8571428571428571</v>
      </c>
      <c r="AE104" s="62">
        <v>0.8571428571428571</v>
      </c>
      <c r="AF104" s="59">
        <v>0.8571428571428571</v>
      </c>
      <c r="AG104" s="50" t="s">
        <v>264</v>
      </c>
      <c r="AH104" s="51" t="s">
        <v>708</v>
      </c>
      <c r="AI104" s="53" t="s">
        <v>160</v>
      </c>
      <c r="AJ104" s="61">
        <v>42185</v>
      </c>
      <c r="AK104" s="52" t="s">
        <v>709</v>
      </c>
      <c r="AL104" s="50">
        <v>1</v>
      </c>
      <c r="AM104" s="62">
        <v>1</v>
      </c>
      <c r="AN104" s="59">
        <v>1</v>
      </c>
      <c r="AO104" s="50" t="s">
        <v>130</v>
      </c>
      <c r="AP104" s="51" t="s">
        <v>710</v>
      </c>
      <c r="AQ104" s="53" t="s">
        <v>163</v>
      </c>
      <c r="AR104" s="61"/>
      <c r="AS104" s="51"/>
      <c r="AT104" s="50"/>
      <c r="AU104" s="62" t="s">
        <v>133</v>
      </c>
      <c r="AV104" s="59" t="s">
        <v>133</v>
      </c>
      <c r="AW104" s="50" t="s">
        <v>133</v>
      </c>
      <c r="AX104" s="51"/>
      <c r="AY104" s="53"/>
      <c r="AZ104" s="61"/>
      <c r="BA104" s="51"/>
      <c r="BB104" s="50"/>
      <c r="BC104" s="62" t="s">
        <v>133</v>
      </c>
      <c r="BD104" s="59" t="s">
        <v>133</v>
      </c>
      <c r="BE104" s="50" t="s">
        <v>133</v>
      </c>
      <c r="BF104" s="51"/>
      <c r="BG104" s="53"/>
      <c r="BH104" s="63"/>
      <c r="BI104" s="51"/>
      <c r="BJ104" s="64"/>
      <c r="BK104" s="62" t="s">
        <v>133</v>
      </c>
      <c r="BL104" s="59" t="s">
        <v>133</v>
      </c>
      <c r="BM104" s="50" t="s">
        <v>133</v>
      </c>
      <c r="BN104" s="51"/>
      <c r="BO104" s="53"/>
      <c r="BP104" s="48" t="s">
        <v>134</v>
      </c>
      <c r="BQ104" s="56" t="str">
        <f t="shared" si="1"/>
        <v>Ivonne Andrea Torres Cruz</v>
      </c>
      <c r="BR104" s="50"/>
      <c r="BS104" s="51"/>
      <c r="BT104" s="53"/>
    </row>
    <row r="105" spans="1:72" ht="409.5" x14ac:dyDescent="0.25">
      <c r="A105" s="48">
        <v>7</v>
      </c>
      <c r="B105" s="49">
        <v>41803</v>
      </c>
      <c r="C105" s="50" t="s">
        <v>274</v>
      </c>
      <c r="D105" s="51" t="s">
        <v>328</v>
      </c>
      <c r="E105" s="49">
        <v>41803</v>
      </c>
      <c r="F105" s="50">
        <v>181</v>
      </c>
      <c r="G105" s="52" t="s">
        <v>711</v>
      </c>
      <c r="H105" s="53" t="s">
        <v>410</v>
      </c>
      <c r="I105" s="54" t="s">
        <v>712</v>
      </c>
      <c r="J105" s="51" t="s">
        <v>713</v>
      </c>
      <c r="K105" s="50">
        <v>6</v>
      </c>
      <c r="L105" s="50" t="s">
        <v>173</v>
      </c>
      <c r="M105" s="51" t="s">
        <v>714</v>
      </c>
      <c r="N105" s="55">
        <v>1</v>
      </c>
      <c r="O105" s="49">
        <v>41821</v>
      </c>
      <c r="P105" s="49">
        <v>42459</v>
      </c>
      <c r="Q105" s="56" t="str">
        <f>IF(H105="","",VLOOKUP(H105,#REF!,2,FALSE))</f>
        <v>Subdirector Financiero</v>
      </c>
      <c r="R105" s="51" t="s">
        <v>414</v>
      </c>
      <c r="S105" s="51" t="s">
        <v>415</v>
      </c>
      <c r="T105" s="51" t="s">
        <v>416</v>
      </c>
      <c r="U105" s="51" t="s">
        <v>414</v>
      </c>
      <c r="V105" s="51" t="s">
        <v>155</v>
      </c>
      <c r="W105" s="57" t="s">
        <v>156</v>
      </c>
      <c r="X105" s="58">
        <v>1.04E-2</v>
      </c>
      <c r="Y105" s="59">
        <v>1.04E-2</v>
      </c>
      <c r="Z105" s="50" t="s">
        <v>121</v>
      </c>
      <c r="AA105" s="60" t="s">
        <v>579</v>
      </c>
      <c r="AB105" s="61">
        <v>42124</v>
      </c>
      <c r="AC105" s="51"/>
      <c r="AD105" s="50">
        <v>0</v>
      </c>
      <c r="AE105" s="62">
        <v>0</v>
      </c>
      <c r="AF105" s="59">
        <v>1.04E-2</v>
      </c>
      <c r="AG105" s="50" t="s">
        <v>121</v>
      </c>
      <c r="AH105" s="51" t="s">
        <v>557</v>
      </c>
      <c r="AI105" s="53"/>
      <c r="AJ105" s="61">
        <v>42185</v>
      </c>
      <c r="AK105" s="52" t="s">
        <v>715</v>
      </c>
      <c r="AL105" s="50">
        <v>1</v>
      </c>
      <c r="AM105" s="62">
        <v>0.16666666666666666</v>
      </c>
      <c r="AN105" s="59">
        <v>0.16666666666666666</v>
      </c>
      <c r="AO105" s="50" t="s">
        <v>121</v>
      </c>
      <c r="AP105" s="51" t="s">
        <v>716</v>
      </c>
      <c r="AQ105" s="53" t="s">
        <v>560</v>
      </c>
      <c r="AR105" s="61">
        <v>42290</v>
      </c>
      <c r="AS105" s="51" t="s">
        <v>625</v>
      </c>
      <c r="AT105" s="50">
        <v>5</v>
      </c>
      <c r="AU105" s="62">
        <v>0.83333333333333337</v>
      </c>
      <c r="AV105" s="59">
        <v>0.83333333333333337</v>
      </c>
      <c r="AW105" s="50" t="s">
        <v>264</v>
      </c>
      <c r="AX105" s="51" t="s">
        <v>626</v>
      </c>
      <c r="AY105" s="53" t="s">
        <v>560</v>
      </c>
      <c r="AZ105" s="61"/>
      <c r="BA105" s="51"/>
      <c r="BB105" s="50"/>
      <c r="BC105" s="62" t="s">
        <v>133</v>
      </c>
      <c r="BD105" s="59" t="s">
        <v>133</v>
      </c>
      <c r="BE105" s="50" t="s">
        <v>133</v>
      </c>
      <c r="BF105" s="51"/>
      <c r="BG105" s="53"/>
      <c r="BH105" s="63"/>
      <c r="BI105" s="51"/>
      <c r="BJ105" s="64"/>
      <c r="BK105" s="62" t="s">
        <v>133</v>
      </c>
      <c r="BL105" s="59" t="s">
        <v>133</v>
      </c>
      <c r="BM105" s="50" t="s">
        <v>133</v>
      </c>
      <c r="BN105" s="51"/>
      <c r="BO105" s="53"/>
      <c r="BP105" s="48" t="s">
        <v>149</v>
      </c>
      <c r="BQ105" s="56" t="str">
        <f t="shared" si="1"/>
        <v/>
      </c>
      <c r="BR105" s="50"/>
      <c r="BS105" s="51"/>
      <c r="BT105" s="53"/>
    </row>
    <row r="106" spans="1:72" ht="409.5" x14ac:dyDescent="0.25">
      <c r="A106" s="48">
        <v>7</v>
      </c>
      <c r="B106" s="49">
        <v>41803</v>
      </c>
      <c r="C106" s="50" t="s">
        <v>274</v>
      </c>
      <c r="D106" s="51" t="s">
        <v>328</v>
      </c>
      <c r="E106" s="49">
        <v>41803</v>
      </c>
      <c r="F106" s="50">
        <v>181</v>
      </c>
      <c r="G106" s="52" t="s">
        <v>711</v>
      </c>
      <c r="H106" s="53" t="s">
        <v>410</v>
      </c>
      <c r="I106" s="54" t="s">
        <v>712</v>
      </c>
      <c r="J106" s="51" t="s">
        <v>585</v>
      </c>
      <c r="K106" s="50">
        <v>1</v>
      </c>
      <c r="L106" s="50" t="s">
        <v>173</v>
      </c>
      <c r="M106" s="51" t="s">
        <v>586</v>
      </c>
      <c r="N106" s="55">
        <v>1</v>
      </c>
      <c r="O106" s="49">
        <v>41821</v>
      </c>
      <c r="P106" s="49">
        <v>42459</v>
      </c>
      <c r="Q106" s="56" t="str">
        <f>IF(H106="","",VLOOKUP(H106,#REF!,2,FALSE))</f>
        <v>Subdirector Financiero</v>
      </c>
      <c r="R106" s="51" t="s">
        <v>414</v>
      </c>
      <c r="S106" s="51" t="s">
        <v>587</v>
      </c>
      <c r="T106" s="51" t="s">
        <v>588</v>
      </c>
      <c r="U106" s="51" t="s">
        <v>589</v>
      </c>
      <c r="V106" s="51" t="s">
        <v>155</v>
      </c>
      <c r="W106" s="57" t="s">
        <v>156</v>
      </c>
      <c r="X106" s="58">
        <v>0</v>
      </c>
      <c r="Y106" s="59">
        <v>0</v>
      </c>
      <c r="Z106" s="50" t="s">
        <v>121</v>
      </c>
      <c r="AA106" s="60" t="s">
        <v>590</v>
      </c>
      <c r="AB106" s="61">
        <v>42124</v>
      </c>
      <c r="AC106" s="51" t="s">
        <v>591</v>
      </c>
      <c r="AD106" s="50">
        <v>0.47</v>
      </c>
      <c r="AE106" s="62">
        <v>0.47000000000000003</v>
      </c>
      <c r="AF106" s="59">
        <v>0.47000000000000003</v>
      </c>
      <c r="AG106" s="50" t="s">
        <v>121</v>
      </c>
      <c r="AH106" s="51" t="s">
        <v>592</v>
      </c>
      <c r="AI106" s="53" t="s">
        <v>593</v>
      </c>
      <c r="AJ106" s="61">
        <v>42185</v>
      </c>
      <c r="AK106" s="52" t="s">
        <v>675</v>
      </c>
      <c r="AL106" s="50">
        <v>0.5</v>
      </c>
      <c r="AM106" s="62">
        <v>0.5</v>
      </c>
      <c r="AN106" s="59">
        <v>0.5</v>
      </c>
      <c r="AO106" s="50" t="s">
        <v>121</v>
      </c>
      <c r="AP106" s="51" t="s">
        <v>717</v>
      </c>
      <c r="AQ106" s="53" t="s">
        <v>649</v>
      </c>
      <c r="AR106" s="61">
        <v>42297</v>
      </c>
      <c r="AS106" s="51" t="s">
        <v>597</v>
      </c>
      <c r="AT106" s="50">
        <v>1</v>
      </c>
      <c r="AU106" s="62">
        <v>1</v>
      </c>
      <c r="AV106" s="59">
        <v>1</v>
      </c>
      <c r="AW106" s="50" t="s">
        <v>130</v>
      </c>
      <c r="AX106" s="51" t="s">
        <v>630</v>
      </c>
      <c r="AY106" s="53" t="s">
        <v>599</v>
      </c>
      <c r="AZ106" s="61"/>
      <c r="BA106" s="51"/>
      <c r="BB106" s="50"/>
      <c r="BC106" s="62" t="s">
        <v>133</v>
      </c>
      <c r="BD106" s="59" t="s">
        <v>133</v>
      </c>
      <c r="BE106" s="50" t="s">
        <v>133</v>
      </c>
      <c r="BF106" s="51"/>
      <c r="BG106" s="53"/>
      <c r="BH106" s="63"/>
      <c r="BI106" s="51"/>
      <c r="BJ106" s="64"/>
      <c r="BK106" s="62" t="s">
        <v>133</v>
      </c>
      <c r="BL106" s="59" t="s">
        <v>133</v>
      </c>
      <c r="BM106" s="50" t="s">
        <v>133</v>
      </c>
      <c r="BN106" s="51"/>
      <c r="BO106" s="53"/>
      <c r="BP106" s="48" t="s">
        <v>134</v>
      </c>
      <c r="BQ106" s="56" t="str">
        <f t="shared" si="1"/>
        <v>PL: Nicolás David Castillo González
SF: Claudia Patricia Morales Morales
SA: Rubén Antonio Mora Garcés</v>
      </c>
      <c r="BR106" s="50"/>
      <c r="BS106" s="51"/>
      <c r="BT106" s="53"/>
    </row>
    <row r="107" spans="1:72" ht="337.5" x14ac:dyDescent="0.25">
      <c r="A107" s="48">
        <v>7</v>
      </c>
      <c r="B107" s="49">
        <v>41803</v>
      </c>
      <c r="C107" s="50" t="s">
        <v>274</v>
      </c>
      <c r="D107" s="51" t="s">
        <v>328</v>
      </c>
      <c r="E107" s="49">
        <v>41803</v>
      </c>
      <c r="F107" s="50">
        <v>181</v>
      </c>
      <c r="G107" s="52" t="s">
        <v>711</v>
      </c>
      <c r="H107" s="53" t="s">
        <v>410</v>
      </c>
      <c r="I107" s="54" t="s">
        <v>712</v>
      </c>
      <c r="J107" s="51" t="s">
        <v>600</v>
      </c>
      <c r="K107" s="50">
        <v>1</v>
      </c>
      <c r="L107" s="50" t="s">
        <v>173</v>
      </c>
      <c r="M107" s="51" t="s">
        <v>601</v>
      </c>
      <c r="N107" s="55">
        <v>1</v>
      </c>
      <c r="O107" s="49">
        <v>41821</v>
      </c>
      <c r="P107" s="49">
        <v>42459</v>
      </c>
      <c r="Q107" s="56" t="str">
        <f>IF(H107="","",VLOOKUP(H107,#REF!,2,FALSE))</f>
        <v>Subdirector Financiero</v>
      </c>
      <c r="R107" s="51" t="s">
        <v>414</v>
      </c>
      <c r="S107" s="51" t="s">
        <v>415</v>
      </c>
      <c r="T107" s="51" t="s">
        <v>416</v>
      </c>
      <c r="U107" s="51" t="s">
        <v>414</v>
      </c>
      <c r="V107" s="51" t="s">
        <v>155</v>
      </c>
      <c r="W107" s="57" t="s">
        <v>156</v>
      </c>
      <c r="X107" s="58">
        <v>0.5</v>
      </c>
      <c r="Y107" s="59">
        <v>0.5</v>
      </c>
      <c r="Z107" s="50" t="s">
        <v>121</v>
      </c>
      <c r="AA107" s="60" t="s">
        <v>602</v>
      </c>
      <c r="AB107" s="61">
        <v>42124</v>
      </c>
      <c r="AC107" s="51"/>
      <c r="AD107" s="50">
        <v>0</v>
      </c>
      <c r="AE107" s="62">
        <v>0</v>
      </c>
      <c r="AF107" s="59">
        <v>0.5</v>
      </c>
      <c r="AG107" s="50" t="s">
        <v>121</v>
      </c>
      <c r="AH107" s="51" t="s">
        <v>557</v>
      </c>
      <c r="AI107" s="53"/>
      <c r="AJ107" s="61">
        <v>42185</v>
      </c>
      <c r="AK107" s="52" t="s">
        <v>654</v>
      </c>
      <c r="AL107" s="50">
        <v>0.5</v>
      </c>
      <c r="AM107" s="62">
        <v>0.5</v>
      </c>
      <c r="AN107" s="59">
        <v>0.5</v>
      </c>
      <c r="AO107" s="50" t="s">
        <v>121</v>
      </c>
      <c r="AP107" s="51" t="s">
        <v>718</v>
      </c>
      <c r="AQ107" s="53" t="s">
        <v>560</v>
      </c>
      <c r="AR107" s="61">
        <v>42290</v>
      </c>
      <c r="AS107" s="51" t="s">
        <v>605</v>
      </c>
      <c r="AT107" s="50">
        <v>1</v>
      </c>
      <c r="AU107" s="62">
        <v>1</v>
      </c>
      <c r="AV107" s="59">
        <v>1</v>
      </c>
      <c r="AW107" s="50" t="s">
        <v>130</v>
      </c>
      <c r="AX107" s="51" t="s">
        <v>633</v>
      </c>
      <c r="AY107" s="53" t="s">
        <v>560</v>
      </c>
      <c r="AZ107" s="61"/>
      <c r="BA107" s="51"/>
      <c r="BB107" s="50"/>
      <c r="BC107" s="62" t="s">
        <v>133</v>
      </c>
      <c r="BD107" s="59" t="s">
        <v>133</v>
      </c>
      <c r="BE107" s="50" t="s">
        <v>133</v>
      </c>
      <c r="BF107" s="51"/>
      <c r="BG107" s="53"/>
      <c r="BH107" s="63"/>
      <c r="BI107" s="51"/>
      <c r="BJ107" s="64"/>
      <c r="BK107" s="62" t="s">
        <v>133</v>
      </c>
      <c r="BL107" s="59" t="s">
        <v>133</v>
      </c>
      <c r="BM107" s="50" t="s">
        <v>133</v>
      </c>
      <c r="BN107" s="51"/>
      <c r="BO107" s="53"/>
      <c r="BP107" s="48" t="s">
        <v>134</v>
      </c>
      <c r="BQ107" s="56" t="str">
        <f t="shared" si="1"/>
        <v>Claudia Patricia Morales Morales</v>
      </c>
      <c r="BR107" s="50"/>
      <c r="BS107" s="51"/>
      <c r="BT107" s="53"/>
    </row>
    <row r="108" spans="1:72" ht="247.5" x14ac:dyDescent="0.25">
      <c r="A108" s="48">
        <v>7</v>
      </c>
      <c r="B108" s="49">
        <v>41803</v>
      </c>
      <c r="C108" s="50" t="s">
        <v>274</v>
      </c>
      <c r="D108" s="51" t="s">
        <v>328</v>
      </c>
      <c r="E108" s="49">
        <v>41803</v>
      </c>
      <c r="F108" s="50">
        <v>181</v>
      </c>
      <c r="G108" s="52" t="s">
        <v>711</v>
      </c>
      <c r="H108" s="53" t="s">
        <v>410</v>
      </c>
      <c r="I108" s="54" t="s">
        <v>712</v>
      </c>
      <c r="J108" s="51" t="s">
        <v>607</v>
      </c>
      <c r="K108" s="50">
        <v>1</v>
      </c>
      <c r="L108" s="50" t="s">
        <v>173</v>
      </c>
      <c r="M108" s="51" t="s">
        <v>608</v>
      </c>
      <c r="N108" s="55">
        <v>1</v>
      </c>
      <c r="O108" s="49">
        <v>41821</v>
      </c>
      <c r="P108" s="49">
        <v>42459</v>
      </c>
      <c r="Q108" s="56" t="str">
        <f>IF(H108="","",VLOOKUP(H108,#REF!,2,FALSE))</f>
        <v>Subdirector Financiero</v>
      </c>
      <c r="R108" s="51" t="s">
        <v>414</v>
      </c>
      <c r="S108" s="51" t="s">
        <v>415</v>
      </c>
      <c r="T108" s="51" t="s">
        <v>416</v>
      </c>
      <c r="U108" s="51" t="s">
        <v>414</v>
      </c>
      <c r="V108" s="51" t="s">
        <v>155</v>
      </c>
      <c r="W108" s="57" t="s">
        <v>156</v>
      </c>
      <c r="X108" s="58">
        <v>0.66666666666666663</v>
      </c>
      <c r="Y108" s="59">
        <v>0.66666666666666663</v>
      </c>
      <c r="Z108" s="50" t="s">
        <v>264</v>
      </c>
      <c r="AA108" s="60" t="s">
        <v>634</v>
      </c>
      <c r="AB108" s="61">
        <v>42124</v>
      </c>
      <c r="AC108" s="51"/>
      <c r="AD108" s="50">
        <v>0.86</v>
      </c>
      <c r="AE108" s="62">
        <v>0.86</v>
      </c>
      <c r="AF108" s="59">
        <v>0.86</v>
      </c>
      <c r="AG108" s="50" t="s">
        <v>264</v>
      </c>
      <c r="AH108" s="51" t="s">
        <v>610</v>
      </c>
      <c r="AI108" s="53" t="s">
        <v>163</v>
      </c>
      <c r="AJ108" s="61">
        <v>42185</v>
      </c>
      <c r="AK108" s="52" t="s">
        <v>654</v>
      </c>
      <c r="AL108" s="50">
        <v>0.5</v>
      </c>
      <c r="AM108" s="62">
        <v>0.5</v>
      </c>
      <c r="AN108" s="59">
        <v>0.86</v>
      </c>
      <c r="AO108" s="50" t="s">
        <v>121</v>
      </c>
      <c r="AP108" s="51" t="s">
        <v>719</v>
      </c>
      <c r="AQ108" s="53" t="s">
        <v>560</v>
      </c>
      <c r="AR108" s="61">
        <v>42290</v>
      </c>
      <c r="AS108" s="51" t="s">
        <v>605</v>
      </c>
      <c r="AT108" s="50">
        <v>1</v>
      </c>
      <c r="AU108" s="62">
        <v>1</v>
      </c>
      <c r="AV108" s="59">
        <v>1</v>
      </c>
      <c r="AW108" s="50" t="s">
        <v>130</v>
      </c>
      <c r="AX108" s="51" t="s">
        <v>653</v>
      </c>
      <c r="AY108" s="53" t="s">
        <v>560</v>
      </c>
      <c r="AZ108" s="61"/>
      <c r="BA108" s="51"/>
      <c r="BB108" s="50"/>
      <c r="BC108" s="62" t="s">
        <v>133</v>
      </c>
      <c r="BD108" s="59" t="s">
        <v>133</v>
      </c>
      <c r="BE108" s="50" t="s">
        <v>133</v>
      </c>
      <c r="BF108" s="51"/>
      <c r="BG108" s="53"/>
      <c r="BH108" s="63"/>
      <c r="BI108" s="51"/>
      <c r="BJ108" s="64"/>
      <c r="BK108" s="62" t="s">
        <v>133</v>
      </c>
      <c r="BL108" s="59" t="s">
        <v>133</v>
      </c>
      <c r="BM108" s="50" t="s">
        <v>133</v>
      </c>
      <c r="BN108" s="51"/>
      <c r="BO108" s="53"/>
      <c r="BP108" s="48" t="s">
        <v>134</v>
      </c>
      <c r="BQ108" s="56" t="str">
        <f t="shared" si="1"/>
        <v>Claudia Patricia Morales Morales</v>
      </c>
      <c r="BR108" s="50"/>
      <c r="BS108" s="51"/>
      <c r="BT108" s="53"/>
    </row>
    <row r="109" spans="1:72" ht="348.75" x14ac:dyDescent="0.25">
      <c r="A109" s="48">
        <v>7</v>
      </c>
      <c r="B109" s="49">
        <v>41803</v>
      </c>
      <c r="C109" s="50" t="s">
        <v>274</v>
      </c>
      <c r="D109" s="51" t="s">
        <v>328</v>
      </c>
      <c r="E109" s="49">
        <v>41803</v>
      </c>
      <c r="F109" s="50">
        <v>181</v>
      </c>
      <c r="G109" s="52" t="s">
        <v>711</v>
      </c>
      <c r="H109" s="53" t="s">
        <v>410</v>
      </c>
      <c r="I109" s="54" t="s">
        <v>712</v>
      </c>
      <c r="J109" s="51" t="s">
        <v>614</v>
      </c>
      <c r="K109" s="50">
        <v>1</v>
      </c>
      <c r="L109" s="50" t="s">
        <v>173</v>
      </c>
      <c r="M109" s="51" t="s">
        <v>601</v>
      </c>
      <c r="N109" s="55">
        <v>1</v>
      </c>
      <c r="O109" s="49">
        <v>41821</v>
      </c>
      <c r="P109" s="49">
        <v>42459</v>
      </c>
      <c r="Q109" s="56" t="str">
        <f>IF(H109="","",VLOOKUP(H109,#REF!,2,FALSE))</f>
        <v>Subdirector Financiero</v>
      </c>
      <c r="R109" s="51" t="s">
        <v>414</v>
      </c>
      <c r="S109" s="51" t="s">
        <v>415</v>
      </c>
      <c r="T109" s="51" t="s">
        <v>416</v>
      </c>
      <c r="U109" s="51" t="s">
        <v>414</v>
      </c>
      <c r="V109" s="51" t="s">
        <v>155</v>
      </c>
      <c r="W109" s="57" t="s">
        <v>156</v>
      </c>
      <c r="X109" s="58">
        <v>0</v>
      </c>
      <c r="Y109" s="59">
        <v>0</v>
      </c>
      <c r="Z109" s="50" t="s">
        <v>121</v>
      </c>
      <c r="AA109" s="60" t="s">
        <v>615</v>
      </c>
      <c r="AB109" s="61">
        <v>42124</v>
      </c>
      <c r="AC109" s="51"/>
      <c r="AD109" s="50">
        <v>0</v>
      </c>
      <c r="AE109" s="62">
        <v>0</v>
      </c>
      <c r="AF109" s="59">
        <v>0</v>
      </c>
      <c r="AG109" s="50" t="s">
        <v>121</v>
      </c>
      <c r="AH109" s="51" t="s">
        <v>610</v>
      </c>
      <c r="AI109" s="53" t="s">
        <v>163</v>
      </c>
      <c r="AJ109" s="61">
        <v>42185</v>
      </c>
      <c r="AK109" s="52" t="s">
        <v>654</v>
      </c>
      <c r="AL109" s="50">
        <v>0.75</v>
      </c>
      <c r="AM109" s="62">
        <v>0.75</v>
      </c>
      <c r="AN109" s="59">
        <v>0.75</v>
      </c>
      <c r="AO109" s="50" t="s">
        <v>121</v>
      </c>
      <c r="AP109" s="51" t="s">
        <v>720</v>
      </c>
      <c r="AQ109" s="53" t="s">
        <v>560</v>
      </c>
      <c r="AR109" s="61">
        <v>42290</v>
      </c>
      <c r="AS109" s="51" t="s">
        <v>605</v>
      </c>
      <c r="AT109" s="50">
        <v>1</v>
      </c>
      <c r="AU109" s="62">
        <v>1</v>
      </c>
      <c r="AV109" s="59">
        <v>1</v>
      </c>
      <c r="AW109" s="50" t="s">
        <v>130</v>
      </c>
      <c r="AX109" s="51" t="s">
        <v>721</v>
      </c>
      <c r="AY109" s="53" t="s">
        <v>560</v>
      </c>
      <c r="AZ109" s="61"/>
      <c r="BA109" s="51"/>
      <c r="BB109" s="50"/>
      <c r="BC109" s="62" t="s">
        <v>133</v>
      </c>
      <c r="BD109" s="59" t="s">
        <v>133</v>
      </c>
      <c r="BE109" s="50" t="s">
        <v>133</v>
      </c>
      <c r="BF109" s="51"/>
      <c r="BG109" s="53"/>
      <c r="BH109" s="63"/>
      <c r="BI109" s="51"/>
      <c r="BJ109" s="64"/>
      <c r="BK109" s="62" t="s">
        <v>133</v>
      </c>
      <c r="BL109" s="59" t="s">
        <v>133</v>
      </c>
      <c r="BM109" s="50" t="s">
        <v>133</v>
      </c>
      <c r="BN109" s="51"/>
      <c r="BO109" s="53"/>
      <c r="BP109" s="48" t="s">
        <v>134</v>
      </c>
      <c r="BQ109" s="56" t="str">
        <f t="shared" si="1"/>
        <v>Claudia Patricia Morales Morales</v>
      </c>
      <c r="BR109" s="50"/>
      <c r="BS109" s="51"/>
      <c r="BT109" s="53"/>
    </row>
    <row r="110" spans="1:72" ht="146.25" x14ac:dyDescent="0.25">
      <c r="A110" s="48">
        <v>7</v>
      </c>
      <c r="B110" s="49">
        <v>41803</v>
      </c>
      <c r="C110" s="50" t="s">
        <v>274</v>
      </c>
      <c r="D110" s="51" t="s">
        <v>328</v>
      </c>
      <c r="E110" s="49">
        <v>41803</v>
      </c>
      <c r="F110" s="50">
        <v>184</v>
      </c>
      <c r="G110" s="52" t="s">
        <v>722</v>
      </c>
      <c r="H110" s="53" t="s">
        <v>112</v>
      </c>
      <c r="I110" s="54" t="s">
        <v>723</v>
      </c>
      <c r="J110" s="51" t="s">
        <v>724</v>
      </c>
      <c r="K110" s="50">
        <v>1</v>
      </c>
      <c r="L110" s="50" t="s">
        <v>173</v>
      </c>
      <c r="M110" s="51" t="s">
        <v>725</v>
      </c>
      <c r="N110" s="55">
        <v>1</v>
      </c>
      <c r="O110" s="49">
        <v>41883</v>
      </c>
      <c r="P110" s="49">
        <v>42459</v>
      </c>
      <c r="Q110" s="56" t="str">
        <f>IF(H110="","",VLOOKUP(H110,#REF!,2,FALSE))</f>
        <v>Director Operativo</v>
      </c>
      <c r="R110" s="51" t="s">
        <v>115</v>
      </c>
      <c r="S110" s="51" t="s">
        <v>726</v>
      </c>
      <c r="T110" s="51" t="s">
        <v>727</v>
      </c>
      <c r="U110" s="51" t="s">
        <v>728</v>
      </c>
      <c r="V110" s="51" t="s">
        <v>417</v>
      </c>
      <c r="W110" s="57" t="s">
        <v>120</v>
      </c>
      <c r="X110" s="58">
        <v>0</v>
      </c>
      <c r="Y110" s="59">
        <v>0</v>
      </c>
      <c r="Z110" s="50" t="s">
        <v>121</v>
      </c>
      <c r="AA110" s="60" t="s">
        <v>729</v>
      </c>
      <c r="AB110" s="61">
        <v>42124</v>
      </c>
      <c r="AC110" s="51" t="s">
        <v>730</v>
      </c>
      <c r="AD110" s="50">
        <v>0.33333333333333331</v>
      </c>
      <c r="AE110" s="62">
        <v>0.33333333333333331</v>
      </c>
      <c r="AF110" s="59">
        <v>0.33333333333333331</v>
      </c>
      <c r="AG110" s="50" t="s">
        <v>121</v>
      </c>
      <c r="AH110" s="51" t="s">
        <v>731</v>
      </c>
      <c r="AI110" s="53" t="s">
        <v>732</v>
      </c>
      <c r="AJ110" s="61">
        <v>42185</v>
      </c>
      <c r="AK110" s="52" t="s">
        <v>733</v>
      </c>
      <c r="AL110" s="50">
        <v>0</v>
      </c>
      <c r="AM110" s="62">
        <v>0</v>
      </c>
      <c r="AN110" s="59">
        <v>0.33333333333333331</v>
      </c>
      <c r="AO110" s="50" t="s">
        <v>121</v>
      </c>
      <c r="AP110" s="51" t="s">
        <v>734</v>
      </c>
      <c r="AQ110" s="53" t="s">
        <v>735</v>
      </c>
      <c r="AR110" s="61">
        <v>42293</v>
      </c>
      <c r="AS110" s="51" t="s">
        <v>736</v>
      </c>
      <c r="AT110" s="50">
        <v>1</v>
      </c>
      <c r="AU110" s="62">
        <v>1</v>
      </c>
      <c r="AV110" s="59">
        <v>1</v>
      </c>
      <c r="AW110" s="50" t="s">
        <v>130</v>
      </c>
      <c r="AX110" s="51" t="s">
        <v>737</v>
      </c>
      <c r="AY110" s="53" t="s">
        <v>148</v>
      </c>
      <c r="AZ110" s="61"/>
      <c r="BA110" s="51"/>
      <c r="BB110" s="50"/>
      <c r="BC110" s="62" t="s">
        <v>133</v>
      </c>
      <c r="BD110" s="59" t="s">
        <v>133</v>
      </c>
      <c r="BE110" s="50" t="s">
        <v>133</v>
      </c>
      <c r="BF110" s="51"/>
      <c r="BG110" s="53"/>
      <c r="BH110" s="63"/>
      <c r="BI110" s="51"/>
      <c r="BJ110" s="64"/>
      <c r="BK110" s="62" t="s">
        <v>133</v>
      </c>
      <c r="BL110" s="59" t="s">
        <v>133</v>
      </c>
      <c r="BM110" s="50" t="s">
        <v>133</v>
      </c>
      <c r="BN110" s="51"/>
      <c r="BO110" s="53"/>
      <c r="BP110" s="48" t="s">
        <v>134</v>
      </c>
      <c r="BQ110" s="56" t="str">
        <f t="shared" si="1"/>
        <v>Rubén Antonio Mora Garcés</v>
      </c>
      <c r="BR110" s="50"/>
      <c r="BS110" s="51"/>
      <c r="BT110" s="53"/>
    </row>
    <row r="111" spans="1:72" ht="157.5" x14ac:dyDescent="0.25">
      <c r="A111" s="48">
        <v>7</v>
      </c>
      <c r="B111" s="49">
        <v>41803</v>
      </c>
      <c r="C111" s="50" t="s">
        <v>274</v>
      </c>
      <c r="D111" s="51" t="s">
        <v>328</v>
      </c>
      <c r="E111" s="49">
        <v>41803</v>
      </c>
      <c r="F111" s="50">
        <v>187</v>
      </c>
      <c r="G111" s="52" t="s">
        <v>738</v>
      </c>
      <c r="H111" s="53" t="s">
        <v>410</v>
      </c>
      <c r="I111" s="54" t="s">
        <v>739</v>
      </c>
      <c r="J111" s="51" t="s">
        <v>600</v>
      </c>
      <c r="K111" s="50">
        <v>1</v>
      </c>
      <c r="L111" s="50" t="s">
        <v>173</v>
      </c>
      <c r="M111" s="51" t="s">
        <v>601</v>
      </c>
      <c r="N111" s="55">
        <v>1</v>
      </c>
      <c r="O111" s="49">
        <v>41821</v>
      </c>
      <c r="P111" s="49">
        <v>42459</v>
      </c>
      <c r="Q111" s="56" t="str">
        <f>IF(H111="","",VLOOKUP(H111,#REF!,2,FALSE))</f>
        <v>Subdirector Financiero</v>
      </c>
      <c r="R111" s="51" t="s">
        <v>414</v>
      </c>
      <c r="S111" s="51" t="s">
        <v>415</v>
      </c>
      <c r="T111" s="51" t="s">
        <v>416</v>
      </c>
      <c r="U111" s="51" t="s">
        <v>414</v>
      </c>
      <c r="V111" s="51" t="s">
        <v>155</v>
      </c>
      <c r="W111" s="57" t="s">
        <v>156</v>
      </c>
      <c r="X111" s="58">
        <v>0.5</v>
      </c>
      <c r="Y111" s="59">
        <v>0.5</v>
      </c>
      <c r="Z111" s="50" t="s">
        <v>121</v>
      </c>
      <c r="AA111" s="60" t="s">
        <v>740</v>
      </c>
      <c r="AB111" s="61">
        <v>42124</v>
      </c>
      <c r="AC111" s="51"/>
      <c r="AD111" s="50">
        <v>0</v>
      </c>
      <c r="AE111" s="62">
        <v>0</v>
      </c>
      <c r="AF111" s="59">
        <v>0.5</v>
      </c>
      <c r="AG111" s="50" t="s">
        <v>121</v>
      </c>
      <c r="AH111" s="51" t="s">
        <v>557</v>
      </c>
      <c r="AI111" s="53"/>
      <c r="AJ111" s="61">
        <v>42185</v>
      </c>
      <c r="AK111" s="52" t="s">
        <v>741</v>
      </c>
      <c r="AL111" s="50">
        <v>0.75</v>
      </c>
      <c r="AM111" s="62">
        <v>0.75</v>
      </c>
      <c r="AN111" s="59">
        <v>0.75</v>
      </c>
      <c r="AO111" s="50" t="s">
        <v>121</v>
      </c>
      <c r="AP111" s="51" t="s">
        <v>742</v>
      </c>
      <c r="AQ111" s="53" t="s">
        <v>560</v>
      </c>
      <c r="AR111" s="61">
        <v>42290</v>
      </c>
      <c r="AS111" s="51" t="s">
        <v>605</v>
      </c>
      <c r="AT111" s="50">
        <v>1</v>
      </c>
      <c r="AU111" s="62">
        <v>1</v>
      </c>
      <c r="AV111" s="59">
        <v>1</v>
      </c>
      <c r="AW111" s="50" t="s">
        <v>130</v>
      </c>
      <c r="AX111" s="51" t="s">
        <v>633</v>
      </c>
      <c r="AY111" s="53" t="s">
        <v>560</v>
      </c>
      <c r="AZ111" s="61"/>
      <c r="BA111" s="51"/>
      <c r="BB111" s="50"/>
      <c r="BC111" s="62" t="s">
        <v>133</v>
      </c>
      <c r="BD111" s="59" t="s">
        <v>133</v>
      </c>
      <c r="BE111" s="50" t="s">
        <v>133</v>
      </c>
      <c r="BF111" s="51"/>
      <c r="BG111" s="53"/>
      <c r="BH111" s="63"/>
      <c r="BI111" s="51"/>
      <c r="BJ111" s="64"/>
      <c r="BK111" s="62" t="s">
        <v>133</v>
      </c>
      <c r="BL111" s="59" t="s">
        <v>133</v>
      </c>
      <c r="BM111" s="50" t="s">
        <v>133</v>
      </c>
      <c r="BN111" s="51"/>
      <c r="BO111" s="53"/>
      <c r="BP111" s="48" t="s">
        <v>134</v>
      </c>
      <c r="BQ111" s="56" t="str">
        <f t="shared" si="1"/>
        <v>Claudia Patricia Morales Morales</v>
      </c>
      <c r="BR111" s="50"/>
      <c r="BS111" s="51"/>
      <c r="BT111" s="53"/>
    </row>
    <row r="112" spans="1:72" ht="157.5" x14ac:dyDescent="0.25">
      <c r="A112" s="48">
        <v>7</v>
      </c>
      <c r="B112" s="49">
        <v>41803</v>
      </c>
      <c r="C112" s="50" t="s">
        <v>274</v>
      </c>
      <c r="D112" s="51" t="s">
        <v>328</v>
      </c>
      <c r="E112" s="49">
        <v>41803</v>
      </c>
      <c r="F112" s="50">
        <v>187</v>
      </c>
      <c r="G112" s="52" t="s">
        <v>738</v>
      </c>
      <c r="H112" s="53" t="s">
        <v>410</v>
      </c>
      <c r="I112" s="54" t="s">
        <v>739</v>
      </c>
      <c r="J112" s="51" t="s">
        <v>607</v>
      </c>
      <c r="K112" s="50">
        <v>1</v>
      </c>
      <c r="L112" s="50" t="s">
        <v>173</v>
      </c>
      <c r="M112" s="51" t="s">
        <v>608</v>
      </c>
      <c r="N112" s="55">
        <v>1</v>
      </c>
      <c r="O112" s="49">
        <v>41821</v>
      </c>
      <c r="P112" s="49">
        <v>42459</v>
      </c>
      <c r="Q112" s="56" t="str">
        <f>IF(H112="","",VLOOKUP(H112,#REF!,2,FALSE))</f>
        <v>Subdirector Financiero</v>
      </c>
      <c r="R112" s="51" t="s">
        <v>414</v>
      </c>
      <c r="S112" s="51" t="s">
        <v>415</v>
      </c>
      <c r="T112" s="51" t="s">
        <v>416</v>
      </c>
      <c r="U112" s="51" t="s">
        <v>414</v>
      </c>
      <c r="V112" s="51" t="s">
        <v>155</v>
      </c>
      <c r="W112" s="57" t="s">
        <v>156</v>
      </c>
      <c r="X112" s="58">
        <v>0.66666666666666663</v>
      </c>
      <c r="Y112" s="59">
        <v>0.66666666666666663</v>
      </c>
      <c r="Z112" s="50" t="s">
        <v>264</v>
      </c>
      <c r="AA112" s="60" t="s">
        <v>634</v>
      </c>
      <c r="AB112" s="61">
        <v>42124</v>
      </c>
      <c r="AC112" s="51"/>
      <c r="AD112" s="50">
        <v>0.86</v>
      </c>
      <c r="AE112" s="62">
        <v>0.86</v>
      </c>
      <c r="AF112" s="59">
        <v>0.86</v>
      </c>
      <c r="AG112" s="50" t="s">
        <v>264</v>
      </c>
      <c r="AH112" s="51" t="s">
        <v>610</v>
      </c>
      <c r="AI112" s="53" t="s">
        <v>163</v>
      </c>
      <c r="AJ112" s="61">
        <v>42185</v>
      </c>
      <c r="AK112" s="52" t="s">
        <v>743</v>
      </c>
      <c r="AL112" s="50">
        <v>0.75</v>
      </c>
      <c r="AM112" s="62">
        <v>0.75</v>
      </c>
      <c r="AN112" s="59">
        <v>0.86</v>
      </c>
      <c r="AO112" s="50" t="s">
        <v>121</v>
      </c>
      <c r="AP112" s="51" t="s">
        <v>744</v>
      </c>
      <c r="AQ112" s="53" t="s">
        <v>560</v>
      </c>
      <c r="AR112" s="61">
        <v>42290</v>
      </c>
      <c r="AS112" s="51" t="s">
        <v>605</v>
      </c>
      <c r="AT112" s="50">
        <v>1</v>
      </c>
      <c r="AU112" s="62">
        <v>1</v>
      </c>
      <c r="AV112" s="59">
        <v>1</v>
      </c>
      <c r="AW112" s="50" t="s">
        <v>130</v>
      </c>
      <c r="AX112" s="51" t="s">
        <v>681</v>
      </c>
      <c r="AY112" s="53" t="s">
        <v>560</v>
      </c>
      <c r="AZ112" s="61"/>
      <c r="BA112" s="51"/>
      <c r="BB112" s="50"/>
      <c r="BC112" s="62" t="s">
        <v>133</v>
      </c>
      <c r="BD112" s="59" t="s">
        <v>133</v>
      </c>
      <c r="BE112" s="50" t="s">
        <v>133</v>
      </c>
      <c r="BF112" s="51"/>
      <c r="BG112" s="53"/>
      <c r="BH112" s="63"/>
      <c r="BI112" s="51"/>
      <c r="BJ112" s="64"/>
      <c r="BK112" s="62" t="s">
        <v>133</v>
      </c>
      <c r="BL112" s="59" t="s">
        <v>133</v>
      </c>
      <c r="BM112" s="50" t="s">
        <v>133</v>
      </c>
      <c r="BN112" s="51"/>
      <c r="BO112" s="53"/>
      <c r="BP112" s="48" t="s">
        <v>134</v>
      </c>
      <c r="BQ112" s="56" t="str">
        <f t="shared" si="1"/>
        <v>Claudia Patricia Morales Morales</v>
      </c>
      <c r="BR112" s="50"/>
      <c r="BS112" s="51"/>
      <c r="BT112" s="53"/>
    </row>
    <row r="113" spans="1:72" ht="168.75" x14ac:dyDescent="0.25">
      <c r="A113" s="48">
        <v>7</v>
      </c>
      <c r="B113" s="49">
        <v>41803</v>
      </c>
      <c r="C113" s="50" t="s">
        <v>274</v>
      </c>
      <c r="D113" s="51" t="s">
        <v>328</v>
      </c>
      <c r="E113" s="49">
        <v>41803</v>
      </c>
      <c r="F113" s="50">
        <v>187</v>
      </c>
      <c r="G113" s="52" t="s">
        <v>738</v>
      </c>
      <c r="H113" s="53" t="s">
        <v>410</v>
      </c>
      <c r="I113" s="54" t="s">
        <v>739</v>
      </c>
      <c r="J113" s="51" t="s">
        <v>614</v>
      </c>
      <c r="K113" s="50">
        <v>1</v>
      </c>
      <c r="L113" s="50" t="s">
        <v>173</v>
      </c>
      <c r="M113" s="51" t="s">
        <v>601</v>
      </c>
      <c r="N113" s="55">
        <v>1</v>
      </c>
      <c r="O113" s="49">
        <v>41821</v>
      </c>
      <c r="P113" s="49">
        <v>42459</v>
      </c>
      <c r="Q113" s="56" t="str">
        <f>IF(H113="","",VLOOKUP(H113,#REF!,2,FALSE))</f>
        <v>Subdirector Financiero</v>
      </c>
      <c r="R113" s="51" t="s">
        <v>414</v>
      </c>
      <c r="S113" s="51" t="s">
        <v>415</v>
      </c>
      <c r="T113" s="51" t="s">
        <v>416</v>
      </c>
      <c r="U113" s="51" t="s">
        <v>414</v>
      </c>
      <c r="V113" s="51" t="s">
        <v>155</v>
      </c>
      <c r="W113" s="57" t="s">
        <v>156</v>
      </c>
      <c r="X113" s="58">
        <v>0</v>
      </c>
      <c r="Y113" s="59">
        <v>0</v>
      </c>
      <c r="Z113" s="50" t="s">
        <v>121</v>
      </c>
      <c r="AA113" s="60" t="s">
        <v>615</v>
      </c>
      <c r="AB113" s="61">
        <v>42124</v>
      </c>
      <c r="AC113" s="51"/>
      <c r="AD113" s="50">
        <v>0</v>
      </c>
      <c r="AE113" s="62">
        <v>0</v>
      </c>
      <c r="AF113" s="59">
        <v>0</v>
      </c>
      <c r="AG113" s="50" t="s">
        <v>121</v>
      </c>
      <c r="AH113" s="51" t="s">
        <v>610</v>
      </c>
      <c r="AI113" s="53" t="s">
        <v>163</v>
      </c>
      <c r="AJ113" s="61">
        <v>42185</v>
      </c>
      <c r="AK113" s="52" t="s">
        <v>745</v>
      </c>
      <c r="AL113" s="50">
        <v>0.75</v>
      </c>
      <c r="AM113" s="62">
        <v>0.75</v>
      </c>
      <c r="AN113" s="59">
        <v>0.75</v>
      </c>
      <c r="AO113" s="50" t="s">
        <v>121</v>
      </c>
      <c r="AP113" s="51" t="s">
        <v>746</v>
      </c>
      <c r="AQ113" s="53" t="s">
        <v>560</v>
      </c>
      <c r="AR113" s="61">
        <v>42290</v>
      </c>
      <c r="AS113" s="51" t="s">
        <v>605</v>
      </c>
      <c r="AT113" s="50">
        <v>1</v>
      </c>
      <c r="AU113" s="62">
        <v>1</v>
      </c>
      <c r="AV113" s="59">
        <v>1</v>
      </c>
      <c r="AW113" s="50" t="s">
        <v>130</v>
      </c>
      <c r="AX113" s="51" t="s">
        <v>618</v>
      </c>
      <c r="AY113" s="53" t="s">
        <v>560</v>
      </c>
      <c r="AZ113" s="61"/>
      <c r="BA113" s="51"/>
      <c r="BB113" s="50"/>
      <c r="BC113" s="62" t="s">
        <v>133</v>
      </c>
      <c r="BD113" s="59" t="s">
        <v>133</v>
      </c>
      <c r="BE113" s="50" t="s">
        <v>133</v>
      </c>
      <c r="BF113" s="51"/>
      <c r="BG113" s="53"/>
      <c r="BH113" s="63"/>
      <c r="BI113" s="51"/>
      <c r="BJ113" s="64"/>
      <c r="BK113" s="62" t="s">
        <v>133</v>
      </c>
      <c r="BL113" s="59" t="s">
        <v>133</v>
      </c>
      <c r="BM113" s="50" t="s">
        <v>133</v>
      </c>
      <c r="BN113" s="51"/>
      <c r="BO113" s="53"/>
      <c r="BP113" s="48" t="s">
        <v>134</v>
      </c>
      <c r="BQ113" s="56" t="str">
        <f t="shared" si="1"/>
        <v>Claudia Patricia Morales Morales</v>
      </c>
      <c r="BR113" s="50"/>
      <c r="BS113" s="51"/>
      <c r="BT113" s="53"/>
    </row>
    <row r="114" spans="1:72" ht="67.5" x14ac:dyDescent="0.25">
      <c r="A114" s="48">
        <v>7</v>
      </c>
      <c r="B114" s="49">
        <v>41803</v>
      </c>
      <c r="C114" s="50" t="s">
        <v>274</v>
      </c>
      <c r="D114" s="51" t="s">
        <v>328</v>
      </c>
      <c r="E114" s="49">
        <v>41803</v>
      </c>
      <c r="F114" s="50">
        <v>190</v>
      </c>
      <c r="G114" s="52" t="s">
        <v>747</v>
      </c>
      <c r="H114" s="53" t="s">
        <v>410</v>
      </c>
      <c r="I114" s="54" t="s">
        <v>748</v>
      </c>
      <c r="J114" s="51" t="s">
        <v>749</v>
      </c>
      <c r="K114" s="50">
        <v>1</v>
      </c>
      <c r="L114" s="50" t="s">
        <v>173</v>
      </c>
      <c r="M114" s="51" t="s">
        <v>750</v>
      </c>
      <c r="N114" s="55">
        <v>1</v>
      </c>
      <c r="O114" s="49">
        <v>41821</v>
      </c>
      <c r="P114" s="49">
        <v>42459</v>
      </c>
      <c r="Q114" s="56" t="str">
        <f>IF(H114="","",VLOOKUP(H114,#REF!,2,FALSE))</f>
        <v>Subdirector Financiero</v>
      </c>
      <c r="R114" s="51" t="s">
        <v>414</v>
      </c>
      <c r="S114" s="51" t="s">
        <v>415</v>
      </c>
      <c r="T114" s="51" t="s">
        <v>416</v>
      </c>
      <c r="U114" s="51" t="s">
        <v>414</v>
      </c>
      <c r="V114" s="51" t="s">
        <v>155</v>
      </c>
      <c r="W114" s="57" t="s">
        <v>156</v>
      </c>
      <c r="X114" s="58">
        <v>0</v>
      </c>
      <c r="Y114" s="59">
        <v>0</v>
      </c>
      <c r="Z114" s="50" t="s">
        <v>121</v>
      </c>
      <c r="AA114" s="60" t="s">
        <v>751</v>
      </c>
      <c r="AB114" s="61">
        <v>42124</v>
      </c>
      <c r="AC114" s="51"/>
      <c r="AD114" s="50">
        <v>0</v>
      </c>
      <c r="AE114" s="62">
        <v>0</v>
      </c>
      <c r="AF114" s="59">
        <v>0</v>
      </c>
      <c r="AG114" s="50" t="s">
        <v>121</v>
      </c>
      <c r="AH114" s="51" t="s">
        <v>610</v>
      </c>
      <c r="AI114" s="53" t="s">
        <v>163</v>
      </c>
      <c r="AJ114" s="61">
        <v>42185</v>
      </c>
      <c r="AK114" s="52" t="s">
        <v>752</v>
      </c>
      <c r="AL114" s="50">
        <v>0</v>
      </c>
      <c r="AM114" s="62">
        <v>0</v>
      </c>
      <c r="AN114" s="59">
        <v>0</v>
      </c>
      <c r="AO114" s="50" t="s">
        <v>121</v>
      </c>
      <c r="AP114" s="51" t="s">
        <v>753</v>
      </c>
      <c r="AQ114" s="53" t="s">
        <v>560</v>
      </c>
      <c r="AR114" s="61">
        <v>42290</v>
      </c>
      <c r="AS114" s="51" t="s">
        <v>754</v>
      </c>
      <c r="AT114" s="50">
        <v>1</v>
      </c>
      <c r="AU114" s="62">
        <v>1</v>
      </c>
      <c r="AV114" s="59">
        <v>1</v>
      </c>
      <c r="AW114" s="50" t="s">
        <v>130</v>
      </c>
      <c r="AX114" s="51" t="s">
        <v>755</v>
      </c>
      <c r="AY114" s="53" t="s">
        <v>560</v>
      </c>
      <c r="AZ114" s="61"/>
      <c r="BA114" s="51"/>
      <c r="BB114" s="50"/>
      <c r="BC114" s="62" t="s">
        <v>133</v>
      </c>
      <c r="BD114" s="59" t="s">
        <v>133</v>
      </c>
      <c r="BE114" s="50" t="s">
        <v>133</v>
      </c>
      <c r="BF114" s="51"/>
      <c r="BG114" s="53"/>
      <c r="BH114" s="63"/>
      <c r="BI114" s="51"/>
      <c r="BJ114" s="64"/>
      <c r="BK114" s="62" t="s">
        <v>133</v>
      </c>
      <c r="BL114" s="59" t="s">
        <v>133</v>
      </c>
      <c r="BM114" s="50" t="s">
        <v>133</v>
      </c>
      <c r="BN114" s="51"/>
      <c r="BO114" s="53"/>
      <c r="BP114" s="48" t="s">
        <v>134</v>
      </c>
      <c r="BQ114" s="56" t="str">
        <f t="shared" si="1"/>
        <v>Claudia Patricia Morales Morales</v>
      </c>
      <c r="BR114" s="50"/>
      <c r="BS114" s="51"/>
      <c r="BT114" s="53"/>
    </row>
    <row r="115" spans="1:72" ht="90" x14ac:dyDescent="0.25">
      <c r="A115" s="48">
        <v>7</v>
      </c>
      <c r="B115" s="49">
        <v>41803</v>
      </c>
      <c r="C115" s="50" t="s">
        <v>274</v>
      </c>
      <c r="D115" s="51" t="s">
        <v>328</v>
      </c>
      <c r="E115" s="49">
        <v>41803</v>
      </c>
      <c r="F115" s="50">
        <v>192</v>
      </c>
      <c r="G115" s="52" t="s">
        <v>756</v>
      </c>
      <c r="H115" s="53" t="s">
        <v>410</v>
      </c>
      <c r="I115" s="54" t="s">
        <v>748</v>
      </c>
      <c r="J115" s="51" t="s">
        <v>749</v>
      </c>
      <c r="K115" s="50">
        <v>1</v>
      </c>
      <c r="L115" s="50" t="s">
        <v>173</v>
      </c>
      <c r="M115" s="51" t="s">
        <v>750</v>
      </c>
      <c r="N115" s="55">
        <v>1</v>
      </c>
      <c r="O115" s="49">
        <v>41821</v>
      </c>
      <c r="P115" s="49">
        <v>42459</v>
      </c>
      <c r="Q115" s="56" t="str">
        <f>IF(H115="","",VLOOKUP(H115,#REF!,2,FALSE))</f>
        <v>Subdirector Financiero</v>
      </c>
      <c r="R115" s="51" t="s">
        <v>414</v>
      </c>
      <c r="S115" s="51" t="s">
        <v>415</v>
      </c>
      <c r="T115" s="51" t="s">
        <v>416</v>
      </c>
      <c r="U115" s="51" t="s">
        <v>414</v>
      </c>
      <c r="V115" s="51" t="s">
        <v>155</v>
      </c>
      <c r="W115" s="57" t="s">
        <v>156</v>
      </c>
      <c r="X115" s="58">
        <v>0</v>
      </c>
      <c r="Y115" s="59">
        <v>0</v>
      </c>
      <c r="Z115" s="50" t="s">
        <v>121</v>
      </c>
      <c r="AA115" s="60" t="s">
        <v>751</v>
      </c>
      <c r="AB115" s="61">
        <v>42124</v>
      </c>
      <c r="AC115" s="51"/>
      <c r="AD115" s="50">
        <v>0</v>
      </c>
      <c r="AE115" s="62">
        <v>0</v>
      </c>
      <c r="AF115" s="59">
        <v>0</v>
      </c>
      <c r="AG115" s="50" t="s">
        <v>121</v>
      </c>
      <c r="AH115" s="51" t="s">
        <v>610</v>
      </c>
      <c r="AI115" s="53" t="s">
        <v>163</v>
      </c>
      <c r="AJ115" s="61">
        <v>42185</v>
      </c>
      <c r="AK115" s="52" t="s">
        <v>757</v>
      </c>
      <c r="AL115" s="50">
        <v>0</v>
      </c>
      <c r="AM115" s="62">
        <v>0</v>
      </c>
      <c r="AN115" s="59">
        <v>0</v>
      </c>
      <c r="AO115" s="50" t="s">
        <v>121</v>
      </c>
      <c r="AP115" s="51" t="s">
        <v>753</v>
      </c>
      <c r="AQ115" s="53" t="s">
        <v>560</v>
      </c>
      <c r="AR115" s="61">
        <v>42290</v>
      </c>
      <c r="AS115" s="51" t="s">
        <v>754</v>
      </c>
      <c r="AT115" s="50">
        <v>1</v>
      </c>
      <c r="AU115" s="62">
        <v>1</v>
      </c>
      <c r="AV115" s="59">
        <v>1</v>
      </c>
      <c r="AW115" s="50" t="s">
        <v>130</v>
      </c>
      <c r="AX115" s="51" t="s">
        <v>755</v>
      </c>
      <c r="AY115" s="53" t="s">
        <v>560</v>
      </c>
      <c r="AZ115" s="61"/>
      <c r="BA115" s="51"/>
      <c r="BB115" s="50"/>
      <c r="BC115" s="62" t="s">
        <v>133</v>
      </c>
      <c r="BD115" s="59" t="s">
        <v>133</v>
      </c>
      <c r="BE115" s="50" t="s">
        <v>133</v>
      </c>
      <c r="BF115" s="51"/>
      <c r="BG115" s="53"/>
      <c r="BH115" s="63"/>
      <c r="BI115" s="51"/>
      <c r="BJ115" s="64"/>
      <c r="BK115" s="62" t="s">
        <v>133</v>
      </c>
      <c r="BL115" s="59" t="s">
        <v>133</v>
      </c>
      <c r="BM115" s="50" t="s">
        <v>133</v>
      </c>
      <c r="BN115" s="51"/>
      <c r="BO115" s="53"/>
      <c r="BP115" s="48" t="s">
        <v>134</v>
      </c>
      <c r="BQ115" s="56" t="str">
        <f t="shared" si="1"/>
        <v>Claudia Patricia Morales Morales</v>
      </c>
      <c r="BR115" s="50"/>
      <c r="BS115" s="51"/>
      <c r="BT115" s="53"/>
    </row>
    <row r="116" spans="1:72" ht="213.75" x14ac:dyDescent="0.25">
      <c r="A116" s="48">
        <v>7</v>
      </c>
      <c r="B116" s="49">
        <v>41803</v>
      </c>
      <c r="C116" s="50" t="s">
        <v>274</v>
      </c>
      <c r="D116" s="51" t="s">
        <v>328</v>
      </c>
      <c r="E116" s="49">
        <v>41803</v>
      </c>
      <c r="F116" s="50">
        <v>194</v>
      </c>
      <c r="G116" s="52" t="s">
        <v>758</v>
      </c>
      <c r="H116" s="53" t="s">
        <v>278</v>
      </c>
      <c r="I116" s="54" t="s">
        <v>759</v>
      </c>
      <c r="J116" s="51" t="s">
        <v>685</v>
      </c>
      <c r="K116" s="50">
        <v>1</v>
      </c>
      <c r="L116" s="50" t="s">
        <v>173</v>
      </c>
      <c r="M116" s="51" t="s">
        <v>686</v>
      </c>
      <c r="N116" s="55">
        <v>1</v>
      </c>
      <c r="O116" s="49">
        <v>42275</v>
      </c>
      <c r="P116" s="49">
        <v>42459</v>
      </c>
      <c r="Q116" s="56" t="str">
        <f>IF(H116="","",VLOOKUP(H116,#REF!,2,FALSE))</f>
        <v>Secretario General</v>
      </c>
      <c r="R116" s="51" t="s">
        <v>282</v>
      </c>
      <c r="S116" s="51" t="s">
        <v>687</v>
      </c>
      <c r="T116" s="51" t="s">
        <v>688</v>
      </c>
      <c r="U116" s="51" t="s">
        <v>689</v>
      </c>
      <c r="V116" s="51" t="s">
        <v>155</v>
      </c>
      <c r="W116" s="57" t="s">
        <v>156</v>
      </c>
      <c r="X116" s="58">
        <v>0.66700000000000004</v>
      </c>
      <c r="Y116" s="59">
        <v>0.66700000000000004</v>
      </c>
      <c r="Z116" s="50" t="s">
        <v>264</v>
      </c>
      <c r="AA116" s="60" t="s">
        <v>690</v>
      </c>
      <c r="AB116" s="61">
        <v>42124</v>
      </c>
      <c r="AC116" s="51" t="s">
        <v>760</v>
      </c>
      <c r="AD116" s="50">
        <v>2.75</v>
      </c>
      <c r="AE116" s="62">
        <v>0.91666666666666663</v>
      </c>
      <c r="AF116" s="59">
        <v>0.91666666666666663</v>
      </c>
      <c r="AG116" s="50" t="s">
        <v>264</v>
      </c>
      <c r="AH116" s="51" t="s">
        <v>692</v>
      </c>
      <c r="AI116" s="53" t="s">
        <v>160</v>
      </c>
      <c r="AJ116" s="61">
        <v>42185</v>
      </c>
      <c r="AK116" s="52" t="s">
        <v>693</v>
      </c>
      <c r="AL116" s="50">
        <v>0</v>
      </c>
      <c r="AM116" s="62">
        <v>0</v>
      </c>
      <c r="AN116" s="59">
        <v>0.91666666666666663</v>
      </c>
      <c r="AO116" s="50" t="s">
        <v>121</v>
      </c>
      <c r="AP116" s="51" t="s">
        <v>761</v>
      </c>
      <c r="AQ116" s="53" t="s">
        <v>148</v>
      </c>
      <c r="AR116" s="61">
        <v>42296</v>
      </c>
      <c r="AS116" s="51" t="s">
        <v>695</v>
      </c>
      <c r="AT116" s="62">
        <v>0.5</v>
      </c>
      <c r="AU116" s="62">
        <v>0.5</v>
      </c>
      <c r="AV116" s="59">
        <v>0.91666666666666663</v>
      </c>
      <c r="AW116" s="50" t="s">
        <v>264</v>
      </c>
      <c r="AX116" s="51" t="s">
        <v>696</v>
      </c>
      <c r="AY116" s="53" t="s">
        <v>697</v>
      </c>
      <c r="AZ116" s="61"/>
      <c r="BA116" s="51"/>
      <c r="BB116" s="50"/>
      <c r="BC116" s="62" t="s">
        <v>133</v>
      </c>
      <c r="BD116" s="59" t="s">
        <v>133</v>
      </c>
      <c r="BE116" s="50" t="s">
        <v>133</v>
      </c>
      <c r="BF116" s="51"/>
      <c r="BG116" s="53"/>
      <c r="BH116" s="63"/>
      <c r="BI116" s="51"/>
      <c r="BJ116" s="64"/>
      <c r="BK116" s="62" t="s">
        <v>133</v>
      </c>
      <c r="BL116" s="59" t="s">
        <v>133</v>
      </c>
      <c r="BM116" s="50" t="s">
        <v>133</v>
      </c>
      <c r="BN116" s="51"/>
      <c r="BO116" s="53"/>
      <c r="BP116" s="48" t="s">
        <v>149</v>
      </c>
      <c r="BQ116" s="56" t="str">
        <f t="shared" si="1"/>
        <v/>
      </c>
      <c r="BR116" s="50"/>
      <c r="BS116" s="51"/>
      <c r="BT116" s="53"/>
    </row>
    <row r="117" spans="1:72" ht="213.75" x14ac:dyDescent="0.25">
      <c r="A117" s="48">
        <v>7</v>
      </c>
      <c r="B117" s="49">
        <v>41803</v>
      </c>
      <c r="C117" s="50" t="s">
        <v>274</v>
      </c>
      <c r="D117" s="51" t="s">
        <v>328</v>
      </c>
      <c r="E117" s="49">
        <v>41803</v>
      </c>
      <c r="F117" s="50">
        <v>194</v>
      </c>
      <c r="G117" s="52" t="s">
        <v>758</v>
      </c>
      <c r="H117" s="53" t="s">
        <v>278</v>
      </c>
      <c r="I117" s="54" t="s">
        <v>759</v>
      </c>
      <c r="J117" s="51" t="s">
        <v>698</v>
      </c>
      <c r="K117" s="50">
        <v>3</v>
      </c>
      <c r="L117" s="50" t="s">
        <v>173</v>
      </c>
      <c r="M117" s="51" t="s">
        <v>699</v>
      </c>
      <c r="N117" s="55">
        <v>1</v>
      </c>
      <c r="O117" s="49">
        <v>42275</v>
      </c>
      <c r="P117" s="49">
        <v>42623</v>
      </c>
      <c r="Q117" s="56" t="str">
        <f>IF(H117="","",VLOOKUP(H117,#REF!,2,FALSE))</f>
        <v>Secretario General</v>
      </c>
      <c r="R117" s="51" t="s">
        <v>282</v>
      </c>
      <c r="S117" s="51" t="s">
        <v>687</v>
      </c>
      <c r="T117" s="51" t="s">
        <v>688</v>
      </c>
      <c r="U117" s="51" t="s">
        <v>689</v>
      </c>
      <c r="V117" s="51" t="s">
        <v>155</v>
      </c>
      <c r="W117" s="57" t="s">
        <v>156</v>
      </c>
      <c r="X117" s="58">
        <v>0.66700000000000004</v>
      </c>
      <c r="Y117" s="59">
        <v>0.66700000000000004</v>
      </c>
      <c r="Z117" s="50" t="s">
        <v>264</v>
      </c>
      <c r="AA117" s="60" t="s">
        <v>690</v>
      </c>
      <c r="AB117" s="61">
        <v>42124</v>
      </c>
      <c r="AC117" s="51" t="s">
        <v>760</v>
      </c>
      <c r="AD117" s="50">
        <v>2.75</v>
      </c>
      <c r="AE117" s="62">
        <v>0.91666666666666663</v>
      </c>
      <c r="AF117" s="59">
        <v>0.91666666666666663</v>
      </c>
      <c r="AG117" s="50" t="s">
        <v>264</v>
      </c>
      <c r="AH117" s="51" t="s">
        <v>692</v>
      </c>
      <c r="AI117" s="53" t="s">
        <v>160</v>
      </c>
      <c r="AJ117" s="61">
        <v>42185</v>
      </c>
      <c r="AK117" s="52" t="s">
        <v>693</v>
      </c>
      <c r="AL117" s="50">
        <v>0</v>
      </c>
      <c r="AM117" s="62">
        <v>0</v>
      </c>
      <c r="AN117" s="59">
        <v>0.91666666666666663</v>
      </c>
      <c r="AO117" s="50" t="s">
        <v>121</v>
      </c>
      <c r="AP117" s="51" t="s">
        <v>761</v>
      </c>
      <c r="AQ117" s="53" t="s">
        <v>148</v>
      </c>
      <c r="AR117" s="61">
        <v>42296</v>
      </c>
      <c r="AS117" s="51" t="s">
        <v>695</v>
      </c>
      <c r="AT117" s="62">
        <v>0.33333333333333331</v>
      </c>
      <c r="AU117" s="62">
        <v>0.1111111111111111</v>
      </c>
      <c r="AV117" s="59">
        <v>0.91666666666666663</v>
      </c>
      <c r="AW117" s="50" t="s">
        <v>264</v>
      </c>
      <c r="AX117" s="51" t="s">
        <v>762</v>
      </c>
      <c r="AY117" s="53" t="s">
        <v>701</v>
      </c>
      <c r="AZ117" s="61"/>
      <c r="BA117" s="51"/>
      <c r="BB117" s="50"/>
      <c r="BC117" s="62" t="s">
        <v>133</v>
      </c>
      <c r="BD117" s="59" t="s">
        <v>133</v>
      </c>
      <c r="BE117" s="50" t="s">
        <v>133</v>
      </c>
      <c r="BF117" s="51"/>
      <c r="BG117" s="53"/>
      <c r="BH117" s="63"/>
      <c r="BI117" s="51"/>
      <c r="BJ117" s="64"/>
      <c r="BK117" s="62" t="s">
        <v>133</v>
      </c>
      <c r="BL117" s="59" t="s">
        <v>133</v>
      </c>
      <c r="BM117" s="50" t="s">
        <v>133</v>
      </c>
      <c r="BN117" s="51"/>
      <c r="BO117" s="53"/>
      <c r="BP117" s="48" t="s">
        <v>149</v>
      </c>
      <c r="BQ117" s="56" t="str">
        <f t="shared" si="1"/>
        <v/>
      </c>
      <c r="BR117" s="50"/>
      <c r="BS117" s="51"/>
      <c r="BT117" s="53"/>
    </row>
    <row r="118" spans="1:72" ht="191.25" x14ac:dyDescent="0.25">
      <c r="A118" s="48">
        <v>7</v>
      </c>
      <c r="B118" s="49">
        <v>41803</v>
      </c>
      <c r="C118" s="50" t="s">
        <v>274</v>
      </c>
      <c r="D118" s="51" t="s">
        <v>328</v>
      </c>
      <c r="E118" s="49">
        <v>41803</v>
      </c>
      <c r="F118" s="50">
        <v>194</v>
      </c>
      <c r="G118" s="52" t="s">
        <v>763</v>
      </c>
      <c r="H118" s="53" t="s">
        <v>410</v>
      </c>
      <c r="I118" s="54" t="s">
        <v>764</v>
      </c>
      <c r="J118" s="51" t="s">
        <v>765</v>
      </c>
      <c r="K118" s="50">
        <v>2</v>
      </c>
      <c r="L118" s="50" t="s">
        <v>173</v>
      </c>
      <c r="M118" s="51" t="s">
        <v>766</v>
      </c>
      <c r="N118" s="55">
        <v>1</v>
      </c>
      <c r="O118" s="49">
        <v>41821</v>
      </c>
      <c r="P118" s="49">
        <v>42459</v>
      </c>
      <c r="Q118" s="56" t="str">
        <f>IF(H118="","",VLOOKUP(H118,#REF!,2,FALSE))</f>
        <v>Subdirector Financiero</v>
      </c>
      <c r="R118" s="51" t="s">
        <v>414</v>
      </c>
      <c r="S118" s="51" t="s">
        <v>415</v>
      </c>
      <c r="T118" s="51" t="s">
        <v>416</v>
      </c>
      <c r="U118" s="51" t="s">
        <v>414</v>
      </c>
      <c r="V118" s="51" t="s">
        <v>417</v>
      </c>
      <c r="W118" s="57" t="s">
        <v>120</v>
      </c>
      <c r="X118" s="58">
        <v>1.5599999999999999E-2</v>
      </c>
      <c r="Y118" s="59">
        <v>1.5599999999999999E-2</v>
      </c>
      <c r="Z118" s="50" t="s">
        <v>121</v>
      </c>
      <c r="AA118" s="60" t="s">
        <v>579</v>
      </c>
      <c r="AB118" s="61">
        <v>42124</v>
      </c>
      <c r="AC118" s="51"/>
      <c r="AD118" s="50">
        <v>0</v>
      </c>
      <c r="AE118" s="62">
        <v>0</v>
      </c>
      <c r="AF118" s="59">
        <v>1.5599999999999999E-2</v>
      </c>
      <c r="AG118" s="50" t="s">
        <v>121</v>
      </c>
      <c r="AH118" s="51" t="s">
        <v>557</v>
      </c>
      <c r="AI118" s="53"/>
      <c r="AJ118" s="61">
        <v>42185</v>
      </c>
      <c r="AK118" s="52" t="s">
        <v>767</v>
      </c>
      <c r="AL118" s="50">
        <v>2</v>
      </c>
      <c r="AM118" s="62">
        <v>1</v>
      </c>
      <c r="AN118" s="59">
        <v>0.5</v>
      </c>
      <c r="AO118" s="50" t="s">
        <v>121</v>
      </c>
      <c r="AP118" s="51" t="s">
        <v>768</v>
      </c>
      <c r="AQ118" s="53" t="s">
        <v>560</v>
      </c>
      <c r="AR118" s="61">
        <v>42290</v>
      </c>
      <c r="AS118" s="51" t="s">
        <v>769</v>
      </c>
      <c r="AT118" s="50">
        <v>1</v>
      </c>
      <c r="AU118" s="62">
        <v>0.5</v>
      </c>
      <c r="AV118" s="59">
        <v>0.5</v>
      </c>
      <c r="AW118" s="50" t="s">
        <v>121</v>
      </c>
      <c r="AX118" s="51" t="s">
        <v>770</v>
      </c>
      <c r="AY118" s="53" t="s">
        <v>560</v>
      </c>
      <c r="AZ118" s="61"/>
      <c r="BA118" s="51"/>
      <c r="BB118" s="50"/>
      <c r="BC118" s="62" t="s">
        <v>133</v>
      </c>
      <c r="BD118" s="59" t="s">
        <v>133</v>
      </c>
      <c r="BE118" s="50" t="s">
        <v>133</v>
      </c>
      <c r="BF118" s="51"/>
      <c r="BG118" s="53"/>
      <c r="BH118" s="63"/>
      <c r="BI118" s="51"/>
      <c r="BJ118" s="64"/>
      <c r="BK118" s="62" t="s">
        <v>133</v>
      </c>
      <c r="BL118" s="59" t="s">
        <v>133</v>
      </c>
      <c r="BM118" s="50" t="s">
        <v>133</v>
      </c>
      <c r="BN118" s="51"/>
      <c r="BO118" s="53"/>
      <c r="BP118" s="48" t="s">
        <v>149</v>
      </c>
      <c r="BQ118" s="56" t="str">
        <f t="shared" si="1"/>
        <v/>
      </c>
      <c r="BR118" s="50"/>
      <c r="BS118" s="51"/>
      <c r="BT118" s="53"/>
    </row>
    <row r="119" spans="1:72" ht="258.75" x14ac:dyDescent="0.25">
      <c r="A119" s="48">
        <v>7</v>
      </c>
      <c r="B119" s="49">
        <v>41803</v>
      </c>
      <c r="C119" s="50" t="s">
        <v>274</v>
      </c>
      <c r="D119" s="51" t="s">
        <v>328</v>
      </c>
      <c r="E119" s="49">
        <v>41803</v>
      </c>
      <c r="F119" s="50">
        <v>194</v>
      </c>
      <c r="G119" s="52" t="s">
        <v>771</v>
      </c>
      <c r="H119" s="53" t="s">
        <v>410</v>
      </c>
      <c r="I119" s="54" t="s">
        <v>764</v>
      </c>
      <c r="J119" s="51" t="s">
        <v>772</v>
      </c>
      <c r="K119" s="50">
        <v>5</v>
      </c>
      <c r="L119" s="50" t="s">
        <v>173</v>
      </c>
      <c r="M119" s="51" t="s">
        <v>773</v>
      </c>
      <c r="N119" s="55">
        <v>1</v>
      </c>
      <c r="O119" s="49">
        <v>41821</v>
      </c>
      <c r="P119" s="49">
        <v>42459</v>
      </c>
      <c r="Q119" s="56" t="str">
        <f>IF(H119="","",VLOOKUP(H119,#REF!,2,FALSE))</f>
        <v>Subdirector Financiero</v>
      </c>
      <c r="R119" s="51" t="s">
        <v>414</v>
      </c>
      <c r="S119" s="51" t="s">
        <v>415</v>
      </c>
      <c r="T119" s="51" t="s">
        <v>416</v>
      </c>
      <c r="U119" s="51" t="s">
        <v>414</v>
      </c>
      <c r="V119" s="51" t="s">
        <v>417</v>
      </c>
      <c r="W119" s="57" t="s">
        <v>120</v>
      </c>
      <c r="X119" s="58">
        <v>1.248E-2</v>
      </c>
      <c r="Y119" s="59">
        <v>1.248E-2</v>
      </c>
      <c r="Z119" s="50" t="s">
        <v>121</v>
      </c>
      <c r="AA119" s="60" t="s">
        <v>579</v>
      </c>
      <c r="AB119" s="61">
        <v>42124</v>
      </c>
      <c r="AC119" s="51"/>
      <c r="AD119" s="50">
        <v>0</v>
      </c>
      <c r="AE119" s="62">
        <v>0</v>
      </c>
      <c r="AF119" s="59">
        <v>1.248E-2</v>
      </c>
      <c r="AG119" s="50" t="s">
        <v>121</v>
      </c>
      <c r="AH119" s="51" t="s">
        <v>557</v>
      </c>
      <c r="AI119" s="53"/>
      <c r="AJ119" s="61">
        <v>42185</v>
      </c>
      <c r="AK119" s="52" t="s">
        <v>774</v>
      </c>
      <c r="AL119" s="50">
        <v>0</v>
      </c>
      <c r="AM119" s="62">
        <v>1</v>
      </c>
      <c r="AN119" s="59">
        <v>1</v>
      </c>
      <c r="AO119" s="50" t="s">
        <v>130</v>
      </c>
      <c r="AP119" s="51" t="s">
        <v>775</v>
      </c>
      <c r="AQ119" s="53" t="s">
        <v>560</v>
      </c>
      <c r="AR119" s="61"/>
      <c r="AS119" s="51"/>
      <c r="AT119" s="50"/>
      <c r="AU119" s="62" t="s">
        <v>133</v>
      </c>
      <c r="AV119" s="59" t="s">
        <v>133</v>
      </c>
      <c r="AW119" s="50" t="s">
        <v>133</v>
      </c>
      <c r="AX119" s="51"/>
      <c r="AY119" s="53"/>
      <c r="AZ119" s="61"/>
      <c r="BA119" s="51"/>
      <c r="BB119" s="50"/>
      <c r="BC119" s="62" t="s">
        <v>133</v>
      </c>
      <c r="BD119" s="59" t="s">
        <v>133</v>
      </c>
      <c r="BE119" s="50" t="s">
        <v>133</v>
      </c>
      <c r="BF119" s="51"/>
      <c r="BG119" s="53"/>
      <c r="BH119" s="63"/>
      <c r="BI119" s="51"/>
      <c r="BJ119" s="64"/>
      <c r="BK119" s="62" t="s">
        <v>133</v>
      </c>
      <c r="BL119" s="59" t="s">
        <v>133</v>
      </c>
      <c r="BM119" s="50" t="s">
        <v>133</v>
      </c>
      <c r="BN119" s="51"/>
      <c r="BO119" s="53"/>
      <c r="BP119" s="48" t="s">
        <v>134</v>
      </c>
      <c r="BQ119" s="56" t="str">
        <f t="shared" si="1"/>
        <v>Claudia Patricia Morales Morales</v>
      </c>
      <c r="BR119" s="50"/>
      <c r="BS119" s="51"/>
      <c r="BT119" s="53"/>
    </row>
    <row r="120" spans="1:72" ht="409.5" x14ac:dyDescent="0.25">
      <c r="A120" s="48">
        <v>7</v>
      </c>
      <c r="B120" s="49">
        <v>41803</v>
      </c>
      <c r="C120" s="50" t="s">
        <v>274</v>
      </c>
      <c r="D120" s="51" t="s">
        <v>328</v>
      </c>
      <c r="E120" s="49">
        <v>41803</v>
      </c>
      <c r="F120" s="50">
        <v>195</v>
      </c>
      <c r="G120" s="52" t="s">
        <v>776</v>
      </c>
      <c r="H120" s="53" t="s">
        <v>410</v>
      </c>
      <c r="I120" s="54" t="s">
        <v>764</v>
      </c>
      <c r="J120" s="51" t="s">
        <v>713</v>
      </c>
      <c r="K120" s="50">
        <v>2</v>
      </c>
      <c r="L120" s="50" t="s">
        <v>173</v>
      </c>
      <c r="M120" s="51" t="s">
        <v>777</v>
      </c>
      <c r="N120" s="55">
        <v>1</v>
      </c>
      <c r="O120" s="49">
        <v>41821</v>
      </c>
      <c r="P120" s="49">
        <v>42459</v>
      </c>
      <c r="Q120" s="56" t="str">
        <f>IF(H120="","",VLOOKUP(H120,#REF!,2,FALSE))</f>
        <v>Subdirector Financiero</v>
      </c>
      <c r="R120" s="51" t="s">
        <v>414</v>
      </c>
      <c r="S120" s="51" t="s">
        <v>415</v>
      </c>
      <c r="T120" s="51" t="s">
        <v>416</v>
      </c>
      <c r="U120" s="51" t="s">
        <v>414</v>
      </c>
      <c r="V120" s="51" t="s">
        <v>155</v>
      </c>
      <c r="W120" s="57" t="s">
        <v>156</v>
      </c>
      <c r="X120" s="58">
        <v>3.1199999999999999E-2</v>
      </c>
      <c r="Y120" s="59">
        <v>3.1199999999999999E-2</v>
      </c>
      <c r="Z120" s="50" t="s">
        <v>121</v>
      </c>
      <c r="AA120" s="60" t="s">
        <v>579</v>
      </c>
      <c r="AB120" s="61">
        <v>42124</v>
      </c>
      <c r="AC120" s="51"/>
      <c r="AD120" s="50">
        <v>0</v>
      </c>
      <c r="AE120" s="62">
        <v>0</v>
      </c>
      <c r="AF120" s="59">
        <v>3.1199999999999999E-2</v>
      </c>
      <c r="AG120" s="50" t="s">
        <v>121</v>
      </c>
      <c r="AH120" s="51" t="s">
        <v>557</v>
      </c>
      <c r="AI120" s="53"/>
      <c r="AJ120" s="61">
        <v>42185</v>
      </c>
      <c r="AK120" s="52" t="s">
        <v>778</v>
      </c>
      <c r="AL120" s="50">
        <v>1</v>
      </c>
      <c r="AM120" s="62">
        <v>0.5</v>
      </c>
      <c r="AN120" s="59">
        <v>0.5</v>
      </c>
      <c r="AO120" s="50" t="s">
        <v>121</v>
      </c>
      <c r="AP120" s="51" t="s">
        <v>779</v>
      </c>
      <c r="AQ120" s="53" t="s">
        <v>560</v>
      </c>
      <c r="AR120" s="61">
        <v>42290</v>
      </c>
      <c r="AS120" s="51" t="s">
        <v>625</v>
      </c>
      <c r="AT120" s="50">
        <v>1</v>
      </c>
      <c r="AU120" s="62">
        <v>0.5</v>
      </c>
      <c r="AV120" s="59">
        <v>0.5</v>
      </c>
      <c r="AW120" s="50" t="s">
        <v>121</v>
      </c>
      <c r="AX120" s="51" t="s">
        <v>780</v>
      </c>
      <c r="AY120" s="53" t="s">
        <v>560</v>
      </c>
      <c r="AZ120" s="61"/>
      <c r="BA120" s="51"/>
      <c r="BB120" s="50"/>
      <c r="BC120" s="62" t="s">
        <v>133</v>
      </c>
      <c r="BD120" s="59" t="s">
        <v>133</v>
      </c>
      <c r="BE120" s="50" t="s">
        <v>133</v>
      </c>
      <c r="BF120" s="51"/>
      <c r="BG120" s="53"/>
      <c r="BH120" s="63"/>
      <c r="BI120" s="51"/>
      <c r="BJ120" s="64"/>
      <c r="BK120" s="62" t="s">
        <v>133</v>
      </c>
      <c r="BL120" s="59" t="s">
        <v>133</v>
      </c>
      <c r="BM120" s="50" t="s">
        <v>133</v>
      </c>
      <c r="BN120" s="51"/>
      <c r="BO120" s="53"/>
      <c r="BP120" s="48" t="s">
        <v>149</v>
      </c>
      <c r="BQ120" s="56" t="str">
        <f t="shared" si="1"/>
        <v/>
      </c>
      <c r="BR120" s="50"/>
      <c r="BS120" s="51"/>
      <c r="BT120" s="53"/>
    </row>
    <row r="121" spans="1:72" ht="123.75" x14ac:dyDescent="0.25">
      <c r="A121" s="48">
        <v>7</v>
      </c>
      <c r="B121" s="49">
        <v>41803</v>
      </c>
      <c r="C121" s="50" t="s">
        <v>274</v>
      </c>
      <c r="D121" s="51" t="s">
        <v>328</v>
      </c>
      <c r="E121" s="49">
        <v>41803</v>
      </c>
      <c r="F121" s="50">
        <v>196</v>
      </c>
      <c r="G121" s="52" t="s">
        <v>781</v>
      </c>
      <c r="H121" s="53" t="s">
        <v>410</v>
      </c>
      <c r="I121" s="54" t="s">
        <v>764</v>
      </c>
      <c r="J121" s="51" t="s">
        <v>782</v>
      </c>
      <c r="K121" s="50">
        <v>1</v>
      </c>
      <c r="L121" s="50" t="s">
        <v>173</v>
      </c>
      <c r="M121" s="51" t="s">
        <v>783</v>
      </c>
      <c r="N121" s="55">
        <v>1</v>
      </c>
      <c r="O121" s="49">
        <v>41821</v>
      </c>
      <c r="P121" s="49">
        <v>42459</v>
      </c>
      <c r="Q121" s="56" t="str">
        <f>IF(H121="","",VLOOKUP(H121,#REF!,2,FALSE))</f>
        <v>Subdirector Financiero</v>
      </c>
      <c r="R121" s="51" t="s">
        <v>414</v>
      </c>
      <c r="S121" s="51" t="s">
        <v>415</v>
      </c>
      <c r="T121" s="51" t="s">
        <v>416</v>
      </c>
      <c r="U121" s="51" t="s">
        <v>414</v>
      </c>
      <c r="V121" s="51" t="s">
        <v>417</v>
      </c>
      <c r="W121" s="57" t="s">
        <v>120</v>
      </c>
      <c r="X121" s="58">
        <v>0.33</v>
      </c>
      <c r="Y121" s="59">
        <v>0.33</v>
      </c>
      <c r="Z121" s="50" t="s">
        <v>121</v>
      </c>
      <c r="AA121" s="60" t="s">
        <v>784</v>
      </c>
      <c r="AB121" s="61">
        <v>42124</v>
      </c>
      <c r="AC121" s="51"/>
      <c r="AD121" s="50">
        <v>0</v>
      </c>
      <c r="AE121" s="62">
        <v>0</v>
      </c>
      <c r="AF121" s="59">
        <v>0.33</v>
      </c>
      <c r="AG121" s="50" t="s">
        <v>121</v>
      </c>
      <c r="AH121" s="51" t="s">
        <v>557</v>
      </c>
      <c r="AI121" s="53"/>
      <c r="AJ121" s="61">
        <v>42185</v>
      </c>
      <c r="AK121" s="52" t="s">
        <v>785</v>
      </c>
      <c r="AL121" s="50">
        <v>0.5</v>
      </c>
      <c r="AM121" s="62">
        <v>0.5</v>
      </c>
      <c r="AN121" s="59">
        <v>0.5</v>
      </c>
      <c r="AO121" s="50" t="s">
        <v>121</v>
      </c>
      <c r="AP121" s="51" t="s">
        <v>786</v>
      </c>
      <c r="AQ121" s="53" t="s">
        <v>560</v>
      </c>
      <c r="AR121" s="61">
        <v>42290</v>
      </c>
      <c r="AS121" s="51" t="s">
        <v>787</v>
      </c>
      <c r="AT121" s="50">
        <v>1</v>
      </c>
      <c r="AU121" s="62">
        <v>1</v>
      </c>
      <c r="AV121" s="59">
        <v>1</v>
      </c>
      <c r="AW121" s="50" t="s">
        <v>130</v>
      </c>
      <c r="AX121" s="51" t="s">
        <v>788</v>
      </c>
      <c r="AY121" s="53" t="s">
        <v>560</v>
      </c>
      <c r="AZ121" s="61"/>
      <c r="BA121" s="51"/>
      <c r="BB121" s="50"/>
      <c r="BC121" s="62" t="s">
        <v>133</v>
      </c>
      <c r="BD121" s="59" t="s">
        <v>133</v>
      </c>
      <c r="BE121" s="50" t="s">
        <v>133</v>
      </c>
      <c r="BF121" s="51"/>
      <c r="BG121" s="53"/>
      <c r="BH121" s="63"/>
      <c r="BI121" s="51"/>
      <c r="BJ121" s="64"/>
      <c r="BK121" s="62" t="s">
        <v>133</v>
      </c>
      <c r="BL121" s="59" t="s">
        <v>133</v>
      </c>
      <c r="BM121" s="50" t="s">
        <v>133</v>
      </c>
      <c r="BN121" s="51"/>
      <c r="BO121" s="53"/>
      <c r="BP121" s="48" t="s">
        <v>134</v>
      </c>
      <c r="BQ121" s="56" t="str">
        <f t="shared" si="1"/>
        <v>Claudia Patricia Morales Morales</v>
      </c>
      <c r="BR121" s="50"/>
      <c r="BS121" s="51"/>
      <c r="BT121" s="53"/>
    </row>
    <row r="122" spans="1:72" ht="236.25" x14ac:dyDescent="0.25">
      <c r="A122" s="48">
        <v>8</v>
      </c>
      <c r="B122" s="49">
        <v>41912</v>
      </c>
      <c r="C122" s="50" t="s">
        <v>274</v>
      </c>
      <c r="D122" s="51" t="s">
        <v>789</v>
      </c>
      <c r="E122" s="49">
        <v>41817</v>
      </c>
      <c r="F122" s="50" t="s">
        <v>192</v>
      </c>
      <c r="G122" s="52" t="s">
        <v>790</v>
      </c>
      <c r="H122" s="53" t="s">
        <v>136</v>
      </c>
      <c r="I122" s="54" t="s">
        <v>791</v>
      </c>
      <c r="J122" s="51" t="s">
        <v>792</v>
      </c>
      <c r="K122" s="50">
        <v>4</v>
      </c>
      <c r="L122" s="50" t="s">
        <v>173</v>
      </c>
      <c r="M122" s="51" t="s">
        <v>793</v>
      </c>
      <c r="N122" s="55">
        <v>1</v>
      </c>
      <c r="O122" s="49">
        <v>42005</v>
      </c>
      <c r="P122" s="49">
        <v>42369</v>
      </c>
      <c r="Q122" s="56" t="str">
        <f>IF(H122="","",VLOOKUP(H122,#REF!,2,FALSE))</f>
        <v xml:space="preserve">Subdirector Administrativo </v>
      </c>
      <c r="R122" s="51" t="s">
        <v>138</v>
      </c>
      <c r="S122" s="51" t="s">
        <v>153</v>
      </c>
      <c r="T122" s="51" t="s">
        <v>154</v>
      </c>
      <c r="U122" s="51" t="s">
        <v>138</v>
      </c>
      <c r="V122" s="51" t="s">
        <v>119</v>
      </c>
      <c r="W122" s="57" t="s">
        <v>120</v>
      </c>
      <c r="X122" s="58">
        <v>0</v>
      </c>
      <c r="Y122" s="59">
        <v>0</v>
      </c>
      <c r="Z122" s="50" t="s">
        <v>264</v>
      </c>
      <c r="AA122" s="60" t="s">
        <v>794</v>
      </c>
      <c r="AB122" s="61"/>
      <c r="AC122" s="51"/>
      <c r="AD122" s="50"/>
      <c r="AE122" s="62" t="s">
        <v>133</v>
      </c>
      <c r="AF122" s="59" t="s">
        <v>133</v>
      </c>
      <c r="AG122" s="50" t="s">
        <v>133</v>
      </c>
      <c r="AH122" s="51" t="s">
        <v>133</v>
      </c>
      <c r="AI122" s="53"/>
      <c r="AJ122" s="61">
        <v>42185</v>
      </c>
      <c r="AK122" s="51" t="s">
        <v>795</v>
      </c>
      <c r="AL122" s="50">
        <v>2</v>
      </c>
      <c r="AM122" s="62">
        <v>0.5</v>
      </c>
      <c r="AN122" s="59">
        <v>0.5</v>
      </c>
      <c r="AO122" s="50" t="s">
        <v>264</v>
      </c>
      <c r="AP122" s="51" t="s">
        <v>796</v>
      </c>
      <c r="AQ122" s="53" t="s">
        <v>160</v>
      </c>
      <c r="AR122" s="61">
        <v>42297</v>
      </c>
      <c r="AS122" s="51" t="s">
        <v>797</v>
      </c>
      <c r="AT122" s="50">
        <v>2</v>
      </c>
      <c r="AU122" s="62">
        <v>0.5</v>
      </c>
      <c r="AV122" s="59">
        <v>0.5</v>
      </c>
      <c r="AW122" s="50" t="s">
        <v>121</v>
      </c>
      <c r="AX122" s="51" t="s">
        <v>798</v>
      </c>
      <c r="AY122" s="53" t="s">
        <v>148</v>
      </c>
      <c r="AZ122" s="61"/>
      <c r="BA122" s="51"/>
      <c r="BB122" s="50"/>
      <c r="BC122" s="62" t="s">
        <v>133</v>
      </c>
      <c r="BD122" s="59" t="s">
        <v>133</v>
      </c>
      <c r="BE122" s="50" t="s">
        <v>133</v>
      </c>
      <c r="BF122" s="51" t="s">
        <v>133</v>
      </c>
      <c r="BG122" s="53"/>
      <c r="BH122" s="63"/>
      <c r="BI122" s="51"/>
      <c r="BJ122" s="64"/>
      <c r="BK122" s="62" t="s">
        <v>133</v>
      </c>
      <c r="BL122" s="59" t="s">
        <v>133</v>
      </c>
      <c r="BM122" s="50" t="s">
        <v>133</v>
      </c>
      <c r="BN122" s="51" t="s">
        <v>133</v>
      </c>
      <c r="BO122" s="53"/>
      <c r="BP122" s="48" t="s">
        <v>149</v>
      </c>
      <c r="BQ122" s="56" t="str">
        <f t="shared" si="1"/>
        <v/>
      </c>
      <c r="BR122" s="50"/>
      <c r="BS122" s="51"/>
      <c r="BT122" s="53"/>
    </row>
    <row r="123" spans="1:72" ht="146.25" x14ac:dyDescent="0.25">
      <c r="A123" s="48">
        <v>8</v>
      </c>
      <c r="B123" s="49">
        <v>41912</v>
      </c>
      <c r="C123" s="50" t="s">
        <v>274</v>
      </c>
      <c r="D123" s="51" t="s">
        <v>789</v>
      </c>
      <c r="E123" s="49">
        <v>41817</v>
      </c>
      <c r="F123" s="50" t="s">
        <v>192</v>
      </c>
      <c r="G123" s="52" t="s">
        <v>799</v>
      </c>
      <c r="H123" s="53" t="s">
        <v>136</v>
      </c>
      <c r="I123" s="54" t="s">
        <v>791</v>
      </c>
      <c r="J123" s="51" t="s">
        <v>800</v>
      </c>
      <c r="K123" s="50">
        <v>3</v>
      </c>
      <c r="L123" s="50" t="s">
        <v>173</v>
      </c>
      <c r="M123" s="51" t="s">
        <v>801</v>
      </c>
      <c r="N123" s="55">
        <v>1</v>
      </c>
      <c r="O123" s="49">
        <v>42036</v>
      </c>
      <c r="P123" s="49">
        <v>42216</v>
      </c>
      <c r="Q123" s="56" t="str">
        <f>IF(H123="","",VLOOKUP(H123,#REF!,2,FALSE))</f>
        <v xml:space="preserve">Subdirector Administrativo </v>
      </c>
      <c r="R123" s="51" t="s">
        <v>138</v>
      </c>
      <c r="S123" s="51" t="s">
        <v>139</v>
      </c>
      <c r="T123" s="51" t="s">
        <v>251</v>
      </c>
      <c r="U123" s="51" t="s">
        <v>252</v>
      </c>
      <c r="V123" s="51" t="s">
        <v>119</v>
      </c>
      <c r="W123" s="57" t="s">
        <v>120</v>
      </c>
      <c r="X123" s="58">
        <v>0.33333333333333331</v>
      </c>
      <c r="Y123" s="59">
        <v>0.33333333333333331</v>
      </c>
      <c r="Z123" s="50" t="s">
        <v>264</v>
      </c>
      <c r="AA123" s="60" t="s">
        <v>802</v>
      </c>
      <c r="AB123" s="61"/>
      <c r="AC123" s="51"/>
      <c r="AD123" s="50"/>
      <c r="AE123" s="62" t="s">
        <v>133</v>
      </c>
      <c r="AF123" s="59" t="s">
        <v>133</v>
      </c>
      <c r="AG123" s="50" t="s">
        <v>133</v>
      </c>
      <c r="AH123" s="51" t="s">
        <v>133</v>
      </c>
      <c r="AI123" s="53"/>
      <c r="AJ123" s="61">
        <v>42185</v>
      </c>
      <c r="AK123" s="51" t="s">
        <v>803</v>
      </c>
      <c r="AL123" s="50">
        <v>0</v>
      </c>
      <c r="AM123" s="62">
        <v>0</v>
      </c>
      <c r="AN123" s="59">
        <v>0</v>
      </c>
      <c r="AO123" s="50" t="s">
        <v>121</v>
      </c>
      <c r="AP123" s="51" t="s">
        <v>804</v>
      </c>
      <c r="AQ123" s="53" t="s">
        <v>145</v>
      </c>
      <c r="AR123" s="61">
        <v>42296</v>
      </c>
      <c r="AS123" s="51" t="s">
        <v>805</v>
      </c>
      <c r="AT123" s="50">
        <v>3</v>
      </c>
      <c r="AU123" s="62">
        <v>1</v>
      </c>
      <c r="AV123" s="59">
        <v>1</v>
      </c>
      <c r="AW123" s="50" t="s">
        <v>130</v>
      </c>
      <c r="AX123" s="51" t="s">
        <v>806</v>
      </c>
      <c r="AY123" s="53" t="s">
        <v>148</v>
      </c>
      <c r="AZ123" s="61"/>
      <c r="BA123" s="51"/>
      <c r="BB123" s="50"/>
      <c r="BC123" s="62" t="s">
        <v>133</v>
      </c>
      <c r="BD123" s="59" t="s">
        <v>133</v>
      </c>
      <c r="BE123" s="50" t="s">
        <v>133</v>
      </c>
      <c r="BF123" s="51" t="s">
        <v>133</v>
      </c>
      <c r="BG123" s="53"/>
      <c r="BH123" s="63"/>
      <c r="BI123" s="51"/>
      <c r="BJ123" s="64"/>
      <c r="BK123" s="62" t="s">
        <v>133</v>
      </c>
      <c r="BL123" s="59" t="s">
        <v>133</v>
      </c>
      <c r="BM123" s="50" t="s">
        <v>133</v>
      </c>
      <c r="BN123" s="51" t="s">
        <v>133</v>
      </c>
      <c r="BO123" s="53"/>
      <c r="BP123" s="48" t="s">
        <v>134</v>
      </c>
      <c r="BQ123" s="56" t="str">
        <f t="shared" si="1"/>
        <v>Rubén Antonio Mora Garcés</v>
      </c>
      <c r="BR123" s="50"/>
      <c r="BS123" s="51"/>
      <c r="BT123" s="53"/>
    </row>
    <row r="124" spans="1:72" ht="258.75" x14ac:dyDescent="0.25">
      <c r="A124" s="48">
        <v>8</v>
      </c>
      <c r="B124" s="49">
        <v>41912</v>
      </c>
      <c r="C124" s="50" t="s">
        <v>274</v>
      </c>
      <c r="D124" s="51" t="s">
        <v>789</v>
      </c>
      <c r="E124" s="49">
        <v>41817</v>
      </c>
      <c r="F124" s="50" t="s">
        <v>192</v>
      </c>
      <c r="G124" s="52" t="s">
        <v>807</v>
      </c>
      <c r="H124" s="53" t="s">
        <v>136</v>
      </c>
      <c r="I124" s="54" t="s">
        <v>791</v>
      </c>
      <c r="J124" s="51" t="s">
        <v>808</v>
      </c>
      <c r="K124" s="50">
        <v>3</v>
      </c>
      <c r="L124" s="50" t="s">
        <v>173</v>
      </c>
      <c r="M124" s="51" t="s">
        <v>809</v>
      </c>
      <c r="N124" s="55">
        <v>1</v>
      </c>
      <c r="O124" s="49">
        <v>42156</v>
      </c>
      <c r="P124" s="49">
        <v>42213</v>
      </c>
      <c r="Q124" s="56" t="str">
        <f>IF(H124="","",VLOOKUP(H124,#REF!,2,FALSE))</f>
        <v xml:space="preserve">Subdirector Administrativo </v>
      </c>
      <c r="R124" s="51" t="s">
        <v>138</v>
      </c>
      <c r="S124" s="51" t="s">
        <v>139</v>
      </c>
      <c r="T124" s="51" t="s">
        <v>251</v>
      </c>
      <c r="U124" s="51" t="s">
        <v>252</v>
      </c>
      <c r="V124" s="51" t="s">
        <v>119</v>
      </c>
      <c r="W124" s="57" t="s">
        <v>120</v>
      </c>
      <c r="X124" s="58">
        <v>0</v>
      </c>
      <c r="Y124" s="59">
        <v>0</v>
      </c>
      <c r="Z124" s="50" t="s">
        <v>264</v>
      </c>
      <c r="AA124" s="60" t="s">
        <v>810</v>
      </c>
      <c r="AB124" s="61"/>
      <c r="AC124" s="51"/>
      <c r="AD124" s="50"/>
      <c r="AE124" s="62" t="s">
        <v>133</v>
      </c>
      <c r="AF124" s="59" t="s">
        <v>133</v>
      </c>
      <c r="AG124" s="50" t="s">
        <v>133</v>
      </c>
      <c r="AH124" s="51" t="s">
        <v>133</v>
      </c>
      <c r="AI124" s="53"/>
      <c r="AJ124" s="61">
        <v>42185</v>
      </c>
      <c r="AK124" s="51" t="s">
        <v>811</v>
      </c>
      <c r="AL124" s="50">
        <v>2</v>
      </c>
      <c r="AM124" s="62">
        <v>0.66666666666666663</v>
      </c>
      <c r="AN124" s="59">
        <v>0.66666666666666663</v>
      </c>
      <c r="AO124" s="50" t="s">
        <v>264</v>
      </c>
      <c r="AP124" s="51" t="s">
        <v>812</v>
      </c>
      <c r="AQ124" s="53" t="s">
        <v>145</v>
      </c>
      <c r="AR124" s="61">
        <v>42296</v>
      </c>
      <c r="AS124" s="51" t="s">
        <v>813</v>
      </c>
      <c r="AT124" s="62">
        <v>2.8888888888888888</v>
      </c>
      <c r="AU124" s="62">
        <v>0.96296296296296291</v>
      </c>
      <c r="AV124" s="59">
        <v>0.96296296296296291</v>
      </c>
      <c r="AW124" s="50" t="s">
        <v>121</v>
      </c>
      <c r="AX124" s="51" t="s">
        <v>814</v>
      </c>
      <c r="AY124" s="53" t="s">
        <v>148</v>
      </c>
      <c r="AZ124" s="61"/>
      <c r="BA124" s="51"/>
      <c r="BB124" s="50"/>
      <c r="BC124" s="62" t="s">
        <v>133</v>
      </c>
      <c r="BD124" s="59" t="s">
        <v>133</v>
      </c>
      <c r="BE124" s="50" t="s">
        <v>133</v>
      </c>
      <c r="BF124" s="51" t="s">
        <v>133</v>
      </c>
      <c r="BG124" s="53"/>
      <c r="BH124" s="63"/>
      <c r="BI124" s="51"/>
      <c r="BJ124" s="64"/>
      <c r="BK124" s="62" t="s">
        <v>133</v>
      </c>
      <c r="BL124" s="59" t="s">
        <v>133</v>
      </c>
      <c r="BM124" s="50" t="s">
        <v>133</v>
      </c>
      <c r="BN124" s="51" t="s">
        <v>133</v>
      </c>
      <c r="BO124" s="53"/>
      <c r="BP124" s="48" t="s">
        <v>149</v>
      </c>
      <c r="BQ124" s="56" t="str">
        <f t="shared" si="1"/>
        <v/>
      </c>
      <c r="BR124" s="50"/>
      <c r="BS124" s="51"/>
      <c r="BT124" s="53"/>
    </row>
    <row r="125" spans="1:72" ht="213.75" x14ac:dyDescent="0.25">
      <c r="A125" s="48">
        <v>8</v>
      </c>
      <c r="B125" s="49">
        <v>41912</v>
      </c>
      <c r="C125" s="50" t="s">
        <v>274</v>
      </c>
      <c r="D125" s="51" t="s">
        <v>789</v>
      </c>
      <c r="E125" s="49">
        <v>41817</v>
      </c>
      <c r="F125" s="50" t="s">
        <v>228</v>
      </c>
      <c r="G125" s="52" t="s">
        <v>815</v>
      </c>
      <c r="H125" s="53" t="s">
        <v>136</v>
      </c>
      <c r="I125" s="54" t="s">
        <v>816</v>
      </c>
      <c r="J125" s="51" t="s">
        <v>817</v>
      </c>
      <c r="K125" s="50">
        <v>1</v>
      </c>
      <c r="L125" s="50" t="s">
        <v>173</v>
      </c>
      <c r="M125" s="51" t="s">
        <v>818</v>
      </c>
      <c r="N125" s="55">
        <v>1</v>
      </c>
      <c r="O125" s="49">
        <v>41944</v>
      </c>
      <c r="P125" s="49">
        <v>42093</v>
      </c>
      <c r="Q125" s="56" t="str">
        <f>IF(H125="","",VLOOKUP(H125,#REF!,2,FALSE))</f>
        <v xml:space="preserve">Subdirector Administrativo </v>
      </c>
      <c r="R125" s="51" t="s">
        <v>138</v>
      </c>
      <c r="S125" s="51" t="s">
        <v>139</v>
      </c>
      <c r="T125" s="51" t="s">
        <v>251</v>
      </c>
      <c r="U125" s="51" t="s">
        <v>252</v>
      </c>
      <c r="V125" s="51" t="s">
        <v>119</v>
      </c>
      <c r="W125" s="57" t="s">
        <v>120</v>
      </c>
      <c r="X125" s="58">
        <v>0</v>
      </c>
      <c r="Y125" s="59">
        <v>0</v>
      </c>
      <c r="Z125" s="50" t="s">
        <v>121</v>
      </c>
      <c r="AA125" s="60" t="s">
        <v>819</v>
      </c>
      <c r="AB125" s="61"/>
      <c r="AC125" s="51"/>
      <c r="AD125" s="50"/>
      <c r="AE125" s="62" t="s">
        <v>133</v>
      </c>
      <c r="AF125" s="59" t="s">
        <v>133</v>
      </c>
      <c r="AG125" s="50" t="s">
        <v>133</v>
      </c>
      <c r="AH125" s="51" t="s">
        <v>133</v>
      </c>
      <c r="AI125" s="53"/>
      <c r="AJ125" s="61">
        <v>42185</v>
      </c>
      <c r="AK125" s="51" t="s">
        <v>820</v>
      </c>
      <c r="AL125" s="50">
        <v>1</v>
      </c>
      <c r="AM125" s="62">
        <v>1</v>
      </c>
      <c r="AN125" s="59">
        <v>1</v>
      </c>
      <c r="AO125" s="50" t="s">
        <v>130</v>
      </c>
      <c r="AP125" s="51" t="s">
        <v>821</v>
      </c>
      <c r="AQ125" s="53" t="s">
        <v>145</v>
      </c>
      <c r="AR125" s="61"/>
      <c r="AS125" s="51"/>
      <c r="AT125" s="50"/>
      <c r="AU125" s="62" t="s">
        <v>133</v>
      </c>
      <c r="AV125" s="59" t="s">
        <v>133</v>
      </c>
      <c r="AW125" s="50" t="s">
        <v>133</v>
      </c>
      <c r="AX125" s="51" t="s">
        <v>133</v>
      </c>
      <c r="AY125" s="53"/>
      <c r="AZ125" s="61"/>
      <c r="BA125" s="51"/>
      <c r="BB125" s="50"/>
      <c r="BC125" s="62" t="s">
        <v>133</v>
      </c>
      <c r="BD125" s="59" t="s">
        <v>133</v>
      </c>
      <c r="BE125" s="50" t="s">
        <v>133</v>
      </c>
      <c r="BF125" s="51" t="s">
        <v>133</v>
      </c>
      <c r="BG125" s="53"/>
      <c r="BH125" s="63"/>
      <c r="BI125" s="51"/>
      <c r="BJ125" s="64"/>
      <c r="BK125" s="62" t="s">
        <v>133</v>
      </c>
      <c r="BL125" s="59" t="s">
        <v>133</v>
      </c>
      <c r="BM125" s="50" t="s">
        <v>133</v>
      </c>
      <c r="BN125" s="51" t="s">
        <v>133</v>
      </c>
      <c r="BO125" s="53"/>
      <c r="BP125" s="48" t="s">
        <v>134</v>
      </c>
      <c r="BQ125" s="56" t="str">
        <f t="shared" si="1"/>
        <v>Camilo Andrés Caicedo Estrada</v>
      </c>
      <c r="BR125" s="50"/>
      <c r="BS125" s="51"/>
      <c r="BT125" s="53"/>
    </row>
    <row r="126" spans="1:72" ht="157.5" x14ac:dyDescent="0.25">
      <c r="A126" s="48">
        <v>8</v>
      </c>
      <c r="B126" s="49">
        <v>41912</v>
      </c>
      <c r="C126" s="50" t="s">
        <v>274</v>
      </c>
      <c r="D126" s="51" t="s">
        <v>789</v>
      </c>
      <c r="E126" s="49">
        <v>41817</v>
      </c>
      <c r="F126" s="50" t="s">
        <v>228</v>
      </c>
      <c r="G126" s="52" t="s">
        <v>822</v>
      </c>
      <c r="H126" s="53" t="s">
        <v>136</v>
      </c>
      <c r="I126" s="54" t="s">
        <v>816</v>
      </c>
      <c r="J126" s="51" t="s">
        <v>823</v>
      </c>
      <c r="K126" s="50">
        <v>1</v>
      </c>
      <c r="L126" s="50" t="s">
        <v>173</v>
      </c>
      <c r="M126" s="51" t="s">
        <v>824</v>
      </c>
      <c r="N126" s="55">
        <v>1</v>
      </c>
      <c r="O126" s="49">
        <v>42095</v>
      </c>
      <c r="P126" s="49">
        <v>42109</v>
      </c>
      <c r="Q126" s="56" t="str">
        <f>IF(H126="","",VLOOKUP(H126,#REF!,2,FALSE))</f>
        <v xml:space="preserve">Subdirector Administrativo </v>
      </c>
      <c r="R126" s="51" t="s">
        <v>138</v>
      </c>
      <c r="S126" s="51" t="s">
        <v>139</v>
      </c>
      <c r="T126" s="51" t="s">
        <v>251</v>
      </c>
      <c r="U126" s="51" t="s">
        <v>252</v>
      </c>
      <c r="V126" s="51" t="s">
        <v>119</v>
      </c>
      <c r="W126" s="57" t="s">
        <v>120</v>
      </c>
      <c r="X126" s="58">
        <v>1</v>
      </c>
      <c r="Y126" s="72" t="s">
        <v>173</v>
      </c>
      <c r="Z126" s="50" t="s">
        <v>264</v>
      </c>
      <c r="AA126" s="60" t="s">
        <v>825</v>
      </c>
      <c r="AB126" s="61"/>
      <c r="AC126" s="51"/>
      <c r="AD126" s="50"/>
      <c r="AE126" s="62" t="s">
        <v>133</v>
      </c>
      <c r="AF126" s="59" t="s">
        <v>133</v>
      </c>
      <c r="AG126" s="50" t="s">
        <v>133</v>
      </c>
      <c r="AH126" s="51" t="s">
        <v>133</v>
      </c>
      <c r="AI126" s="53"/>
      <c r="AJ126" s="61">
        <v>42185</v>
      </c>
      <c r="AK126" s="51" t="s">
        <v>826</v>
      </c>
      <c r="AL126" s="50">
        <v>0.2</v>
      </c>
      <c r="AM126" s="62">
        <v>0.2</v>
      </c>
      <c r="AN126" s="59">
        <v>0.2</v>
      </c>
      <c r="AO126" s="50" t="s">
        <v>121</v>
      </c>
      <c r="AP126" s="51" t="s">
        <v>827</v>
      </c>
      <c r="AQ126" s="53" t="s">
        <v>145</v>
      </c>
      <c r="AR126" s="61">
        <v>42296</v>
      </c>
      <c r="AS126" s="51" t="s">
        <v>828</v>
      </c>
      <c r="AT126" s="50">
        <v>1</v>
      </c>
      <c r="AU126" s="62">
        <v>1</v>
      </c>
      <c r="AV126" s="59">
        <v>1</v>
      </c>
      <c r="AW126" s="50" t="s">
        <v>130</v>
      </c>
      <c r="AX126" s="51" t="s">
        <v>829</v>
      </c>
      <c r="AY126" s="53" t="s">
        <v>148</v>
      </c>
      <c r="AZ126" s="61"/>
      <c r="BA126" s="51"/>
      <c r="BB126" s="50"/>
      <c r="BC126" s="62" t="s">
        <v>133</v>
      </c>
      <c r="BD126" s="59" t="s">
        <v>133</v>
      </c>
      <c r="BE126" s="50" t="s">
        <v>133</v>
      </c>
      <c r="BF126" s="51" t="s">
        <v>133</v>
      </c>
      <c r="BG126" s="53"/>
      <c r="BH126" s="63"/>
      <c r="BI126" s="51"/>
      <c r="BJ126" s="64"/>
      <c r="BK126" s="62" t="s">
        <v>133</v>
      </c>
      <c r="BL126" s="59" t="s">
        <v>133</v>
      </c>
      <c r="BM126" s="50" t="s">
        <v>133</v>
      </c>
      <c r="BN126" s="51" t="s">
        <v>133</v>
      </c>
      <c r="BO126" s="53"/>
      <c r="BP126" s="48" t="s">
        <v>134</v>
      </c>
      <c r="BQ126" s="56" t="str">
        <f t="shared" si="1"/>
        <v>Rubén Antonio Mora Garcés</v>
      </c>
      <c r="BR126" s="50"/>
      <c r="BS126" s="51"/>
      <c r="BT126" s="53"/>
    </row>
    <row r="127" spans="1:72" ht="157.5" x14ac:dyDescent="0.25">
      <c r="A127" s="48">
        <v>8</v>
      </c>
      <c r="B127" s="49">
        <v>41912</v>
      </c>
      <c r="C127" s="50" t="s">
        <v>274</v>
      </c>
      <c r="D127" s="51" t="s">
        <v>789</v>
      </c>
      <c r="E127" s="49">
        <v>41817</v>
      </c>
      <c r="F127" s="50" t="s">
        <v>228</v>
      </c>
      <c r="G127" s="52" t="s">
        <v>822</v>
      </c>
      <c r="H127" s="53" t="s">
        <v>136</v>
      </c>
      <c r="I127" s="54" t="s">
        <v>816</v>
      </c>
      <c r="J127" s="51" t="s">
        <v>830</v>
      </c>
      <c r="K127" s="50">
        <v>1</v>
      </c>
      <c r="L127" s="50" t="s">
        <v>173</v>
      </c>
      <c r="M127" s="51" t="s">
        <v>831</v>
      </c>
      <c r="N127" s="55">
        <v>1</v>
      </c>
      <c r="O127" s="49">
        <v>42110</v>
      </c>
      <c r="P127" s="49">
        <v>42124</v>
      </c>
      <c r="Q127" s="56" t="str">
        <f>IF(H127="","",VLOOKUP(H127,#REF!,2,FALSE))</f>
        <v xml:space="preserve">Subdirector Administrativo </v>
      </c>
      <c r="R127" s="51" t="s">
        <v>138</v>
      </c>
      <c r="S127" s="51" t="s">
        <v>139</v>
      </c>
      <c r="T127" s="51" t="s">
        <v>251</v>
      </c>
      <c r="U127" s="51" t="s">
        <v>252</v>
      </c>
      <c r="V127" s="51" t="s">
        <v>119</v>
      </c>
      <c r="W127" s="57" t="s">
        <v>120</v>
      </c>
      <c r="X127" s="58">
        <v>1</v>
      </c>
      <c r="Y127" s="72" t="s">
        <v>173</v>
      </c>
      <c r="Z127" s="50" t="s">
        <v>264</v>
      </c>
      <c r="AA127" s="60" t="s">
        <v>825</v>
      </c>
      <c r="AB127" s="61"/>
      <c r="AC127" s="51"/>
      <c r="AD127" s="50"/>
      <c r="AE127" s="62" t="s">
        <v>133</v>
      </c>
      <c r="AF127" s="59" t="s">
        <v>133</v>
      </c>
      <c r="AG127" s="50" t="s">
        <v>133</v>
      </c>
      <c r="AH127" s="51" t="s">
        <v>133</v>
      </c>
      <c r="AI127" s="53"/>
      <c r="AJ127" s="61">
        <v>42185</v>
      </c>
      <c r="AK127" s="51" t="s">
        <v>826</v>
      </c>
      <c r="AL127" s="50">
        <v>0.25</v>
      </c>
      <c r="AM127" s="62">
        <v>0.25</v>
      </c>
      <c r="AN127" s="59">
        <v>0.25</v>
      </c>
      <c r="AO127" s="50" t="s">
        <v>121</v>
      </c>
      <c r="AP127" s="51" t="s">
        <v>827</v>
      </c>
      <c r="AQ127" s="53" t="s">
        <v>145</v>
      </c>
      <c r="AR127" s="61">
        <v>42296</v>
      </c>
      <c r="AS127" s="51" t="s">
        <v>272</v>
      </c>
      <c r="AT127" s="50">
        <v>1</v>
      </c>
      <c r="AU127" s="62">
        <v>1</v>
      </c>
      <c r="AV127" s="59">
        <v>1</v>
      </c>
      <c r="AW127" s="50" t="s">
        <v>130</v>
      </c>
      <c r="AX127" s="51" t="s">
        <v>832</v>
      </c>
      <c r="AY127" s="53" t="s">
        <v>148</v>
      </c>
      <c r="AZ127" s="61"/>
      <c r="BA127" s="51"/>
      <c r="BB127" s="50"/>
      <c r="BC127" s="62" t="s">
        <v>133</v>
      </c>
      <c r="BD127" s="59" t="s">
        <v>133</v>
      </c>
      <c r="BE127" s="50" t="s">
        <v>133</v>
      </c>
      <c r="BF127" s="51" t="s">
        <v>133</v>
      </c>
      <c r="BG127" s="53"/>
      <c r="BH127" s="63"/>
      <c r="BI127" s="51"/>
      <c r="BJ127" s="64"/>
      <c r="BK127" s="62" t="s">
        <v>133</v>
      </c>
      <c r="BL127" s="59" t="s">
        <v>133</v>
      </c>
      <c r="BM127" s="50" t="s">
        <v>133</v>
      </c>
      <c r="BN127" s="51" t="s">
        <v>133</v>
      </c>
      <c r="BO127" s="53"/>
      <c r="BP127" s="48" t="s">
        <v>134</v>
      </c>
      <c r="BQ127" s="56" t="str">
        <f t="shared" si="1"/>
        <v>Rubén Antonio Mora Garcés</v>
      </c>
      <c r="BR127" s="50"/>
      <c r="BS127" s="51"/>
      <c r="BT127" s="53"/>
    </row>
    <row r="128" spans="1:72" ht="157.5" x14ac:dyDescent="0.25">
      <c r="A128" s="48">
        <v>8</v>
      </c>
      <c r="B128" s="49">
        <v>41912</v>
      </c>
      <c r="C128" s="50" t="s">
        <v>274</v>
      </c>
      <c r="D128" s="51" t="s">
        <v>789</v>
      </c>
      <c r="E128" s="49">
        <v>41817</v>
      </c>
      <c r="F128" s="50" t="s">
        <v>228</v>
      </c>
      <c r="G128" s="52" t="s">
        <v>822</v>
      </c>
      <c r="H128" s="53" t="s">
        <v>136</v>
      </c>
      <c r="I128" s="54" t="s">
        <v>816</v>
      </c>
      <c r="J128" s="51" t="s">
        <v>833</v>
      </c>
      <c r="K128" s="50">
        <v>2</v>
      </c>
      <c r="L128" s="50" t="s">
        <v>173</v>
      </c>
      <c r="M128" s="51" t="s">
        <v>834</v>
      </c>
      <c r="N128" s="55">
        <v>1</v>
      </c>
      <c r="O128" s="49">
        <v>42125</v>
      </c>
      <c r="P128" s="49">
        <v>42185</v>
      </c>
      <c r="Q128" s="56" t="str">
        <f>IF(H128="","",VLOOKUP(H128,#REF!,2,FALSE))</f>
        <v xml:space="preserve">Subdirector Administrativo </v>
      </c>
      <c r="R128" s="51" t="s">
        <v>138</v>
      </c>
      <c r="S128" s="51" t="s">
        <v>139</v>
      </c>
      <c r="T128" s="51" t="s">
        <v>251</v>
      </c>
      <c r="U128" s="51" t="s">
        <v>252</v>
      </c>
      <c r="V128" s="51" t="s">
        <v>119</v>
      </c>
      <c r="W128" s="57" t="s">
        <v>120</v>
      </c>
      <c r="X128" s="58">
        <v>2</v>
      </c>
      <c r="Y128" s="72" t="s">
        <v>173</v>
      </c>
      <c r="Z128" s="50" t="s">
        <v>264</v>
      </c>
      <c r="AA128" s="60" t="s">
        <v>825</v>
      </c>
      <c r="AB128" s="61"/>
      <c r="AC128" s="51"/>
      <c r="AD128" s="50"/>
      <c r="AE128" s="62" t="s">
        <v>133</v>
      </c>
      <c r="AF128" s="59" t="s">
        <v>133</v>
      </c>
      <c r="AG128" s="50" t="s">
        <v>133</v>
      </c>
      <c r="AH128" s="51" t="s">
        <v>133</v>
      </c>
      <c r="AI128" s="53"/>
      <c r="AJ128" s="61">
        <v>42185</v>
      </c>
      <c r="AK128" s="51" t="s">
        <v>826</v>
      </c>
      <c r="AL128" s="50">
        <v>0.25</v>
      </c>
      <c r="AM128" s="62">
        <v>0.125</v>
      </c>
      <c r="AN128" s="59">
        <v>0.125</v>
      </c>
      <c r="AO128" s="50" t="s">
        <v>121</v>
      </c>
      <c r="AP128" s="51" t="s">
        <v>827</v>
      </c>
      <c r="AQ128" s="53" t="s">
        <v>145</v>
      </c>
      <c r="AR128" s="61">
        <v>42296</v>
      </c>
      <c r="AS128" s="51" t="s">
        <v>272</v>
      </c>
      <c r="AT128" s="50">
        <v>2</v>
      </c>
      <c r="AU128" s="62">
        <v>1</v>
      </c>
      <c r="AV128" s="59">
        <v>1</v>
      </c>
      <c r="AW128" s="50" t="s">
        <v>130</v>
      </c>
      <c r="AX128" s="51" t="s">
        <v>835</v>
      </c>
      <c r="AY128" s="53" t="s">
        <v>148</v>
      </c>
      <c r="AZ128" s="61"/>
      <c r="BA128" s="51"/>
      <c r="BB128" s="50"/>
      <c r="BC128" s="62" t="s">
        <v>133</v>
      </c>
      <c r="BD128" s="59" t="s">
        <v>133</v>
      </c>
      <c r="BE128" s="50" t="s">
        <v>133</v>
      </c>
      <c r="BF128" s="51" t="s">
        <v>133</v>
      </c>
      <c r="BG128" s="53"/>
      <c r="BH128" s="63"/>
      <c r="BI128" s="51"/>
      <c r="BJ128" s="64"/>
      <c r="BK128" s="62" t="s">
        <v>133</v>
      </c>
      <c r="BL128" s="59" t="s">
        <v>133</v>
      </c>
      <c r="BM128" s="50" t="s">
        <v>133</v>
      </c>
      <c r="BN128" s="51" t="s">
        <v>133</v>
      </c>
      <c r="BO128" s="53"/>
      <c r="BP128" s="48" t="s">
        <v>134</v>
      </c>
      <c r="BQ128" s="56" t="str">
        <f t="shared" si="1"/>
        <v>Rubén Antonio Mora Garcés</v>
      </c>
      <c r="BR128" s="50"/>
      <c r="BS128" s="51"/>
      <c r="BT128" s="53"/>
    </row>
    <row r="129" spans="1:72" ht="146.25" x14ac:dyDescent="0.25">
      <c r="A129" s="48">
        <v>8</v>
      </c>
      <c r="B129" s="49">
        <v>41912</v>
      </c>
      <c r="C129" s="50" t="s">
        <v>274</v>
      </c>
      <c r="D129" s="51" t="s">
        <v>789</v>
      </c>
      <c r="E129" s="49">
        <v>41817</v>
      </c>
      <c r="F129" s="50" t="s">
        <v>228</v>
      </c>
      <c r="G129" s="52" t="s">
        <v>822</v>
      </c>
      <c r="H129" s="53" t="s">
        <v>136</v>
      </c>
      <c r="I129" s="54" t="s">
        <v>836</v>
      </c>
      <c r="J129" s="51" t="s">
        <v>837</v>
      </c>
      <c r="K129" s="50">
        <v>2</v>
      </c>
      <c r="L129" s="50" t="s">
        <v>173</v>
      </c>
      <c r="M129" s="51" t="s">
        <v>838</v>
      </c>
      <c r="N129" s="55">
        <v>0.5</v>
      </c>
      <c r="O129" s="49">
        <v>42186</v>
      </c>
      <c r="P129" s="49">
        <v>42277</v>
      </c>
      <c r="Q129" s="56" t="str">
        <f>IF(H129="","",VLOOKUP(H129,#REF!,2,FALSE))</f>
        <v xml:space="preserve">Subdirector Administrativo </v>
      </c>
      <c r="R129" s="51" t="s">
        <v>138</v>
      </c>
      <c r="S129" s="51" t="s">
        <v>153</v>
      </c>
      <c r="T129" s="51" t="s">
        <v>154</v>
      </c>
      <c r="U129" s="51" t="s">
        <v>138</v>
      </c>
      <c r="V129" s="51" t="s">
        <v>119</v>
      </c>
      <c r="W129" s="57" t="s">
        <v>120</v>
      </c>
      <c r="X129" s="58">
        <v>0</v>
      </c>
      <c r="Y129" s="59">
        <v>0</v>
      </c>
      <c r="Z129" s="50" t="s">
        <v>264</v>
      </c>
      <c r="AA129" s="60" t="s">
        <v>839</v>
      </c>
      <c r="AB129" s="61"/>
      <c r="AC129" s="51"/>
      <c r="AD129" s="50"/>
      <c r="AE129" s="62" t="s">
        <v>133</v>
      </c>
      <c r="AF129" s="59" t="s">
        <v>133</v>
      </c>
      <c r="AG129" s="50" t="s">
        <v>133</v>
      </c>
      <c r="AH129" s="51" t="s">
        <v>133</v>
      </c>
      <c r="AI129" s="53"/>
      <c r="AJ129" s="61">
        <v>42185</v>
      </c>
      <c r="AK129" s="51" t="s">
        <v>840</v>
      </c>
      <c r="AL129" s="50">
        <v>0</v>
      </c>
      <c r="AM129" s="62">
        <v>0</v>
      </c>
      <c r="AN129" s="59">
        <v>0</v>
      </c>
      <c r="AO129" s="50" t="s">
        <v>264</v>
      </c>
      <c r="AP129" s="51" t="s">
        <v>841</v>
      </c>
      <c r="AQ129" s="53" t="s">
        <v>160</v>
      </c>
      <c r="AR129" s="61">
        <v>42297</v>
      </c>
      <c r="AS129" s="51" t="s">
        <v>842</v>
      </c>
      <c r="AT129" s="62">
        <v>0.66666666666666663</v>
      </c>
      <c r="AU129" s="62">
        <v>0.33333333333333331</v>
      </c>
      <c r="AV129" s="59">
        <v>0.66666666666666663</v>
      </c>
      <c r="AW129" s="50" t="s">
        <v>121</v>
      </c>
      <c r="AX129" s="51" t="s">
        <v>843</v>
      </c>
      <c r="AY129" s="53" t="s">
        <v>148</v>
      </c>
      <c r="AZ129" s="61"/>
      <c r="BA129" s="51"/>
      <c r="BB129" s="50"/>
      <c r="BC129" s="62" t="s">
        <v>133</v>
      </c>
      <c r="BD129" s="59" t="s">
        <v>133</v>
      </c>
      <c r="BE129" s="50" t="s">
        <v>133</v>
      </c>
      <c r="BF129" s="51" t="s">
        <v>133</v>
      </c>
      <c r="BG129" s="53"/>
      <c r="BH129" s="63"/>
      <c r="BI129" s="51"/>
      <c r="BJ129" s="64"/>
      <c r="BK129" s="62" t="s">
        <v>133</v>
      </c>
      <c r="BL129" s="59" t="s">
        <v>133</v>
      </c>
      <c r="BM129" s="50" t="s">
        <v>133</v>
      </c>
      <c r="BN129" s="51" t="s">
        <v>133</v>
      </c>
      <c r="BO129" s="53"/>
      <c r="BP129" s="48" t="s">
        <v>149</v>
      </c>
      <c r="BQ129" s="56" t="str">
        <f t="shared" si="1"/>
        <v/>
      </c>
      <c r="BR129" s="50"/>
      <c r="BS129" s="51"/>
      <c r="BT129" s="53"/>
    </row>
    <row r="130" spans="1:72" ht="157.5" x14ac:dyDescent="0.25">
      <c r="A130" s="48">
        <v>8</v>
      </c>
      <c r="B130" s="49">
        <v>41912</v>
      </c>
      <c r="C130" s="50" t="s">
        <v>274</v>
      </c>
      <c r="D130" s="51" t="s">
        <v>789</v>
      </c>
      <c r="E130" s="49">
        <v>41817</v>
      </c>
      <c r="F130" s="50" t="s">
        <v>200</v>
      </c>
      <c r="G130" s="52" t="s">
        <v>844</v>
      </c>
      <c r="H130" s="53" t="s">
        <v>136</v>
      </c>
      <c r="I130" s="54" t="s">
        <v>845</v>
      </c>
      <c r="J130" s="51" t="s">
        <v>846</v>
      </c>
      <c r="K130" s="50">
        <v>2</v>
      </c>
      <c r="L130" s="50" t="s">
        <v>173</v>
      </c>
      <c r="M130" s="51" t="s">
        <v>847</v>
      </c>
      <c r="N130" s="55">
        <v>1</v>
      </c>
      <c r="O130" s="49">
        <v>42125</v>
      </c>
      <c r="P130" s="49">
        <v>42154</v>
      </c>
      <c r="Q130" s="56" t="str">
        <f>IF(H130="","",VLOOKUP(H130,#REF!,2,FALSE))</f>
        <v xml:space="preserve">Subdirector Administrativo </v>
      </c>
      <c r="R130" s="51" t="s">
        <v>138</v>
      </c>
      <c r="S130" s="51" t="s">
        <v>139</v>
      </c>
      <c r="T130" s="51" t="s">
        <v>251</v>
      </c>
      <c r="U130" s="51" t="s">
        <v>252</v>
      </c>
      <c r="V130" s="51" t="s">
        <v>119</v>
      </c>
      <c r="W130" s="57" t="s">
        <v>120</v>
      </c>
      <c r="X130" s="58">
        <v>2</v>
      </c>
      <c r="Y130" s="72" t="s">
        <v>173</v>
      </c>
      <c r="Z130" s="50" t="s">
        <v>264</v>
      </c>
      <c r="AA130" s="60" t="s">
        <v>825</v>
      </c>
      <c r="AB130" s="61"/>
      <c r="AC130" s="51"/>
      <c r="AD130" s="50"/>
      <c r="AE130" s="62" t="s">
        <v>133</v>
      </c>
      <c r="AF130" s="59" t="s">
        <v>133</v>
      </c>
      <c r="AG130" s="50" t="s">
        <v>133</v>
      </c>
      <c r="AH130" s="51" t="s">
        <v>133</v>
      </c>
      <c r="AI130" s="53"/>
      <c r="AJ130" s="61">
        <v>42185</v>
      </c>
      <c r="AK130" s="51" t="s">
        <v>826</v>
      </c>
      <c r="AL130" s="50">
        <v>0.25</v>
      </c>
      <c r="AM130" s="62">
        <v>0.125</v>
      </c>
      <c r="AN130" s="59">
        <v>0.125</v>
      </c>
      <c r="AO130" s="50" t="s">
        <v>121</v>
      </c>
      <c r="AP130" s="51" t="s">
        <v>848</v>
      </c>
      <c r="AQ130" s="53" t="s">
        <v>145</v>
      </c>
      <c r="AR130" s="61">
        <v>42296</v>
      </c>
      <c r="AS130" s="51" t="s">
        <v>272</v>
      </c>
      <c r="AT130" s="50">
        <v>2</v>
      </c>
      <c r="AU130" s="62">
        <v>1</v>
      </c>
      <c r="AV130" s="59">
        <v>1</v>
      </c>
      <c r="AW130" s="50" t="s">
        <v>130</v>
      </c>
      <c r="AX130" s="51" t="s">
        <v>273</v>
      </c>
      <c r="AY130" s="53" t="s">
        <v>148</v>
      </c>
      <c r="AZ130" s="61"/>
      <c r="BA130" s="51"/>
      <c r="BB130" s="50"/>
      <c r="BC130" s="62" t="s">
        <v>133</v>
      </c>
      <c r="BD130" s="59" t="s">
        <v>133</v>
      </c>
      <c r="BE130" s="50" t="s">
        <v>133</v>
      </c>
      <c r="BF130" s="51" t="s">
        <v>133</v>
      </c>
      <c r="BG130" s="53"/>
      <c r="BH130" s="63"/>
      <c r="BI130" s="51"/>
      <c r="BJ130" s="64"/>
      <c r="BK130" s="62" t="s">
        <v>133</v>
      </c>
      <c r="BL130" s="59" t="s">
        <v>133</v>
      </c>
      <c r="BM130" s="50" t="s">
        <v>133</v>
      </c>
      <c r="BN130" s="51" t="s">
        <v>133</v>
      </c>
      <c r="BO130" s="53"/>
      <c r="BP130" s="48" t="s">
        <v>134</v>
      </c>
      <c r="BQ130" s="56" t="str">
        <f t="shared" si="1"/>
        <v>Rubén Antonio Mora Garcés</v>
      </c>
      <c r="BR130" s="50"/>
      <c r="BS130" s="51"/>
      <c r="BT130" s="53"/>
    </row>
    <row r="131" spans="1:72" ht="123.75" x14ac:dyDescent="0.25">
      <c r="A131" s="48">
        <v>8</v>
      </c>
      <c r="B131" s="49">
        <v>41912</v>
      </c>
      <c r="C131" s="50" t="s">
        <v>274</v>
      </c>
      <c r="D131" s="51" t="s">
        <v>789</v>
      </c>
      <c r="E131" s="49">
        <v>41817</v>
      </c>
      <c r="F131" s="50" t="s">
        <v>200</v>
      </c>
      <c r="G131" s="52" t="s">
        <v>844</v>
      </c>
      <c r="H131" s="53" t="s">
        <v>136</v>
      </c>
      <c r="I131" s="54" t="s">
        <v>845</v>
      </c>
      <c r="J131" s="51" t="s">
        <v>849</v>
      </c>
      <c r="K131" s="50">
        <v>1</v>
      </c>
      <c r="L131" s="50" t="s">
        <v>173</v>
      </c>
      <c r="M131" s="51" t="s">
        <v>850</v>
      </c>
      <c r="N131" s="55">
        <v>1</v>
      </c>
      <c r="O131" s="49">
        <v>42156</v>
      </c>
      <c r="P131" s="49">
        <v>42185</v>
      </c>
      <c r="Q131" s="56" t="str">
        <f>IF(H131="","",VLOOKUP(H131,#REF!,2,FALSE))</f>
        <v xml:space="preserve">Subdirector Administrativo </v>
      </c>
      <c r="R131" s="51" t="s">
        <v>138</v>
      </c>
      <c r="S131" s="51" t="s">
        <v>139</v>
      </c>
      <c r="T131" s="51" t="s">
        <v>251</v>
      </c>
      <c r="U131" s="51" t="s">
        <v>252</v>
      </c>
      <c r="V131" s="51" t="s">
        <v>119</v>
      </c>
      <c r="W131" s="57" t="s">
        <v>120</v>
      </c>
      <c r="X131" s="58">
        <v>1</v>
      </c>
      <c r="Y131" s="72" t="s">
        <v>173</v>
      </c>
      <c r="Z131" s="50" t="s">
        <v>264</v>
      </c>
      <c r="AA131" s="60" t="s">
        <v>825</v>
      </c>
      <c r="AB131" s="61"/>
      <c r="AC131" s="51"/>
      <c r="AD131" s="50"/>
      <c r="AE131" s="62" t="s">
        <v>133</v>
      </c>
      <c r="AF131" s="59" t="s">
        <v>133</v>
      </c>
      <c r="AG131" s="50" t="s">
        <v>133</v>
      </c>
      <c r="AH131" s="51" t="s">
        <v>133</v>
      </c>
      <c r="AI131" s="53"/>
      <c r="AJ131" s="61">
        <v>42185</v>
      </c>
      <c r="AK131" s="51" t="s">
        <v>851</v>
      </c>
      <c r="AL131" s="50">
        <v>0.25</v>
      </c>
      <c r="AM131" s="62">
        <v>0.25</v>
      </c>
      <c r="AN131" s="59">
        <v>0.25</v>
      </c>
      <c r="AO131" s="50" t="s">
        <v>121</v>
      </c>
      <c r="AP131" s="51" t="s">
        <v>852</v>
      </c>
      <c r="AQ131" s="53" t="s">
        <v>145</v>
      </c>
      <c r="AR131" s="61">
        <v>42296</v>
      </c>
      <c r="AS131" s="51" t="s">
        <v>272</v>
      </c>
      <c r="AT131" s="50">
        <v>1</v>
      </c>
      <c r="AU131" s="62">
        <v>1</v>
      </c>
      <c r="AV131" s="59">
        <v>1</v>
      </c>
      <c r="AW131" s="50" t="s">
        <v>130</v>
      </c>
      <c r="AX131" s="51" t="s">
        <v>853</v>
      </c>
      <c r="AY131" s="53" t="s">
        <v>148</v>
      </c>
      <c r="AZ131" s="61"/>
      <c r="BA131" s="51"/>
      <c r="BB131" s="50"/>
      <c r="BC131" s="62" t="s">
        <v>133</v>
      </c>
      <c r="BD131" s="59" t="s">
        <v>133</v>
      </c>
      <c r="BE131" s="50" t="s">
        <v>133</v>
      </c>
      <c r="BF131" s="51" t="s">
        <v>133</v>
      </c>
      <c r="BG131" s="53"/>
      <c r="BH131" s="63"/>
      <c r="BI131" s="51"/>
      <c r="BJ131" s="64"/>
      <c r="BK131" s="62" t="s">
        <v>133</v>
      </c>
      <c r="BL131" s="59" t="s">
        <v>133</v>
      </c>
      <c r="BM131" s="50" t="s">
        <v>133</v>
      </c>
      <c r="BN131" s="51" t="s">
        <v>133</v>
      </c>
      <c r="BO131" s="53"/>
      <c r="BP131" s="48" t="s">
        <v>134</v>
      </c>
      <c r="BQ131" s="56" t="str">
        <f t="shared" si="1"/>
        <v>Rubén Antonio Mora Garcés</v>
      </c>
      <c r="BR131" s="50"/>
      <c r="BS131" s="51"/>
      <c r="BT131" s="53"/>
    </row>
    <row r="132" spans="1:72" ht="180" x14ac:dyDescent="0.25">
      <c r="A132" s="48">
        <v>8</v>
      </c>
      <c r="B132" s="49">
        <v>41912</v>
      </c>
      <c r="C132" s="50" t="s">
        <v>274</v>
      </c>
      <c r="D132" s="51" t="s">
        <v>789</v>
      </c>
      <c r="E132" s="49">
        <v>41817</v>
      </c>
      <c r="F132" s="50" t="s">
        <v>200</v>
      </c>
      <c r="G132" s="52" t="s">
        <v>844</v>
      </c>
      <c r="H132" s="53" t="s">
        <v>136</v>
      </c>
      <c r="I132" s="54" t="s">
        <v>845</v>
      </c>
      <c r="J132" s="51" t="s">
        <v>854</v>
      </c>
      <c r="K132" s="50">
        <v>1</v>
      </c>
      <c r="L132" s="50" t="s">
        <v>173</v>
      </c>
      <c r="M132" s="51" t="s">
        <v>855</v>
      </c>
      <c r="N132" s="55">
        <v>1</v>
      </c>
      <c r="O132" s="49">
        <v>42186</v>
      </c>
      <c r="P132" s="49">
        <v>42246</v>
      </c>
      <c r="Q132" s="56" t="str">
        <f>IF(H132="","",VLOOKUP(H132,#REF!,2,FALSE))</f>
        <v xml:space="preserve">Subdirector Administrativo </v>
      </c>
      <c r="R132" s="51" t="s">
        <v>138</v>
      </c>
      <c r="S132" s="51" t="s">
        <v>139</v>
      </c>
      <c r="T132" s="51" t="s">
        <v>251</v>
      </c>
      <c r="U132" s="51" t="s">
        <v>252</v>
      </c>
      <c r="V132" s="51" t="s">
        <v>119</v>
      </c>
      <c r="W132" s="57" t="s">
        <v>120</v>
      </c>
      <c r="X132" s="58">
        <v>1</v>
      </c>
      <c r="Y132" s="72" t="s">
        <v>173</v>
      </c>
      <c r="Z132" s="50" t="s">
        <v>264</v>
      </c>
      <c r="AA132" s="60" t="s">
        <v>825</v>
      </c>
      <c r="AB132" s="61"/>
      <c r="AC132" s="51"/>
      <c r="AD132" s="50"/>
      <c r="AE132" s="62" t="s">
        <v>133</v>
      </c>
      <c r="AF132" s="59" t="s">
        <v>133</v>
      </c>
      <c r="AG132" s="50" t="s">
        <v>133</v>
      </c>
      <c r="AH132" s="51" t="s">
        <v>133</v>
      </c>
      <c r="AI132" s="53"/>
      <c r="AJ132" s="61">
        <v>42185</v>
      </c>
      <c r="AK132" s="51" t="s">
        <v>856</v>
      </c>
      <c r="AL132" s="50">
        <v>0</v>
      </c>
      <c r="AM132" s="62">
        <v>0</v>
      </c>
      <c r="AN132" s="59">
        <v>0</v>
      </c>
      <c r="AO132" s="50" t="s">
        <v>264</v>
      </c>
      <c r="AP132" s="51" t="s">
        <v>857</v>
      </c>
      <c r="AQ132" s="53" t="s">
        <v>145</v>
      </c>
      <c r="AR132" s="61">
        <v>42296</v>
      </c>
      <c r="AS132" s="51" t="s">
        <v>272</v>
      </c>
      <c r="AT132" s="62">
        <v>0.5</v>
      </c>
      <c r="AU132" s="62">
        <v>0.5</v>
      </c>
      <c r="AV132" s="59">
        <v>0.5</v>
      </c>
      <c r="AW132" s="50" t="s">
        <v>121</v>
      </c>
      <c r="AX132" s="51" t="s">
        <v>858</v>
      </c>
      <c r="AY132" s="53" t="s">
        <v>148</v>
      </c>
      <c r="AZ132" s="61"/>
      <c r="BA132" s="51"/>
      <c r="BB132" s="50"/>
      <c r="BC132" s="62" t="s">
        <v>133</v>
      </c>
      <c r="BD132" s="59" t="s">
        <v>133</v>
      </c>
      <c r="BE132" s="50" t="s">
        <v>133</v>
      </c>
      <c r="BF132" s="51" t="s">
        <v>133</v>
      </c>
      <c r="BG132" s="53"/>
      <c r="BH132" s="63"/>
      <c r="BI132" s="51"/>
      <c r="BJ132" s="64"/>
      <c r="BK132" s="62" t="s">
        <v>133</v>
      </c>
      <c r="BL132" s="59" t="s">
        <v>133</v>
      </c>
      <c r="BM132" s="50" t="s">
        <v>133</v>
      </c>
      <c r="BN132" s="51" t="s">
        <v>133</v>
      </c>
      <c r="BO132" s="53"/>
      <c r="BP132" s="48" t="s">
        <v>149</v>
      </c>
      <c r="BQ132" s="56" t="str">
        <f t="shared" si="1"/>
        <v/>
      </c>
      <c r="BR132" s="50"/>
      <c r="BS132" s="51"/>
      <c r="BT132" s="53"/>
    </row>
    <row r="133" spans="1:72" ht="157.5" x14ac:dyDescent="0.25">
      <c r="A133" s="48">
        <v>8</v>
      </c>
      <c r="B133" s="49">
        <v>41912</v>
      </c>
      <c r="C133" s="50" t="s">
        <v>274</v>
      </c>
      <c r="D133" s="51" t="s">
        <v>789</v>
      </c>
      <c r="E133" s="49">
        <v>41817</v>
      </c>
      <c r="F133" s="50" t="s">
        <v>200</v>
      </c>
      <c r="G133" s="52" t="s">
        <v>844</v>
      </c>
      <c r="H133" s="53" t="s">
        <v>136</v>
      </c>
      <c r="I133" s="54" t="s">
        <v>845</v>
      </c>
      <c r="J133" s="51" t="s">
        <v>859</v>
      </c>
      <c r="K133" s="50">
        <v>3</v>
      </c>
      <c r="L133" s="50" t="s">
        <v>173</v>
      </c>
      <c r="M133" s="51" t="s">
        <v>860</v>
      </c>
      <c r="N133" s="55">
        <v>1</v>
      </c>
      <c r="O133" s="49">
        <v>42248</v>
      </c>
      <c r="P133" s="49">
        <v>42308</v>
      </c>
      <c r="Q133" s="56" t="str">
        <f>IF(H133="","",VLOOKUP(H133,#REF!,2,FALSE))</f>
        <v xml:space="preserve">Subdirector Administrativo </v>
      </c>
      <c r="R133" s="51" t="s">
        <v>138</v>
      </c>
      <c r="S133" s="51" t="s">
        <v>139</v>
      </c>
      <c r="T133" s="51" t="s">
        <v>251</v>
      </c>
      <c r="U133" s="51" t="s">
        <v>252</v>
      </c>
      <c r="V133" s="51" t="s">
        <v>119</v>
      </c>
      <c r="W133" s="57" t="s">
        <v>120</v>
      </c>
      <c r="X133" s="58">
        <v>3</v>
      </c>
      <c r="Y133" s="72" t="s">
        <v>173</v>
      </c>
      <c r="Z133" s="50" t="s">
        <v>264</v>
      </c>
      <c r="AA133" s="60" t="s">
        <v>825</v>
      </c>
      <c r="AB133" s="61"/>
      <c r="AC133" s="51"/>
      <c r="AD133" s="50"/>
      <c r="AE133" s="62" t="s">
        <v>133</v>
      </c>
      <c r="AF133" s="59" t="s">
        <v>133</v>
      </c>
      <c r="AG133" s="50" t="s">
        <v>133</v>
      </c>
      <c r="AH133" s="51" t="s">
        <v>133</v>
      </c>
      <c r="AI133" s="53"/>
      <c r="AJ133" s="61">
        <v>42185</v>
      </c>
      <c r="AK133" s="51" t="s">
        <v>856</v>
      </c>
      <c r="AL133" s="50">
        <v>0</v>
      </c>
      <c r="AM133" s="62">
        <v>0</v>
      </c>
      <c r="AN133" s="59">
        <v>0</v>
      </c>
      <c r="AO133" s="50" t="s">
        <v>264</v>
      </c>
      <c r="AP133" s="73" t="s">
        <v>825</v>
      </c>
      <c r="AQ133" s="53" t="s">
        <v>145</v>
      </c>
      <c r="AR133" s="61">
        <v>42296</v>
      </c>
      <c r="AS133" s="51" t="s">
        <v>272</v>
      </c>
      <c r="AT133" s="50">
        <v>2</v>
      </c>
      <c r="AU133" s="62">
        <v>0.66666666666666663</v>
      </c>
      <c r="AV133" s="59">
        <v>0.66666666666666663</v>
      </c>
      <c r="AW133" s="50" t="s">
        <v>121</v>
      </c>
      <c r="AX133" s="51" t="s">
        <v>861</v>
      </c>
      <c r="AY133" s="53" t="s">
        <v>148</v>
      </c>
      <c r="AZ133" s="61"/>
      <c r="BA133" s="51"/>
      <c r="BB133" s="50"/>
      <c r="BC133" s="62" t="s">
        <v>133</v>
      </c>
      <c r="BD133" s="59" t="s">
        <v>133</v>
      </c>
      <c r="BE133" s="50" t="s">
        <v>133</v>
      </c>
      <c r="BF133" s="51" t="s">
        <v>133</v>
      </c>
      <c r="BG133" s="53"/>
      <c r="BH133" s="63"/>
      <c r="BI133" s="51"/>
      <c r="BJ133" s="64"/>
      <c r="BK133" s="62" t="s">
        <v>133</v>
      </c>
      <c r="BL133" s="59" t="s">
        <v>133</v>
      </c>
      <c r="BM133" s="50" t="s">
        <v>133</v>
      </c>
      <c r="BN133" s="51" t="s">
        <v>133</v>
      </c>
      <c r="BO133" s="53"/>
      <c r="BP133" s="48" t="s">
        <v>149</v>
      </c>
      <c r="BQ133" s="56" t="str">
        <f t="shared" si="1"/>
        <v/>
      </c>
      <c r="BR133" s="50"/>
      <c r="BS133" s="51"/>
      <c r="BT133" s="53"/>
    </row>
    <row r="134" spans="1:72" ht="78.75" x14ac:dyDescent="0.25">
      <c r="A134" s="48">
        <v>8</v>
      </c>
      <c r="B134" s="49">
        <v>41912</v>
      </c>
      <c r="C134" s="50" t="s">
        <v>274</v>
      </c>
      <c r="D134" s="51" t="s">
        <v>789</v>
      </c>
      <c r="E134" s="49">
        <v>41817</v>
      </c>
      <c r="F134" s="50" t="s">
        <v>200</v>
      </c>
      <c r="G134" s="52" t="s">
        <v>844</v>
      </c>
      <c r="H134" s="53" t="s">
        <v>136</v>
      </c>
      <c r="I134" s="54" t="s">
        <v>845</v>
      </c>
      <c r="J134" s="51" t="s">
        <v>862</v>
      </c>
      <c r="K134" s="50">
        <v>2</v>
      </c>
      <c r="L134" s="50" t="s">
        <v>173</v>
      </c>
      <c r="M134" s="51" t="s">
        <v>863</v>
      </c>
      <c r="N134" s="55">
        <v>1</v>
      </c>
      <c r="O134" s="49">
        <v>42309</v>
      </c>
      <c r="P134" s="49">
        <v>42338</v>
      </c>
      <c r="Q134" s="56" t="str">
        <f>IF(H134="","",VLOOKUP(H134,#REF!,2,FALSE))</f>
        <v xml:space="preserve">Subdirector Administrativo </v>
      </c>
      <c r="R134" s="51" t="s">
        <v>138</v>
      </c>
      <c r="S134" s="51" t="s">
        <v>153</v>
      </c>
      <c r="T134" s="51" t="s">
        <v>154</v>
      </c>
      <c r="U134" s="51" t="s">
        <v>138</v>
      </c>
      <c r="V134" s="51" t="s">
        <v>119</v>
      </c>
      <c r="W134" s="57" t="s">
        <v>120</v>
      </c>
      <c r="X134" s="58">
        <v>0</v>
      </c>
      <c r="Y134" s="59">
        <v>0</v>
      </c>
      <c r="Z134" s="50" t="s">
        <v>264</v>
      </c>
      <c r="AA134" s="60" t="s">
        <v>839</v>
      </c>
      <c r="AB134" s="61"/>
      <c r="AC134" s="51"/>
      <c r="AD134" s="50"/>
      <c r="AE134" s="62" t="s">
        <v>133</v>
      </c>
      <c r="AF134" s="59" t="s">
        <v>133</v>
      </c>
      <c r="AG134" s="50" t="s">
        <v>133</v>
      </c>
      <c r="AH134" s="51" t="s">
        <v>133</v>
      </c>
      <c r="AI134" s="53"/>
      <c r="AJ134" s="61">
        <v>42185</v>
      </c>
      <c r="AK134" s="51"/>
      <c r="AL134" s="50">
        <v>0</v>
      </c>
      <c r="AM134" s="62">
        <v>0</v>
      </c>
      <c r="AN134" s="59">
        <v>0</v>
      </c>
      <c r="AO134" s="50" t="s">
        <v>264</v>
      </c>
      <c r="AP134" s="51" t="s">
        <v>825</v>
      </c>
      <c r="AQ134" s="53"/>
      <c r="AR134" s="61"/>
      <c r="AS134" s="51"/>
      <c r="AT134" s="50"/>
      <c r="AU134" s="62" t="s">
        <v>133</v>
      </c>
      <c r="AV134" s="59" t="s">
        <v>133</v>
      </c>
      <c r="AW134" s="50" t="s">
        <v>133</v>
      </c>
      <c r="AX134" s="51" t="s">
        <v>133</v>
      </c>
      <c r="AY134" s="53"/>
      <c r="AZ134" s="61"/>
      <c r="BA134" s="51"/>
      <c r="BB134" s="50"/>
      <c r="BC134" s="62" t="s">
        <v>133</v>
      </c>
      <c r="BD134" s="59" t="s">
        <v>133</v>
      </c>
      <c r="BE134" s="50" t="s">
        <v>133</v>
      </c>
      <c r="BF134" s="51" t="s">
        <v>133</v>
      </c>
      <c r="BG134" s="53"/>
      <c r="BH134" s="63"/>
      <c r="BI134" s="51"/>
      <c r="BJ134" s="64"/>
      <c r="BK134" s="62" t="s">
        <v>133</v>
      </c>
      <c r="BL134" s="59" t="s">
        <v>133</v>
      </c>
      <c r="BM134" s="50" t="s">
        <v>133</v>
      </c>
      <c r="BN134" s="51" t="s">
        <v>133</v>
      </c>
      <c r="BO134" s="53"/>
      <c r="BP134" s="48" t="s">
        <v>149</v>
      </c>
      <c r="BQ134" s="56" t="str">
        <f t="shared" si="1"/>
        <v/>
      </c>
      <c r="BR134" s="50"/>
      <c r="BS134" s="51"/>
      <c r="BT134" s="53"/>
    </row>
    <row r="135" spans="1:72" ht="123.75" x14ac:dyDescent="0.25">
      <c r="A135" s="48">
        <v>8</v>
      </c>
      <c r="B135" s="49">
        <v>41912</v>
      </c>
      <c r="C135" s="50" t="s">
        <v>274</v>
      </c>
      <c r="D135" s="51" t="s">
        <v>789</v>
      </c>
      <c r="E135" s="49">
        <v>41817</v>
      </c>
      <c r="F135" s="50" t="s">
        <v>200</v>
      </c>
      <c r="G135" s="52" t="s">
        <v>844</v>
      </c>
      <c r="H135" s="53" t="s">
        <v>136</v>
      </c>
      <c r="I135" s="54" t="s">
        <v>845</v>
      </c>
      <c r="J135" s="51" t="s">
        <v>864</v>
      </c>
      <c r="K135" s="50">
        <v>2</v>
      </c>
      <c r="L135" s="50" t="s">
        <v>173</v>
      </c>
      <c r="M135" s="51" t="s">
        <v>865</v>
      </c>
      <c r="N135" s="55">
        <v>0.5</v>
      </c>
      <c r="O135" s="49">
        <v>42339</v>
      </c>
      <c r="P135" s="49">
        <v>42429</v>
      </c>
      <c r="Q135" s="56" t="str">
        <f>IF(H135="","",VLOOKUP(H135,#REF!,2,FALSE))</f>
        <v xml:space="preserve">Subdirector Administrativo </v>
      </c>
      <c r="R135" s="51" t="s">
        <v>138</v>
      </c>
      <c r="S135" s="51" t="s">
        <v>153</v>
      </c>
      <c r="T135" s="51" t="s">
        <v>154</v>
      </c>
      <c r="U135" s="51" t="s">
        <v>138</v>
      </c>
      <c r="V135" s="51" t="s">
        <v>119</v>
      </c>
      <c r="W135" s="57" t="s">
        <v>120</v>
      </c>
      <c r="X135" s="58">
        <v>0</v>
      </c>
      <c r="Y135" s="59">
        <v>0</v>
      </c>
      <c r="Z135" s="50" t="s">
        <v>264</v>
      </c>
      <c r="AA135" s="60" t="s">
        <v>839</v>
      </c>
      <c r="AB135" s="61"/>
      <c r="AC135" s="51"/>
      <c r="AD135" s="50"/>
      <c r="AE135" s="62" t="s">
        <v>133</v>
      </c>
      <c r="AF135" s="59" t="s">
        <v>133</v>
      </c>
      <c r="AG135" s="50" t="s">
        <v>133</v>
      </c>
      <c r="AH135" s="51" t="s">
        <v>133</v>
      </c>
      <c r="AI135" s="53"/>
      <c r="AJ135" s="61">
        <v>42185</v>
      </c>
      <c r="AK135" s="51"/>
      <c r="AL135" s="50">
        <v>0</v>
      </c>
      <c r="AM135" s="62">
        <v>0</v>
      </c>
      <c r="AN135" s="59">
        <v>0</v>
      </c>
      <c r="AO135" s="50" t="s">
        <v>264</v>
      </c>
      <c r="AP135" s="51" t="s">
        <v>825</v>
      </c>
      <c r="AQ135" s="53"/>
      <c r="AR135" s="61"/>
      <c r="AS135" s="51"/>
      <c r="AT135" s="50"/>
      <c r="AU135" s="62" t="s">
        <v>133</v>
      </c>
      <c r="AV135" s="59" t="s">
        <v>133</v>
      </c>
      <c r="AW135" s="50" t="s">
        <v>133</v>
      </c>
      <c r="AX135" s="51" t="s">
        <v>133</v>
      </c>
      <c r="AY135" s="53"/>
      <c r="AZ135" s="61"/>
      <c r="BA135" s="51"/>
      <c r="BB135" s="50"/>
      <c r="BC135" s="62" t="s">
        <v>133</v>
      </c>
      <c r="BD135" s="59" t="s">
        <v>133</v>
      </c>
      <c r="BE135" s="50" t="s">
        <v>133</v>
      </c>
      <c r="BF135" s="51" t="s">
        <v>133</v>
      </c>
      <c r="BG135" s="53"/>
      <c r="BH135" s="63"/>
      <c r="BI135" s="51"/>
      <c r="BJ135" s="64"/>
      <c r="BK135" s="62" t="s">
        <v>133</v>
      </c>
      <c r="BL135" s="59" t="s">
        <v>133</v>
      </c>
      <c r="BM135" s="50" t="s">
        <v>133</v>
      </c>
      <c r="BN135" s="51" t="s">
        <v>133</v>
      </c>
      <c r="BO135" s="53"/>
      <c r="BP135" s="48" t="s">
        <v>149</v>
      </c>
      <c r="BQ135" s="56" t="str">
        <f t="shared" si="1"/>
        <v/>
      </c>
      <c r="BR135" s="50"/>
      <c r="BS135" s="51"/>
      <c r="BT135" s="53"/>
    </row>
    <row r="136" spans="1:72" ht="67.5" x14ac:dyDescent="0.25">
      <c r="A136" s="48">
        <v>8</v>
      </c>
      <c r="B136" s="49">
        <v>41912</v>
      </c>
      <c r="C136" s="50" t="s">
        <v>274</v>
      </c>
      <c r="D136" s="51" t="s">
        <v>789</v>
      </c>
      <c r="E136" s="49">
        <v>41817</v>
      </c>
      <c r="F136" s="50" t="s">
        <v>200</v>
      </c>
      <c r="G136" s="52" t="s">
        <v>844</v>
      </c>
      <c r="H136" s="53" t="s">
        <v>136</v>
      </c>
      <c r="I136" s="54" t="s">
        <v>845</v>
      </c>
      <c r="J136" s="51" t="s">
        <v>866</v>
      </c>
      <c r="K136" s="50">
        <v>1</v>
      </c>
      <c r="L136" s="50" t="s">
        <v>173</v>
      </c>
      <c r="M136" s="51" t="s">
        <v>867</v>
      </c>
      <c r="N136" s="55">
        <v>1</v>
      </c>
      <c r="O136" s="49">
        <v>42430</v>
      </c>
      <c r="P136" s="49">
        <v>42460</v>
      </c>
      <c r="Q136" s="56" t="str">
        <f>IF(H136="","",VLOOKUP(H136,#REF!,2,FALSE))</f>
        <v xml:space="preserve">Subdirector Administrativo </v>
      </c>
      <c r="R136" s="51" t="s">
        <v>138</v>
      </c>
      <c r="S136" s="51" t="s">
        <v>139</v>
      </c>
      <c r="T136" s="51" t="s">
        <v>251</v>
      </c>
      <c r="U136" s="51" t="s">
        <v>252</v>
      </c>
      <c r="V136" s="51" t="s">
        <v>119</v>
      </c>
      <c r="W136" s="57" t="s">
        <v>120</v>
      </c>
      <c r="X136" s="58">
        <v>1</v>
      </c>
      <c r="Y136" s="72" t="s">
        <v>173</v>
      </c>
      <c r="Z136" s="50" t="s">
        <v>264</v>
      </c>
      <c r="AA136" s="60" t="s">
        <v>825</v>
      </c>
      <c r="AB136" s="61"/>
      <c r="AC136" s="51"/>
      <c r="AD136" s="50"/>
      <c r="AE136" s="62" t="s">
        <v>133</v>
      </c>
      <c r="AF136" s="59" t="s">
        <v>133</v>
      </c>
      <c r="AG136" s="50" t="s">
        <v>133</v>
      </c>
      <c r="AH136" s="51" t="s">
        <v>133</v>
      </c>
      <c r="AI136" s="53"/>
      <c r="AJ136" s="61">
        <v>42185</v>
      </c>
      <c r="AK136" s="51" t="s">
        <v>856</v>
      </c>
      <c r="AL136" s="50">
        <v>0</v>
      </c>
      <c r="AM136" s="62">
        <v>0</v>
      </c>
      <c r="AN136" s="59">
        <v>0</v>
      </c>
      <c r="AO136" s="50" t="s">
        <v>264</v>
      </c>
      <c r="AP136" s="73" t="s">
        <v>825</v>
      </c>
      <c r="AQ136" s="53" t="s">
        <v>145</v>
      </c>
      <c r="AR136" s="61"/>
      <c r="AS136" s="51"/>
      <c r="AT136" s="50"/>
      <c r="AU136" s="62" t="s">
        <v>133</v>
      </c>
      <c r="AV136" s="59" t="s">
        <v>133</v>
      </c>
      <c r="AW136" s="50" t="s">
        <v>133</v>
      </c>
      <c r="AX136" s="51" t="s">
        <v>133</v>
      </c>
      <c r="AY136" s="53"/>
      <c r="AZ136" s="61"/>
      <c r="BA136" s="51"/>
      <c r="BB136" s="50"/>
      <c r="BC136" s="62" t="s">
        <v>133</v>
      </c>
      <c r="BD136" s="59" t="s">
        <v>133</v>
      </c>
      <c r="BE136" s="50" t="s">
        <v>133</v>
      </c>
      <c r="BF136" s="51" t="s">
        <v>133</v>
      </c>
      <c r="BG136" s="53"/>
      <c r="BH136" s="63"/>
      <c r="BI136" s="51"/>
      <c r="BJ136" s="64"/>
      <c r="BK136" s="62" t="s">
        <v>133</v>
      </c>
      <c r="BL136" s="59" t="s">
        <v>133</v>
      </c>
      <c r="BM136" s="50" t="s">
        <v>133</v>
      </c>
      <c r="BN136" s="51" t="s">
        <v>133</v>
      </c>
      <c r="BO136" s="53"/>
      <c r="BP136" s="48" t="s">
        <v>149</v>
      </c>
      <c r="BQ136" s="56" t="str">
        <f t="shared" si="1"/>
        <v/>
      </c>
      <c r="BR136" s="50"/>
      <c r="BS136" s="51"/>
      <c r="BT136" s="53"/>
    </row>
    <row r="137" spans="1:72" ht="78.75" x14ac:dyDescent="0.25">
      <c r="A137" s="48">
        <v>8</v>
      </c>
      <c r="B137" s="49">
        <v>41912</v>
      </c>
      <c r="C137" s="50" t="s">
        <v>274</v>
      </c>
      <c r="D137" s="51" t="s">
        <v>789</v>
      </c>
      <c r="E137" s="49">
        <v>41817</v>
      </c>
      <c r="F137" s="50" t="s">
        <v>200</v>
      </c>
      <c r="G137" s="52" t="s">
        <v>844</v>
      </c>
      <c r="H137" s="53" t="s">
        <v>136</v>
      </c>
      <c r="I137" s="54" t="s">
        <v>845</v>
      </c>
      <c r="J137" s="51" t="s">
        <v>868</v>
      </c>
      <c r="K137" s="50">
        <v>1</v>
      </c>
      <c r="L137" s="50" t="s">
        <v>173</v>
      </c>
      <c r="M137" s="51" t="s">
        <v>869</v>
      </c>
      <c r="N137" s="55">
        <v>1</v>
      </c>
      <c r="O137" s="49">
        <v>42461</v>
      </c>
      <c r="P137" s="49">
        <v>42612</v>
      </c>
      <c r="Q137" s="56" t="str">
        <f>IF(H137="","",VLOOKUP(H137,#REF!,2,FALSE))</f>
        <v xml:space="preserve">Subdirector Administrativo </v>
      </c>
      <c r="R137" s="51" t="s">
        <v>138</v>
      </c>
      <c r="S137" s="51" t="s">
        <v>139</v>
      </c>
      <c r="T137" s="51" t="s">
        <v>251</v>
      </c>
      <c r="U137" s="51" t="s">
        <v>252</v>
      </c>
      <c r="V137" s="51" t="s">
        <v>119</v>
      </c>
      <c r="W137" s="57" t="s">
        <v>120</v>
      </c>
      <c r="X137" s="58">
        <v>1</v>
      </c>
      <c r="Y137" s="72" t="s">
        <v>173</v>
      </c>
      <c r="Z137" s="50" t="s">
        <v>264</v>
      </c>
      <c r="AA137" s="60" t="s">
        <v>825</v>
      </c>
      <c r="AB137" s="61"/>
      <c r="AC137" s="51"/>
      <c r="AD137" s="50"/>
      <c r="AE137" s="62" t="s">
        <v>133</v>
      </c>
      <c r="AF137" s="59" t="s">
        <v>133</v>
      </c>
      <c r="AG137" s="50" t="s">
        <v>133</v>
      </c>
      <c r="AH137" s="51" t="s">
        <v>133</v>
      </c>
      <c r="AI137" s="53"/>
      <c r="AJ137" s="61">
        <v>42185</v>
      </c>
      <c r="AK137" s="51" t="s">
        <v>856</v>
      </c>
      <c r="AL137" s="50">
        <v>0</v>
      </c>
      <c r="AM137" s="62">
        <v>0</v>
      </c>
      <c r="AN137" s="59">
        <v>0</v>
      </c>
      <c r="AO137" s="50" t="s">
        <v>264</v>
      </c>
      <c r="AP137" s="73" t="s">
        <v>825</v>
      </c>
      <c r="AQ137" s="53" t="s">
        <v>145</v>
      </c>
      <c r="AR137" s="61"/>
      <c r="AS137" s="51"/>
      <c r="AT137" s="50"/>
      <c r="AU137" s="62" t="s">
        <v>133</v>
      </c>
      <c r="AV137" s="59" t="s">
        <v>133</v>
      </c>
      <c r="AW137" s="50" t="s">
        <v>133</v>
      </c>
      <c r="AX137" s="51" t="s">
        <v>133</v>
      </c>
      <c r="AY137" s="53"/>
      <c r="AZ137" s="61"/>
      <c r="BA137" s="51"/>
      <c r="BB137" s="50"/>
      <c r="BC137" s="62" t="s">
        <v>133</v>
      </c>
      <c r="BD137" s="59" t="s">
        <v>133</v>
      </c>
      <c r="BE137" s="50" t="s">
        <v>133</v>
      </c>
      <c r="BF137" s="51" t="s">
        <v>133</v>
      </c>
      <c r="BG137" s="53"/>
      <c r="BH137" s="63"/>
      <c r="BI137" s="51"/>
      <c r="BJ137" s="64"/>
      <c r="BK137" s="62" t="s">
        <v>133</v>
      </c>
      <c r="BL137" s="59" t="s">
        <v>133</v>
      </c>
      <c r="BM137" s="50" t="s">
        <v>133</v>
      </c>
      <c r="BN137" s="51" t="s">
        <v>133</v>
      </c>
      <c r="BO137" s="53"/>
      <c r="BP137" s="48" t="s">
        <v>149</v>
      </c>
      <c r="BQ137" s="56" t="str">
        <f t="shared" si="1"/>
        <v/>
      </c>
      <c r="BR137" s="50"/>
      <c r="BS137" s="51"/>
      <c r="BT137" s="53"/>
    </row>
    <row r="138" spans="1:72" ht="56.25" x14ac:dyDescent="0.25">
      <c r="A138" s="48">
        <v>8</v>
      </c>
      <c r="B138" s="49">
        <v>41912</v>
      </c>
      <c r="C138" s="50" t="s">
        <v>274</v>
      </c>
      <c r="D138" s="51" t="s">
        <v>789</v>
      </c>
      <c r="E138" s="49">
        <v>41817</v>
      </c>
      <c r="F138" s="50" t="s">
        <v>200</v>
      </c>
      <c r="G138" s="52" t="s">
        <v>870</v>
      </c>
      <c r="H138" s="53" t="s">
        <v>136</v>
      </c>
      <c r="I138" s="54" t="s">
        <v>845</v>
      </c>
      <c r="J138" s="51" t="s">
        <v>871</v>
      </c>
      <c r="K138" s="50">
        <v>1</v>
      </c>
      <c r="L138" s="50" t="s">
        <v>173</v>
      </c>
      <c r="M138" s="51" t="s">
        <v>872</v>
      </c>
      <c r="N138" s="55">
        <v>1</v>
      </c>
      <c r="O138" s="49">
        <v>42614</v>
      </c>
      <c r="P138" s="49">
        <v>42643</v>
      </c>
      <c r="Q138" s="56" t="str">
        <f>IF(H138="","",VLOOKUP(H138,#REF!,2,FALSE))</f>
        <v xml:space="preserve">Subdirector Administrativo </v>
      </c>
      <c r="R138" s="51" t="s">
        <v>138</v>
      </c>
      <c r="S138" s="51" t="s">
        <v>139</v>
      </c>
      <c r="T138" s="51" t="s">
        <v>251</v>
      </c>
      <c r="U138" s="51" t="s">
        <v>252</v>
      </c>
      <c r="V138" s="51" t="s">
        <v>119</v>
      </c>
      <c r="W138" s="57" t="s">
        <v>120</v>
      </c>
      <c r="X138" s="58">
        <v>1</v>
      </c>
      <c r="Y138" s="72" t="s">
        <v>173</v>
      </c>
      <c r="Z138" s="50" t="s">
        <v>264</v>
      </c>
      <c r="AA138" s="60" t="s">
        <v>825</v>
      </c>
      <c r="AB138" s="61"/>
      <c r="AC138" s="51"/>
      <c r="AD138" s="50"/>
      <c r="AE138" s="62" t="s">
        <v>133</v>
      </c>
      <c r="AF138" s="59" t="s">
        <v>133</v>
      </c>
      <c r="AG138" s="50" t="s">
        <v>133</v>
      </c>
      <c r="AH138" s="51" t="s">
        <v>133</v>
      </c>
      <c r="AI138" s="53"/>
      <c r="AJ138" s="61">
        <v>42185</v>
      </c>
      <c r="AK138" s="51" t="s">
        <v>856</v>
      </c>
      <c r="AL138" s="50">
        <v>0</v>
      </c>
      <c r="AM138" s="62">
        <v>0</v>
      </c>
      <c r="AN138" s="59">
        <v>0</v>
      </c>
      <c r="AO138" s="50" t="s">
        <v>264</v>
      </c>
      <c r="AP138" s="73" t="s">
        <v>825</v>
      </c>
      <c r="AQ138" s="53" t="s">
        <v>145</v>
      </c>
      <c r="AR138" s="61"/>
      <c r="AS138" s="51"/>
      <c r="AT138" s="50"/>
      <c r="AU138" s="62" t="s">
        <v>133</v>
      </c>
      <c r="AV138" s="59" t="s">
        <v>133</v>
      </c>
      <c r="AW138" s="50" t="s">
        <v>133</v>
      </c>
      <c r="AX138" s="51" t="s">
        <v>133</v>
      </c>
      <c r="AY138" s="53"/>
      <c r="AZ138" s="61"/>
      <c r="BA138" s="51"/>
      <c r="BB138" s="50"/>
      <c r="BC138" s="62" t="s">
        <v>133</v>
      </c>
      <c r="BD138" s="59" t="s">
        <v>133</v>
      </c>
      <c r="BE138" s="50" t="s">
        <v>133</v>
      </c>
      <c r="BF138" s="51" t="s">
        <v>133</v>
      </c>
      <c r="BG138" s="53"/>
      <c r="BH138" s="63"/>
      <c r="BI138" s="51"/>
      <c r="BJ138" s="64"/>
      <c r="BK138" s="62" t="s">
        <v>133</v>
      </c>
      <c r="BL138" s="59" t="s">
        <v>133</v>
      </c>
      <c r="BM138" s="50" t="s">
        <v>133</v>
      </c>
      <c r="BN138" s="51" t="s">
        <v>133</v>
      </c>
      <c r="BO138" s="53"/>
      <c r="BP138" s="48" t="s">
        <v>149</v>
      </c>
      <c r="BQ138" s="56" t="str">
        <f t="shared" ref="BQ138:BQ201" si="2">IF(BE138="OK",BG138,IF(AW138="OK",AY138,IF(AO138="OK",AQ138,IF(AG138="OK",AI138,""))))</f>
        <v/>
      </c>
      <c r="BR138" s="50"/>
      <c r="BS138" s="51"/>
      <c r="BT138" s="53"/>
    </row>
    <row r="139" spans="1:72" ht="101.25" x14ac:dyDescent="0.25">
      <c r="A139" s="48">
        <v>8</v>
      </c>
      <c r="B139" s="49">
        <v>41912</v>
      </c>
      <c r="C139" s="50" t="s">
        <v>274</v>
      </c>
      <c r="D139" s="51" t="s">
        <v>789</v>
      </c>
      <c r="E139" s="49">
        <v>41817</v>
      </c>
      <c r="F139" s="50" t="s">
        <v>200</v>
      </c>
      <c r="G139" s="52" t="s">
        <v>870</v>
      </c>
      <c r="H139" s="53" t="s">
        <v>136</v>
      </c>
      <c r="I139" s="54" t="s">
        <v>845</v>
      </c>
      <c r="J139" s="51" t="s">
        <v>873</v>
      </c>
      <c r="K139" s="50">
        <v>1</v>
      </c>
      <c r="L139" s="50" t="s">
        <v>173</v>
      </c>
      <c r="M139" s="51" t="s">
        <v>874</v>
      </c>
      <c r="N139" s="55">
        <v>1</v>
      </c>
      <c r="O139" s="49">
        <v>42644</v>
      </c>
      <c r="P139" s="49">
        <v>42673</v>
      </c>
      <c r="Q139" s="56" t="str">
        <f>IF(H139="","",VLOOKUP(H139,#REF!,2,FALSE))</f>
        <v xml:space="preserve">Subdirector Administrativo </v>
      </c>
      <c r="R139" s="51" t="s">
        <v>138</v>
      </c>
      <c r="S139" s="51" t="s">
        <v>139</v>
      </c>
      <c r="T139" s="51" t="s">
        <v>251</v>
      </c>
      <c r="U139" s="51" t="s">
        <v>252</v>
      </c>
      <c r="V139" s="51" t="s">
        <v>119</v>
      </c>
      <c r="W139" s="57" t="s">
        <v>120</v>
      </c>
      <c r="X139" s="58">
        <v>1</v>
      </c>
      <c r="Y139" s="72" t="s">
        <v>173</v>
      </c>
      <c r="Z139" s="50" t="s">
        <v>264</v>
      </c>
      <c r="AA139" s="60" t="s">
        <v>825</v>
      </c>
      <c r="AB139" s="61"/>
      <c r="AC139" s="51"/>
      <c r="AD139" s="50"/>
      <c r="AE139" s="62" t="s">
        <v>133</v>
      </c>
      <c r="AF139" s="59" t="s">
        <v>133</v>
      </c>
      <c r="AG139" s="50" t="s">
        <v>133</v>
      </c>
      <c r="AH139" s="51" t="s">
        <v>133</v>
      </c>
      <c r="AI139" s="53"/>
      <c r="AJ139" s="61">
        <v>42185</v>
      </c>
      <c r="AK139" s="51" t="s">
        <v>856</v>
      </c>
      <c r="AL139" s="50">
        <v>0</v>
      </c>
      <c r="AM139" s="62">
        <v>0</v>
      </c>
      <c r="AN139" s="59">
        <v>0</v>
      </c>
      <c r="AO139" s="50" t="s">
        <v>264</v>
      </c>
      <c r="AP139" s="73" t="s">
        <v>825</v>
      </c>
      <c r="AQ139" s="53" t="s">
        <v>145</v>
      </c>
      <c r="AR139" s="61"/>
      <c r="AS139" s="51"/>
      <c r="AT139" s="50"/>
      <c r="AU139" s="62" t="s">
        <v>133</v>
      </c>
      <c r="AV139" s="59" t="s">
        <v>133</v>
      </c>
      <c r="AW139" s="50" t="s">
        <v>133</v>
      </c>
      <c r="AX139" s="51" t="s">
        <v>133</v>
      </c>
      <c r="AY139" s="53"/>
      <c r="AZ139" s="61"/>
      <c r="BA139" s="51"/>
      <c r="BB139" s="50"/>
      <c r="BC139" s="62" t="s">
        <v>133</v>
      </c>
      <c r="BD139" s="59" t="s">
        <v>133</v>
      </c>
      <c r="BE139" s="50" t="s">
        <v>133</v>
      </c>
      <c r="BF139" s="51" t="s">
        <v>133</v>
      </c>
      <c r="BG139" s="53"/>
      <c r="BH139" s="63"/>
      <c r="BI139" s="51"/>
      <c r="BJ139" s="64"/>
      <c r="BK139" s="62" t="s">
        <v>133</v>
      </c>
      <c r="BL139" s="59" t="s">
        <v>133</v>
      </c>
      <c r="BM139" s="50" t="s">
        <v>133</v>
      </c>
      <c r="BN139" s="51" t="s">
        <v>133</v>
      </c>
      <c r="BO139" s="53"/>
      <c r="BP139" s="48" t="s">
        <v>149</v>
      </c>
      <c r="BQ139" s="56" t="str">
        <f t="shared" si="2"/>
        <v/>
      </c>
      <c r="BR139" s="50"/>
      <c r="BS139" s="51"/>
      <c r="BT139" s="53"/>
    </row>
    <row r="140" spans="1:72" ht="303.75" x14ac:dyDescent="0.25">
      <c r="A140" s="48">
        <v>8</v>
      </c>
      <c r="B140" s="49">
        <v>41912</v>
      </c>
      <c r="C140" s="50" t="s">
        <v>274</v>
      </c>
      <c r="D140" s="51" t="s">
        <v>789</v>
      </c>
      <c r="E140" s="49">
        <v>41817</v>
      </c>
      <c r="F140" s="50" t="s">
        <v>875</v>
      </c>
      <c r="G140" s="52" t="s">
        <v>876</v>
      </c>
      <c r="H140" s="53" t="s">
        <v>136</v>
      </c>
      <c r="I140" s="54" t="s">
        <v>877</v>
      </c>
      <c r="J140" s="51" t="s">
        <v>878</v>
      </c>
      <c r="K140" s="50">
        <v>1</v>
      </c>
      <c r="L140" s="50" t="s">
        <v>173</v>
      </c>
      <c r="M140" s="51" t="s">
        <v>879</v>
      </c>
      <c r="N140" s="55">
        <v>1</v>
      </c>
      <c r="O140" s="49">
        <v>42156</v>
      </c>
      <c r="P140" s="49">
        <v>42185</v>
      </c>
      <c r="Q140" s="56" t="str">
        <f>IF(H140="","",VLOOKUP(H140,#REF!,2,FALSE))</f>
        <v xml:space="preserve">Subdirector Administrativo </v>
      </c>
      <c r="R140" s="51" t="s">
        <v>138</v>
      </c>
      <c r="S140" s="51" t="s">
        <v>139</v>
      </c>
      <c r="T140" s="51" t="s">
        <v>251</v>
      </c>
      <c r="U140" s="51" t="s">
        <v>252</v>
      </c>
      <c r="V140" s="51" t="s">
        <v>119</v>
      </c>
      <c r="W140" s="57" t="s">
        <v>120</v>
      </c>
      <c r="X140" s="58">
        <v>1</v>
      </c>
      <c r="Y140" s="72" t="s">
        <v>173</v>
      </c>
      <c r="Z140" s="50" t="s">
        <v>264</v>
      </c>
      <c r="AA140" s="60" t="s">
        <v>825</v>
      </c>
      <c r="AB140" s="61"/>
      <c r="AC140" s="51"/>
      <c r="AD140" s="50"/>
      <c r="AE140" s="62" t="s">
        <v>133</v>
      </c>
      <c r="AF140" s="59" t="s">
        <v>133</v>
      </c>
      <c r="AG140" s="50" t="s">
        <v>133</v>
      </c>
      <c r="AH140" s="51" t="s">
        <v>133</v>
      </c>
      <c r="AI140" s="53"/>
      <c r="AJ140" s="61">
        <v>42185</v>
      </c>
      <c r="AK140" s="51" t="s">
        <v>880</v>
      </c>
      <c r="AL140" s="50">
        <v>0</v>
      </c>
      <c r="AM140" s="62">
        <v>0</v>
      </c>
      <c r="AN140" s="59">
        <v>0</v>
      </c>
      <c r="AO140" s="50" t="s">
        <v>121</v>
      </c>
      <c r="AP140" s="51" t="s">
        <v>881</v>
      </c>
      <c r="AQ140" s="53" t="s">
        <v>145</v>
      </c>
      <c r="AR140" s="61">
        <v>42296</v>
      </c>
      <c r="AS140" s="51" t="s">
        <v>882</v>
      </c>
      <c r="AT140" s="62">
        <v>0.4</v>
      </c>
      <c r="AU140" s="62">
        <v>0.4</v>
      </c>
      <c r="AV140" s="59">
        <v>0.4</v>
      </c>
      <c r="AW140" s="50" t="s">
        <v>121</v>
      </c>
      <c r="AX140" s="51" t="s">
        <v>883</v>
      </c>
      <c r="AY140" s="53" t="s">
        <v>148</v>
      </c>
      <c r="AZ140" s="61"/>
      <c r="BA140" s="51"/>
      <c r="BB140" s="50"/>
      <c r="BC140" s="62" t="s">
        <v>133</v>
      </c>
      <c r="BD140" s="59" t="s">
        <v>133</v>
      </c>
      <c r="BE140" s="50" t="s">
        <v>133</v>
      </c>
      <c r="BF140" s="51" t="s">
        <v>133</v>
      </c>
      <c r="BG140" s="53"/>
      <c r="BH140" s="63"/>
      <c r="BI140" s="51"/>
      <c r="BJ140" s="64"/>
      <c r="BK140" s="62" t="s">
        <v>133</v>
      </c>
      <c r="BL140" s="59" t="s">
        <v>133</v>
      </c>
      <c r="BM140" s="50" t="s">
        <v>133</v>
      </c>
      <c r="BN140" s="51" t="s">
        <v>133</v>
      </c>
      <c r="BO140" s="53"/>
      <c r="BP140" s="48" t="s">
        <v>149</v>
      </c>
      <c r="BQ140" s="56" t="str">
        <f t="shared" si="2"/>
        <v/>
      </c>
      <c r="BR140" s="50"/>
      <c r="BS140" s="51"/>
      <c r="BT140" s="53"/>
    </row>
    <row r="141" spans="1:72" ht="303.75" x14ac:dyDescent="0.25">
      <c r="A141" s="48">
        <v>8</v>
      </c>
      <c r="B141" s="49">
        <v>41912</v>
      </c>
      <c r="C141" s="50" t="s">
        <v>274</v>
      </c>
      <c r="D141" s="51" t="s">
        <v>789</v>
      </c>
      <c r="E141" s="49">
        <v>41817</v>
      </c>
      <c r="F141" s="50" t="s">
        <v>875</v>
      </c>
      <c r="G141" s="52" t="s">
        <v>876</v>
      </c>
      <c r="H141" s="53" t="s">
        <v>136</v>
      </c>
      <c r="I141" s="54" t="s">
        <v>877</v>
      </c>
      <c r="J141" s="51" t="s">
        <v>884</v>
      </c>
      <c r="K141" s="50">
        <v>2</v>
      </c>
      <c r="L141" s="50" t="s">
        <v>173</v>
      </c>
      <c r="M141" s="51" t="s">
        <v>885</v>
      </c>
      <c r="N141" s="55">
        <v>1</v>
      </c>
      <c r="O141" s="49">
        <v>42186</v>
      </c>
      <c r="P141" s="49">
        <v>42215</v>
      </c>
      <c r="Q141" s="56" t="str">
        <f>IF(H141="","",VLOOKUP(H141,#REF!,2,FALSE))</f>
        <v xml:space="preserve">Subdirector Administrativo </v>
      </c>
      <c r="R141" s="51" t="s">
        <v>138</v>
      </c>
      <c r="S141" s="51" t="s">
        <v>139</v>
      </c>
      <c r="T141" s="51" t="s">
        <v>251</v>
      </c>
      <c r="U141" s="51" t="s">
        <v>252</v>
      </c>
      <c r="V141" s="51" t="s">
        <v>119</v>
      </c>
      <c r="W141" s="57" t="s">
        <v>120</v>
      </c>
      <c r="X141" s="58">
        <v>2</v>
      </c>
      <c r="Y141" s="72" t="s">
        <v>173</v>
      </c>
      <c r="Z141" s="50" t="s">
        <v>264</v>
      </c>
      <c r="AA141" s="60" t="s">
        <v>825</v>
      </c>
      <c r="AB141" s="61"/>
      <c r="AC141" s="51"/>
      <c r="AD141" s="50"/>
      <c r="AE141" s="62" t="s">
        <v>133</v>
      </c>
      <c r="AF141" s="59" t="s">
        <v>133</v>
      </c>
      <c r="AG141" s="50" t="s">
        <v>133</v>
      </c>
      <c r="AH141" s="51" t="s">
        <v>133</v>
      </c>
      <c r="AI141" s="53"/>
      <c r="AJ141" s="61">
        <v>42185</v>
      </c>
      <c r="AK141" s="51" t="s">
        <v>880</v>
      </c>
      <c r="AL141" s="50">
        <v>0</v>
      </c>
      <c r="AM141" s="62">
        <v>0</v>
      </c>
      <c r="AN141" s="59">
        <v>0</v>
      </c>
      <c r="AO141" s="50" t="s">
        <v>264</v>
      </c>
      <c r="AP141" s="51" t="s">
        <v>857</v>
      </c>
      <c r="AQ141" s="53" t="s">
        <v>145</v>
      </c>
      <c r="AR141" s="61">
        <v>42296</v>
      </c>
      <c r="AS141" s="51" t="s">
        <v>882</v>
      </c>
      <c r="AT141" s="62">
        <v>0.8</v>
      </c>
      <c r="AU141" s="62">
        <v>0.4</v>
      </c>
      <c r="AV141" s="59">
        <v>0.4</v>
      </c>
      <c r="AW141" s="50" t="s">
        <v>121</v>
      </c>
      <c r="AX141" s="51" t="s">
        <v>886</v>
      </c>
      <c r="AY141" s="53" t="s">
        <v>148</v>
      </c>
      <c r="AZ141" s="61"/>
      <c r="BA141" s="51"/>
      <c r="BB141" s="50"/>
      <c r="BC141" s="62" t="s">
        <v>133</v>
      </c>
      <c r="BD141" s="59" t="s">
        <v>133</v>
      </c>
      <c r="BE141" s="50" t="s">
        <v>133</v>
      </c>
      <c r="BF141" s="51" t="s">
        <v>133</v>
      </c>
      <c r="BG141" s="53"/>
      <c r="BH141" s="63"/>
      <c r="BI141" s="51"/>
      <c r="BJ141" s="64"/>
      <c r="BK141" s="62" t="s">
        <v>133</v>
      </c>
      <c r="BL141" s="59" t="s">
        <v>133</v>
      </c>
      <c r="BM141" s="50" t="s">
        <v>133</v>
      </c>
      <c r="BN141" s="51" t="s">
        <v>133</v>
      </c>
      <c r="BO141" s="53"/>
      <c r="BP141" s="48" t="s">
        <v>149</v>
      </c>
      <c r="BQ141" s="56" t="str">
        <f t="shared" si="2"/>
        <v/>
      </c>
      <c r="BR141" s="50"/>
      <c r="BS141" s="51"/>
      <c r="BT141" s="53"/>
    </row>
    <row r="142" spans="1:72" ht="303.75" x14ac:dyDescent="0.25">
      <c r="A142" s="48">
        <v>8</v>
      </c>
      <c r="B142" s="49">
        <v>41912</v>
      </c>
      <c r="C142" s="50" t="s">
        <v>274</v>
      </c>
      <c r="D142" s="51" t="s">
        <v>789</v>
      </c>
      <c r="E142" s="49">
        <v>41817</v>
      </c>
      <c r="F142" s="50" t="s">
        <v>875</v>
      </c>
      <c r="G142" s="52" t="s">
        <v>876</v>
      </c>
      <c r="H142" s="53" t="s">
        <v>136</v>
      </c>
      <c r="I142" s="54" t="s">
        <v>877</v>
      </c>
      <c r="J142" s="51" t="s">
        <v>887</v>
      </c>
      <c r="K142" s="50">
        <v>1</v>
      </c>
      <c r="L142" s="50" t="s">
        <v>173</v>
      </c>
      <c r="M142" s="51" t="s">
        <v>888</v>
      </c>
      <c r="N142" s="55">
        <v>1</v>
      </c>
      <c r="O142" s="49">
        <v>42217</v>
      </c>
      <c r="P142" s="49">
        <v>42246</v>
      </c>
      <c r="Q142" s="56" t="str">
        <f>IF(H142="","",VLOOKUP(H142,#REF!,2,FALSE))</f>
        <v xml:space="preserve">Subdirector Administrativo </v>
      </c>
      <c r="R142" s="51" t="s">
        <v>138</v>
      </c>
      <c r="S142" s="51" t="s">
        <v>139</v>
      </c>
      <c r="T142" s="51" t="s">
        <v>251</v>
      </c>
      <c r="U142" s="51" t="s">
        <v>252</v>
      </c>
      <c r="V142" s="51" t="s">
        <v>119</v>
      </c>
      <c r="W142" s="57" t="s">
        <v>120</v>
      </c>
      <c r="X142" s="58">
        <v>1</v>
      </c>
      <c r="Y142" s="72" t="s">
        <v>173</v>
      </c>
      <c r="Z142" s="50" t="s">
        <v>264</v>
      </c>
      <c r="AA142" s="60" t="s">
        <v>825</v>
      </c>
      <c r="AB142" s="61"/>
      <c r="AC142" s="51"/>
      <c r="AD142" s="50"/>
      <c r="AE142" s="62" t="s">
        <v>133</v>
      </c>
      <c r="AF142" s="59" t="s">
        <v>133</v>
      </c>
      <c r="AG142" s="50" t="s">
        <v>133</v>
      </c>
      <c r="AH142" s="51" t="s">
        <v>133</v>
      </c>
      <c r="AI142" s="53"/>
      <c r="AJ142" s="61">
        <v>42185</v>
      </c>
      <c r="AK142" s="51" t="s">
        <v>880</v>
      </c>
      <c r="AL142" s="50">
        <v>0</v>
      </c>
      <c r="AM142" s="62">
        <v>0</v>
      </c>
      <c r="AN142" s="59">
        <v>0</v>
      </c>
      <c r="AO142" s="50" t="s">
        <v>264</v>
      </c>
      <c r="AP142" s="51" t="s">
        <v>889</v>
      </c>
      <c r="AQ142" s="53" t="s">
        <v>145</v>
      </c>
      <c r="AR142" s="61">
        <v>42296</v>
      </c>
      <c r="AS142" s="51" t="s">
        <v>882</v>
      </c>
      <c r="AT142" s="62">
        <v>0.4</v>
      </c>
      <c r="AU142" s="62">
        <v>0.4</v>
      </c>
      <c r="AV142" s="59">
        <v>0.4</v>
      </c>
      <c r="AW142" s="50" t="s">
        <v>121</v>
      </c>
      <c r="AX142" s="51" t="s">
        <v>883</v>
      </c>
      <c r="AY142" s="53" t="s">
        <v>148</v>
      </c>
      <c r="AZ142" s="61"/>
      <c r="BA142" s="51"/>
      <c r="BB142" s="50"/>
      <c r="BC142" s="62" t="s">
        <v>133</v>
      </c>
      <c r="BD142" s="59" t="s">
        <v>133</v>
      </c>
      <c r="BE142" s="50" t="s">
        <v>133</v>
      </c>
      <c r="BF142" s="51" t="s">
        <v>133</v>
      </c>
      <c r="BG142" s="53"/>
      <c r="BH142" s="63"/>
      <c r="BI142" s="51"/>
      <c r="BJ142" s="64"/>
      <c r="BK142" s="62" t="s">
        <v>133</v>
      </c>
      <c r="BL142" s="59" t="s">
        <v>133</v>
      </c>
      <c r="BM142" s="50" t="s">
        <v>133</v>
      </c>
      <c r="BN142" s="51" t="s">
        <v>133</v>
      </c>
      <c r="BO142" s="53"/>
      <c r="BP142" s="48" t="s">
        <v>149</v>
      </c>
      <c r="BQ142" s="56" t="str">
        <f t="shared" si="2"/>
        <v/>
      </c>
      <c r="BR142" s="50"/>
      <c r="BS142" s="51"/>
      <c r="BT142" s="53"/>
    </row>
    <row r="143" spans="1:72" ht="303.75" x14ac:dyDescent="0.25">
      <c r="A143" s="48">
        <v>8</v>
      </c>
      <c r="B143" s="49">
        <v>41912</v>
      </c>
      <c r="C143" s="50" t="s">
        <v>274</v>
      </c>
      <c r="D143" s="51" t="s">
        <v>789</v>
      </c>
      <c r="E143" s="49">
        <v>41817</v>
      </c>
      <c r="F143" s="50" t="s">
        <v>875</v>
      </c>
      <c r="G143" s="52" t="s">
        <v>876</v>
      </c>
      <c r="H143" s="53" t="s">
        <v>136</v>
      </c>
      <c r="I143" s="54" t="s">
        <v>877</v>
      </c>
      <c r="J143" s="51" t="s">
        <v>890</v>
      </c>
      <c r="K143" s="50">
        <v>1</v>
      </c>
      <c r="L143" s="50" t="s">
        <v>173</v>
      </c>
      <c r="M143" s="51" t="s">
        <v>891</v>
      </c>
      <c r="N143" s="55">
        <v>1</v>
      </c>
      <c r="O143" s="49">
        <v>42248</v>
      </c>
      <c r="P143" s="49">
        <v>42369</v>
      </c>
      <c r="Q143" s="56" t="str">
        <f>IF(H143="","",VLOOKUP(H143,#REF!,2,FALSE))</f>
        <v xml:space="preserve">Subdirector Administrativo </v>
      </c>
      <c r="R143" s="51" t="s">
        <v>138</v>
      </c>
      <c r="S143" s="51" t="s">
        <v>139</v>
      </c>
      <c r="T143" s="51" t="s">
        <v>251</v>
      </c>
      <c r="U143" s="51" t="s">
        <v>252</v>
      </c>
      <c r="V143" s="51" t="s">
        <v>119</v>
      </c>
      <c r="W143" s="57" t="s">
        <v>120</v>
      </c>
      <c r="X143" s="58">
        <v>1</v>
      </c>
      <c r="Y143" s="72" t="s">
        <v>173</v>
      </c>
      <c r="Z143" s="50" t="s">
        <v>264</v>
      </c>
      <c r="AA143" s="60" t="s">
        <v>825</v>
      </c>
      <c r="AB143" s="61"/>
      <c r="AC143" s="51"/>
      <c r="AD143" s="50"/>
      <c r="AE143" s="62" t="s">
        <v>133</v>
      </c>
      <c r="AF143" s="59" t="s">
        <v>133</v>
      </c>
      <c r="AG143" s="50" t="s">
        <v>133</v>
      </c>
      <c r="AH143" s="51" t="s">
        <v>133</v>
      </c>
      <c r="AI143" s="53"/>
      <c r="AJ143" s="61">
        <v>42185</v>
      </c>
      <c r="AK143" s="51" t="s">
        <v>880</v>
      </c>
      <c r="AL143" s="50">
        <v>0</v>
      </c>
      <c r="AM143" s="62">
        <v>0</v>
      </c>
      <c r="AN143" s="59">
        <v>0</v>
      </c>
      <c r="AO143" s="50" t="s">
        <v>264</v>
      </c>
      <c r="AP143" s="51" t="s">
        <v>892</v>
      </c>
      <c r="AQ143" s="53" t="s">
        <v>145</v>
      </c>
      <c r="AR143" s="61">
        <v>42296</v>
      </c>
      <c r="AS143" s="51" t="s">
        <v>882</v>
      </c>
      <c r="AT143" s="62">
        <v>0.4</v>
      </c>
      <c r="AU143" s="62">
        <v>0.4</v>
      </c>
      <c r="AV143" s="59">
        <v>0.4</v>
      </c>
      <c r="AW143" s="50" t="s">
        <v>264</v>
      </c>
      <c r="AX143" s="51" t="s">
        <v>886</v>
      </c>
      <c r="AY143" s="53" t="s">
        <v>148</v>
      </c>
      <c r="AZ143" s="61"/>
      <c r="BA143" s="51"/>
      <c r="BB143" s="50"/>
      <c r="BC143" s="62" t="s">
        <v>133</v>
      </c>
      <c r="BD143" s="59" t="s">
        <v>133</v>
      </c>
      <c r="BE143" s="50" t="s">
        <v>133</v>
      </c>
      <c r="BF143" s="51" t="s">
        <v>133</v>
      </c>
      <c r="BG143" s="53"/>
      <c r="BH143" s="63"/>
      <c r="BI143" s="51"/>
      <c r="BJ143" s="64"/>
      <c r="BK143" s="62" t="s">
        <v>133</v>
      </c>
      <c r="BL143" s="59" t="s">
        <v>133</v>
      </c>
      <c r="BM143" s="50" t="s">
        <v>133</v>
      </c>
      <c r="BN143" s="51" t="s">
        <v>133</v>
      </c>
      <c r="BO143" s="53"/>
      <c r="BP143" s="48" t="s">
        <v>149</v>
      </c>
      <c r="BQ143" s="56" t="str">
        <f t="shared" si="2"/>
        <v/>
      </c>
      <c r="BR143" s="50"/>
      <c r="BS143" s="51"/>
      <c r="BT143" s="53"/>
    </row>
    <row r="144" spans="1:72" ht="90" x14ac:dyDescent="0.25">
      <c r="A144" s="48">
        <v>8</v>
      </c>
      <c r="B144" s="49">
        <v>41912</v>
      </c>
      <c r="C144" s="50" t="s">
        <v>274</v>
      </c>
      <c r="D144" s="51" t="s">
        <v>789</v>
      </c>
      <c r="E144" s="49">
        <v>41817</v>
      </c>
      <c r="F144" s="50" t="s">
        <v>875</v>
      </c>
      <c r="G144" s="52" t="s">
        <v>876</v>
      </c>
      <c r="H144" s="53" t="s">
        <v>136</v>
      </c>
      <c r="I144" s="54" t="s">
        <v>877</v>
      </c>
      <c r="J144" s="51" t="s">
        <v>893</v>
      </c>
      <c r="K144" s="50">
        <v>2</v>
      </c>
      <c r="L144" s="50" t="s">
        <v>173</v>
      </c>
      <c r="M144" s="51" t="s">
        <v>894</v>
      </c>
      <c r="N144" s="55">
        <v>1</v>
      </c>
      <c r="O144" s="49">
        <v>42401</v>
      </c>
      <c r="P144" s="49">
        <v>42428</v>
      </c>
      <c r="Q144" s="56" t="str">
        <f>IF(H144="","",VLOOKUP(H144,#REF!,2,FALSE))</f>
        <v xml:space="preserve">Subdirector Administrativo </v>
      </c>
      <c r="R144" s="51" t="s">
        <v>138</v>
      </c>
      <c r="S144" s="51" t="s">
        <v>139</v>
      </c>
      <c r="T144" s="51" t="s">
        <v>251</v>
      </c>
      <c r="U144" s="51" t="s">
        <v>252</v>
      </c>
      <c r="V144" s="51" t="s">
        <v>119</v>
      </c>
      <c r="W144" s="57" t="s">
        <v>120</v>
      </c>
      <c r="X144" s="58">
        <v>2</v>
      </c>
      <c r="Y144" s="72" t="s">
        <v>173</v>
      </c>
      <c r="Z144" s="50" t="s">
        <v>264</v>
      </c>
      <c r="AA144" s="60" t="s">
        <v>825</v>
      </c>
      <c r="AB144" s="61"/>
      <c r="AC144" s="51"/>
      <c r="AD144" s="50"/>
      <c r="AE144" s="62" t="s">
        <v>133</v>
      </c>
      <c r="AF144" s="59" t="s">
        <v>133</v>
      </c>
      <c r="AG144" s="50" t="s">
        <v>133</v>
      </c>
      <c r="AH144" s="51" t="s">
        <v>133</v>
      </c>
      <c r="AI144" s="53"/>
      <c r="AJ144" s="61">
        <v>42185</v>
      </c>
      <c r="AK144" s="51" t="s">
        <v>856</v>
      </c>
      <c r="AL144" s="50">
        <v>0</v>
      </c>
      <c r="AM144" s="62">
        <v>0</v>
      </c>
      <c r="AN144" s="59">
        <v>0</v>
      </c>
      <c r="AO144" s="50" t="s">
        <v>264</v>
      </c>
      <c r="AP144" s="73" t="s">
        <v>825</v>
      </c>
      <c r="AQ144" s="53" t="s">
        <v>145</v>
      </c>
      <c r="AR144" s="61"/>
      <c r="AS144" s="51"/>
      <c r="AT144" s="50"/>
      <c r="AU144" s="62" t="s">
        <v>133</v>
      </c>
      <c r="AV144" s="59" t="s">
        <v>133</v>
      </c>
      <c r="AW144" s="50" t="s">
        <v>133</v>
      </c>
      <c r="AX144" s="51" t="s">
        <v>133</v>
      </c>
      <c r="AY144" s="53"/>
      <c r="AZ144" s="61"/>
      <c r="BA144" s="51"/>
      <c r="BB144" s="50"/>
      <c r="BC144" s="62" t="s">
        <v>133</v>
      </c>
      <c r="BD144" s="59" t="s">
        <v>133</v>
      </c>
      <c r="BE144" s="50" t="s">
        <v>133</v>
      </c>
      <c r="BF144" s="51" t="s">
        <v>133</v>
      </c>
      <c r="BG144" s="53"/>
      <c r="BH144" s="63"/>
      <c r="BI144" s="51"/>
      <c r="BJ144" s="64"/>
      <c r="BK144" s="62" t="s">
        <v>133</v>
      </c>
      <c r="BL144" s="59" t="s">
        <v>133</v>
      </c>
      <c r="BM144" s="50" t="s">
        <v>133</v>
      </c>
      <c r="BN144" s="51" t="s">
        <v>133</v>
      </c>
      <c r="BO144" s="53"/>
      <c r="BP144" s="48" t="s">
        <v>149</v>
      </c>
      <c r="BQ144" s="56" t="str">
        <f t="shared" si="2"/>
        <v/>
      </c>
      <c r="BR144" s="50"/>
      <c r="BS144" s="51"/>
      <c r="BT144" s="53"/>
    </row>
    <row r="145" spans="1:72" ht="146.25" x14ac:dyDescent="0.25">
      <c r="A145" s="48">
        <v>8</v>
      </c>
      <c r="B145" s="49">
        <v>41912</v>
      </c>
      <c r="C145" s="50" t="s">
        <v>274</v>
      </c>
      <c r="D145" s="51" t="s">
        <v>789</v>
      </c>
      <c r="E145" s="49">
        <v>41817</v>
      </c>
      <c r="F145" s="50" t="s">
        <v>875</v>
      </c>
      <c r="G145" s="52" t="s">
        <v>895</v>
      </c>
      <c r="H145" s="53" t="s">
        <v>136</v>
      </c>
      <c r="I145" s="54" t="s">
        <v>877</v>
      </c>
      <c r="J145" s="51" t="s">
        <v>896</v>
      </c>
      <c r="K145" s="50">
        <v>1</v>
      </c>
      <c r="L145" s="50" t="s">
        <v>173</v>
      </c>
      <c r="M145" s="51" t="s">
        <v>897</v>
      </c>
      <c r="N145" s="55">
        <v>1</v>
      </c>
      <c r="O145" s="49">
        <v>42217</v>
      </c>
      <c r="P145" s="49">
        <v>42246</v>
      </c>
      <c r="Q145" s="56" t="str">
        <f>IF(H145="","",VLOOKUP(H145,#REF!,2,FALSE))</f>
        <v xml:space="preserve">Subdirector Administrativo </v>
      </c>
      <c r="R145" s="51" t="s">
        <v>138</v>
      </c>
      <c r="S145" s="51" t="s">
        <v>139</v>
      </c>
      <c r="T145" s="51" t="s">
        <v>251</v>
      </c>
      <c r="U145" s="51" t="s">
        <v>252</v>
      </c>
      <c r="V145" s="51" t="s">
        <v>119</v>
      </c>
      <c r="W145" s="57" t="s">
        <v>120</v>
      </c>
      <c r="X145" s="58">
        <v>1</v>
      </c>
      <c r="Y145" s="72" t="s">
        <v>173</v>
      </c>
      <c r="Z145" s="50" t="s">
        <v>264</v>
      </c>
      <c r="AA145" s="60" t="s">
        <v>825</v>
      </c>
      <c r="AB145" s="61"/>
      <c r="AC145" s="51"/>
      <c r="AD145" s="50"/>
      <c r="AE145" s="62" t="s">
        <v>133</v>
      </c>
      <c r="AF145" s="59" t="s">
        <v>133</v>
      </c>
      <c r="AG145" s="50" t="s">
        <v>133</v>
      </c>
      <c r="AH145" s="51" t="s">
        <v>133</v>
      </c>
      <c r="AI145" s="53"/>
      <c r="AJ145" s="61">
        <v>42185</v>
      </c>
      <c r="AK145" s="51" t="s">
        <v>856</v>
      </c>
      <c r="AL145" s="50">
        <v>0</v>
      </c>
      <c r="AM145" s="62">
        <v>0</v>
      </c>
      <c r="AN145" s="59">
        <v>0</v>
      </c>
      <c r="AO145" s="50" t="s">
        <v>264</v>
      </c>
      <c r="AP145" s="73" t="s">
        <v>825</v>
      </c>
      <c r="AQ145" s="53" t="s">
        <v>145</v>
      </c>
      <c r="AR145" s="61">
        <v>42296</v>
      </c>
      <c r="AS145" s="51" t="s">
        <v>898</v>
      </c>
      <c r="AT145" s="62">
        <v>0.5</v>
      </c>
      <c r="AU145" s="62">
        <v>0.5</v>
      </c>
      <c r="AV145" s="59">
        <v>0.5</v>
      </c>
      <c r="AW145" s="50" t="s">
        <v>121</v>
      </c>
      <c r="AX145" s="51" t="s">
        <v>899</v>
      </c>
      <c r="AY145" s="53" t="s">
        <v>148</v>
      </c>
      <c r="AZ145" s="61"/>
      <c r="BA145" s="51"/>
      <c r="BB145" s="50"/>
      <c r="BC145" s="62" t="s">
        <v>133</v>
      </c>
      <c r="BD145" s="59" t="s">
        <v>133</v>
      </c>
      <c r="BE145" s="50" t="s">
        <v>133</v>
      </c>
      <c r="BF145" s="51" t="s">
        <v>133</v>
      </c>
      <c r="BG145" s="53"/>
      <c r="BH145" s="63"/>
      <c r="BI145" s="51"/>
      <c r="BJ145" s="64"/>
      <c r="BK145" s="62" t="s">
        <v>133</v>
      </c>
      <c r="BL145" s="59" t="s">
        <v>133</v>
      </c>
      <c r="BM145" s="50" t="s">
        <v>133</v>
      </c>
      <c r="BN145" s="51" t="s">
        <v>133</v>
      </c>
      <c r="BO145" s="53"/>
      <c r="BP145" s="48" t="s">
        <v>149</v>
      </c>
      <c r="BQ145" s="56" t="str">
        <f t="shared" si="2"/>
        <v/>
      </c>
      <c r="BR145" s="50"/>
      <c r="BS145" s="51"/>
      <c r="BT145" s="53"/>
    </row>
    <row r="146" spans="1:72" ht="146.25" x14ac:dyDescent="0.25">
      <c r="A146" s="48">
        <v>8</v>
      </c>
      <c r="B146" s="49">
        <v>41912</v>
      </c>
      <c r="C146" s="50" t="s">
        <v>274</v>
      </c>
      <c r="D146" s="51" t="s">
        <v>789</v>
      </c>
      <c r="E146" s="49">
        <v>41817</v>
      </c>
      <c r="F146" s="50" t="s">
        <v>875</v>
      </c>
      <c r="G146" s="52" t="s">
        <v>895</v>
      </c>
      <c r="H146" s="53" t="s">
        <v>136</v>
      </c>
      <c r="I146" s="54" t="s">
        <v>877</v>
      </c>
      <c r="J146" s="51" t="s">
        <v>900</v>
      </c>
      <c r="K146" s="50">
        <v>2</v>
      </c>
      <c r="L146" s="50" t="s">
        <v>173</v>
      </c>
      <c r="M146" s="51" t="s">
        <v>901</v>
      </c>
      <c r="N146" s="55">
        <v>1</v>
      </c>
      <c r="O146" s="49">
        <v>42248</v>
      </c>
      <c r="P146" s="49">
        <v>42277</v>
      </c>
      <c r="Q146" s="56" t="str">
        <f>IF(H146="","",VLOOKUP(H146,#REF!,2,FALSE))</f>
        <v xml:space="preserve">Subdirector Administrativo </v>
      </c>
      <c r="R146" s="51" t="s">
        <v>138</v>
      </c>
      <c r="S146" s="51" t="s">
        <v>153</v>
      </c>
      <c r="T146" s="51" t="s">
        <v>154</v>
      </c>
      <c r="U146" s="51" t="s">
        <v>138</v>
      </c>
      <c r="V146" s="51" t="s">
        <v>119</v>
      </c>
      <c r="W146" s="57" t="s">
        <v>120</v>
      </c>
      <c r="X146" s="58">
        <v>2</v>
      </c>
      <c r="Y146" s="72" t="s">
        <v>173</v>
      </c>
      <c r="Z146" s="50" t="s">
        <v>264</v>
      </c>
      <c r="AA146" s="60" t="s">
        <v>825</v>
      </c>
      <c r="AB146" s="61"/>
      <c r="AC146" s="51"/>
      <c r="AD146" s="50"/>
      <c r="AE146" s="62" t="s">
        <v>133</v>
      </c>
      <c r="AF146" s="59" t="s">
        <v>133</v>
      </c>
      <c r="AG146" s="50" t="s">
        <v>133</v>
      </c>
      <c r="AH146" s="51" t="s">
        <v>133</v>
      </c>
      <c r="AI146" s="53"/>
      <c r="AJ146" s="61">
        <v>42185</v>
      </c>
      <c r="AK146" s="51"/>
      <c r="AL146" s="50">
        <v>0</v>
      </c>
      <c r="AM146" s="62">
        <v>0</v>
      </c>
      <c r="AN146" s="59">
        <v>0</v>
      </c>
      <c r="AO146" s="50" t="s">
        <v>264</v>
      </c>
      <c r="AP146" s="51" t="s">
        <v>825</v>
      </c>
      <c r="AQ146" s="53"/>
      <c r="AR146" s="61">
        <v>42297</v>
      </c>
      <c r="AS146" s="51" t="s">
        <v>898</v>
      </c>
      <c r="AT146" s="50">
        <v>1</v>
      </c>
      <c r="AU146" s="62">
        <v>0.5</v>
      </c>
      <c r="AV146" s="59">
        <v>0.5</v>
      </c>
      <c r="AW146" s="50" t="s">
        <v>121</v>
      </c>
      <c r="AX146" s="51" t="s">
        <v>899</v>
      </c>
      <c r="AY146" s="53" t="s">
        <v>148</v>
      </c>
      <c r="AZ146" s="61"/>
      <c r="BA146" s="51"/>
      <c r="BB146" s="50"/>
      <c r="BC146" s="62" t="s">
        <v>133</v>
      </c>
      <c r="BD146" s="59" t="s">
        <v>133</v>
      </c>
      <c r="BE146" s="50" t="s">
        <v>133</v>
      </c>
      <c r="BF146" s="51" t="s">
        <v>133</v>
      </c>
      <c r="BG146" s="53"/>
      <c r="BH146" s="63"/>
      <c r="BI146" s="51"/>
      <c r="BJ146" s="64"/>
      <c r="BK146" s="62" t="s">
        <v>133</v>
      </c>
      <c r="BL146" s="59" t="s">
        <v>133</v>
      </c>
      <c r="BM146" s="50" t="s">
        <v>133</v>
      </c>
      <c r="BN146" s="51" t="s">
        <v>133</v>
      </c>
      <c r="BO146" s="53"/>
      <c r="BP146" s="48" t="s">
        <v>149</v>
      </c>
      <c r="BQ146" s="56" t="str">
        <f t="shared" si="2"/>
        <v/>
      </c>
      <c r="BR146" s="50"/>
      <c r="BS146" s="51"/>
      <c r="BT146" s="53"/>
    </row>
    <row r="147" spans="1:72" ht="67.5" x14ac:dyDescent="0.25">
      <c r="A147" s="48">
        <v>8</v>
      </c>
      <c r="B147" s="49">
        <v>41912</v>
      </c>
      <c r="C147" s="50" t="s">
        <v>274</v>
      </c>
      <c r="D147" s="51" t="s">
        <v>789</v>
      </c>
      <c r="E147" s="49">
        <v>41817</v>
      </c>
      <c r="F147" s="50" t="s">
        <v>875</v>
      </c>
      <c r="G147" s="52" t="s">
        <v>895</v>
      </c>
      <c r="H147" s="53" t="s">
        <v>136</v>
      </c>
      <c r="I147" s="54" t="s">
        <v>877</v>
      </c>
      <c r="J147" s="51" t="s">
        <v>902</v>
      </c>
      <c r="K147" s="50">
        <v>1</v>
      </c>
      <c r="L147" s="50" t="s">
        <v>173</v>
      </c>
      <c r="M147" s="51" t="s">
        <v>903</v>
      </c>
      <c r="N147" s="55">
        <v>1</v>
      </c>
      <c r="O147" s="49">
        <v>42278</v>
      </c>
      <c r="P147" s="49">
        <v>42338</v>
      </c>
      <c r="Q147" s="56" t="str">
        <f>IF(H147="","",VLOOKUP(H147,#REF!,2,FALSE))</f>
        <v xml:space="preserve">Subdirector Administrativo </v>
      </c>
      <c r="R147" s="51" t="s">
        <v>138</v>
      </c>
      <c r="S147" s="51" t="s">
        <v>139</v>
      </c>
      <c r="T147" s="51" t="s">
        <v>251</v>
      </c>
      <c r="U147" s="51" t="s">
        <v>252</v>
      </c>
      <c r="V147" s="51" t="s">
        <v>119</v>
      </c>
      <c r="W147" s="57" t="s">
        <v>120</v>
      </c>
      <c r="X147" s="58">
        <v>1</v>
      </c>
      <c r="Y147" s="72" t="s">
        <v>173</v>
      </c>
      <c r="Z147" s="50" t="s">
        <v>264</v>
      </c>
      <c r="AA147" s="60" t="s">
        <v>825</v>
      </c>
      <c r="AB147" s="61"/>
      <c r="AC147" s="51"/>
      <c r="AD147" s="50"/>
      <c r="AE147" s="62" t="s">
        <v>133</v>
      </c>
      <c r="AF147" s="59" t="s">
        <v>133</v>
      </c>
      <c r="AG147" s="50" t="s">
        <v>133</v>
      </c>
      <c r="AH147" s="51" t="s">
        <v>133</v>
      </c>
      <c r="AI147" s="53"/>
      <c r="AJ147" s="61">
        <v>42185</v>
      </c>
      <c r="AK147" s="51" t="s">
        <v>856</v>
      </c>
      <c r="AL147" s="50">
        <v>0</v>
      </c>
      <c r="AM147" s="62">
        <v>0</v>
      </c>
      <c r="AN147" s="59">
        <v>0</v>
      </c>
      <c r="AO147" s="50" t="s">
        <v>264</v>
      </c>
      <c r="AP147" s="73" t="s">
        <v>825</v>
      </c>
      <c r="AQ147" s="53" t="s">
        <v>145</v>
      </c>
      <c r="AR147" s="61"/>
      <c r="AS147" s="51"/>
      <c r="AT147" s="50"/>
      <c r="AU147" s="62" t="s">
        <v>133</v>
      </c>
      <c r="AV147" s="59" t="s">
        <v>133</v>
      </c>
      <c r="AW147" s="50" t="s">
        <v>133</v>
      </c>
      <c r="AX147" s="51" t="s">
        <v>133</v>
      </c>
      <c r="AY147" s="53"/>
      <c r="AZ147" s="61"/>
      <c r="BA147" s="51"/>
      <c r="BB147" s="50"/>
      <c r="BC147" s="62" t="s">
        <v>133</v>
      </c>
      <c r="BD147" s="59" t="s">
        <v>133</v>
      </c>
      <c r="BE147" s="50" t="s">
        <v>133</v>
      </c>
      <c r="BF147" s="51" t="s">
        <v>133</v>
      </c>
      <c r="BG147" s="53"/>
      <c r="BH147" s="63"/>
      <c r="BI147" s="51"/>
      <c r="BJ147" s="64"/>
      <c r="BK147" s="62" t="s">
        <v>133</v>
      </c>
      <c r="BL147" s="59" t="s">
        <v>133</v>
      </c>
      <c r="BM147" s="50" t="s">
        <v>133</v>
      </c>
      <c r="BN147" s="51" t="s">
        <v>133</v>
      </c>
      <c r="BO147" s="53"/>
      <c r="BP147" s="48" t="s">
        <v>149</v>
      </c>
      <c r="BQ147" s="56" t="str">
        <f t="shared" si="2"/>
        <v/>
      </c>
      <c r="BR147" s="50"/>
      <c r="BS147" s="51"/>
      <c r="BT147" s="53"/>
    </row>
    <row r="148" spans="1:72" ht="123.75" x14ac:dyDescent="0.25">
      <c r="A148" s="48">
        <v>8</v>
      </c>
      <c r="B148" s="49">
        <v>41912</v>
      </c>
      <c r="C148" s="50" t="s">
        <v>274</v>
      </c>
      <c r="D148" s="51" t="s">
        <v>789</v>
      </c>
      <c r="E148" s="49">
        <v>41817</v>
      </c>
      <c r="F148" s="50" t="s">
        <v>875</v>
      </c>
      <c r="G148" s="52" t="s">
        <v>904</v>
      </c>
      <c r="H148" s="53" t="s">
        <v>136</v>
      </c>
      <c r="I148" s="54" t="s">
        <v>877</v>
      </c>
      <c r="J148" s="51" t="s">
        <v>905</v>
      </c>
      <c r="K148" s="50">
        <v>1</v>
      </c>
      <c r="L148" s="50" t="s">
        <v>173</v>
      </c>
      <c r="M148" s="51" t="s">
        <v>906</v>
      </c>
      <c r="N148" s="55">
        <v>1</v>
      </c>
      <c r="O148" s="49">
        <v>41918</v>
      </c>
      <c r="P148" s="49">
        <v>42735</v>
      </c>
      <c r="Q148" s="56" t="str">
        <f>IF(H148="","",VLOOKUP(H148,#REF!,2,FALSE))</f>
        <v xml:space="preserve">Subdirector Administrativo </v>
      </c>
      <c r="R148" s="51" t="s">
        <v>138</v>
      </c>
      <c r="S148" s="51" t="s">
        <v>139</v>
      </c>
      <c r="T148" s="51" t="s">
        <v>251</v>
      </c>
      <c r="U148" s="51" t="s">
        <v>252</v>
      </c>
      <c r="V148" s="51" t="s">
        <v>119</v>
      </c>
      <c r="W148" s="57" t="s">
        <v>120</v>
      </c>
      <c r="X148" s="58">
        <v>0</v>
      </c>
      <c r="Y148" s="59">
        <v>0</v>
      </c>
      <c r="Z148" s="50" t="s">
        <v>121</v>
      </c>
      <c r="AA148" s="60" t="s">
        <v>907</v>
      </c>
      <c r="AB148" s="61"/>
      <c r="AC148" s="51"/>
      <c r="AD148" s="50"/>
      <c r="AE148" s="62" t="s">
        <v>133</v>
      </c>
      <c r="AF148" s="59" t="s">
        <v>133</v>
      </c>
      <c r="AG148" s="50" t="s">
        <v>133</v>
      </c>
      <c r="AH148" s="51" t="s">
        <v>133</v>
      </c>
      <c r="AI148" s="53"/>
      <c r="AJ148" s="61">
        <v>42185</v>
      </c>
      <c r="AK148" s="51" t="s">
        <v>908</v>
      </c>
      <c r="AL148" s="50">
        <v>0.5</v>
      </c>
      <c r="AM148" s="62">
        <v>0.5</v>
      </c>
      <c r="AN148" s="59">
        <v>0.5</v>
      </c>
      <c r="AO148" s="50" t="s">
        <v>264</v>
      </c>
      <c r="AP148" s="51" t="s">
        <v>909</v>
      </c>
      <c r="AQ148" s="53" t="s">
        <v>145</v>
      </c>
      <c r="AR148" s="61">
        <v>42296</v>
      </c>
      <c r="AS148" s="51" t="s">
        <v>910</v>
      </c>
      <c r="AT148" s="62">
        <v>0.5</v>
      </c>
      <c r="AU148" s="62">
        <v>0.5</v>
      </c>
      <c r="AV148" s="59">
        <v>0.5</v>
      </c>
      <c r="AW148" s="50" t="s">
        <v>264</v>
      </c>
      <c r="AX148" s="51" t="s">
        <v>911</v>
      </c>
      <c r="AY148" s="53" t="s">
        <v>148</v>
      </c>
      <c r="AZ148" s="61"/>
      <c r="BA148" s="51"/>
      <c r="BB148" s="50"/>
      <c r="BC148" s="62" t="s">
        <v>133</v>
      </c>
      <c r="BD148" s="59" t="s">
        <v>133</v>
      </c>
      <c r="BE148" s="50" t="s">
        <v>133</v>
      </c>
      <c r="BF148" s="51" t="s">
        <v>133</v>
      </c>
      <c r="BG148" s="53"/>
      <c r="BH148" s="63"/>
      <c r="BI148" s="51"/>
      <c r="BJ148" s="64"/>
      <c r="BK148" s="62" t="s">
        <v>133</v>
      </c>
      <c r="BL148" s="59" t="s">
        <v>133</v>
      </c>
      <c r="BM148" s="50" t="s">
        <v>133</v>
      </c>
      <c r="BN148" s="51" t="s">
        <v>133</v>
      </c>
      <c r="BO148" s="53"/>
      <c r="BP148" s="48" t="s">
        <v>149</v>
      </c>
      <c r="BQ148" s="56" t="str">
        <f t="shared" si="2"/>
        <v/>
      </c>
      <c r="BR148" s="50"/>
      <c r="BS148" s="51"/>
      <c r="BT148" s="53"/>
    </row>
    <row r="149" spans="1:72" ht="67.5" x14ac:dyDescent="0.25">
      <c r="A149" s="48">
        <v>8</v>
      </c>
      <c r="B149" s="49">
        <v>41912</v>
      </c>
      <c r="C149" s="50" t="s">
        <v>274</v>
      </c>
      <c r="D149" s="51" t="s">
        <v>789</v>
      </c>
      <c r="E149" s="49">
        <v>41817</v>
      </c>
      <c r="F149" s="50" t="s">
        <v>912</v>
      </c>
      <c r="G149" s="52" t="s">
        <v>913</v>
      </c>
      <c r="H149" s="53" t="s">
        <v>136</v>
      </c>
      <c r="I149" s="54" t="s">
        <v>914</v>
      </c>
      <c r="J149" s="51" t="s">
        <v>915</v>
      </c>
      <c r="K149" s="50">
        <v>1</v>
      </c>
      <c r="L149" s="50" t="s">
        <v>173</v>
      </c>
      <c r="M149" s="51" t="s">
        <v>916</v>
      </c>
      <c r="N149" s="55">
        <v>1</v>
      </c>
      <c r="O149" s="49">
        <v>42401</v>
      </c>
      <c r="P149" s="49">
        <v>42410</v>
      </c>
      <c r="Q149" s="56" t="str">
        <f>IF(H149="","",VLOOKUP(H149,#REF!,2,FALSE))</f>
        <v xml:space="preserve">Subdirector Administrativo </v>
      </c>
      <c r="R149" s="51" t="s">
        <v>138</v>
      </c>
      <c r="S149" s="51" t="s">
        <v>139</v>
      </c>
      <c r="T149" s="51" t="s">
        <v>251</v>
      </c>
      <c r="U149" s="51" t="s">
        <v>252</v>
      </c>
      <c r="V149" s="51" t="s">
        <v>119</v>
      </c>
      <c r="W149" s="57" t="s">
        <v>120</v>
      </c>
      <c r="X149" s="58">
        <v>1</v>
      </c>
      <c r="Y149" s="72" t="s">
        <v>173</v>
      </c>
      <c r="Z149" s="50" t="s">
        <v>264</v>
      </c>
      <c r="AA149" s="60" t="s">
        <v>825</v>
      </c>
      <c r="AB149" s="61"/>
      <c r="AC149" s="51"/>
      <c r="AD149" s="50"/>
      <c r="AE149" s="62" t="s">
        <v>133</v>
      </c>
      <c r="AF149" s="59" t="s">
        <v>133</v>
      </c>
      <c r="AG149" s="50" t="s">
        <v>133</v>
      </c>
      <c r="AH149" s="51" t="s">
        <v>133</v>
      </c>
      <c r="AI149" s="53"/>
      <c r="AJ149" s="61">
        <v>42185</v>
      </c>
      <c r="AK149" s="51" t="s">
        <v>856</v>
      </c>
      <c r="AL149" s="50">
        <v>0</v>
      </c>
      <c r="AM149" s="62">
        <v>0</v>
      </c>
      <c r="AN149" s="59">
        <v>0</v>
      </c>
      <c r="AO149" s="50" t="s">
        <v>264</v>
      </c>
      <c r="AP149" s="73" t="s">
        <v>825</v>
      </c>
      <c r="AQ149" s="53" t="s">
        <v>145</v>
      </c>
      <c r="AR149" s="61"/>
      <c r="AS149" s="51"/>
      <c r="AT149" s="50"/>
      <c r="AU149" s="62" t="s">
        <v>133</v>
      </c>
      <c r="AV149" s="59" t="s">
        <v>133</v>
      </c>
      <c r="AW149" s="50" t="s">
        <v>133</v>
      </c>
      <c r="AX149" s="51" t="s">
        <v>133</v>
      </c>
      <c r="AY149" s="53"/>
      <c r="AZ149" s="61"/>
      <c r="BA149" s="51"/>
      <c r="BB149" s="50"/>
      <c r="BC149" s="62" t="s">
        <v>133</v>
      </c>
      <c r="BD149" s="59" t="s">
        <v>133</v>
      </c>
      <c r="BE149" s="50" t="s">
        <v>133</v>
      </c>
      <c r="BF149" s="51" t="s">
        <v>133</v>
      </c>
      <c r="BG149" s="53"/>
      <c r="BH149" s="63"/>
      <c r="BI149" s="51"/>
      <c r="BJ149" s="64"/>
      <c r="BK149" s="62" t="s">
        <v>133</v>
      </c>
      <c r="BL149" s="59" t="s">
        <v>133</v>
      </c>
      <c r="BM149" s="50" t="s">
        <v>133</v>
      </c>
      <c r="BN149" s="51" t="s">
        <v>133</v>
      </c>
      <c r="BO149" s="53"/>
      <c r="BP149" s="48" t="s">
        <v>149</v>
      </c>
      <c r="BQ149" s="56" t="str">
        <f t="shared" si="2"/>
        <v/>
      </c>
      <c r="BR149" s="50"/>
      <c r="BS149" s="51"/>
      <c r="BT149" s="53"/>
    </row>
    <row r="150" spans="1:72" ht="180" x14ac:dyDescent="0.25">
      <c r="A150" s="48">
        <v>8</v>
      </c>
      <c r="B150" s="49">
        <v>41912</v>
      </c>
      <c r="C150" s="50" t="s">
        <v>274</v>
      </c>
      <c r="D150" s="51" t="s">
        <v>789</v>
      </c>
      <c r="E150" s="49">
        <v>41817</v>
      </c>
      <c r="F150" s="50" t="s">
        <v>912</v>
      </c>
      <c r="G150" s="52" t="s">
        <v>913</v>
      </c>
      <c r="H150" s="53" t="s">
        <v>136</v>
      </c>
      <c r="I150" s="54" t="s">
        <v>914</v>
      </c>
      <c r="J150" s="51" t="s">
        <v>917</v>
      </c>
      <c r="K150" s="50">
        <v>1</v>
      </c>
      <c r="L150" s="50" t="s">
        <v>173</v>
      </c>
      <c r="M150" s="51" t="s">
        <v>918</v>
      </c>
      <c r="N150" s="55">
        <v>1</v>
      </c>
      <c r="O150" s="49">
        <v>42411</v>
      </c>
      <c r="P150" s="49">
        <v>42420</v>
      </c>
      <c r="Q150" s="56" t="str">
        <f>IF(H150="","",VLOOKUP(H150,#REF!,2,FALSE))</f>
        <v xml:space="preserve">Subdirector Administrativo </v>
      </c>
      <c r="R150" s="51" t="s">
        <v>138</v>
      </c>
      <c r="S150" s="51" t="s">
        <v>139</v>
      </c>
      <c r="T150" s="51" t="s">
        <v>251</v>
      </c>
      <c r="U150" s="51" t="s">
        <v>252</v>
      </c>
      <c r="V150" s="51" t="s">
        <v>119</v>
      </c>
      <c r="W150" s="57" t="s">
        <v>120</v>
      </c>
      <c r="X150" s="58">
        <v>1</v>
      </c>
      <c r="Y150" s="72" t="s">
        <v>173</v>
      </c>
      <c r="Z150" s="50" t="s">
        <v>264</v>
      </c>
      <c r="AA150" s="60" t="s">
        <v>825</v>
      </c>
      <c r="AB150" s="61"/>
      <c r="AC150" s="51"/>
      <c r="AD150" s="50"/>
      <c r="AE150" s="62" t="s">
        <v>133</v>
      </c>
      <c r="AF150" s="59" t="s">
        <v>133</v>
      </c>
      <c r="AG150" s="50" t="s">
        <v>133</v>
      </c>
      <c r="AH150" s="51" t="s">
        <v>133</v>
      </c>
      <c r="AI150" s="53"/>
      <c r="AJ150" s="61">
        <v>42185</v>
      </c>
      <c r="AK150" s="51" t="s">
        <v>856</v>
      </c>
      <c r="AL150" s="50">
        <v>0</v>
      </c>
      <c r="AM150" s="62">
        <v>0</v>
      </c>
      <c r="AN150" s="59">
        <v>0</v>
      </c>
      <c r="AO150" s="50" t="s">
        <v>264</v>
      </c>
      <c r="AP150" s="73" t="s">
        <v>825</v>
      </c>
      <c r="AQ150" s="53" t="s">
        <v>145</v>
      </c>
      <c r="AR150" s="61">
        <v>42296</v>
      </c>
      <c r="AS150" s="51" t="s">
        <v>919</v>
      </c>
      <c r="AT150" s="50">
        <v>1</v>
      </c>
      <c r="AU150" s="62">
        <v>1</v>
      </c>
      <c r="AV150" s="59">
        <v>1</v>
      </c>
      <c r="AW150" s="50" t="s">
        <v>130</v>
      </c>
      <c r="AX150" s="51" t="s">
        <v>920</v>
      </c>
      <c r="AY150" s="53" t="s">
        <v>148</v>
      </c>
      <c r="AZ150" s="61"/>
      <c r="BA150" s="51"/>
      <c r="BB150" s="50"/>
      <c r="BC150" s="62" t="s">
        <v>133</v>
      </c>
      <c r="BD150" s="59" t="s">
        <v>133</v>
      </c>
      <c r="BE150" s="50" t="s">
        <v>133</v>
      </c>
      <c r="BF150" s="51" t="s">
        <v>133</v>
      </c>
      <c r="BG150" s="53"/>
      <c r="BH150" s="63"/>
      <c r="BI150" s="51"/>
      <c r="BJ150" s="64"/>
      <c r="BK150" s="62" t="s">
        <v>133</v>
      </c>
      <c r="BL150" s="59" t="s">
        <v>133</v>
      </c>
      <c r="BM150" s="50" t="s">
        <v>133</v>
      </c>
      <c r="BN150" s="51" t="s">
        <v>133</v>
      </c>
      <c r="BO150" s="53"/>
      <c r="BP150" s="48" t="s">
        <v>134</v>
      </c>
      <c r="BQ150" s="56" t="str">
        <f t="shared" si="2"/>
        <v>Rubén Antonio Mora Garcés</v>
      </c>
      <c r="BR150" s="50"/>
      <c r="BS150" s="51"/>
      <c r="BT150" s="53"/>
    </row>
    <row r="151" spans="1:72" ht="90" x14ac:dyDescent="0.25">
      <c r="A151" s="48">
        <v>8</v>
      </c>
      <c r="B151" s="49">
        <v>41912</v>
      </c>
      <c r="C151" s="50" t="s">
        <v>274</v>
      </c>
      <c r="D151" s="51" t="s">
        <v>789</v>
      </c>
      <c r="E151" s="49">
        <v>41817</v>
      </c>
      <c r="F151" s="50" t="s">
        <v>912</v>
      </c>
      <c r="G151" s="52" t="s">
        <v>913</v>
      </c>
      <c r="H151" s="53" t="s">
        <v>136</v>
      </c>
      <c r="I151" s="54" t="s">
        <v>914</v>
      </c>
      <c r="J151" s="51" t="s">
        <v>921</v>
      </c>
      <c r="K151" s="50">
        <v>1</v>
      </c>
      <c r="L151" s="50" t="s">
        <v>173</v>
      </c>
      <c r="M151" s="51" t="s">
        <v>922</v>
      </c>
      <c r="N151" s="55">
        <v>1</v>
      </c>
      <c r="O151" s="49">
        <v>42421</v>
      </c>
      <c r="P151" s="49">
        <v>42428</v>
      </c>
      <c r="Q151" s="56" t="str">
        <f>IF(H151="","",VLOOKUP(H151,#REF!,2,FALSE))</f>
        <v xml:space="preserve">Subdirector Administrativo </v>
      </c>
      <c r="R151" s="51" t="s">
        <v>138</v>
      </c>
      <c r="S151" s="51" t="s">
        <v>139</v>
      </c>
      <c r="T151" s="51" t="s">
        <v>251</v>
      </c>
      <c r="U151" s="51" t="s">
        <v>252</v>
      </c>
      <c r="V151" s="51" t="s">
        <v>155</v>
      </c>
      <c r="W151" s="57" t="s">
        <v>156</v>
      </c>
      <c r="X151" s="58">
        <v>1</v>
      </c>
      <c r="Y151" s="72" t="s">
        <v>173</v>
      </c>
      <c r="Z151" s="50" t="s">
        <v>264</v>
      </c>
      <c r="AA151" s="60" t="s">
        <v>825</v>
      </c>
      <c r="AB151" s="61"/>
      <c r="AC151" s="51"/>
      <c r="AD151" s="50"/>
      <c r="AE151" s="62" t="s">
        <v>133</v>
      </c>
      <c r="AF151" s="59" t="s">
        <v>133</v>
      </c>
      <c r="AG151" s="50" t="s">
        <v>133</v>
      </c>
      <c r="AH151" s="51" t="s">
        <v>133</v>
      </c>
      <c r="AI151" s="53"/>
      <c r="AJ151" s="61">
        <v>42185</v>
      </c>
      <c r="AK151" s="51" t="s">
        <v>856</v>
      </c>
      <c r="AL151" s="50">
        <v>0</v>
      </c>
      <c r="AM151" s="62">
        <v>0</v>
      </c>
      <c r="AN151" s="59">
        <v>0</v>
      </c>
      <c r="AO151" s="50" t="s">
        <v>264</v>
      </c>
      <c r="AP151" s="73" t="s">
        <v>825</v>
      </c>
      <c r="AQ151" s="53" t="s">
        <v>145</v>
      </c>
      <c r="AR151" s="61"/>
      <c r="AS151" s="51"/>
      <c r="AT151" s="50"/>
      <c r="AU151" s="62" t="s">
        <v>133</v>
      </c>
      <c r="AV151" s="59" t="s">
        <v>133</v>
      </c>
      <c r="AW151" s="50" t="s">
        <v>133</v>
      </c>
      <c r="AX151" s="51" t="s">
        <v>133</v>
      </c>
      <c r="AY151" s="53"/>
      <c r="AZ151" s="61"/>
      <c r="BA151" s="51"/>
      <c r="BB151" s="50"/>
      <c r="BC151" s="62" t="s">
        <v>133</v>
      </c>
      <c r="BD151" s="59" t="s">
        <v>133</v>
      </c>
      <c r="BE151" s="50" t="s">
        <v>133</v>
      </c>
      <c r="BF151" s="51" t="s">
        <v>133</v>
      </c>
      <c r="BG151" s="53"/>
      <c r="BH151" s="63"/>
      <c r="BI151" s="51"/>
      <c r="BJ151" s="64"/>
      <c r="BK151" s="62" t="s">
        <v>133</v>
      </c>
      <c r="BL151" s="59" t="s">
        <v>133</v>
      </c>
      <c r="BM151" s="50" t="s">
        <v>133</v>
      </c>
      <c r="BN151" s="51" t="s">
        <v>133</v>
      </c>
      <c r="BO151" s="53"/>
      <c r="BP151" s="48" t="s">
        <v>149</v>
      </c>
      <c r="BQ151" s="56" t="str">
        <f t="shared" si="2"/>
        <v/>
      </c>
      <c r="BR151" s="50"/>
      <c r="BS151" s="51"/>
      <c r="BT151" s="53"/>
    </row>
    <row r="152" spans="1:72" ht="67.5" x14ac:dyDescent="0.25">
      <c r="A152" s="48">
        <v>8</v>
      </c>
      <c r="B152" s="49">
        <v>41912</v>
      </c>
      <c r="C152" s="50" t="s">
        <v>274</v>
      </c>
      <c r="D152" s="51" t="s">
        <v>789</v>
      </c>
      <c r="E152" s="49">
        <v>41817</v>
      </c>
      <c r="F152" s="50" t="s">
        <v>912</v>
      </c>
      <c r="G152" s="52" t="s">
        <v>913</v>
      </c>
      <c r="H152" s="53" t="s">
        <v>136</v>
      </c>
      <c r="I152" s="54" t="s">
        <v>914</v>
      </c>
      <c r="J152" s="51" t="s">
        <v>923</v>
      </c>
      <c r="K152" s="50">
        <v>1</v>
      </c>
      <c r="L152" s="50" t="s">
        <v>173</v>
      </c>
      <c r="M152" s="51" t="s">
        <v>924</v>
      </c>
      <c r="N152" s="55">
        <v>1</v>
      </c>
      <c r="O152" s="49">
        <v>42430</v>
      </c>
      <c r="P152" s="49">
        <v>42551</v>
      </c>
      <c r="Q152" s="56" t="str">
        <f>IF(H152="","",VLOOKUP(H152,#REF!,2,FALSE))</f>
        <v xml:space="preserve">Subdirector Administrativo </v>
      </c>
      <c r="R152" s="51" t="s">
        <v>138</v>
      </c>
      <c r="S152" s="51" t="s">
        <v>139</v>
      </c>
      <c r="T152" s="51" t="s">
        <v>251</v>
      </c>
      <c r="U152" s="51" t="s">
        <v>252</v>
      </c>
      <c r="V152" s="51" t="s">
        <v>119</v>
      </c>
      <c r="W152" s="57" t="s">
        <v>120</v>
      </c>
      <c r="X152" s="58">
        <v>1</v>
      </c>
      <c r="Y152" s="72" t="s">
        <v>173</v>
      </c>
      <c r="Z152" s="50" t="s">
        <v>264</v>
      </c>
      <c r="AA152" s="60" t="s">
        <v>825</v>
      </c>
      <c r="AB152" s="61"/>
      <c r="AC152" s="51"/>
      <c r="AD152" s="50"/>
      <c r="AE152" s="62" t="s">
        <v>133</v>
      </c>
      <c r="AF152" s="59" t="s">
        <v>133</v>
      </c>
      <c r="AG152" s="50" t="s">
        <v>133</v>
      </c>
      <c r="AH152" s="51" t="s">
        <v>133</v>
      </c>
      <c r="AI152" s="53"/>
      <c r="AJ152" s="61">
        <v>42185</v>
      </c>
      <c r="AK152" s="51" t="s">
        <v>856</v>
      </c>
      <c r="AL152" s="50">
        <v>0</v>
      </c>
      <c r="AM152" s="62">
        <v>0</v>
      </c>
      <c r="AN152" s="59">
        <v>0</v>
      </c>
      <c r="AO152" s="50" t="s">
        <v>264</v>
      </c>
      <c r="AP152" s="73" t="s">
        <v>825</v>
      </c>
      <c r="AQ152" s="53" t="s">
        <v>145</v>
      </c>
      <c r="AR152" s="61"/>
      <c r="AS152" s="51"/>
      <c r="AT152" s="50"/>
      <c r="AU152" s="62" t="s">
        <v>133</v>
      </c>
      <c r="AV152" s="59" t="s">
        <v>133</v>
      </c>
      <c r="AW152" s="50" t="s">
        <v>133</v>
      </c>
      <c r="AX152" s="51" t="s">
        <v>133</v>
      </c>
      <c r="AY152" s="53"/>
      <c r="AZ152" s="61"/>
      <c r="BA152" s="51"/>
      <c r="BB152" s="50"/>
      <c r="BC152" s="62" t="s">
        <v>133</v>
      </c>
      <c r="BD152" s="59" t="s">
        <v>133</v>
      </c>
      <c r="BE152" s="50" t="s">
        <v>133</v>
      </c>
      <c r="BF152" s="51" t="s">
        <v>133</v>
      </c>
      <c r="BG152" s="53"/>
      <c r="BH152" s="63"/>
      <c r="BI152" s="51"/>
      <c r="BJ152" s="64"/>
      <c r="BK152" s="62" t="s">
        <v>133</v>
      </c>
      <c r="BL152" s="59" t="s">
        <v>133</v>
      </c>
      <c r="BM152" s="50" t="s">
        <v>133</v>
      </c>
      <c r="BN152" s="51" t="s">
        <v>133</v>
      </c>
      <c r="BO152" s="53"/>
      <c r="BP152" s="48" t="s">
        <v>149</v>
      </c>
      <c r="BQ152" s="56" t="str">
        <f t="shared" si="2"/>
        <v/>
      </c>
      <c r="BR152" s="50"/>
      <c r="BS152" s="51"/>
      <c r="BT152" s="53"/>
    </row>
    <row r="153" spans="1:72" ht="101.25" x14ac:dyDescent="0.25">
      <c r="A153" s="48">
        <v>8</v>
      </c>
      <c r="B153" s="49">
        <v>41912</v>
      </c>
      <c r="C153" s="50" t="s">
        <v>274</v>
      </c>
      <c r="D153" s="51" t="s">
        <v>789</v>
      </c>
      <c r="E153" s="49">
        <v>41817</v>
      </c>
      <c r="F153" s="50" t="s">
        <v>912</v>
      </c>
      <c r="G153" s="52" t="s">
        <v>913</v>
      </c>
      <c r="H153" s="53" t="s">
        <v>136</v>
      </c>
      <c r="I153" s="54" t="s">
        <v>914</v>
      </c>
      <c r="J153" s="51" t="s">
        <v>925</v>
      </c>
      <c r="K153" s="50">
        <v>1</v>
      </c>
      <c r="L153" s="50" t="s">
        <v>173</v>
      </c>
      <c r="M153" s="51" t="s">
        <v>926</v>
      </c>
      <c r="N153" s="55">
        <v>1</v>
      </c>
      <c r="O153" s="49">
        <v>42552</v>
      </c>
      <c r="P153" s="49">
        <v>42581</v>
      </c>
      <c r="Q153" s="56" t="str">
        <f>IF(H153="","",VLOOKUP(H153,#REF!,2,FALSE))</f>
        <v xml:space="preserve">Subdirector Administrativo </v>
      </c>
      <c r="R153" s="51" t="s">
        <v>138</v>
      </c>
      <c r="S153" s="51" t="s">
        <v>139</v>
      </c>
      <c r="T153" s="51" t="s">
        <v>251</v>
      </c>
      <c r="U153" s="51" t="s">
        <v>252</v>
      </c>
      <c r="V153" s="51" t="s">
        <v>119</v>
      </c>
      <c r="W153" s="57" t="s">
        <v>120</v>
      </c>
      <c r="X153" s="58">
        <v>1</v>
      </c>
      <c r="Y153" s="72" t="s">
        <v>173</v>
      </c>
      <c r="Z153" s="50" t="s">
        <v>264</v>
      </c>
      <c r="AA153" s="60" t="s">
        <v>825</v>
      </c>
      <c r="AB153" s="61"/>
      <c r="AC153" s="51"/>
      <c r="AD153" s="50"/>
      <c r="AE153" s="62" t="s">
        <v>133</v>
      </c>
      <c r="AF153" s="59" t="s">
        <v>133</v>
      </c>
      <c r="AG153" s="50" t="s">
        <v>133</v>
      </c>
      <c r="AH153" s="51" t="s">
        <v>133</v>
      </c>
      <c r="AI153" s="53"/>
      <c r="AJ153" s="61">
        <v>42185</v>
      </c>
      <c r="AK153" s="51" t="s">
        <v>856</v>
      </c>
      <c r="AL153" s="50">
        <v>0</v>
      </c>
      <c r="AM153" s="62">
        <v>0</v>
      </c>
      <c r="AN153" s="59">
        <v>0</v>
      </c>
      <c r="AO153" s="50" t="s">
        <v>264</v>
      </c>
      <c r="AP153" s="73" t="s">
        <v>825</v>
      </c>
      <c r="AQ153" s="53" t="s">
        <v>145</v>
      </c>
      <c r="AR153" s="61"/>
      <c r="AS153" s="51"/>
      <c r="AT153" s="50"/>
      <c r="AU153" s="62" t="s">
        <v>133</v>
      </c>
      <c r="AV153" s="59" t="s">
        <v>133</v>
      </c>
      <c r="AW153" s="50" t="s">
        <v>133</v>
      </c>
      <c r="AX153" s="51" t="s">
        <v>133</v>
      </c>
      <c r="AY153" s="53"/>
      <c r="AZ153" s="61"/>
      <c r="BA153" s="51"/>
      <c r="BB153" s="50"/>
      <c r="BC153" s="62" t="s">
        <v>133</v>
      </c>
      <c r="BD153" s="59" t="s">
        <v>133</v>
      </c>
      <c r="BE153" s="50" t="s">
        <v>133</v>
      </c>
      <c r="BF153" s="51" t="s">
        <v>133</v>
      </c>
      <c r="BG153" s="53"/>
      <c r="BH153" s="63"/>
      <c r="BI153" s="51"/>
      <c r="BJ153" s="64"/>
      <c r="BK153" s="62" t="s">
        <v>133</v>
      </c>
      <c r="BL153" s="59" t="s">
        <v>133</v>
      </c>
      <c r="BM153" s="50" t="s">
        <v>133</v>
      </c>
      <c r="BN153" s="51" t="s">
        <v>133</v>
      </c>
      <c r="BO153" s="53"/>
      <c r="BP153" s="48" t="s">
        <v>149</v>
      </c>
      <c r="BQ153" s="56" t="str">
        <f t="shared" si="2"/>
        <v/>
      </c>
      <c r="BR153" s="50"/>
      <c r="BS153" s="51"/>
      <c r="BT153" s="53"/>
    </row>
    <row r="154" spans="1:72" ht="101.25" x14ac:dyDescent="0.25">
      <c r="A154" s="48">
        <v>8</v>
      </c>
      <c r="B154" s="49">
        <v>41912</v>
      </c>
      <c r="C154" s="50" t="s">
        <v>274</v>
      </c>
      <c r="D154" s="51" t="s">
        <v>789</v>
      </c>
      <c r="E154" s="49">
        <v>41817</v>
      </c>
      <c r="F154" s="50" t="s">
        <v>912</v>
      </c>
      <c r="G154" s="52" t="s">
        <v>927</v>
      </c>
      <c r="H154" s="53" t="s">
        <v>136</v>
      </c>
      <c r="I154" s="54" t="s">
        <v>914</v>
      </c>
      <c r="J154" s="51" t="s">
        <v>921</v>
      </c>
      <c r="K154" s="50">
        <v>1</v>
      </c>
      <c r="L154" s="50" t="s">
        <v>173</v>
      </c>
      <c r="M154" s="51" t="s">
        <v>928</v>
      </c>
      <c r="N154" s="55">
        <v>1</v>
      </c>
      <c r="O154" s="49">
        <v>42309</v>
      </c>
      <c r="P154" s="49">
        <v>42368</v>
      </c>
      <c r="Q154" s="56" t="str">
        <f>IF(H154="","",VLOOKUP(H154,#REF!,2,FALSE))</f>
        <v xml:space="preserve">Subdirector Administrativo </v>
      </c>
      <c r="R154" s="51" t="s">
        <v>138</v>
      </c>
      <c r="S154" s="51" t="s">
        <v>139</v>
      </c>
      <c r="T154" s="51" t="s">
        <v>251</v>
      </c>
      <c r="U154" s="51" t="s">
        <v>252</v>
      </c>
      <c r="V154" s="51" t="s">
        <v>155</v>
      </c>
      <c r="W154" s="57" t="s">
        <v>156</v>
      </c>
      <c r="X154" s="58">
        <v>1</v>
      </c>
      <c r="Y154" s="72" t="s">
        <v>173</v>
      </c>
      <c r="Z154" s="50" t="s">
        <v>264</v>
      </c>
      <c r="AA154" s="60" t="s">
        <v>825</v>
      </c>
      <c r="AB154" s="61"/>
      <c r="AC154" s="51"/>
      <c r="AD154" s="50"/>
      <c r="AE154" s="62" t="s">
        <v>133</v>
      </c>
      <c r="AF154" s="59" t="s">
        <v>133</v>
      </c>
      <c r="AG154" s="50" t="s">
        <v>133</v>
      </c>
      <c r="AH154" s="51" t="s">
        <v>133</v>
      </c>
      <c r="AI154" s="53"/>
      <c r="AJ154" s="61">
        <v>42185</v>
      </c>
      <c r="AK154" s="51" t="s">
        <v>856</v>
      </c>
      <c r="AL154" s="50">
        <v>0</v>
      </c>
      <c r="AM154" s="62">
        <v>0</v>
      </c>
      <c r="AN154" s="59">
        <v>0</v>
      </c>
      <c r="AO154" s="50" t="s">
        <v>264</v>
      </c>
      <c r="AP154" s="73" t="s">
        <v>825</v>
      </c>
      <c r="AQ154" s="53" t="s">
        <v>145</v>
      </c>
      <c r="AR154" s="61"/>
      <c r="AS154" s="51"/>
      <c r="AT154" s="50"/>
      <c r="AU154" s="62" t="s">
        <v>133</v>
      </c>
      <c r="AV154" s="59" t="s">
        <v>133</v>
      </c>
      <c r="AW154" s="50" t="s">
        <v>133</v>
      </c>
      <c r="AX154" s="51" t="s">
        <v>133</v>
      </c>
      <c r="AY154" s="53"/>
      <c r="AZ154" s="61"/>
      <c r="BA154" s="51"/>
      <c r="BB154" s="50"/>
      <c r="BC154" s="62" t="s">
        <v>133</v>
      </c>
      <c r="BD154" s="59" t="s">
        <v>133</v>
      </c>
      <c r="BE154" s="50" t="s">
        <v>133</v>
      </c>
      <c r="BF154" s="51" t="s">
        <v>133</v>
      </c>
      <c r="BG154" s="53"/>
      <c r="BH154" s="63"/>
      <c r="BI154" s="51"/>
      <c r="BJ154" s="64"/>
      <c r="BK154" s="62" t="s">
        <v>133</v>
      </c>
      <c r="BL154" s="59" t="s">
        <v>133</v>
      </c>
      <c r="BM154" s="50" t="s">
        <v>133</v>
      </c>
      <c r="BN154" s="51" t="s">
        <v>133</v>
      </c>
      <c r="BO154" s="53"/>
      <c r="BP154" s="48" t="s">
        <v>149</v>
      </c>
      <c r="BQ154" s="56" t="str">
        <f t="shared" si="2"/>
        <v/>
      </c>
      <c r="BR154" s="50"/>
      <c r="BS154" s="51"/>
      <c r="BT154" s="53"/>
    </row>
    <row r="155" spans="1:72" ht="101.25" x14ac:dyDescent="0.25">
      <c r="A155" s="48">
        <v>8</v>
      </c>
      <c r="B155" s="49">
        <v>41912</v>
      </c>
      <c r="C155" s="50" t="s">
        <v>274</v>
      </c>
      <c r="D155" s="51" t="s">
        <v>789</v>
      </c>
      <c r="E155" s="49">
        <v>41817</v>
      </c>
      <c r="F155" s="50" t="s">
        <v>912</v>
      </c>
      <c r="G155" s="52" t="s">
        <v>927</v>
      </c>
      <c r="H155" s="53" t="s">
        <v>136</v>
      </c>
      <c r="I155" s="54" t="s">
        <v>914</v>
      </c>
      <c r="J155" s="51" t="s">
        <v>929</v>
      </c>
      <c r="K155" s="50">
        <v>1</v>
      </c>
      <c r="L155" s="50" t="s">
        <v>173</v>
      </c>
      <c r="M155" s="51" t="s">
        <v>930</v>
      </c>
      <c r="N155" s="55">
        <v>1</v>
      </c>
      <c r="O155" s="49">
        <v>42401</v>
      </c>
      <c r="P155" s="49">
        <v>42459</v>
      </c>
      <c r="Q155" s="56" t="str">
        <f>IF(H155="","",VLOOKUP(H155,#REF!,2,FALSE))</f>
        <v xml:space="preserve">Subdirector Administrativo </v>
      </c>
      <c r="R155" s="51" t="s">
        <v>138</v>
      </c>
      <c r="S155" s="51" t="s">
        <v>139</v>
      </c>
      <c r="T155" s="51" t="s">
        <v>251</v>
      </c>
      <c r="U155" s="51" t="s">
        <v>252</v>
      </c>
      <c r="V155" s="51" t="s">
        <v>155</v>
      </c>
      <c r="W155" s="57" t="s">
        <v>156</v>
      </c>
      <c r="X155" s="58">
        <v>1</v>
      </c>
      <c r="Y155" s="72" t="s">
        <v>173</v>
      </c>
      <c r="Z155" s="50" t="s">
        <v>264</v>
      </c>
      <c r="AA155" s="60" t="s">
        <v>825</v>
      </c>
      <c r="AB155" s="61"/>
      <c r="AC155" s="51"/>
      <c r="AD155" s="50"/>
      <c r="AE155" s="62" t="s">
        <v>133</v>
      </c>
      <c r="AF155" s="59" t="s">
        <v>133</v>
      </c>
      <c r="AG155" s="50" t="s">
        <v>133</v>
      </c>
      <c r="AH155" s="51" t="s">
        <v>133</v>
      </c>
      <c r="AI155" s="53"/>
      <c r="AJ155" s="61">
        <v>42185</v>
      </c>
      <c r="AK155" s="51" t="s">
        <v>856</v>
      </c>
      <c r="AL155" s="50">
        <v>0</v>
      </c>
      <c r="AM155" s="62">
        <v>0</v>
      </c>
      <c r="AN155" s="59">
        <v>0</v>
      </c>
      <c r="AO155" s="50" t="s">
        <v>264</v>
      </c>
      <c r="AP155" s="73" t="s">
        <v>825</v>
      </c>
      <c r="AQ155" s="53" t="s">
        <v>145</v>
      </c>
      <c r="AR155" s="61"/>
      <c r="AS155" s="51"/>
      <c r="AT155" s="50"/>
      <c r="AU155" s="62" t="s">
        <v>133</v>
      </c>
      <c r="AV155" s="59" t="s">
        <v>133</v>
      </c>
      <c r="AW155" s="50" t="s">
        <v>133</v>
      </c>
      <c r="AX155" s="51" t="s">
        <v>133</v>
      </c>
      <c r="AY155" s="53"/>
      <c r="AZ155" s="61"/>
      <c r="BA155" s="51"/>
      <c r="BB155" s="50"/>
      <c r="BC155" s="62" t="s">
        <v>133</v>
      </c>
      <c r="BD155" s="59" t="s">
        <v>133</v>
      </c>
      <c r="BE155" s="50" t="s">
        <v>133</v>
      </c>
      <c r="BF155" s="51" t="s">
        <v>133</v>
      </c>
      <c r="BG155" s="53"/>
      <c r="BH155" s="63"/>
      <c r="BI155" s="51"/>
      <c r="BJ155" s="64"/>
      <c r="BK155" s="62" t="s">
        <v>133</v>
      </c>
      <c r="BL155" s="59" t="s">
        <v>133</v>
      </c>
      <c r="BM155" s="50" t="s">
        <v>133</v>
      </c>
      <c r="BN155" s="51" t="s">
        <v>133</v>
      </c>
      <c r="BO155" s="53"/>
      <c r="BP155" s="48" t="s">
        <v>149</v>
      </c>
      <c r="BQ155" s="56" t="str">
        <f t="shared" si="2"/>
        <v/>
      </c>
      <c r="BR155" s="50"/>
      <c r="BS155" s="51"/>
      <c r="BT155" s="53"/>
    </row>
    <row r="156" spans="1:72" ht="101.25" x14ac:dyDescent="0.25">
      <c r="A156" s="48">
        <v>8</v>
      </c>
      <c r="B156" s="49">
        <v>41912</v>
      </c>
      <c r="C156" s="50" t="s">
        <v>274</v>
      </c>
      <c r="D156" s="51" t="s">
        <v>789</v>
      </c>
      <c r="E156" s="49">
        <v>41817</v>
      </c>
      <c r="F156" s="50" t="s">
        <v>912</v>
      </c>
      <c r="G156" s="52" t="s">
        <v>927</v>
      </c>
      <c r="H156" s="53" t="s">
        <v>136</v>
      </c>
      <c r="I156" s="54" t="s">
        <v>914</v>
      </c>
      <c r="J156" s="51" t="s">
        <v>931</v>
      </c>
      <c r="K156" s="50">
        <v>1</v>
      </c>
      <c r="L156" s="50" t="s">
        <v>173</v>
      </c>
      <c r="M156" s="51" t="s">
        <v>932</v>
      </c>
      <c r="N156" s="55">
        <v>1</v>
      </c>
      <c r="O156" s="49">
        <v>42461</v>
      </c>
      <c r="P156" s="49">
        <v>42734</v>
      </c>
      <c r="Q156" s="56" t="str">
        <f>IF(H156="","",VLOOKUP(H156,#REF!,2,FALSE))</f>
        <v xml:space="preserve">Subdirector Administrativo </v>
      </c>
      <c r="R156" s="51" t="s">
        <v>138</v>
      </c>
      <c r="S156" s="51" t="s">
        <v>139</v>
      </c>
      <c r="T156" s="51" t="s">
        <v>251</v>
      </c>
      <c r="U156" s="51" t="s">
        <v>252</v>
      </c>
      <c r="V156" s="51" t="s">
        <v>119</v>
      </c>
      <c r="W156" s="57" t="s">
        <v>120</v>
      </c>
      <c r="X156" s="58">
        <v>1</v>
      </c>
      <c r="Y156" s="72" t="s">
        <v>173</v>
      </c>
      <c r="Z156" s="50" t="s">
        <v>264</v>
      </c>
      <c r="AA156" s="60" t="s">
        <v>825</v>
      </c>
      <c r="AB156" s="61"/>
      <c r="AC156" s="51"/>
      <c r="AD156" s="50"/>
      <c r="AE156" s="62" t="s">
        <v>133</v>
      </c>
      <c r="AF156" s="59" t="s">
        <v>133</v>
      </c>
      <c r="AG156" s="50" t="s">
        <v>133</v>
      </c>
      <c r="AH156" s="51" t="s">
        <v>133</v>
      </c>
      <c r="AI156" s="53"/>
      <c r="AJ156" s="61">
        <v>42185</v>
      </c>
      <c r="AK156" s="51" t="s">
        <v>856</v>
      </c>
      <c r="AL156" s="50">
        <v>0</v>
      </c>
      <c r="AM156" s="62">
        <v>0</v>
      </c>
      <c r="AN156" s="59">
        <v>0</v>
      </c>
      <c r="AO156" s="50" t="s">
        <v>264</v>
      </c>
      <c r="AP156" s="73" t="s">
        <v>825</v>
      </c>
      <c r="AQ156" s="53" t="s">
        <v>145</v>
      </c>
      <c r="AR156" s="61"/>
      <c r="AS156" s="51"/>
      <c r="AT156" s="50"/>
      <c r="AU156" s="62" t="s">
        <v>133</v>
      </c>
      <c r="AV156" s="59" t="s">
        <v>133</v>
      </c>
      <c r="AW156" s="50" t="s">
        <v>133</v>
      </c>
      <c r="AX156" s="51" t="s">
        <v>133</v>
      </c>
      <c r="AY156" s="53"/>
      <c r="AZ156" s="61"/>
      <c r="BA156" s="51"/>
      <c r="BB156" s="50"/>
      <c r="BC156" s="62" t="s">
        <v>133</v>
      </c>
      <c r="BD156" s="59" t="s">
        <v>133</v>
      </c>
      <c r="BE156" s="50" t="s">
        <v>133</v>
      </c>
      <c r="BF156" s="51" t="s">
        <v>133</v>
      </c>
      <c r="BG156" s="53"/>
      <c r="BH156" s="63"/>
      <c r="BI156" s="51"/>
      <c r="BJ156" s="64"/>
      <c r="BK156" s="62" t="s">
        <v>133</v>
      </c>
      <c r="BL156" s="59" t="s">
        <v>133</v>
      </c>
      <c r="BM156" s="50" t="s">
        <v>133</v>
      </c>
      <c r="BN156" s="51" t="s">
        <v>133</v>
      </c>
      <c r="BO156" s="53"/>
      <c r="BP156" s="48" t="s">
        <v>149</v>
      </c>
      <c r="BQ156" s="56" t="str">
        <f t="shared" si="2"/>
        <v/>
      </c>
      <c r="BR156" s="50"/>
      <c r="BS156" s="51"/>
      <c r="BT156" s="53"/>
    </row>
    <row r="157" spans="1:72" ht="90" x14ac:dyDescent="0.25">
      <c r="A157" s="48">
        <v>8</v>
      </c>
      <c r="B157" s="49">
        <v>41912</v>
      </c>
      <c r="C157" s="50" t="s">
        <v>274</v>
      </c>
      <c r="D157" s="51" t="s">
        <v>789</v>
      </c>
      <c r="E157" s="49">
        <v>41817</v>
      </c>
      <c r="F157" s="50" t="s">
        <v>912</v>
      </c>
      <c r="G157" s="52" t="s">
        <v>933</v>
      </c>
      <c r="H157" s="53" t="s">
        <v>136</v>
      </c>
      <c r="I157" s="54" t="s">
        <v>914</v>
      </c>
      <c r="J157" s="51" t="s">
        <v>921</v>
      </c>
      <c r="K157" s="50">
        <v>1</v>
      </c>
      <c r="L157" s="50" t="s">
        <v>173</v>
      </c>
      <c r="M157" s="51" t="s">
        <v>934</v>
      </c>
      <c r="N157" s="55">
        <v>1</v>
      </c>
      <c r="O157" s="49">
        <v>42309</v>
      </c>
      <c r="P157" s="49">
        <v>42338</v>
      </c>
      <c r="Q157" s="56" t="str">
        <f>IF(H157="","",VLOOKUP(H157,#REF!,2,FALSE))</f>
        <v xml:space="preserve">Subdirector Administrativo </v>
      </c>
      <c r="R157" s="51" t="s">
        <v>138</v>
      </c>
      <c r="S157" s="51" t="s">
        <v>139</v>
      </c>
      <c r="T157" s="51" t="s">
        <v>251</v>
      </c>
      <c r="U157" s="51" t="s">
        <v>252</v>
      </c>
      <c r="V157" s="51" t="s">
        <v>155</v>
      </c>
      <c r="W157" s="57" t="s">
        <v>156</v>
      </c>
      <c r="X157" s="58">
        <v>1</v>
      </c>
      <c r="Y157" s="72" t="s">
        <v>173</v>
      </c>
      <c r="Z157" s="50" t="s">
        <v>264</v>
      </c>
      <c r="AA157" s="60" t="s">
        <v>825</v>
      </c>
      <c r="AB157" s="61"/>
      <c r="AC157" s="51"/>
      <c r="AD157" s="50"/>
      <c r="AE157" s="62" t="s">
        <v>133</v>
      </c>
      <c r="AF157" s="59" t="s">
        <v>133</v>
      </c>
      <c r="AG157" s="50" t="s">
        <v>133</v>
      </c>
      <c r="AH157" s="51" t="s">
        <v>133</v>
      </c>
      <c r="AI157" s="53"/>
      <c r="AJ157" s="61">
        <v>42185</v>
      </c>
      <c r="AK157" s="51" t="s">
        <v>856</v>
      </c>
      <c r="AL157" s="50">
        <v>0</v>
      </c>
      <c r="AM157" s="62">
        <v>0</v>
      </c>
      <c r="AN157" s="59">
        <v>0</v>
      </c>
      <c r="AO157" s="50" t="s">
        <v>264</v>
      </c>
      <c r="AP157" s="73" t="s">
        <v>825</v>
      </c>
      <c r="AQ157" s="53" t="s">
        <v>145</v>
      </c>
      <c r="AR157" s="61"/>
      <c r="AS157" s="51"/>
      <c r="AT157" s="50"/>
      <c r="AU157" s="62" t="s">
        <v>133</v>
      </c>
      <c r="AV157" s="59" t="s">
        <v>133</v>
      </c>
      <c r="AW157" s="50" t="s">
        <v>133</v>
      </c>
      <c r="AX157" s="51" t="s">
        <v>133</v>
      </c>
      <c r="AY157" s="53"/>
      <c r="AZ157" s="61"/>
      <c r="BA157" s="51"/>
      <c r="BB157" s="50"/>
      <c r="BC157" s="62" t="s">
        <v>133</v>
      </c>
      <c r="BD157" s="59" t="s">
        <v>133</v>
      </c>
      <c r="BE157" s="50" t="s">
        <v>133</v>
      </c>
      <c r="BF157" s="51" t="s">
        <v>133</v>
      </c>
      <c r="BG157" s="53"/>
      <c r="BH157" s="63"/>
      <c r="BI157" s="51"/>
      <c r="BJ157" s="64"/>
      <c r="BK157" s="62" t="s">
        <v>133</v>
      </c>
      <c r="BL157" s="59" t="s">
        <v>133</v>
      </c>
      <c r="BM157" s="50" t="s">
        <v>133</v>
      </c>
      <c r="BN157" s="51" t="s">
        <v>133</v>
      </c>
      <c r="BO157" s="53"/>
      <c r="BP157" s="48" t="s">
        <v>149</v>
      </c>
      <c r="BQ157" s="56" t="str">
        <f t="shared" si="2"/>
        <v/>
      </c>
      <c r="BR157" s="50"/>
      <c r="BS157" s="51"/>
      <c r="BT157" s="53"/>
    </row>
    <row r="158" spans="1:72" ht="90" x14ac:dyDescent="0.25">
      <c r="A158" s="48">
        <v>8</v>
      </c>
      <c r="B158" s="49">
        <v>41912</v>
      </c>
      <c r="C158" s="50" t="s">
        <v>274</v>
      </c>
      <c r="D158" s="51" t="s">
        <v>789</v>
      </c>
      <c r="E158" s="49">
        <v>41817</v>
      </c>
      <c r="F158" s="50" t="s">
        <v>912</v>
      </c>
      <c r="G158" s="52" t="s">
        <v>933</v>
      </c>
      <c r="H158" s="53" t="s">
        <v>136</v>
      </c>
      <c r="I158" s="54" t="s">
        <v>914</v>
      </c>
      <c r="J158" s="51" t="s">
        <v>929</v>
      </c>
      <c r="K158" s="50">
        <v>1</v>
      </c>
      <c r="L158" s="50" t="s">
        <v>173</v>
      </c>
      <c r="M158" s="51" t="s">
        <v>935</v>
      </c>
      <c r="N158" s="55">
        <v>1</v>
      </c>
      <c r="O158" s="49">
        <v>42339</v>
      </c>
      <c r="P158" s="49">
        <v>42368</v>
      </c>
      <c r="Q158" s="56" t="str">
        <f>IF(H158="","",VLOOKUP(H158,#REF!,2,FALSE))</f>
        <v xml:space="preserve">Subdirector Administrativo </v>
      </c>
      <c r="R158" s="51" t="s">
        <v>138</v>
      </c>
      <c r="S158" s="51" t="s">
        <v>139</v>
      </c>
      <c r="T158" s="51" t="s">
        <v>251</v>
      </c>
      <c r="U158" s="51" t="s">
        <v>252</v>
      </c>
      <c r="V158" s="51" t="s">
        <v>155</v>
      </c>
      <c r="W158" s="57" t="s">
        <v>156</v>
      </c>
      <c r="X158" s="58">
        <v>1</v>
      </c>
      <c r="Y158" s="72" t="s">
        <v>173</v>
      </c>
      <c r="Z158" s="50" t="s">
        <v>264</v>
      </c>
      <c r="AA158" s="60" t="s">
        <v>825</v>
      </c>
      <c r="AB158" s="61"/>
      <c r="AC158" s="51"/>
      <c r="AD158" s="50"/>
      <c r="AE158" s="62" t="s">
        <v>133</v>
      </c>
      <c r="AF158" s="59" t="s">
        <v>133</v>
      </c>
      <c r="AG158" s="50" t="s">
        <v>133</v>
      </c>
      <c r="AH158" s="51" t="s">
        <v>133</v>
      </c>
      <c r="AI158" s="53"/>
      <c r="AJ158" s="61">
        <v>42185</v>
      </c>
      <c r="AK158" s="51" t="s">
        <v>856</v>
      </c>
      <c r="AL158" s="50">
        <v>0</v>
      </c>
      <c r="AM158" s="62">
        <v>0</v>
      </c>
      <c r="AN158" s="59">
        <v>0</v>
      </c>
      <c r="AO158" s="50" t="s">
        <v>264</v>
      </c>
      <c r="AP158" s="73" t="s">
        <v>825</v>
      </c>
      <c r="AQ158" s="53" t="s">
        <v>145</v>
      </c>
      <c r="AR158" s="61"/>
      <c r="AS158" s="51"/>
      <c r="AT158" s="50"/>
      <c r="AU158" s="62" t="s">
        <v>133</v>
      </c>
      <c r="AV158" s="59" t="s">
        <v>133</v>
      </c>
      <c r="AW158" s="50" t="s">
        <v>133</v>
      </c>
      <c r="AX158" s="51" t="s">
        <v>133</v>
      </c>
      <c r="AY158" s="53"/>
      <c r="AZ158" s="61"/>
      <c r="BA158" s="51"/>
      <c r="BB158" s="50"/>
      <c r="BC158" s="62" t="s">
        <v>133</v>
      </c>
      <c r="BD158" s="59" t="s">
        <v>133</v>
      </c>
      <c r="BE158" s="50" t="s">
        <v>133</v>
      </c>
      <c r="BF158" s="51" t="s">
        <v>133</v>
      </c>
      <c r="BG158" s="53"/>
      <c r="BH158" s="63"/>
      <c r="BI158" s="51"/>
      <c r="BJ158" s="64"/>
      <c r="BK158" s="62" t="s">
        <v>133</v>
      </c>
      <c r="BL158" s="59" t="s">
        <v>133</v>
      </c>
      <c r="BM158" s="50" t="s">
        <v>133</v>
      </c>
      <c r="BN158" s="51" t="s">
        <v>133</v>
      </c>
      <c r="BO158" s="53"/>
      <c r="BP158" s="48" t="s">
        <v>149</v>
      </c>
      <c r="BQ158" s="56" t="str">
        <f t="shared" si="2"/>
        <v/>
      </c>
      <c r="BR158" s="50"/>
      <c r="BS158" s="51"/>
      <c r="BT158" s="53"/>
    </row>
    <row r="159" spans="1:72" ht="90" x14ac:dyDescent="0.25">
      <c r="A159" s="48">
        <v>8</v>
      </c>
      <c r="B159" s="49">
        <v>41912</v>
      </c>
      <c r="C159" s="50" t="s">
        <v>274</v>
      </c>
      <c r="D159" s="51" t="s">
        <v>789</v>
      </c>
      <c r="E159" s="49">
        <v>41817</v>
      </c>
      <c r="F159" s="50" t="s">
        <v>912</v>
      </c>
      <c r="G159" s="52" t="s">
        <v>933</v>
      </c>
      <c r="H159" s="53" t="s">
        <v>136</v>
      </c>
      <c r="I159" s="54" t="s">
        <v>914</v>
      </c>
      <c r="J159" s="51" t="s">
        <v>936</v>
      </c>
      <c r="K159" s="50">
        <v>1</v>
      </c>
      <c r="L159" s="50" t="s">
        <v>173</v>
      </c>
      <c r="M159" s="51" t="s">
        <v>937</v>
      </c>
      <c r="N159" s="55">
        <v>1</v>
      </c>
      <c r="O159" s="49">
        <v>42401</v>
      </c>
      <c r="P159" s="49">
        <v>42735</v>
      </c>
      <c r="Q159" s="56" t="str">
        <f>IF(H159="","",VLOOKUP(H159,#REF!,2,FALSE))</f>
        <v xml:space="preserve">Subdirector Administrativo </v>
      </c>
      <c r="R159" s="51" t="s">
        <v>138</v>
      </c>
      <c r="S159" s="51" t="s">
        <v>139</v>
      </c>
      <c r="T159" s="51" t="s">
        <v>251</v>
      </c>
      <c r="U159" s="51" t="s">
        <v>252</v>
      </c>
      <c r="V159" s="51" t="s">
        <v>119</v>
      </c>
      <c r="W159" s="57" t="s">
        <v>120</v>
      </c>
      <c r="X159" s="58">
        <v>1</v>
      </c>
      <c r="Y159" s="72" t="s">
        <v>173</v>
      </c>
      <c r="Z159" s="50" t="s">
        <v>264</v>
      </c>
      <c r="AA159" s="60" t="s">
        <v>825</v>
      </c>
      <c r="AB159" s="61"/>
      <c r="AC159" s="51"/>
      <c r="AD159" s="50"/>
      <c r="AE159" s="62" t="s">
        <v>133</v>
      </c>
      <c r="AF159" s="59" t="s">
        <v>133</v>
      </c>
      <c r="AG159" s="50" t="s">
        <v>133</v>
      </c>
      <c r="AH159" s="51" t="s">
        <v>133</v>
      </c>
      <c r="AI159" s="53"/>
      <c r="AJ159" s="61">
        <v>42185</v>
      </c>
      <c r="AK159" s="51" t="s">
        <v>856</v>
      </c>
      <c r="AL159" s="50">
        <v>0</v>
      </c>
      <c r="AM159" s="62">
        <v>0</v>
      </c>
      <c r="AN159" s="59">
        <v>0</v>
      </c>
      <c r="AO159" s="50" t="s">
        <v>264</v>
      </c>
      <c r="AP159" s="73" t="s">
        <v>825</v>
      </c>
      <c r="AQ159" s="53" t="s">
        <v>145</v>
      </c>
      <c r="AR159" s="61"/>
      <c r="AS159" s="51"/>
      <c r="AT159" s="50"/>
      <c r="AU159" s="62" t="s">
        <v>133</v>
      </c>
      <c r="AV159" s="59" t="s">
        <v>133</v>
      </c>
      <c r="AW159" s="50" t="s">
        <v>133</v>
      </c>
      <c r="AX159" s="51" t="s">
        <v>133</v>
      </c>
      <c r="AY159" s="53"/>
      <c r="AZ159" s="61"/>
      <c r="BA159" s="51"/>
      <c r="BB159" s="50"/>
      <c r="BC159" s="62" t="s">
        <v>133</v>
      </c>
      <c r="BD159" s="59" t="s">
        <v>133</v>
      </c>
      <c r="BE159" s="50" t="s">
        <v>133</v>
      </c>
      <c r="BF159" s="51" t="s">
        <v>133</v>
      </c>
      <c r="BG159" s="53"/>
      <c r="BH159" s="63"/>
      <c r="BI159" s="51"/>
      <c r="BJ159" s="64"/>
      <c r="BK159" s="62" t="s">
        <v>133</v>
      </c>
      <c r="BL159" s="59" t="s">
        <v>133</v>
      </c>
      <c r="BM159" s="50" t="s">
        <v>133</v>
      </c>
      <c r="BN159" s="51" t="s">
        <v>133</v>
      </c>
      <c r="BO159" s="53"/>
      <c r="BP159" s="48" t="s">
        <v>149</v>
      </c>
      <c r="BQ159" s="56" t="str">
        <f t="shared" si="2"/>
        <v/>
      </c>
      <c r="BR159" s="50"/>
      <c r="BS159" s="51"/>
      <c r="BT159" s="53"/>
    </row>
    <row r="160" spans="1:72" ht="123.75" x14ac:dyDescent="0.25">
      <c r="A160" s="48">
        <v>8</v>
      </c>
      <c r="B160" s="49">
        <v>41912</v>
      </c>
      <c r="C160" s="50" t="s">
        <v>274</v>
      </c>
      <c r="D160" s="51" t="s">
        <v>789</v>
      </c>
      <c r="E160" s="49">
        <v>41817</v>
      </c>
      <c r="F160" s="50" t="s">
        <v>938</v>
      </c>
      <c r="G160" s="52" t="s">
        <v>939</v>
      </c>
      <c r="H160" s="53" t="s">
        <v>136</v>
      </c>
      <c r="I160" s="54" t="s">
        <v>940</v>
      </c>
      <c r="J160" s="51" t="s">
        <v>941</v>
      </c>
      <c r="K160" s="50">
        <v>1</v>
      </c>
      <c r="L160" s="50" t="s">
        <v>173</v>
      </c>
      <c r="M160" s="51" t="s">
        <v>942</v>
      </c>
      <c r="N160" s="55">
        <v>1</v>
      </c>
      <c r="O160" s="49">
        <v>42064</v>
      </c>
      <c r="P160" s="49">
        <v>42124</v>
      </c>
      <c r="Q160" s="56" t="str">
        <f>IF(H160="","",VLOOKUP(H160,#REF!,2,FALSE))</f>
        <v xml:space="preserve">Subdirector Administrativo </v>
      </c>
      <c r="R160" s="51" t="s">
        <v>138</v>
      </c>
      <c r="S160" s="51" t="s">
        <v>218</v>
      </c>
      <c r="T160" s="51" t="s">
        <v>219</v>
      </c>
      <c r="U160" s="51" t="s">
        <v>220</v>
      </c>
      <c r="V160" s="51" t="s">
        <v>943</v>
      </c>
      <c r="W160" s="57" t="s">
        <v>120</v>
      </c>
      <c r="X160" s="58">
        <v>1</v>
      </c>
      <c r="Y160" s="72" t="s">
        <v>173</v>
      </c>
      <c r="Z160" s="50" t="s">
        <v>264</v>
      </c>
      <c r="AA160" s="60" t="s">
        <v>825</v>
      </c>
      <c r="AB160" s="61"/>
      <c r="AC160" s="51"/>
      <c r="AD160" s="50"/>
      <c r="AE160" s="62" t="s">
        <v>133</v>
      </c>
      <c r="AF160" s="59" t="s">
        <v>133</v>
      </c>
      <c r="AG160" s="50" t="s">
        <v>133</v>
      </c>
      <c r="AH160" s="51" t="s">
        <v>133</v>
      </c>
      <c r="AI160" s="53"/>
      <c r="AJ160" s="61">
        <v>42185</v>
      </c>
      <c r="AK160" s="51" t="s">
        <v>944</v>
      </c>
      <c r="AL160" s="50">
        <v>0.5</v>
      </c>
      <c r="AM160" s="62">
        <v>0.5</v>
      </c>
      <c r="AN160" s="59">
        <v>0.5</v>
      </c>
      <c r="AO160" s="50" t="s">
        <v>121</v>
      </c>
      <c r="AP160" s="51" t="s">
        <v>945</v>
      </c>
      <c r="AQ160" s="53" t="s">
        <v>160</v>
      </c>
      <c r="AR160" s="61">
        <v>42297</v>
      </c>
      <c r="AS160" s="51" t="s">
        <v>946</v>
      </c>
      <c r="AT160" s="50">
        <v>0</v>
      </c>
      <c r="AU160" s="62">
        <v>0</v>
      </c>
      <c r="AV160" s="59">
        <v>0.5</v>
      </c>
      <c r="AW160" s="50" t="s">
        <v>121</v>
      </c>
      <c r="AX160" s="51" t="s">
        <v>947</v>
      </c>
      <c r="AY160" s="53" t="s">
        <v>148</v>
      </c>
      <c r="AZ160" s="61"/>
      <c r="BA160" s="51"/>
      <c r="BB160" s="50"/>
      <c r="BC160" s="62" t="s">
        <v>133</v>
      </c>
      <c r="BD160" s="59" t="s">
        <v>133</v>
      </c>
      <c r="BE160" s="50" t="s">
        <v>133</v>
      </c>
      <c r="BF160" s="51" t="s">
        <v>133</v>
      </c>
      <c r="BG160" s="53"/>
      <c r="BH160" s="63"/>
      <c r="BI160" s="51"/>
      <c r="BJ160" s="64"/>
      <c r="BK160" s="62" t="s">
        <v>133</v>
      </c>
      <c r="BL160" s="59" t="s">
        <v>133</v>
      </c>
      <c r="BM160" s="50" t="s">
        <v>133</v>
      </c>
      <c r="BN160" s="51" t="s">
        <v>133</v>
      </c>
      <c r="BO160" s="53"/>
      <c r="BP160" s="48" t="s">
        <v>149</v>
      </c>
      <c r="BQ160" s="56" t="str">
        <f t="shared" si="2"/>
        <v/>
      </c>
      <c r="BR160" s="50"/>
      <c r="BS160" s="51"/>
      <c r="BT160" s="53"/>
    </row>
    <row r="161" spans="1:72" ht="123.75" x14ac:dyDescent="0.25">
      <c r="A161" s="48">
        <v>8</v>
      </c>
      <c r="B161" s="49">
        <v>41912</v>
      </c>
      <c r="C161" s="50" t="s">
        <v>274</v>
      </c>
      <c r="D161" s="51" t="s">
        <v>789</v>
      </c>
      <c r="E161" s="49">
        <v>41817</v>
      </c>
      <c r="F161" s="50" t="s">
        <v>938</v>
      </c>
      <c r="G161" s="52" t="s">
        <v>948</v>
      </c>
      <c r="H161" s="53" t="s">
        <v>136</v>
      </c>
      <c r="I161" s="54" t="s">
        <v>940</v>
      </c>
      <c r="J161" s="51" t="s">
        <v>949</v>
      </c>
      <c r="K161" s="50">
        <v>1</v>
      </c>
      <c r="L161" s="50" t="s">
        <v>173</v>
      </c>
      <c r="M161" s="51" t="s">
        <v>950</v>
      </c>
      <c r="N161" s="55">
        <v>1</v>
      </c>
      <c r="O161" s="49">
        <v>42125</v>
      </c>
      <c r="P161" s="49">
        <v>42247</v>
      </c>
      <c r="Q161" s="56" t="str">
        <f>IF(H161="","",VLOOKUP(H161,#REF!,2,FALSE))</f>
        <v xml:space="preserve">Subdirector Administrativo </v>
      </c>
      <c r="R161" s="51" t="s">
        <v>138</v>
      </c>
      <c r="S161" s="51" t="s">
        <v>218</v>
      </c>
      <c r="T161" s="51" t="s">
        <v>219</v>
      </c>
      <c r="U161" s="51" t="s">
        <v>220</v>
      </c>
      <c r="V161" s="51" t="s">
        <v>943</v>
      </c>
      <c r="W161" s="57" t="s">
        <v>120</v>
      </c>
      <c r="X161" s="58">
        <v>1</v>
      </c>
      <c r="Y161" s="72" t="s">
        <v>173</v>
      </c>
      <c r="Z161" s="50" t="s">
        <v>264</v>
      </c>
      <c r="AA161" s="60" t="s">
        <v>825</v>
      </c>
      <c r="AB161" s="61"/>
      <c r="AC161" s="51"/>
      <c r="AD161" s="50"/>
      <c r="AE161" s="62" t="s">
        <v>133</v>
      </c>
      <c r="AF161" s="59" t="s">
        <v>133</v>
      </c>
      <c r="AG161" s="50" t="s">
        <v>133</v>
      </c>
      <c r="AH161" s="51" t="s">
        <v>133</v>
      </c>
      <c r="AI161" s="53"/>
      <c r="AJ161" s="61">
        <v>42185</v>
      </c>
      <c r="AK161" s="51" t="s">
        <v>951</v>
      </c>
      <c r="AL161" s="50">
        <v>0</v>
      </c>
      <c r="AM161" s="62">
        <v>0</v>
      </c>
      <c r="AN161" s="59">
        <v>0</v>
      </c>
      <c r="AO161" s="50" t="s">
        <v>121</v>
      </c>
      <c r="AP161" s="51" t="s">
        <v>952</v>
      </c>
      <c r="AQ161" s="53" t="s">
        <v>160</v>
      </c>
      <c r="AR161" s="61">
        <v>42297</v>
      </c>
      <c r="AS161" s="51" t="s">
        <v>946</v>
      </c>
      <c r="AT161" s="50">
        <v>0</v>
      </c>
      <c r="AU161" s="62">
        <v>0</v>
      </c>
      <c r="AV161" s="59">
        <v>0</v>
      </c>
      <c r="AW161" s="50" t="s">
        <v>121</v>
      </c>
      <c r="AX161" s="51" t="s">
        <v>953</v>
      </c>
      <c r="AY161" s="53" t="s">
        <v>148</v>
      </c>
      <c r="AZ161" s="61"/>
      <c r="BA161" s="51"/>
      <c r="BB161" s="50"/>
      <c r="BC161" s="62" t="s">
        <v>133</v>
      </c>
      <c r="BD161" s="59" t="s">
        <v>133</v>
      </c>
      <c r="BE161" s="50" t="s">
        <v>133</v>
      </c>
      <c r="BF161" s="51" t="s">
        <v>133</v>
      </c>
      <c r="BG161" s="53"/>
      <c r="BH161" s="63"/>
      <c r="BI161" s="51"/>
      <c r="BJ161" s="64"/>
      <c r="BK161" s="62" t="s">
        <v>133</v>
      </c>
      <c r="BL161" s="59" t="s">
        <v>133</v>
      </c>
      <c r="BM161" s="50" t="s">
        <v>133</v>
      </c>
      <c r="BN161" s="51" t="s">
        <v>133</v>
      </c>
      <c r="BO161" s="53"/>
      <c r="BP161" s="48" t="s">
        <v>149</v>
      </c>
      <c r="BQ161" s="56" t="str">
        <f t="shared" si="2"/>
        <v/>
      </c>
      <c r="BR161" s="50"/>
      <c r="BS161" s="51"/>
      <c r="BT161" s="53"/>
    </row>
    <row r="162" spans="1:72" ht="123.75" x14ac:dyDescent="0.25">
      <c r="A162" s="48">
        <v>8</v>
      </c>
      <c r="B162" s="49">
        <v>41912</v>
      </c>
      <c r="C162" s="50" t="s">
        <v>274</v>
      </c>
      <c r="D162" s="51" t="s">
        <v>789</v>
      </c>
      <c r="E162" s="49">
        <v>41817</v>
      </c>
      <c r="F162" s="50" t="s">
        <v>938</v>
      </c>
      <c r="G162" s="52" t="s">
        <v>948</v>
      </c>
      <c r="H162" s="53" t="s">
        <v>136</v>
      </c>
      <c r="I162" s="54" t="s">
        <v>940</v>
      </c>
      <c r="J162" s="51" t="s">
        <v>954</v>
      </c>
      <c r="K162" s="50">
        <v>1</v>
      </c>
      <c r="L162" s="50" t="s">
        <v>173</v>
      </c>
      <c r="M162" s="51" t="s">
        <v>955</v>
      </c>
      <c r="N162" s="55">
        <v>1</v>
      </c>
      <c r="O162" s="49">
        <v>42248</v>
      </c>
      <c r="P162" s="49">
        <v>42369</v>
      </c>
      <c r="Q162" s="56" t="str">
        <f>IF(H162="","",VLOOKUP(H162,#REF!,2,FALSE))</f>
        <v xml:space="preserve">Subdirector Administrativo </v>
      </c>
      <c r="R162" s="51" t="s">
        <v>138</v>
      </c>
      <c r="S162" s="51" t="s">
        <v>153</v>
      </c>
      <c r="T162" s="51" t="s">
        <v>154</v>
      </c>
      <c r="U162" s="51" t="s">
        <v>138</v>
      </c>
      <c r="V162" s="51" t="s">
        <v>119</v>
      </c>
      <c r="W162" s="57" t="s">
        <v>120</v>
      </c>
      <c r="X162" s="58">
        <v>1</v>
      </c>
      <c r="Y162" s="72" t="s">
        <v>173</v>
      </c>
      <c r="Z162" s="50" t="s">
        <v>264</v>
      </c>
      <c r="AA162" s="60" t="s">
        <v>825</v>
      </c>
      <c r="AB162" s="61"/>
      <c r="AC162" s="51"/>
      <c r="AD162" s="50"/>
      <c r="AE162" s="62" t="s">
        <v>133</v>
      </c>
      <c r="AF162" s="59" t="s">
        <v>133</v>
      </c>
      <c r="AG162" s="50" t="s">
        <v>133</v>
      </c>
      <c r="AH162" s="51" t="s">
        <v>133</v>
      </c>
      <c r="AI162" s="53"/>
      <c r="AJ162" s="61">
        <v>42185</v>
      </c>
      <c r="AK162" s="51"/>
      <c r="AL162" s="50">
        <v>0</v>
      </c>
      <c r="AM162" s="62">
        <v>0</v>
      </c>
      <c r="AN162" s="59">
        <v>0</v>
      </c>
      <c r="AO162" s="50" t="s">
        <v>264</v>
      </c>
      <c r="AP162" s="51" t="s">
        <v>825</v>
      </c>
      <c r="AQ162" s="53"/>
      <c r="AR162" s="61">
        <v>42297</v>
      </c>
      <c r="AS162" s="51" t="s">
        <v>946</v>
      </c>
      <c r="AT162" s="50">
        <v>0</v>
      </c>
      <c r="AU162" s="62">
        <v>0</v>
      </c>
      <c r="AV162" s="59">
        <v>0</v>
      </c>
      <c r="AW162" s="50" t="s">
        <v>121</v>
      </c>
      <c r="AX162" s="51" t="s">
        <v>953</v>
      </c>
      <c r="AY162" s="53" t="s">
        <v>148</v>
      </c>
      <c r="AZ162" s="61"/>
      <c r="BA162" s="51"/>
      <c r="BB162" s="50"/>
      <c r="BC162" s="62" t="s">
        <v>133</v>
      </c>
      <c r="BD162" s="59" t="s">
        <v>133</v>
      </c>
      <c r="BE162" s="50" t="s">
        <v>133</v>
      </c>
      <c r="BF162" s="51" t="s">
        <v>133</v>
      </c>
      <c r="BG162" s="53"/>
      <c r="BH162" s="63"/>
      <c r="BI162" s="51"/>
      <c r="BJ162" s="64"/>
      <c r="BK162" s="62" t="s">
        <v>133</v>
      </c>
      <c r="BL162" s="59" t="s">
        <v>133</v>
      </c>
      <c r="BM162" s="50" t="s">
        <v>133</v>
      </c>
      <c r="BN162" s="51" t="s">
        <v>133</v>
      </c>
      <c r="BO162" s="53"/>
      <c r="BP162" s="48" t="s">
        <v>149</v>
      </c>
      <c r="BQ162" s="56" t="str">
        <f t="shared" si="2"/>
        <v/>
      </c>
      <c r="BR162" s="50"/>
      <c r="BS162" s="51"/>
      <c r="BT162" s="53"/>
    </row>
    <row r="163" spans="1:72" ht="168.75" x14ac:dyDescent="0.25">
      <c r="A163" s="48">
        <v>8</v>
      </c>
      <c r="B163" s="49">
        <v>41912</v>
      </c>
      <c r="C163" s="50" t="s">
        <v>274</v>
      </c>
      <c r="D163" s="51" t="s">
        <v>789</v>
      </c>
      <c r="E163" s="49">
        <v>41817</v>
      </c>
      <c r="F163" s="50" t="s">
        <v>938</v>
      </c>
      <c r="G163" s="52" t="s">
        <v>956</v>
      </c>
      <c r="H163" s="53" t="s">
        <v>136</v>
      </c>
      <c r="I163" s="54" t="s">
        <v>940</v>
      </c>
      <c r="J163" s="51" t="s">
        <v>957</v>
      </c>
      <c r="K163" s="50">
        <v>3</v>
      </c>
      <c r="L163" s="50" t="s">
        <v>173</v>
      </c>
      <c r="M163" s="51" t="s">
        <v>958</v>
      </c>
      <c r="N163" s="55">
        <v>1</v>
      </c>
      <c r="O163" s="49">
        <v>42036</v>
      </c>
      <c r="P163" s="49">
        <v>42063</v>
      </c>
      <c r="Q163" s="56" t="str">
        <f>IF(H163="","",VLOOKUP(H163,#REF!,2,FALSE))</f>
        <v xml:space="preserve">Subdirector Administrativo </v>
      </c>
      <c r="R163" s="51" t="s">
        <v>138</v>
      </c>
      <c r="S163" s="51" t="s">
        <v>139</v>
      </c>
      <c r="T163" s="51" t="s">
        <v>251</v>
      </c>
      <c r="U163" s="51" t="s">
        <v>252</v>
      </c>
      <c r="V163" s="51" t="s">
        <v>119</v>
      </c>
      <c r="W163" s="57" t="s">
        <v>120</v>
      </c>
      <c r="X163" s="58">
        <v>3</v>
      </c>
      <c r="Y163" s="72" t="s">
        <v>173</v>
      </c>
      <c r="Z163" s="50" t="s">
        <v>264</v>
      </c>
      <c r="AA163" s="60" t="s">
        <v>825</v>
      </c>
      <c r="AB163" s="61"/>
      <c r="AC163" s="51"/>
      <c r="AD163" s="50"/>
      <c r="AE163" s="62" t="s">
        <v>133</v>
      </c>
      <c r="AF163" s="59" t="s">
        <v>133</v>
      </c>
      <c r="AG163" s="50" t="s">
        <v>133</v>
      </c>
      <c r="AH163" s="51" t="s">
        <v>133</v>
      </c>
      <c r="AI163" s="53"/>
      <c r="AJ163" s="61">
        <v>42185</v>
      </c>
      <c r="AK163" s="51" t="s">
        <v>959</v>
      </c>
      <c r="AL163" s="50">
        <v>0</v>
      </c>
      <c r="AM163" s="62">
        <v>0</v>
      </c>
      <c r="AN163" s="59">
        <v>0</v>
      </c>
      <c r="AO163" s="50" t="s">
        <v>121</v>
      </c>
      <c r="AP163" s="51" t="s">
        <v>960</v>
      </c>
      <c r="AQ163" s="53" t="s">
        <v>145</v>
      </c>
      <c r="AR163" s="61">
        <v>42296</v>
      </c>
      <c r="AS163" s="51" t="s">
        <v>961</v>
      </c>
      <c r="AT163" s="62">
        <v>0.33333333333333331</v>
      </c>
      <c r="AU163" s="62">
        <v>0.1111111111111111</v>
      </c>
      <c r="AV163" s="59">
        <v>0.1111111111111111</v>
      </c>
      <c r="AW163" s="50" t="s">
        <v>121</v>
      </c>
      <c r="AX163" s="51" t="s">
        <v>962</v>
      </c>
      <c r="AY163" s="53" t="s">
        <v>148</v>
      </c>
      <c r="AZ163" s="61"/>
      <c r="BA163" s="51"/>
      <c r="BB163" s="50"/>
      <c r="BC163" s="62" t="s">
        <v>133</v>
      </c>
      <c r="BD163" s="59" t="s">
        <v>133</v>
      </c>
      <c r="BE163" s="50" t="s">
        <v>133</v>
      </c>
      <c r="BF163" s="51" t="s">
        <v>133</v>
      </c>
      <c r="BG163" s="53"/>
      <c r="BH163" s="63"/>
      <c r="BI163" s="51"/>
      <c r="BJ163" s="64"/>
      <c r="BK163" s="62" t="s">
        <v>133</v>
      </c>
      <c r="BL163" s="59" t="s">
        <v>133</v>
      </c>
      <c r="BM163" s="50" t="s">
        <v>133</v>
      </c>
      <c r="BN163" s="51" t="s">
        <v>133</v>
      </c>
      <c r="BO163" s="53"/>
      <c r="BP163" s="48" t="s">
        <v>149</v>
      </c>
      <c r="BQ163" s="56" t="str">
        <f t="shared" si="2"/>
        <v/>
      </c>
      <c r="BR163" s="50"/>
      <c r="BS163" s="51"/>
      <c r="BT163" s="53"/>
    </row>
    <row r="164" spans="1:72" ht="409.5" x14ac:dyDescent="0.25">
      <c r="A164" s="48">
        <v>8</v>
      </c>
      <c r="B164" s="49">
        <v>41912</v>
      </c>
      <c r="C164" s="50" t="s">
        <v>274</v>
      </c>
      <c r="D164" s="51" t="s">
        <v>789</v>
      </c>
      <c r="E164" s="49">
        <v>41817</v>
      </c>
      <c r="F164" s="50" t="s">
        <v>215</v>
      </c>
      <c r="G164" s="52" t="s">
        <v>963</v>
      </c>
      <c r="H164" s="53" t="s">
        <v>136</v>
      </c>
      <c r="I164" s="54" t="s">
        <v>964</v>
      </c>
      <c r="J164" s="51" t="s">
        <v>965</v>
      </c>
      <c r="K164" s="50">
        <v>1</v>
      </c>
      <c r="L164" s="50" t="s">
        <v>173</v>
      </c>
      <c r="M164" s="51" t="s">
        <v>966</v>
      </c>
      <c r="N164" s="55">
        <v>1</v>
      </c>
      <c r="O164" s="49">
        <v>42522</v>
      </c>
      <c r="P164" s="49">
        <v>42581</v>
      </c>
      <c r="Q164" s="56" t="str">
        <f>IF(H164="","",VLOOKUP(H164,#REF!,2,FALSE))</f>
        <v xml:space="preserve">Subdirector Administrativo </v>
      </c>
      <c r="R164" s="51" t="s">
        <v>138</v>
      </c>
      <c r="S164" s="51" t="s">
        <v>139</v>
      </c>
      <c r="T164" s="51" t="s">
        <v>251</v>
      </c>
      <c r="U164" s="51" t="s">
        <v>252</v>
      </c>
      <c r="V164" s="51" t="s">
        <v>119</v>
      </c>
      <c r="W164" s="57" t="s">
        <v>120</v>
      </c>
      <c r="X164" s="58">
        <v>1</v>
      </c>
      <c r="Y164" s="72" t="s">
        <v>173</v>
      </c>
      <c r="Z164" s="50" t="s">
        <v>264</v>
      </c>
      <c r="AA164" s="60" t="s">
        <v>825</v>
      </c>
      <c r="AB164" s="61"/>
      <c r="AC164" s="51"/>
      <c r="AD164" s="50"/>
      <c r="AE164" s="62" t="s">
        <v>133</v>
      </c>
      <c r="AF164" s="59" t="s">
        <v>133</v>
      </c>
      <c r="AG164" s="50" t="s">
        <v>133</v>
      </c>
      <c r="AH164" s="51" t="s">
        <v>133</v>
      </c>
      <c r="AI164" s="53"/>
      <c r="AJ164" s="61">
        <v>42185</v>
      </c>
      <c r="AK164" s="51" t="s">
        <v>856</v>
      </c>
      <c r="AL164" s="50">
        <v>0</v>
      </c>
      <c r="AM164" s="62">
        <v>0</v>
      </c>
      <c r="AN164" s="59">
        <v>0</v>
      </c>
      <c r="AO164" s="50" t="s">
        <v>264</v>
      </c>
      <c r="AP164" s="73" t="s">
        <v>825</v>
      </c>
      <c r="AQ164" s="53" t="s">
        <v>145</v>
      </c>
      <c r="AR164" s="61"/>
      <c r="AS164" s="51"/>
      <c r="AT164" s="50"/>
      <c r="AU164" s="62" t="s">
        <v>133</v>
      </c>
      <c r="AV164" s="59" t="s">
        <v>133</v>
      </c>
      <c r="AW164" s="50" t="s">
        <v>133</v>
      </c>
      <c r="AX164" s="51" t="s">
        <v>133</v>
      </c>
      <c r="AY164" s="53"/>
      <c r="AZ164" s="61"/>
      <c r="BA164" s="51"/>
      <c r="BB164" s="50"/>
      <c r="BC164" s="62" t="s">
        <v>133</v>
      </c>
      <c r="BD164" s="59" t="s">
        <v>133</v>
      </c>
      <c r="BE164" s="50" t="s">
        <v>133</v>
      </c>
      <c r="BF164" s="51" t="s">
        <v>133</v>
      </c>
      <c r="BG164" s="53"/>
      <c r="BH164" s="63"/>
      <c r="BI164" s="51"/>
      <c r="BJ164" s="64"/>
      <c r="BK164" s="62" t="s">
        <v>133</v>
      </c>
      <c r="BL164" s="59" t="s">
        <v>133</v>
      </c>
      <c r="BM164" s="50" t="s">
        <v>133</v>
      </c>
      <c r="BN164" s="51" t="s">
        <v>133</v>
      </c>
      <c r="BO164" s="53"/>
      <c r="BP164" s="48" t="s">
        <v>149</v>
      </c>
      <c r="BQ164" s="56" t="str">
        <f t="shared" si="2"/>
        <v/>
      </c>
      <c r="BR164" s="50"/>
      <c r="BS164" s="51"/>
      <c r="BT164" s="53"/>
    </row>
    <row r="165" spans="1:72" ht="409.5" x14ac:dyDescent="0.25">
      <c r="A165" s="48">
        <v>8</v>
      </c>
      <c r="B165" s="49">
        <v>41912</v>
      </c>
      <c r="C165" s="50" t="s">
        <v>274</v>
      </c>
      <c r="D165" s="51" t="s">
        <v>789</v>
      </c>
      <c r="E165" s="49">
        <v>41817</v>
      </c>
      <c r="F165" s="50" t="s">
        <v>215</v>
      </c>
      <c r="G165" s="52" t="s">
        <v>963</v>
      </c>
      <c r="H165" s="53" t="s">
        <v>136</v>
      </c>
      <c r="I165" s="54" t="s">
        <v>964</v>
      </c>
      <c r="J165" s="51" t="s">
        <v>967</v>
      </c>
      <c r="K165" s="50">
        <v>1</v>
      </c>
      <c r="L165" s="50" t="s">
        <v>173</v>
      </c>
      <c r="M165" s="51" t="s">
        <v>968</v>
      </c>
      <c r="N165" s="55">
        <v>1</v>
      </c>
      <c r="O165" s="49">
        <v>42583</v>
      </c>
      <c r="P165" s="49">
        <v>42643</v>
      </c>
      <c r="Q165" s="56" t="str">
        <f>IF(H165="","",VLOOKUP(H165,#REF!,2,FALSE))</f>
        <v xml:space="preserve">Subdirector Administrativo </v>
      </c>
      <c r="R165" s="51" t="s">
        <v>138</v>
      </c>
      <c r="S165" s="51" t="s">
        <v>139</v>
      </c>
      <c r="T165" s="51" t="s">
        <v>251</v>
      </c>
      <c r="U165" s="51" t="s">
        <v>252</v>
      </c>
      <c r="V165" s="51" t="s">
        <v>119</v>
      </c>
      <c r="W165" s="57" t="s">
        <v>120</v>
      </c>
      <c r="X165" s="58">
        <v>1</v>
      </c>
      <c r="Y165" s="72" t="s">
        <v>173</v>
      </c>
      <c r="Z165" s="50" t="s">
        <v>264</v>
      </c>
      <c r="AA165" s="60" t="s">
        <v>825</v>
      </c>
      <c r="AB165" s="61"/>
      <c r="AC165" s="51"/>
      <c r="AD165" s="50"/>
      <c r="AE165" s="62" t="s">
        <v>133</v>
      </c>
      <c r="AF165" s="59" t="s">
        <v>133</v>
      </c>
      <c r="AG165" s="50" t="s">
        <v>133</v>
      </c>
      <c r="AH165" s="51" t="s">
        <v>133</v>
      </c>
      <c r="AI165" s="53"/>
      <c r="AJ165" s="61">
        <v>42185</v>
      </c>
      <c r="AK165" s="51" t="s">
        <v>856</v>
      </c>
      <c r="AL165" s="50">
        <v>0</v>
      </c>
      <c r="AM165" s="62">
        <v>0</v>
      </c>
      <c r="AN165" s="59">
        <v>0</v>
      </c>
      <c r="AO165" s="50" t="s">
        <v>264</v>
      </c>
      <c r="AP165" s="73" t="s">
        <v>825</v>
      </c>
      <c r="AQ165" s="53" t="s">
        <v>145</v>
      </c>
      <c r="AR165" s="61"/>
      <c r="AS165" s="51"/>
      <c r="AT165" s="50"/>
      <c r="AU165" s="62" t="s">
        <v>133</v>
      </c>
      <c r="AV165" s="59" t="s">
        <v>133</v>
      </c>
      <c r="AW165" s="50" t="s">
        <v>133</v>
      </c>
      <c r="AX165" s="51" t="s">
        <v>133</v>
      </c>
      <c r="AY165" s="53"/>
      <c r="AZ165" s="61"/>
      <c r="BA165" s="51"/>
      <c r="BB165" s="50"/>
      <c r="BC165" s="62" t="s">
        <v>133</v>
      </c>
      <c r="BD165" s="59" t="s">
        <v>133</v>
      </c>
      <c r="BE165" s="50" t="s">
        <v>133</v>
      </c>
      <c r="BF165" s="51" t="s">
        <v>133</v>
      </c>
      <c r="BG165" s="53"/>
      <c r="BH165" s="63"/>
      <c r="BI165" s="51"/>
      <c r="BJ165" s="64"/>
      <c r="BK165" s="62" t="s">
        <v>133</v>
      </c>
      <c r="BL165" s="59" t="s">
        <v>133</v>
      </c>
      <c r="BM165" s="50" t="s">
        <v>133</v>
      </c>
      <c r="BN165" s="51" t="s">
        <v>133</v>
      </c>
      <c r="BO165" s="53"/>
      <c r="BP165" s="48" t="s">
        <v>149</v>
      </c>
      <c r="BQ165" s="56" t="str">
        <f t="shared" si="2"/>
        <v/>
      </c>
      <c r="BR165" s="50"/>
      <c r="BS165" s="51"/>
      <c r="BT165" s="53"/>
    </row>
    <row r="166" spans="1:72" ht="409.5" x14ac:dyDescent="0.25">
      <c r="A166" s="48">
        <v>8</v>
      </c>
      <c r="B166" s="49">
        <v>41912</v>
      </c>
      <c r="C166" s="50" t="s">
        <v>274</v>
      </c>
      <c r="D166" s="51" t="s">
        <v>789</v>
      </c>
      <c r="E166" s="49">
        <v>41817</v>
      </c>
      <c r="F166" s="50" t="s">
        <v>215</v>
      </c>
      <c r="G166" s="52" t="s">
        <v>963</v>
      </c>
      <c r="H166" s="53" t="s">
        <v>136</v>
      </c>
      <c r="I166" s="54" t="s">
        <v>964</v>
      </c>
      <c r="J166" s="51" t="s">
        <v>969</v>
      </c>
      <c r="K166" s="50">
        <v>2</v>
      </c>
      <c r="L166" s="50" t="s">
        <v>173</v>
      </c>
      <c r="M166" s="51" t="s">
        <v>970</v>
      </c>
      <c r="N166" s="55">
        <v>1</v>
      </c>
      <c r="O166" s="49">
        <v>42644</v>
      </c>
      <c r="P166" s="49">
        <v>42704</v>
      </c>
      <c r="Q166" s="56" t="str">
        <f>IF(H166="","",VLOOKUP(H166,#REF!,2,FALSE))</f>
        <v xml:space="preserve">Subdirector Administrativo </v>
      </c>
      <c r="R166" s="51" t="s">
        <v>138</v>
      </c>
      <c r="S166" s="51" t="s">
        <v>139</v>
      </c>
      <c r="T166" s="51" t="s">
        <v>251</v>
      </c>
      <c r="U166" s="51" t="s">
        <v>252</v>
      </c>
      <c r="V166" s="51" t="s">
        <v>119</v>
      </c>
      <c r="W166" s="57" t="s">
        <v>120</v>
      </c>
      <c r="X166" s="58">
        <v>2</v>
      </c>
      <c r="Y166" s="72" t="s">
        <v>173</v>
      </c>
      <c r="Z166" s="50" t="s">
        <v>264</v>
      </c>
      <c r="AA166" s="60" t="s">
        <v>825</v>
      </c>
      <c r="AB166" s="61"/>
      <c r="AC166" s="51"/>
      <c r="AD166" s="50"/>
      <c r="AE166" s="62" t="s">
        <v>133</v>
      </c>
      <c r="AF166" s="59" t="s">
        <v>133</v>
      </c>
      <c r="AG166" s="50" t="s">
        <v>133</v>
      </c>
      <c r="AH166" s="51" t="s">
        <v>133</v>
      </c>
      <c r="AI166" s="53"/>
      <c r="AJ166" s="61">
        <v>42185</v>
      </c>
      <c r="AK166" s="51" t="s">
        <v>856</v>
      </c>
      <c r="AL166" s="50">
        <v>0</v>
      </c>
      <c r="AM166" s="62">
        <v>0</v>
      </c>
      <c r="AN166" s="59">
        <v>0</v>
      </c>
      <c r="AO166" s="50" t="s">
        <v>264</v>
      </c>
      <c r="AP166" s="73" t="s">
        <v>825</v>
      </c>
      <c r="AQ166" s="53" t="s">
        <v>145</v>
      </c>
      <c r="AR166" s="61"/>
      <c r="AS166" s="51"/>
      <c r="AT166" s="50"/>
      <c r="AU166" s="62" t="s">
        <v>133</v>
      </c>
      <c r="AV166" s="59" t="s">
        <v>133</v>
      </c>
      <c r="AW166" s="50" t="s">
        <v>133</v>
      </c>
      <c r="AX166" s="51" t="s">
        <v>133</v>
      </c>
      <c r="AY166" s="53"/>
      <c r="AZ166" s="61"/>
      <c r="BA166" s="51"/>
      <c r="BB166" s="50"/>
      <c r="BC166" s="62" t="s">
        <v>133</v>
      </c>
      <c r="BD166" s="59" t="s">
        <v>133</v>
      </c>
      <c r="BE166" s="50" t="s">
        <v>133</v>
      </c>
      <c r="BF166" s="51" t="s">
        <v>133</v>
      </c>
      <c r="BG166" s="53"/>
      <c r="BH166" s="63"/>
      <c r="BI166" s="51"/>
      <c r="BJ166" s="64"/>
      <c r="BK166" s="62" t="s">
        <v>133</v>
      </c>
      <c r="BL166" s="59" t="s">
        <v>133</v>
      </c>
      <c r="BM166" s="50" t="s">
        <v>133</v>
      </c>
      <c r="BN166" s="51" t="s">
        <v>133</v>
      </c>
      <c r="BO166" s="53"/>
      <c r="BP166" s="48" t="s">
        <v>149</v>
      </c>
      <c r="BQ166" s="56" t="str">
        <f t="shared" si="2"/>
        <v/>
      </c>
      <c r="BR166" s="50"/>
      <c r="BS166" s="51"/>
      <c r="BT166" s="53"/>
    </row>
    <row r="167" spans="1:72" ht="409.5" x14ac:dyDescent="0.25">
      <c r="A167" s="48">
        <v>8</v>
      </c>
      <c r="B167" s="49">
        <v>41912</v>
      </c>
      <c r="C167" s="50" t="s">
        <v>274</v>
      </c>
      <c r="D167" s="51" t="s">
        <v>789</v>
      </c>
      <c r="E167" s="49">
        <v>41817</v>
      </c>
      <c r="F167" s="50" t="s">
        <v>215</v>
      </c>
      <c r="G167" s="52" t="s">
        <v>963</v>
      </c>
      <c r="H167" s="53" t="s">
        <v>136</v>
      </c>
      <c r="I167" s="54" t="s">
        <v>964</v>
      </c>
      <c r="J167" s="51" t="s">
        <v>971</v>
      </c>
      <c r="K167" s="50">
        <v>1</v>
      </c>
      <c r="L167" s="50" t="s">
        <v>173</v>
      </c>
      <c r="M167" s="51" t="s">
        <v>972</v>
      </c>
      <c r="N167" s="55">
        <v>1</v>
      </c>
      <c r="O167" s="49">
        <v>42675</v>
      </c>
      <c r="P167" s="49" t="s">
        <v>973</v>
      </c>
      <c r="Q167" s="56" t="str">
        <f>IF(H167="","",VLOOKUP(H167,#REF!,2,FALSE))</f>
        <v xml:space="preserve">Subdirector Administrativo </v>
      </c>
      <c r="R167" s="51" t="s">
        <v>138</v>
      </c>
      <c r="S167" s="51" t="s">
        <v>139</v>
      </c>
      <c r="T167" s="51" t="s">
        <v>251</v>
      </c>
      <c r="U167" s="51" t="s">
        <v>252</v>
      </c>
      <c r="V167" s="51" t="s">
        <v>119</v>
      </c>
      <c r="W167" s="57" t="s">
        <v>120</v>
      </c>
      <c r="X167" s="58">
        <v>1</v>
      </c>
      <c r="Y167" s="72" t="s">
        <v>173</v>
      </c>
      <c r="Z167" s="50" t="s">
        <v>264</v>
      </c>
      <c r="AA167" s="60" t="s">
        <v>825</v>
      </c>
      <c r="AB167" s="61"/>
      <c r="AC167" s="51"/>
      <c r="AD167" s="50"/>
      <c r="AE167" s="62" t="s">
        <v>133</v>
      </c>
      <c r="AF167" s="59" t="s">
        <v>133</v>
      </c>
      <c r="AG167" s="50" t="s">
        <v>133</v>
      </c>
      <c r="AH167" s="51" t="s">
        <v>133</v>
      </c>
      <c r="AI167" s="53"/>
      <c r="AJ167" s="61">
        <v>42185</v>
      </c>
      <c r="AK167" s="51"/>
      <c r="AL167" s="50">
        <v>0</v>
      </c>
      <c r="AM167" s="62">
        <v>0</v>
      </c>
      <c r="AN167" s="59">
        <v>0</v>
      </c>
      <c r="AO167" s="50" t="s">
        <v>264</v>
      </c>
      <c r="AP167" s="73" t="s">
        <v>825</v>
      </c>
      <c r="AQ167" s="53" t="s">
        <v>145</v>
      </c>
      <c r="AR167" s="61"/>
      <c r="AS167" s="51"/>
      <c r="AT167" s="50"/>
      <c r="AU167" s="62" t="s">
        <v>133</v>
      </c>
      <c r="AV167" s="59" t="s">
        <v>133</v>
      </c>
      <c r="AW167" s="50" t="s">
        <v>133</v>
      </c>
      <c r="AX167" s="51" t="s">
        <v>133</v>
      </c>
      <c r="AY167" s="53"/>
      <c r="AZ167" s="61"/>
      <c r="BA167" s="51"/>
      <c r="BB167" s="50"/>
      <c r="BC167" s="62" t="s">
        <v>133</v>
      </c>
      <c r="BD167" s="59" t="s">
        <v>133</v>
      </c>
      <c r="BE167" s="50" t="s">
        <v>133</v>
      </c>
      <c r="BF167" s="51" t="s">
        <v>133</v>
      </c>
      <c r="BG167" s="53"/>
      <c r="BH167" s="63"/>
      <c r="BI167" s="51"/>
      <c r="BJ167" s="64"/>
      <c r="BK167" s="62" t="s">
        <v>133</v>
      </c>
      <c r="BL167" s="59" t="s">
        <v>133</v>
      </c>
      <c r="BM167" s="50" t="s">
        <v>133</v>
      </c>
      <c r="BN167" s="51" t="s">
        <v>133</v>
      </c>
      <c r="BO167" s="53"/>
      <c r="BP167" s="48" t="s">
        <v>149</v>
      </c>
      <c r="BQ167" s="56" t="str">
        <f t="shared" si="2"/>
        <v/>
      </c>
      <c r="BR167" s="50"/>
      <c r="BS167" s="51"/>
      <c r="BT167" s="53"/>
    </row>
    <row r="168" spans="1:72" ht="146.25" x14ac:dyDescent="0.25">
      <c r="A168" s="48">
        <v>8</v>
      </c>
      <c r="B168" s="49">
        <v>41912</v>
      </c>
      <c r="C168" s="50" t="s">
        <v>274</v>
      </c>
      <c r="D168" s="51" t="s">
        <v>789</v>
      </c>
      <c r="E168" s="49">
        <v>41817</v>
      </c>
      <c r="F168" s="50" t="s">
        <v>974</v>
      </c>
      <c r="G168" s="52" t="s">
        <v>975</v>
      </c>
      <c r="H168" s="53" t="s">
        <v>136</v>
      </c>
      <c r="I168" s="54" t="s">
        <v>976</v>
      </c>
      <c r="J168" s="51" t="s">
        <v>977</v>
      </c>
      <c r="K168" s="50">
        <v>1</v>
      </c>
      <c r="L168" s="50" t="s">
        <v>173</v>
      </c>
      <c r="M168" s="51" t="s">
        <v>978</v>
      </c>
      <c r="N168" s="55">
        <v>1</v>
      </c>
      <c r="O168" s="49">
        <v>42278</v>
      </c>
      <c r="P168" s="49">
        <v>42308</v>
      </c>
      <c r="Q168" s="56" t="str">
        <f>IF(H168="","",VLOOKUP(H168,#REF!,2,FALSE))</f>
        <v xml:space="preserve">Subdirector Administrativo </v>
      </c>
      <c r="R168" s="51" t="s">
        <v>138</v>
      </c>
      <c r="S168" s="51" t="s">
        <v>139</v>
      </c>
      <c r="T168" s="51" t="s">
        <v>251</v>
      </c>
      <c r="U168" s="51" t="s">
        <v>252</v>
      </c>
      <c r="V168" s="51" t="s">
        <v>119</v>
      </c>
      <c r="W168" s="57" t="s">
        <v>120</v>
      </c>
      <c r="X168" s="58">
        <v>1</v>
      </c>
      <c r="Y168" s="72" t="s">
        <v>173</v>
      </c>
      <c r="Z168" s="50" t="s">
        <v>264</v>
      </c>
      <c r="AA168" s="60" t="s">
        <v>825</v>
      </c>
      <c r="AB168" s="61"/>
      <c r="AC168" s="51"/>
      <c r="AD168" s="50"/>
      <c r="AE168" s="62" t="s">
        <v>133</v>
      </c>
      <c r="AF168" s="59" t="s">
        <v>133</v>
      </c>
      <c r="AG168" s="50" t="s">
        <v>133</v>
      </c>
      <c r="AH168" s="51" t="s">
        <v>133</v>
      </c>
      <c r="AI168" s="53"/>
      <c r="AJ168" s="61">
        <v>42185</v>
      </c>
      <c r="AK168" s="51" t="s">
        <v>856</v>
      </c>
      <c r="AL168" s="50">
        <v>0</v>
      </c>
      <c r="AM168" s="62">
        <v>0</v>
      </c>
      <c r="AN168" s="59">
        <v>0</v>
      </c>
      <c r="AO168" s="50" t="s">
        <v>264</v>
      </c>
      <c r="AP168" s="73" t="s">
        <v>825</v>
      </c>
      <c r="AQ168" s="53" t="s">
        <v>145</v>
      </c>
      <c r="AR168" s="61"/>
      <c r="AS168" s="51"/>
      <c r="AT168" s="50"/>
      <c r="AU168" s="62" t="s">
        <v>133</v>
      </c>
      <c r="AV168" s="59" t="s">
        <v>133</v>
      </c>
      <c r="AW168" s="50" t="s">
        <v>133</v>
      </c>
      <c r="AX168" s="51" t="s">
        <v>133</v>
      </c>
      <c r="AY168" s="53"/>
      <c r="AZ168" s="61"/>
      <c r="BA168" s="51"/>
      <c r="BB168" s="50"/>
      <c r="BC168" s="62" t="s">
        <v>133</v>
      </c>
      <c r="BD168" s="59" t="s">
        <v>133</v>
      </c>
      <c r="BE168" s="50" t="s">
        <v>133</v>
      </c>
      <c r="BF168" s="51" t="s">
        <v>133</v>
      </c>
      <c r="BG168" s="53"/>
      <c r="BH168" s="63"/>
      <c r="BI168" s="51"/>
      <c r="BJ168" s="64"/>
      <c r="BK168" s="62" t="s">
        <v>133</v>
      </c>
      <c r="BL168" s="59" t="s">
        <v>133</v>
      </c>
      <c r="BM168" s="50" t="s">
        <v>133</v>
      </c>
      <c r="BN168" s="51" t="s">
        <v>133</v>
      </c>
      <c r="BO168" s="53"/>
      <c r="BP168" s="48" t="s">
        <v>149</v>
      </c>
      <c r="BQ168" s="56" t="str">
        <f t="shared" si="2"/>
        <v/>
      </c>
      <c r="BR168" s="50"/>
      <c r="BS168" s="51"/>
      <c r="BT168" s="53"/>
    </row>
    <row r="169" spans="1:72" ht="146.25" x14ac:dyDescent="0.25">
      <c r="A169" s="48">
        <v>8</v>
      </c>
      <c r="B169" s="49">
        <v>41912</v>
      </c>
      <c r="C169" s="50" t="s">
        <v>274</v>
      </c>
      <c r="D169" s="51" t="s">
        <v>789</v>
      </c>
      <c r="E169" s="49">
        <v>41817</v>
      </c>
      <c r="F169" s="50" t="s">
        <v>974</v>
      </c>
      <c r="G169" s="52" t="s">
        <v>975</v>
      </c>
      <c r="H169" s="53" t="s">
        <v>136</v>
      </c>
      <c r="I169" s="54" t="s">
        <v>976</v>
      </c>
      <c r="J169" s="51" t="s">
        <v>979</v>
      </c>
      <c r="K169" s="50">
        <v>1</v>
      </c>
      <c r="L169" s="50" t="s">
        <v>173</v>
      </c>
      <c r="M169" s="51" t="s">
        <v>980</v>
      </c>
      <c r="N169" s="55">
        <v>1</v>
      </c>
      <c r="O169" s="49">
        <v>42309</v>
      </c>
      <c r="P169" s="49">
        <v>42338</v>
      </c>
      <c r="Q169" s="56" t="str">
        <f>IF(H169="","",VLOOKUP(H169,#REF!,2,FALSE))</f>
        <v xml:space="preserve">Subdirector Administrativo </v>
      </c>
      <c r="R169" s="51" t="s">
        <v>138</v>
      </c>
      <c r="S169" s="51" t="s">
        <v>139</v>
      </c>
      <c r="T169" s="51" t="s">
        <v>251</v>
      </c>
      <c r="U169" s="51" t="s">
        <v>252</v>
      </c>
      <c r="V169" s="51" t="s">
        <v>119</v>
      </c>
      <c r="W169" s="57" t="s">
        <v>120</v>
      </c>
      <c r="X169" s="58">
        <v>1</v>
      </c>
      <c r="Y169" s="72" t="s">
        <v>173</v>
      </c>
      <c r="Z169" s="50" t="s">
        <v>264</v>
      </c>
      <c r="AA169" s="60" t="s">
        <v>825</v>
      </c>
      <c r="AB169" s="61"/>
      <c r="AC169" s="51"/>
      <c r="AD169" s="50"/>
      <c r="AE169" s="62" t="s">
        <v>133</v>
      </c>
      <c r="AF169" s="59" t="s">
        <v>133</v>
      </c>
      <c r="AG169" s="50" t="s">
        <v>133</v>
      </c>
      <c r="AH169" s="51" t="s">
        <v>133</v>
      </c>
      <c r="AI169" s="53"/>
      <c r="AJ169" s="61">
        <v>42185</v>
      </c>
      <c r="AK169" s="51" t="s">
        <v>856</v>
      </c>
      <c r="AL169" s="50">
        <v>0</v>
      </c>
      <c r="AM169" s="62">
        <v>0</v>
      </c>
      <c r="AN169" s="59">
        <v>0</v>
      </c>
      <c r="AO169" s="50" t="s">
        <v>264</v>
      </c>
      <c r="AP169" s="73" t="s">
        <v>825</v>
      </c>
      <c r="AQ169" s="53" t="s">
        <v>145</v>
      </c>
      <c r="AR169" s="61"/>
      <c r="AS169" s="51"/>
      <c r="AT169" s="50"/>
      <c r="AU169" s="62" t="s">
        <v>133</v>
      </c>
      <c r="AV169" s="59" t="s">
        <v>133</v>
      </c>
      <c r="AW169" s="50" t="s">
        <v>133</v>
      </c>
      <c r="AX169" s="51" t="s">
        <v>133</v>
      </c>
      <c r="AY169" s="53"/>
      <c r="AZ169" s="61"/>
      <c r="BA169" s="51"/>
      <c r="BB169" s="50"/>
      <c r="BC169" s="62" t="s">
        <v>133</v>
      </c>
      <c r="BD169" s="59" t="s">
        <v>133</v>
      </c>
      <c r="BE169" s="50" t="s">
        <v>133</v>
      </c>
      <c r="BF169" s="51" t="s">
        <v>133</v>
      </c>
      <c r="BG169" s="53"/>
      <c r="BH169" s="63"/>
      <c r="BI169" s="51"/>
      <c r="BJ169" s="64"/>
      <c r="BK169" s="62" t="s">
        <v>133</v>
      </c>
      <c r="BL169" s="59" t="s">
        <v>133</v>
      </c>
      <c r="BM169" s="50" t="s">
        <v>133</v>
      </c>
      <c r="BN169" s="51" t="s">
        <v>133</v>
      </c>
      <c r="BO169" s="53"/>
      <c r="BP169" s="48" t="s">
        <v>149</v>
      </c>
      <c r="BQ169" s="56" t="str">
        <f t="shared" si="2"/>
        <v/>
      </c>
      <c r="BR169" s="50"/>
      <c r="BS169" s="51"/>
      <c r="BT169" s="53"/>
    </row>
    <row r="170" spans="1:72" ht="146.25" x14ac:dyDescent="0.25">
      <c r="A170" s="48">
        <v>8</v>
      </c>
      <c r="B170" s="49">
        <v>41912</v>
      </c>
      <c r="C170" s="50" t="s">
        <v>274</v>
      </c>
      <c r="D170" s="51" t="s">
        <v>789</v>
      </c>
      <c r="E170" s="49">
        <v>41817</v>
      </c>
      <c r="F170" s="50" t="s">
        <v>974</v>
      </c>
      <c r="G170" s="52" t="s">
        <v>975</v>
      </c>
      <c r="H170" s="53" t="s">
        <v>136</v>
      </c>
      <c r="I170" s="54" t="s">
        <v>976</v>
      </c>
      <c r="J170" s="51" t="s">
        <v>981</v>
      </c>
      <c r="K170" s="50">
        <v>2</v>
      </c>
      <c r="L170" s="50" t="s">
        <v>173</v>
      </c>
      <c r="M170" s="51" t="s">
        <v>982</v>
      </c>
      <c r="N170" s="55">
        <v>1</v>
      </c>
      <c r="O170" s="49">
        <v>42339</v>
      </c>
      <c r="P170" s="49">
        <v>42369</v>
      </c>
      <c r="Q170" s="56" t="str">
        <f>IF(H170="","",VLOOKUP(H170,#REF!,2,FALSE))</f>
        <v xml:space="preserve">Subdirector Administrativo </v>
      </c>
      <c r="R170" s="51" t="s">
        <v>138</v>
      </c>
      <c r="S170" s="51" t="s">
        <v>139</v>
      </c>
      <c r="T170" s="51" t="s">
        <v>251</v>
      </c>
      <c r="U170" s="51" t="s">
        <v>252</v>
      </c>
      <c r="V170" s="51" t="s">
        <v>119</v>
      </c>
      <c r="W170" s="57" t="s">
        <v>120</v>
      </c>
      <c r="X170" s="58">
        <v>2</v>
      </c>
      <c r="Y170" s="72" t="s">
        <v>173</v>
      </c>
      <c r="Z170" s="50" t="s">
        <v>264</v>
      </c>
      <c r="AA170" s="60" t="s">
        <v>825</v>
      </c>
      <c r="AB170" s="61"/>
      <c r="AC170" s="51"/>
      <c r="AD170" s="50"/>
      <c r="AE170" s="62" t="s">
        <v>133</v>
      </c>
      <c r="AF170" s="59" t="s">
        <v>133</v>
      </c>
      <c r="AG170" s="50" t="s">
        <v>133</v>
      </c>
      <c r="AH170" s="51" t="s">
        <v>133</v>
      </c>
      <c r="AI170" s="53"/>
      <c r="AJ170" s="61">
        <v>42185</v>
      </c>
      <c r="AK170" s="51" t="s">
        <v>856</v>
      </c>
      <c r="AL170" s="50">
        <v>0</v>
      </c>
      <c r="AM170" s="62">
        <v>0</v>
      </c>
      <c r="AN170" s="59">
        <v>0</v>
      </c>
      <c r="AO170" s="50" t="s">
        <v>264</v>
      </c>
      <c r="AP170" s="73" t="s">
        <v>825</v>
      </c>
      <c r="AQ170" s="53" t="s">
        <v>145</v>
      </c>
      <c r="AR170" s="61"/>
      <c r="AS170" s="51"/>
      <c r="AT170" s="50"/>
      <c r="AU170" s="62" t="s">
        <v>133</v>
      </c>
      <c r="AV170" s="59" t="s">
        <v>133</v>
      </c>
      <c r="AW170" s="50" t="s">
        <v>133</v>
      </c>
      <c r="AX170" s="51" t="s">
        <v>133</v>
      </c>
      <c r="AY170" s="53"/>
      <c r="AZ170" s="61"/>
      <c r="BA170" s="51"/>
      <c r="BB170" s="50"/>
      <c r="BC170" s="62" t="s">
        <v>133</v>
      </c>
      <c r="BD170" s="59" t="s">
        <v>133</v>
      </c>
      <c r="BE170" s="50" t="s">
        <v>133</v>
      </c>
      <c r="BF170" s="51" t="s">
        <v>133</v>
      </c>
      <c r="BG170" s="53"/>
      <c r="BH170" s="63"/>
      <c r="BI170" s="51"/>
      <c r="BJ170" s="64"/>
      <c r="BK170" s="62" t="s">
        <v>133</v>
      </c>
      <c r="BL170" s="59" t="s">
        <v>133</v>
      </c>
      <c r="BM170" s="50" t="s">
        <v>133</v>
      </c>
      <c r="BN170" s="51" t="s">
        <v>133</v>
      </c>
      <c r="BO170" s="53"/>
      <c r="BP170" s="48" t="s">
        <v>149</v>
      </c>
      <c r="BQ170" s="56" t="str">
        <f t="shared" si="2"/>
        <v/>
      </c>
      <c r="BR170" s="50"/>
      <c r="BS170" s="51"/>
      <c r="BT170" s="53"/>
    </row>
    <row r="171" spans="1:72" ht="146.25" x14ac:dyDescent="0.25">
      <c r="A171" s="48">
        <v>8</v>
      </c>
      <c r="B171" s="49">
        <v>41912</v>
      </c>
      <c r="C171" s="50" t="s">
        <v>274</v>
      </c>
      <c r="D171" s="51" t="s">
        <v>789</v>
      </c>
      <c r="E171" s="49">
        <v>41817</v>
      </c>
      <c r="F171" s="50" t="s">
        <v>974</v>
      </c>
      <c r="G171" s="52" t="s">
        <v>975</v>
      </c>
      <c r="H171" s="53" t="s">
        <v>136</v>
      </c>
      <c r="I171" s="54" t="s">
        <v>976</v>
      </c>
      <c r="J171" s="51" t="s">
        <v>983</v>
      </c>
      <c r="K171" s="50">
        <v>2</v>
      </c>
      <c r="L171" s="50" t="s">
        <v>173</v>
      </c>
      <c r="M171" s="51" t="s">
        <v>984</v>
      </c>
      <c r="N171" s="55">
        <v>1</v>
      </c>
      <c r="O171" s="49">
        <v>42339</v>
      </c>
      <c r="P171" s="49">
        <v>42429</v>
      </c>
      <c r="Q171" s="56" t="str">
        <f>IF(H171="","",VLOOKUP(H171,#REF!,2,FALSE))</f>
        <v xml:space="preserve">Subdirector Administrativo </v>
      </c>
      <c r="R171" s="51" t="s">
        <v>138</v>
      </c>
      <c r="S171" s="51" t="s">
        <v>139</v>
      </c>
      <c r="T171" s="51" t="s">
        <v>251</v>
      </c>
      <c r="U171" s="51" t="s">
        <v>252</v>
      </c>
      <c r="V171" s="51" t="s">
        <v>119</v>
      </c>
      <c r="W171" s="57" t="s">
        <v>120</v>
      </c>
      <c r="X171" s="58">
        <v>2</v>
      </c>
      <c r="Y171" s="72" t="s">
        <v>173</v>
      </c>
      <c r="Z171" s="50" t="s">
        <v>264</v>
      </c>
      <c r="AA171" s="60" t="s">
        <v>825</v>
      </c>
      <c r="AB171" s="61"/>
      <c r="AC171" s="51"/>
      <c r="AD171" s="50"/>
      <c r="AE171" s="62" t="s">
        <v>133</v>
      </c>
      <c r="AF171" s="59" t="s">
        <v>133</v>
      </c>
      <c r="AG171" s="50" t="s">
        <v>133</v>
      </c>
      <c r="AH171" s="51" t="s">
        <v>133</v>
      </c>
      <c r="AI171" s="53"/>
      <c r="AJ171" s="61">
        <v>42185</v>
      </c>
      <c r="AK171" s="51" t="s">
        <v>856</v>
      </c>
      <c r="AL171" s="50">
        <v>0</v>
      </c>
      <c r="AM171" s="62">
        <v>0</v>
      </c>
      <c r="AN171" s="59">
        <v>0</v>
      </c>
      <c r="AO171" s="50" t="s">
        <v>264</v>
      </c>
      <c r="AP171" s="73" t="s">
        <v>825</v>
      </c>
      <c r="AQ171" s="53" t="s">
        <v>145</v>
      </c>
      <c r="AR171" s="61"/>
      <c r="AS171" s="51"/>
      <c r="AT171" s="50"/>
      <c r="AU171" s="62" t="s">
        <v>133</v>
      </c>
      <c r="AV171" s="59" t="s">
        <v>133</v>
      </c>
      <c r="AW171" s="50" t="s">
        <v>133</v>
      </c>
      <c r="AX171" s="51" t="s">
        <v>133</v>
      </c>
      <c r="AY171" s="53"/>
      <c r="AZ171" s="61"/>
      <c r="BA171" s="51"/>
      <c r="BB171" s="50"/>
      <c r="BC171" s="62" t="s">
        <v>133</v>
      </c>
      <c r="BD171" s="59" t="s">
        <v>133</v>
      </c>
      <c r="BE171" s="50" t="s">
        <v>133</v>
      </c>
      <c r="BF171" s="51" t="s">
        <v>133</v>
      </c>
      <c r="BG171" s="53"/>
      <c r="BH171" s="63"/>
      <c r="BI171" s="51"/>
      <c r="BJ171" s="64"/>
      <c r="BK171" s="62" t="s">
        <v>133</v>
      </c>
      <c r="BL171" s="59" t="s">
        <v>133</v>
      </c>
      <c r="BM171" s="50" t="s">
        <v>133</v>
      </c>
      <c r="BN171" s="51" t="s">
        <v>133</v>
      </c>
      <c r="BO171" s="53"/>
      <c r="BP171" s="48" t="s">
        <v>149</v>
      </c>
      <c r="BQ171" s="56" t="str">
        <f t="shared" si="2"/>
        <v/>
      </c>
      <c r="BR171" s="50"/>
      <c r="BS171" s="51"/>
      <c r="BT171" s="53"/>
    </row>
    <row r="172" spans="1:72" ht="292.5" x14ac:dyDescent="0.25">
      <c r="A172" s="48">
        <v>9</v>
      </c>
      <c r="B172" s="49">
        <v>41978</v>
      </c>
      <c r="C172" s="50" t="s">
        <v>274</v>
      </c>
      <c r="D172" s="51" t="s">
        <v>985</v>
      </c>
      <c r="E172" s="49">
        <v>41977</v>
      </c>
      <c r="F172" s="50" t="s">
        <v>323</v>
      </c>
      <c r="G172" s="52" t="s">
        <v>986</v>
      </c>
      <c r="H172" s="53" t="s">
        <v>278</v>
      </c>
      <c r="I172" s="54" t="s">
        <v>298</v>
      </c>
      <c r="J172" s="51" t="s">
        <v>299</v>
      </c>
      <c r="K172" s="50">
        <v>1</v>
      </c>
      <c r="L172" s="50" t="s">
        <v>173</v>
      </c>
      <c r="M172" s="51" t="s">
        <v>281</v>
      </c>
      <c r="N172" s="55">
        <v>1</v>
      </c>
      <c r="O172" s="49">
        <v>42268</v>
      </c>
      <c r="P172" s="49">
        <v>42449</v>
      </c>
      <c r="Q172" s="56" t="str">
        <f>IF(H172="","",VLOOKUP(H172,#REF!,2,FALSE))</f>
        <v>Secretario General</v>
      </c>
      <c r="R172" s="51" t="s">
        <v>282</v>
      </c>
      <c r="S172" s="51" t="s">
        <v>283</v>
      </c>
      <c r="T172" s="51" t="s">
        <v>284</v>
      </c>
      <c r="U172" s="51" t="s">
        <v>285</v>
      </c>
      <c r="V172" s="51" t="s">
        <v>155</v>
      </c>
      <c r="W172" s="57" t="s">
        <v>156</v>
      </c>
      <c r="X172" s="58">
        <v>0</v>
      </c>
      <c r="Y172" s="59">
        <v>0</v>
      </c>
      <c r="Z172" s="50" t="s">
        <v>264</v>
      </c>
      <c r="AA172" s="60" t="s">
        <v>987</v>
      </c>
      <c r="AB172" s="61">
        <v>42124</v>
      </c>
      <c r="AC172" s="51" t="s">
        <v>287</v>
      </c>
      <c r="AD172" s="50">
        <v>0</v>
      </c>
      <c r="AE172" s="62">
        <v>0</v>
      </c>
      <c r="AF172" s="59">
        <v>0</v>
      </c>
      <c r="AG172" s="50" t="s">
        <v>121</v>
      </c>
      <c r="AH172" s="51" t="s">
        <v>288</v>
      </c>
      <c r="AI172" s="53" t="s">
        <v>148</v>
      </c>
      <c r="AJ172" s="61">
        <v>42185</v>
      </c>
      <c r="AK172" s="52" t="s">
        <v>289</v>
      </c>
      <c r="AL172" s="50">
        <v>0.5</v>
      </c>
      <c r="AM172" s="62">
        <v>0.5</v>
      </c>
      <c r="AN172" s="59">
        <v>0.5</v>
      </c>
      <c r="AO172" s="50" t="s">
        <v>121</v>
      </c>
      <c r="AP172" s="51" t="s">
        <v>988</v>
      </c>
      <c r="AQ172" s="53" t="s">
        <v>148</v>
      </c>
      <c r="AR172" s="61">
        <v>42296</v>
      </c>
      <c r="AS172" s="51" t="s">
        <v>301</v>
      </c>
      <c r="AT172" s="50">
        <v>0</v>
      </c>
      <c r="AU172" s="62">
        <v>0</v>
      </c>
      <c r="AV172" s="59">
        <v>0.5</v>
      </c>
      <c r="AW172" s="50" t="s">
        <v>264</v>
      </c>
      <c r="AX172" s="51" t="s">
        <v>989</v>
      </c>
      <c r="AY172" s="53" t="s">
        <v>145</v>
      </c>
      <c r="AZ172" s="61"/>
      <c r="BA172" s="51"/>
      <c r="BB172" s="50"/>
      <c r="BC172" s="62" t="s">
        <v>133</v>
      </c>
      <c r="BD172" s="59" t="s">
        <v>133</v>
      </c>
      <c r="BE172" s="50" t="s">
        <v>133</v>
      </c>
      <c r="BF172" s="51"/>
      <c r="BG172" s="53"/>
      <c r="BH172" s="63"/>
      <c r="BI172" s="51"/>
      <c r="BJ172" s="64"/>
      <c r="BK172" s="62" t="s">
        <v>133</v>
      </c>
      <c r="BL172" s="59" t="s">
        <v>133</v>
      </c>
      <c r="BM172" s="50" t="s">
        <v>133</v>
      </c>
      <c r="BN172" s="51"/>
      <c r="BO172" s="53"/>
      <c r="BP172" s="48" t="s">
        <v>149</v>
      </c>
      <c r="BQ172" s="56" t="str">
        <f t="shared" si="2"/>
        <v/>
      </c>
      <c r="BR172" s="50"/>
      <c r="BS172" s="51"/>
      <c r="BT172" s="53"/>
    </row>
    <row r="173" spans="1:72" ht="292.5" x14ac:dyDescent="0.25">
      <c r="A173" s="48">
        <v>10</v>
      </c>
      <c r="B173" s="49">
        <v>41990</v>
      </c>
      <c r="C173" s="50" t="s">
        <v>274</v>
      </c>
      <c r="D173" s="51" t="s">
        <v>990</v>
      </c>
      <c r="E173" s="49">
        <v>41990</v>
      </c>
      <c r="F173" s="50">
        <v>2.1</v>
      </c>
      <c r="G173" s="52" t="s">
        <v>991</v>
      </c>
      <c r="H173" s="53" t="s">
        <v>278</v>
      </c>
      <c r="I173" s="54" t="s">
        <v>298</v>
      </c>
      <c r="J173" s="51" t="s">
        <v>299</v>
      </c>
      <c r="K173" s="50">
        <v>1</v>
      </c>
      <c r="L173" s="50" t="s">
        <v>173</v>
      </c>
      <c r="M173" s="51" t="s">
        <v>281</v>
      </c>
      <c r="N173" s="55">
        <v>1</v>
      </c>
      <c r="O173" s="49">
        <v>42268</v>
      </c>
      <c r="P173" s="49">
        <v>42449</v>
      </c>
      <c r="Q173" s="56" t="str">
        <f>IF(H173="","",VLOOKUP(H173,#REF!,2,FALSE))</f>
        <v>Secretario General</v>
      </c>
      <c r="R173" s="51" t="s">
        <v>282</v>
      </c>
      <c r="S173" s="51" t="s">
        <v>283</v>
      </c>
      <c r="T173" s="51" t="s">
        <v>284</v>
      </c>
      <c r="U173" s="51" t="s">
        <v>285</v>
      </c>
      <c r="V173" s="51" t="s">
        <v>155</v>
      </c>
      <c r="W173" s="57" t="s">
        <v>156</v>
      </c>
      <c r="X173" s="58">
        <v>0</v>
      </c>
      <c r="Y173" s="59">
        <v>0</v>
      </c>
      <c r="Z173" s="50" t="s">
        <v>264</v>
      </c>
      <c r="AA173" s="60" t="s">
        <v>992</v>
      </c>
      <c r="AB173" s="61">
        <v>42124</v>
      </c>
      <c r="AC173" s="51" t="s">
        <v>287</v>
      </c>
      <c r="AD173" s="50">
        <v>0</v>
      </c>
      <c r="AE173" s="62">
        <v>0</v>
      </c>
      <c r="AF173" s="59">
        <v>0</v>
      </c>
      <c r="AG173" s="50" t="s">
        <v>121</v>
      </c>
      <c r="AH173" s="51" t="s">
        <v>288</v>
      </c>
      <c r="AI173" s="53" t="s">
        <v>148</v>
      </c>
      <c r="AJ173" s="61">
        <v>42185</v>
      </c>
      <c r="AK173" s="52" t="s">
        <v>289</v>
      </c>
      <c r="AL173" s="50">
        <v>0.5</v>
      </c>
      <c r="AM173" s="62">
        <v>0.5</v>
      </c>
      <c r="AN173" s="59">
        <v>0.5</v>
      </c>
      <c r="AO173" s="50" t="s">
        <v>121</v>
      </c>
      <c r="AP173" s="51" t="s">
        <v>993</v>
      </c>
      <c r="AQ173" s="53" t="s">
        <v>148</v>
      </c>
      <c r="AR173" s="61">
        <v>42296</v>
      </c>
      <c r="AS173" s="51" t="s">
        <v>301</v>
      </c>
      <c r="AT173" s="50">
        <v>0</v>
      </c>
      <c r="AU173" s="62">
        <v>0</v>
      </c>
      <c r="AV173" s="59">
        <v>0.5</v>
      </c>
      <c r="AW173" s="50" t="s">
        <v>264</v>
      </c>
      <c r="AX173" s="51" t="s">
        <v>989</v>
      </c>
      <c r="AY173" s="53" t="s">
        <v>145</v>
      </c>
      <c r="AZ173" s="61"/>
      <c r="BA173" s="51"/>
      <c r="BB173" s="50"/>
      <c r="BC173" s="62" t="s">
        <v>133</v>
      </c>
      <c r="BD173" s="59" t="s">
        <v>133</v>
      </c>
      <c r="BE173" s="50" t="s">
        <v>133</v>
      </c>
      <c r="BF173" s="51"/>
      <c r="BG173" s="53"/>
      <c r="BH173" s="63"/>
      <c r="BI173" s="51"/>
      <c r="BJ173" s="64"/>
      <c r="BK173" s="62" t="s">
        <v>133</v>
      </c>
      <c r="BL173" s="59" t="s">
        <v>133</v>
      </c>
      <c r="BM173" s="50" t="s">
        <v>133</v>
      </c>
      <c r="BN173" s="51"/>
      <c r="BO173" s="53"/>
      <c r="BP173" s="48" t="s">
        <v>149</v>
      </c>
      <c r="BQ173" s="56" t="str">
        <f t="shared" si="2"/>
        <v/>
      </c>
      <c r="BR173" s="50"/>
      <c r="BS173" s="51"/>
      <c r="BT173" s="53"/>
    </row>
    <row r="174" spans="1:72" ht="292.5" x14ac:dyDescent="0.25">
      <c r="A174" s="48">
        <v>10</v>
      </c>
      <c r="B174" s="49">
        <v>41990</v>
      </c>
      <c r="C174" s="50" t="s">
        <v>274</v>
      </c>
      <c r="D174" s="51" t="s">
        <v>990</v>
      </c>
      <c r="E174" s="49">
        <v>41990</v>
      </c>
      <c r="F174" s="50">
        <v>2.1</v>
      </c>
      <c r="G174" s="52" t="s">
        <v>991</v>
      </c>
      <c r="H174" s="53" t="s">
        <v>278</v>
      </c>
      <c r="I174" s="54" t="s">
        <v>298</v>
      </c>
      <c r="J174" s="51" t="s">
        <v>299</v>
      </c>
      <c r="K174" s="50">
        <v>1</v>
      </c>
      <c r="L174" s="50" t="s">
        <v>173</v>
      </c>
      <c r="M174" s="51" t="s">
        <v>281</v>
      </c>
      <c r="N174" s="55">
        <v>1</v>
      </c>
      <c r="O174" s="49">
        <v>42268</v>
      </c>
      <c r="P174" s="49">
        <v>42449</v>
      </c>
      <c r="Q174" s="56" t="str">
        <f>IF(H174="","",VLOOKUP(H174,#REF!,2,FALSE))</f>
        <v>Secretario General</v>
      </c>
      <c r="R174" s="51" t="s">
        <v>282</v>
      </c>
      <c r="S174" s="51" t="s">
        <v>283</v>
      </c>
      <c r="T174" s="51" t="s">
        <v>284</v>
      </c>
      <c r="U174" s="51" t="s">
        <v>285</v>
      </c>
      <c r="V174" s="51" t="s">
        <v>155</v>
      </c>
      <c r="W174" s="57" t="s">
        <v>156</v>
      </c>
      <c r="X174" s="58">
        <v>0</v>
      </c>
      <c r="Y174" s="59">
        <v>0</v>
      </c>
      <c r="Z174" s="50" t="s">
        <v>264</v>
      </c>
      <c r="AA174" s="60" t="s">
        <v>994</v>
      </c>
      <c r="AB174" s="61">
        <v>42124</v>
      </c>
      <c r="AC174" s="51" t="s">
        <v>287</v>
      </c>
      <c r="AD174" s="50">
        <v>0</v>
      </c>
      <c r="AE174" s="62">
        <v>0</v>
      </c>
      <c r="AF174" s="59">
        <v>0</v>
      </c>
      <c r="AG174" s="50" t="s">
        <v>121</v>
      </c>
      <c r="AH174" s="51" t="s">
        <v>288</v>
      </c>
      <c r="AI174" s="53" t="s">
        <v>148</v>
      </c>
      <c r="AJ174" s="61">
        <v>42185</v>
      </c>
      <c r="AK174" s="52" t="s">
        <v>289</v>
      </c>
      <c r="AL174" s="50">
        <v>0.5</v>
      </c>
      <c r="AM174" s="62">
        <v>0.5</v>
      </c>
      <c r="AN174" s="59">
        <v>0.5</v>
      </c>
      <c r="AO174" s="50" t="s">
        <v>121</v>
      </c>
      <c r="AP174" s="51" t="s">
        <v>995</v>
      </c>
      <c r="AQ174" s="53" t="s">
        <v>148</v>
      </c>
      <c r="AR174" s="61">
        <v>42296</v>
      </c>
      <c r="AS174" s="51" t="s">
        <v>301</v>
      </c>
      <c r="AT174" s="50">
        <v>0</v>
      </c>
      <c r="AU174" s="62">
        <v>0</v>
      </c>
      <c r="AV174" s="59">
        <v>0.5</v>
      </c>
      <c r="AW174" s="50" t="s">
        <v>264</v>
      </c>
      <c r="AX174" s="51" t="s">
        <v>989</v>
      </c>
      <c r="AY174" s="53" t="s">
        <v>145</v>
      </c>
      <c r="AZ174" s="61"/>
      <c r="BA174" s="51"/>
      <c r="BB174" s="50"/>
      <c r="BC174" s="62" t="s">
        <v>133</v>
      </c>
      <c r="BD174" s="59" t="s">
        <v>133</v>
      </c>
      <c r="BE174" s="50" t="s">
        <v>133</v>
      </c>
      <c r="BF174" s="51"/>
      <c r="BG174" s="53"/>
      <c r="BH174" s="63"/>
      <c r="BI174" s="51"/>
      <c r="BJ174" s="64"/>
      <c r="BK174" s="62" t="s">
        <v>133</v>
      </c>
      <c r="BL174" s="59" t="s">
        <v>133</v>
      </c>
      <c r="BM174" s="50" t="s">
        <v>133</v>
      </c>
      <c r="BN174" s="51"/>
      <c r="BO174" s="53"/>
      <c r="BP174" s="48" t="s">
        <v>149</v>
      </c>
      <c r="BQ174" s="56" t="str">
        <f t="shared" si="2"/>
        <v/>
      </c>
      <c r="BR174" s="50"/>
      <c r="BS174" s="51"/>
      <c r="BT174" s="53"/>
    </row>
    <row r="175" spans="1:72" ht="326.25" x14ac:dyDescent="0.25">
      <c r="A175" s="48">
        <v>11</v>
      </c>
      <c r="B175" s="49">
        <v>42011</v>
      </c>
      <c r="C175" s="50" t="s">
        <v>108</v>
      </c>
      <c r="D175" s="51" t="s">
        <v>996</v>
      </c>
      <c r="E175" s="49">
        <v>41988</v>
      </c>
      <c r="F175" s="50">
        <v>1</v>
      </c>
      <c r="G175" s="52" t="s">
        <v>997</v>
      </c>
      <c r="H175" s="53" t="s">
        <v>998</v>
      </c>
      <c r="I175" s="54" t="s">
        <v>999</v>
      </c>
      <c r="J175" s="51" t="s">
        <v>1000</v>
      </c>
      <c r="K175" s="50">
        <v>4</v>
      </c>
      <c r="L175" s="50" t="s">
        <v>173</v>
      </c>
      <c r="M175" s="51" t="s">
        <v>1001</v>
      </c>
      <c r="N175" s="55">
        <v>0.8</v>
      </c>
      <c r="O175" s="49">
        <v>42065</v>
      </c>
      <c r="P175" s="49">
        <v>42126</v>
      </c>
      <c r="Q175" s="56" t="str">
        <f>IF(H175="","",VLOOKUP(H175,#REF!,2,FALSE))</f>
        <v>Director Operativo</v>
      </c>
      <c r="R175" s="51" t="s">
        <v>115</v>
      </c>
      <c r="S175" s="51" t="s">
        <v>1002</v>
      </c>
      <c r="T175" s="51" t="s">
        <v>1003</v>
      </c>
      <c r="U175" s="51" t="s">
        <v>1004</v>
      </c>
      <c r="V175" s="51" t="s">
        <v>1005</v>
      </c>
      <c r="W175" s="57" t="s">
        <v>120</v>
      </c>
      <c r="X175" s="58">
        <v>0</v>
      </c>
      <c r="Y175" s="72">
        <v>0</v>
      </c>
      <c r="Z175" s="50" t="s">
        <v>1006</v>
      </c>
      <c r="AA175" s="60" t="s">
        <v>1006</v>
      </c>
      <c r="AB175" s="61">
        <v>42124</v>
      </c>
      <c r="AC175" s="51" t="s">
        <v>1007</v>
      </c>
      <c r="AD175" s="50">
        <v>2</v>
      </c>
      <c r="AE175" s="62">
        <v>0.5</v>
      </c>
      <c r="AF175" s="59">
        <v>0.625</v>
      </c>
      <c r="AG175" s="50" t="s">
        <v>121</v>
      </c>
      <c r="AH175" s="51" t="s">
        <v>1008</v>
      </c>
      <c r="AI175" s="53" t="s">
        <v>160</v>
      </c>
      <c r="AJ175" s="61">
        <v>42185</v>
      </c>
      <c r="AK175" s="51" t="s">
        <v>1009</v>
      </c>
      <c r="AL175" s="50">
        <v>4</v>
      </c>
      <c r="AM175" s="62">
        <v>1</v>
      </c>
      <c r="AN175" s="59">
        <v>1</v>
      </c>
      <c r="AO175" s="50" t="s">
        <v>130</v>
      </c>
      <c r="AP175" s="51" t="s">
        <v>1010</v>
      </c>
      <c r="AQ175" s="53" t="s">
        <v>148</v>
      </c>
      <c r="AR175" s="61"/>
      <c r="AS175" s="51"/>
      <c r="AT175" s="50"/>
      <c r="AU175" s="62" t="s">
        <v>133</v>
      </c>
      <c r="AV175" s="59" t="s">
        <v>133</v>
      </c>
      <c r="AW175" s="50" t="s">
        <v>133</v>
      </c>
      <c r="AX175" s="51" t="s">
        <v>133</v>
      </c>
      <c r="AY175" s="53"/>
      <c r="AZ175" s="61"/>
      <c r="BA175" s="51"/>
      <c r="BB175" s="50"/>
      <c r="BC175" s="62" t="s">
        <v>133</v>
      </c>
      <c r="BD175" s="59" t="s">
        <v>133</v>
      </c>
      <c r="BE175" s="50" t="s">
        <v>133</v>
      </c>
      <c r="BF175" s="51" t="s">
        <v>133</v>
      </c>
      <c r="BG175" s="53"/>
      <c r="BH175" s="63"/>
      <c r="BI175" s="51"/>
      <c r="BJ175" s="64"/>
      <c r="BK175" s="62" t="s">
        <v>133</v>
      </c>
      <c r="BL175" s="59" t="s">
        <v>133</v>
      </c>
      <c r="BM175" s="50" t="s">
        <v>133</v>
      </c>
      <c r="BN175" s="51" t="s">
        <v>133</v>
      </c>
      <c r="BO175" s="53"/>
      <c r="BP175" s="48" t="s">
        <v>134</v>
      </c>
      <c r="BQ175" s="56" t="str">
        <f t="shared" si="2"/>
        <v>Rubén Antonio Mora Garcés</v>
      </c>
      <c r="BR175" s="50" t="s">
        <v>236</v>
      </c>
      <c r="BS175" s="51" t="s">
        <v>148</v>
      </c>
      <c r="BT175" s="53"/>
    </row>
    <row r="176" spans="1:72" ht="157.5" x14ac:dyDescent="0.25">
      <c r="A176" s="48">
        <v>11</v>
      </c>
      <c r="B176" s="49">
        <v>42011</v>
      </c>
      <c r="C176" s="50" t="s">
        <v>108</v>
      </c>
      <c r="D176" s="51" t="s">
        <v>996</v>
      </c>
      <c r="E176" s="49">
        <v>41988</v>
      </c>
      <c r="F176" s="50">
        <v>2</v>
      </c>
      <c r="G176" s="52" t="s">
        <v>1011</v>
      </c>
      <c r="H176" s="53" t="s">
        <v>998</v>
      </c>
      <c r="I176" s="54" t="s">
        <v>1012</v>
      </c>
      <c r="J176" s="51" t="s">
        <v>1013</v>
      </c>
      <c r="K176" s="50">
        <v>2</v>
      </c>
      <c r="L176" s="50" t="s">
        <v>173</v>
      </c>
      <c r="M176" s="51" t="s">
        <v>1014</v>
      </c>
      <c r="N176" s="55">
        <v>0.9</v>
      </c>
      <c r="O176" s="49">
        <v>42065</v>
      </c>
      <c r="P176" s="49">
        <v>42126</v>
      </c>
      <c r="Q176" s="56" t="str">
        <f>IF(H176="","",VLOOKUP(H176,#REF!,2,FALSE))</f>
        <v>Director Operativo</v>
      </c>
      <c r="R176" s="51" t="s">
        <v>115</v>
      </c>
      <c r="S176" s="51" t="s">
        <v>1002</v>
      </c>
      <c r="T176" s="51" t="s">
        <v>1003</v>
      </c>
      <c r="U176" s="51" t="s">
        <v>1004</v>
      </c>
      <c r="V176" s="51" t="s">
        <v>1005</v>
      </c>
      <c r="W176" s="57" t="s">
        <v>120</v>
      </c>
      <c r="X176" s="58">
        <v>0</v>
      </c>
      <c r="Y176" s="72">
        <v>0</v>
      </c>
      <c r="Z176" s="50" t="s">
        <v>1006</v>
      </c>
      <c r="AA176" s="60" t="s">
        <v>1006</v>
      </c>
      <c r="AB176" s="61">
        <v>42124</v>
      </c>
      <c r="AC176" s="51" t="s">
        <v>1015</v>
      </c>
      <c r="AD176" s="50">
        <v>1.5</v>
      </c>
      <c r="AE176" s="62">
        <v>0.75</v>
      </c>
      <c r="AF176" s="59">
        <v>0.83333333333333326</v>
      </c>
      <c r="AG176" s="50" t="s">
        <v>121</v>
      </c>
      <c r="AH176" s="51" t="s">
        <v>1016</v>
      </c>
      <c r="AI176" s="53" t="s">
        <v>160</v>
      </c>
      <c r="AJ176" s="61">
        <v>42185</v>
      </c>
      <c r="AK176" s="51" t="s">
        <v>1017</v>
      </c>
      <c r="AL176" s="50">
        <v>0</v>
      </c>
      <c r="AM176" s="62">
        <v>0</v>
      </c>
      <c r="AN176" s="59">
        <v>0.83333333333333326</v>
      </c>
      <c r="AO176" s="50" t="s">
        <v>121</v>
      </c>
      <c r="AP176" s="51" t="s">
        <v>1018</v>
      </c>
      <c r="AQ176" s="53" t="s">
        <v>148</v>
      </c>
      <c r="AR176" s="61">
        <v>42298</v>
      </c>
      <c r="AS176" s="51" t="s">
        <v>1019</v>
      </c>
      <c r="AT176" s="50">
        <v>2</v>
      </c>
      <c r="AU176" s="62">
        <v>1</v>
      </c>
      <c r="AV176" s="59">
        <v>1</v>
      </c>
      <c r="AW176" s="50" t="s">
        <v>130</v>
      </c>
      <c r="AX176" s="51" t="s">
        <v>1020</v>
      </c>
      <c r="AY176" s="53" t="s">
        <v>160</v>
      </c>
      <c r="AZ176" s="61"/>
      <c r="BA176" s="51"/>
      <c r="BB176" s="50"/>
      <c r="BC176" s="62" t="s">
        <v>133</v>
      </c>
      <c r="BD176" s="59" t="s">
        <v>133</v>
      </c>
      <c r="BE176" s="50" t="s">
        <v>133</v>
      </c>
      <c r="BF176" s="51" t="s">
        <v>133</v>
      </c>
      <c r="BG176" s="53"/>
      <c r="BH176" s="63"/>
      <c r="BI176" s="51"/>
      <c r="BJ176" s="64"/>
      <c r="BK176" s="62" t="s">
        <v>133</v>
      </c>
      <c r="BL176" s="59" t="s">
        <v>133</v>
      </c>
      <c r="BM176" s="50" t="s">
        <v>133</v>
      </c>
      <c r="BN176" s="51" t="s">
        <v>133</v>
      </c>
      <c r="BO176" s="53"/>
      <c r="BP176" s="48" t="s">
        <v>134</v>
      </c>
      <c r="BQ176" s="56" t="str">
        <f t="shared" si="2"/>
        <v>Nicolás David Castillo González</v>
      </c>
      <c r="BR176" s="50"/>
      <c r="BS176" s="51"/>
      <c r="BT176" s="53"/>
    </row>
    <row r="177" spans="1:72" ht="202.5" x14ac:dyDescent="0.25">
      <c r="A177" s="48">
        <v>11</v>
      </c>
      <c r="B177" s="49">
        <v>42011</v>
      </c>
      <c r="C177" s="50" t="s">
        <v>108</v>
      </c>
      <c r="D177" s="51" t="s">
        <v>996</v>
      </c>
      <c r="E177" s="49">
        <v>41988</v>
      </c>
      <c r="F177" s="50">
        <v>3</v>
      </c>
      <c r="G177" s="52" t="s">
        <v>1021</v>
      </c>
      <c r="H177" s="53" t="s">
        <v>998</v>
      </c>
      <c r="I177" s="54" t="s">
        <v>1022</v>
      </c>
      <c r="J177" s="51" t="s">
        <v>1023</v>
      </c>
      <c r="K177" s="50">
        <v>2</v>
      </c>
      <c r="L177" s="50" t="s">
        <v>173</v>
      </c>
      <c r="M177" s="51" t="s">
        <v>1001</v>
      </c>
      <c r="N177" s="55">
        <v>0.95</v>
      </c>
      <c r="O177" s="49">
        <v>42019</v>
      </c>
      <c r="P177" s="49">
        <v>42126</v>
      </c>
      <c r="Q177" s="56" t="str">
        <f>IF(H177="","",VLOOKUP(H177,#REF!,2,FALSE))</f>
        <v>Director Operativo</v>
      </c>
      <c r="R177" s="51" t="s">
        <v>115</v>
      </c>
      <c r="S177" s="51" t="s">
        <v>1002</v>
      </c>
      <c r="T177" s="51" t="s">
        <v>1003</v>
      </c>
      <c r="U177" s="51" t="s">
        <v>1004</v>
      </c>
      <c r="V177" s="51" t="s">
        <v>1005</v>
      </c>
      <c r="W177" s="57" t="s">
        <v>120</v>
      </c>
      <c r="X177" s="58">
        <v>0</v>
      </c>
      <c r="Y177" s="72">
        <v>0</v>
      </c>
      <c r="Z177" s="50" t="s">
        <v>1006</v>
      </c>
      <c r="AA177" s="60" t="s">
        <v>1006</v>
      </c>
      <c r="AB177" s="61">
        <v>42124</v>
      </c>
      <c r="AC177" s="51" t="s">
        <v>1024</v>
      </c>
      <c r="AD177" s="50">
        <v>2</v>
      </c>
      <c r="AE177" s="62">
        <v>1</v>
      </c>
      <c r="AF177" s="59">
        <v>1</v>
      </c>
      <c r="AG177" s="50" t="s">
        <v>130</v>
      </c>
      <c r="AH177" s="51" t="s">
        <v>1025</v>
      </c>
      <c r="AI177" s="53" t="s">
        <v>160</v>
      </c>
      <c r="AJ177" s="61"/>
      <c r="AK177" s="51"/>
      <c r="AL177" s="50"/>
      <c r="AM177" s="62" t="s">
        <v>133</v>
      </c>
      <c r="AN177" s="59" t="s">
        <v>133</v>
      </c>
      <c r="AO177" s="50" t="s">
        <v>133</v>
      </c>
      <c r="AP177" s="51" t="s">
        <v>133</v>
      </c>
      <c r="AQ177" s="53"/>
      <c r="AR177" s="61"/>
      <c r="AS177" s="51"/>
      <c r="AT177" s="50"/>
      <c r="AU177" s="62" t="s">
        <v>133</v>
      </c>
      <c r="AV177" s="59" t="s">
        <v>133</v>
      </c>
      <c r="AW177" s="50" t="s">
        <v>133</v>
      </c>
      <c r="AX177" s="51" t="s">
        <v>133</v>
      </c>
      <c r="AY177" s="53"/>
      <c r="AZ177" s="61"/>
      <c r="BA177" s="51"/>
      <c r="BB177" s="50"/>
      <c r="BC177" s="62" t="s">
        <v>133</v>
      </c>
      <c r="BD177" s="59" t="s">
        <v>133</v>
      </c>
      <c r="BE177" s="50" t="s">
        <v>133</v>
      </c>
      <c r="BF177" s="51" t="s">
        <v>133</v>
      </c>
      <c r="BG177" s="53"/>
      <c r="BH177" s="63"/>
      <c r="BI177" s="51"/>
      <c r="BJ177" s="64"/>
      <c r="BK177" s="62" t="s">
        <v>133</v>
      </c>
      <c r="BL177" s="59" t="s">
        <v>133</v>
      </c>
      <c r="BM177" s="50" t="s">
        <v>133</v>
      </c>
      <c r="BN177" s="51" t="s">
        <v>133</v>
      </c>
      <c r="BO177" s="53"/>
      <c r="BP177" s="48" t="s">
        <v>134</v>
      </c>
      <c r="BQ177" s="56" t="str">
        <f t="shared" si="2"/>
        <v>Nicolás David Castillo González</v>
      </c>
      <c r="BR177" s="50" t="s">
        <v>236</v>
      </c>
      <c r="BS177" s="51" t="s">
        <v>160</v>
      </c>
      <c r="BT177" s="53"/>
    </row>
    <row r="178" spans="1:72" ht="180" x14ac:dyDescent="0.25">
      <c r="A178" s="48">
        <v>11</v>
      </c>
      <c r="B178" s="49">
        <v>42011</v>
      </c>
      <c r="C178" s="50" t="s">
        <v>108</v>
      </c>
      <c r="D178" s="51" t="s">
        <v>996</v>
      </c>
      <c r="E178" s="49">
        <v>41988</v>
      </c>
      <c r="F178" s="50">
        <v>4</v>
      </c>
      <c r="G178" s="52" t="s">
        <v>1026</v>
      </c>
      <c r="H178" s="53" t="s">
        <v>998</v>
      </c>
      <c r="I178" s="54" t="s">
        <v>1027</v>
      </c>
      <c r="J178" s="51" t="s">
        <v>1028</v>
      </c>
      <c r="K178" s="50">
        <v>2</v>
      </c>
      <c r="L178" s="50" t="s">
        <v>173</v>
      </c>
      <c r="M178" s="51" t="s">
        <v>1029</v>
      </c>
      <c r="N178" s="55">
        <v>1</v>
      </c>
      <c r="O178" s="49">
        <v>42065</v>
      </c>
      <c r="P178" s="49">
        <v>42369</v>
      </c>
      <c r="Q178" s="56" t="str">
        <f>IF(H178="","",VLOOKUP(H178,#REF!,2,FALSE))</f>
        <v>Director Operativo</v>
      </c>
      <c r="R178" s="51" t="s">
        <v>115</v>
      </c>
      <c r="S178" s="51" t="s">
        <v>1002</v>
      </c>
      <c r="T178" s="51" t="s">
        <v>1003</v>
      </c>
      <c r="U178" s="51" t="s">
        <v>1004</v>
      </c>
      <c r="V178" s="51" t="s">
        <v>1005</v>
      </c>
      <c r="W178" s="57" t="s">
        <v>120</v>
      </c>
      <c r="X178" s="58">
        <v>0</v>
      </c>
      <c r="Y178" s="72">
        <v>0</v>
      </c>
      <c r="Z178" s="50" t="s">
        <v>1006</v>
      </c>
      <c r="AA178" s="60" t="s">
        <v>1006</v>
      </c>
      <c r="AB178" s="61">
        <v>42124</v>
      </c>
      <c r="AC178" s="51"/>
      <c r="AD178" s="50">
        <v>0</v>
      </c>
      <c r="AE178" s="62">
        <v>0</v>
      </c>
      <c r="AF178" s="59">
        <v>0</v>
      </c>
      <c r="AG178" s="50" t="s">
        <v>121</v>
      </c>
      <c r="AH178" s="51" t="s">
        <v>1030</v>
      </c>
      <c r="AI178" s="53" t="s">
        <v>160</v>
      </c>
      <c r="AJ178" s="61">
        <v>42185</v>
      </c>
      <c r="AK178" s="74" t="s">
        <v>196</v>
      </c>
      <c r="AL178" s="50">
        <v>0</v>
      </c>
      <c r="AM178" s="62">
        <v>0</v>
      </c>
      <c r="AN178" s="59">
        <v>0</v>
      </c>
      <c r="AO178" s="50" t="s">
        <v>121</v>
      </c>
      <c r="AP178" s="51" t="s">
        <v>1031</v>
      </c>
      <c r="AQ178" s="53" t="s">
        <v>148</v>
      </c>
      <c r="AR178" s="61">
        <v>42298</v>
      </c>
      <c r="AS178" s="51" t="s">
        <v>1032</v>
      </c>
      <c r="AT178" s="50">
        <v>1</v>
      </c>
      <c r="AU178" s="62">
        <v>0.5</v>
      </c>
      <c r="AV178" s="59">
        <v>0.5</v>
      </c>
      <c r="AW178" s="50" t="s">
        <v>121</v>
      </c>
      <c r="AX178" s="51" t="s">
        <v>1033</v>
      </c>
      <c r="AY178" s="53" t="s">
        <v>160</v>
      </c>
      <c r="AZ178" s="61"/>
      <c r="BA178" s="51"/>
      <c r="BB178" s="50"/>
      <c r="BC178" s="62" t="s">
        <v>133</v>
      </c>
      <c r="BD178" s="59" t="s">
        <v>133</v>
      </c>
      <c r="BE178" s="50" t="s">
        <v>133</v>
      </c>
      <c r="BF178" s="51" t="s">
        <v>133</v>
      </c>
      <c r="BG178" s="53"/>
      <c r="BH178" s="63"/>
      <c r="BI178" s="51"/>
      <c r="BJ178" s="64"/>
      <c r="BK178" s="62" t="s">
        <v>133</v>
      </c>
      <c r="BL178" s="59" t="s">
        <v>133</v>
      </c>
      <c r="BM178" s="50" t="s">
        <v>133</v>
      </c>
      <c r="BN178" s="51" t="s">
        <v>133</v>
      </c>
      <c r="BO178" s="53"/>
      <c r="BP178" s="48" t="s">
        <v>149</v>
      </c>
      <c r="BQ178" s="56" t="str">
        <f t="shared" si="2"/>
        <v/>
      </c>
      <c r="BR178" s="50"/>
      <c r="BS178" s="51"/>
      <c r="BT178" s="53"/>
    </row>
    <row r="179" spans="1:72" ht="180" x14ac:dyDescent="0.25">
      <c r="A179" s="48">
        <v>11</v>
      </c>
      <c r="B179" s="49">
        <v>42011</v>
      </c>
      <c r="C179" s="50" t="s">
        <v>108</v>
      </c>
      <c r="D179" s="51" t="s">
        <v>996</v>
      </c>
      <c r="E179" s="49">
        <v>41988</v>
      </c>
      <c r="F179" s="50">
        <v>5</v>
      </c>
      <c r="G179" s="52" t="s">
        <v>1034</v>
      </c>
      <c r="H179" s="53" t="s">
        <v>998</v>
      </c>
      <c r="I179" s="54" t="s">
        <v>1035</v>
      </c>
      <c r="J179" s="51" t="s">
        <v>1036</v>
      </c>
      <c r="K179" s="50">
        <v>2</v>
      </c>
      <c r="L179" s="50" t="s">
        <v>173</v>
      </c>
      <c r="M179" s="51" t="s">
        <v>1001</v>
      </c>
      <c r="N179" s="55">
        <v>1</v>
      </c>
      <c r="O179" s="49">
        <v>42065</v>
      </c>
      <c r="P179" s="49">
        <v>42157</v>
      </c>
      <c r="Q179" s="56" t="str">
        <f>IF(H179="","",VLOOKUP(H179,#REF!,2,FALSE))</f>
        <v>Director Operativo</v>
      </c>
      <c r="R179" s="51" t="s">
        <v>115</v>
      </c>
      <c r="S179" s="51" t="s">
        <v>1002</v>
      </c>
      <c r="T179" s="51" t="s">
        <v>1003</v>
      </c>
      <c r="U179" s="51" t="s">
        <v>1004</v>
      </c>
      <c r="V179" s="51" t="s">
        <v>1005</v>
      </c>
      <c r="W179" s="57" t="s">
        <v>120</v>
      </c>
      <c r="X179" s="58">
        <v>0</v>
      </c>
      <c r="Y179" s="72">
        <v>0</v>
      </c>
      <c r="Z179" s="50" t="s">
        <v>1006</v>
      </c>
      <c r="AA179" s="60" t="s">
        <v>1006</v>
      </c>
      <c r="AB179" s="61">
        <v>42124</v>
      </c>
      <c r="AC179" s="51"/>
      <c r="AD179" s="50">
        <v>0</v>
      </c>
      <c r="AE179" s="62">
        <v>0</v>
      </c>
      <c r="AF179" s="59">
        <v>0</v>
      </c>
      <c r="AG179" s="50" t="s">
        <v>121</v>
      </c>
      <c r="AH179" s="51" t="s">
        <v>1030</v>
      </c>
      <c r="AI179" s="53" t="s">
        <v>160</v>
      </c>
      <c r="AJ179" s="61">
        <v>42185</v>
      </c>
      <c r="AK179" s="51" t="s">
        <v>1037</v>
      </c>
      <c r="AL179" s="50">
        <v>0.5</v>
      </c>
      <c r="AM179" s="62">
        <v>0.25</v>
      </c>
      <c r="AN179" s="59">
        <v>0.25</v>
      </c>
      <c r="AO179" s="50" t="s">
        <v>121</v>
      </c>
      <c r="AP179" s="51" t="s">
        <v>1038</v>
      </c>
      <c r="AQ179" s="53" t="s">
        <v>148</v>
      </c>
      <c r="AR179" s="61">
        <v>42298</v>
      </c>
      <c r="AS179" s="51" t="s">
        <v>1039</v>
      </c>
      <c r="AT179" s="50">
        <v>2</v>
      </c>
      <c r="AU179" s="62">
        <v>1</v>
      </c>
      <c r="AV179" s="59">
        <v>1</v>
      </c>
      <c r="AW179" s="50" t="s">
        <v>130</v>
      </c>
      <c r="AX179" s="51" t="s">
        <v>1040</v>
      </c>
      <c r="AY179" s="53" t="s">
        <v>160</v>
      </c>
      <c r="AZ179" s="61"/>
      <c r="BA179" s="51"/>
      <c r="BB179" s="50"/>
      <c r="BC179" s="62" t="s">
        <v>133</v>
      </c>
      <c r="BD179" s="59" t="s">
        <v>133</v>
      </c>
      <c r="BE179" s="50" t="s">
        <v>133</v>
      </c>
      <c r="BF179" s="51" t="s">
        <v>133</v>
      </c>
      <c r="BG179" s="53"/>
      <c r="BH179" s="63"/>
      <c r="BI179" s="51"/>
      <c r="BJ179" s="64"/>
      <c r="BK179" s="62" t="s">
        <v>133</v>
      </c>
      <c r="BL179" s="59" t="s">
        <v>133</v>
      </c>
      <c r="BM179" s="50" t="s">
        <v>133</v>
      </c>
      <c r="BN179" s="51" t="s">
        <v>133</v>
      </c>
      <c r="BO179" s="53"/>
      <c r="BP179" s="48" t="s">
        <v>134</v>
      </c>
      <c r="BQ179" s="56" t="str">
        <f t="shared" si="2"/>
        <v>Nicolás David Castillo González</v>
      </c>
      <c r="BR179" s="50"/>
      <c r="BS179" s="51"/>
      <c r="BT179" s="53"/>
    </row>
    <row r="180" spans="1:72" ht="281.25" x14ac:dyDescent="0.25">
      <c r="A180" s="48">
        <v>12</v>
      </c>
      <c r="B180" s="49">
        <v>42060</v>
      </c>
      <c r="C180" s="50" t="s">
        <v>108</v>
      </c>
      <c r="D180" s="51" t="s">
        <v>1041</v>
      </c>
      <c r="E180" s="49">
        <v>42023</v>
      </c>
      <c r="F180" s="50">
        <v>1</v>
      </c>
      <c r="G180" s="52" t="s">
        <v>1042</v>
      </c>
      <c r="H180" s="53" t="s">
        <v>1043</v>
      </c>
      <c r="I180" s="54" t="s">
        <v>1044</v>
      </c>
      <c r="J180" s="51" t="s">
        <v>1045</v>
      </c>
      <c r="K180" s="50">
        <v>5</v>
      </c>
      <c r="L180" s="50" t="s">
        <v>173</v>
      </c>
      <c r="M180" s="51" t="s">
        <v>1046</v>
      </c>
      <c r="N180" s="55">
        <v>1</v>
      </c>
      <c r="O180" s="49">
        <v>42024</v>
      </c>
      <c r="P180" s="49">
        <v>42185</v>
      </c>
      <c r="Q180" s="56" t="str">
        <f>IF(H180="","",VLOOKUP(H180,#REF!,2,FALSE))</f>
        <v>Director Operativo</v>
      </c>
      <c r="R180" s="51" t="s">
        <v>115</v>
      </c>
      <c r="S180" s="51" t="s">
        <v>116</v>
      </c>
      <c r="T180" s="51" t="s">
        <v>1047</v>
      </c>
      <c r="U180" s="51" t="s">
        <v>1048</v>
      </c>
      <c r="V180" s="51" t="s">
        <v>119</v>
      </c>
      <c r="W180" s="57" t="s">
        <v>120</v>
      </c>
      <c r="X180" s="58">
        <v>0</v>
      </c>
      <c r="Y180" s="72">
        <v>0</v>
      </c>
      <c r="Z180" s="50" t="s">
        <v>1006</v>
      </c>
      <c r="AA180" s="60" t="s">
        <v>1006</v>
      </c>
      <c r="AB180" s="61">
        <v>42124</v>
      </c>
      <c r="AC180" s="51"/>
      <c r="AD180" s="50">
        <v>0</v>
      </c>
      <c r="AE180" s="62">
        <v>0</v>
      </c>
      <c r="AF180" s="59">
        <v>0</v>
      </c>
      <c r="AG180" s="50" t="s">
        <v>121</v>
      </c>
      <c r="AH180" s="51" t="s">
        <v>1049</v>
      </c>
      <c r="AI180" s="53" t="s">
        <v>160</v>
      </c>
      <c r="AJ180" s="61">
        <v>42185</v>
      </c>
      <c r="AK180" s="51" t="s">
        <v>1050</v>
      </c>
      <c r="AL180" s="50">
        <v>0</v>
      </c>
      <c r="AM180" s="62">
        <v>0</v>
      </c>
      <c r="AN180" s="59">
        <v>0</v>
      </c>
      <c r="AO180" s="50" t="s">
        <v>121</v>
      </c>
      <c r="AP180" s="51" t="s">
        <v>1051</v>
      </c>
      <c r="AQ180" s="53" t="s">
        <v>160</v>
      </c>
      <c r="AR180" s="61">
        <v>42292</v>
      </c>
      <c r="AS180" s="51" t="s">
        <v>1052</v>
      </c>
      <c r="AT180" s="50">
        <v>5</v>
      </c>
      <c r="AU180" s="62">
        <v>1</v>
      </c>
      <c r="AV180" s="59">
        <v>1</v>
      </c>
      <c r="AW180" s="50" t="s">
        <v>130</v>
      </c>
      <c r="AX180" s="51" t="s">
        <v>1053</v>
      </c>
      <c r="AY180" s="53" t="s">
        <v>148</v>
      </c>
      <c r="AZ180" s="61"/>
      <c r="BA180" s="51"/>
      <c r="BB180" s="50"/>
      <c r="BC180" s="62" t="s">
        <v>133</v>
      </c>
      <c r="BD180" s="59" t="s">
        <v>133</v>
      </c>
      <c r="BE180" s="50" t="s">
        <v>133</v>
      </c>
      <c r="BF180" s="51" t="s">
        <v>133</v>
      </c>
      <c r="BG180" s="53"/>
      <c r="BH180" s="63"/>
      <c r="BI180" s="51"/>
      <c r="BJ180" s="64"/>
      <c r="BK180" s="62" t="s">
        <v>133</v>
      </c>
      <c r="BL180" s="59" t="s">
        <v>133</v>
      </c>
      <c r="BM180" s="50" t="s">
        <v>133</v>
      </c>
      <c r="BN180" s="51" t="s">
        <v>133</v>
      </c>
      <c r="BO180" s="53"/>
      <c r="BP180" s="48" t="s">
        <v>134</v>
      </c>
      <c r="BQ180" s="56" t="str">
        <f t="shared" si="2"/>
        <v>Rubén Antonio Mora Garcés</v>
      </c>
      <c r="BR180" s="50"/>
      <c r="BS180" s="51"/>
      <c r="BT180" s="53"/>
    </row>
    <row r="181" spans="1:72" ht="247.5" x14ac:dyDescent="0.25">
      <c r="A181" s="48">
        <v>12</v>
      </c>
      <c r="B181" s="49">
        <v>42060</v>
      </c>
      <c r="C181" s="50" t="s">
        <v>108</v>
      </c>
      <c r="D181" s="51" t="s">
        <v>1041</v>
      </c>
      <c r="E181" s="49">
        <v>42023</v>
      </c>
      <c r="F181" s="50">
        <v>2</v>
      </c>
      <c r="G181" s="52" t="s">
        <v>1054</v>
      </c>
      <c r="H181" s="53" t="s">
        <v>1043</v>
      </c>
      <c r="I181" s="54" t="s">
        <v>1055</v>
      </c>
      <c r="J181" s="51" t="s">
        <v>1056</v>
      </c>
      <c r="K181" s="50">
        <v>3</v>
      </c>
      <c r="L181" s="50" t="s">
        <v>173</v>
      </c>
      <c r="M181" s="51" t="s">
        <v>1057</v>
      </c>
      <c r="N181" s="55">
        <v>1</v>
      </c>
      <c r="O181" s="49">
        <v>42024</v>
      </c>
      <c r="P181" s="49">
        <v>42185</v>
      </c>
      <c r="Q181" s="56" t="str">
        <f>IF(H181="","",VLOOKUP(H181,#REF!,2,FALSE))</f>
        <v>Director Operativo</v>
      </c>
      <c r="R181" s="51" t="s">
        <v>115</v>
      </c>
      <c r="S181" s="51" t="s">
        <v>116</v>
      </c>
      <c r="T181" s="51" t="s">
        <v>1047</v>
      </c>
      <c r="U181" s="51" t="s">
        <v>1048</v>
      </c>
      <c r="V181" s="51" t="s">
        <v>119</v>
      </c>
      <c r="W181" s="57" t="s">
        <v>120</v>
      </c>
      <c r="X181" s="58">
        <v>0</v>
      </c>
      <c r="Y181" s="72">
        <v>0</v>
      </c>
      <c r="Z181" s="50" t="s">
        <v>1006</v>
      </c>
      <c r="AA181" s="60" t="s">
        <v>1006</v>
      </c>
      <c r="AB181" s="61">
        <v>42124</v>
      </c>
      <c r="AC181" s="51" t="s">
        <v>1058</v>
      </c>
      <c r="AD181" s="50">
        <v>0</v>
      </c>
      <c r="AE181" s="62">
        <v>0</v>
      </c>
      <c r="AF181" s="59">
        <v>0</v>
      </c>
      <c r="AG181" s="50" t="s">
        <v>121</v>
      </c>
      <c r="AH181" s="51" t="s">
        <v>1059</v>
      </c>
      <c r="AI181" s="53" t="s">
        <v>160</v>
      </c>
      <c r="AJ181" s="61">
        <v>42185</v>
      </c>
      <c r="AK181" s="51" t="s">
        <v>196</v>
      </c>
      <c r="AL181" s="50">
        <v>0</v>
      </c>
      <c r="AM181" s="62">
        <v>0</v>
      </c>
      <c r="AN181" s="59">
        <v>0</v>
      </c>
      <c r="AO181" s="50" t="s">
        <v>121</v>
      </c>
      <c r="AP181" s="51" t="s">
        <v>1060</v>
      </c>
      <c r="AQ181" s="53" t="s">
        <v>160</v>
      </c>
      <c r="AR181" s="61">
        <v>42292</v>
      </c>
      <c r="AS181" s="51" t="s">
        <v>1052</v>
      </c>
      <c r="AT181" s="50">
        <v>3</v>
      </c>
      <c r="AU181" s="62">
        <v>1</v>
      </c>
      <c r="AV181" s="59">
        <v>1</v>
      </c>
      <c r="AW181" s="50" t="s">
        <v>130</v>
      </c>
      <c r="AX181" s="51" t="s">
        <v>1061</v>
      </c>
      <c r="AY181" s="53" t="s">
        <v>148</v>
      </c>
      <c r="AZ181" s="61"/>
      <c r="BA181" s="51"/>
      <c r="BB181" s="50"/>
      <c r="BC181" s="62" t="s">
        <v>133</v>
      </c>
      <c r="BD181" s="59" t="s">
        <v>133</v>
      </c>
      <c r="BE181" s="50" t="s">
        <v>133</v>
      </c>
      <c r="BF181" s="51" t="s">
        <v>133</v>
      </c>
      <c r="BG181" s="53"/>
      <c r="BH181" s="63"/>
      <c r="BI181" s="51"/>
      <c r="BJ181" s="64"/>
      <c r="BK181" s="62" t="s">
        <v>133</v>
      </c>
      <c r="BL181" s="59" t="s">
        <v>133</v>
      </c>
      <c r="BM181" s="50" t="s">
        <v>133</v>
      </c>
      <c r="BN181" s="51" t="s">
        <v>133</v>
      </c>
      <c r="BO181" s="53"/>
      <c r="BP181" s="48" t="s">
        <v>134</v>
      </c>
      <c r="BQ181" s="56" t="str">
        <f t="shared" si="2"/>
        <v>Rubén Antonio Mora Garcés</v>
      </c>
      <c r="BR181" s="50"/>
      <c r="BS181" s="51"/>
      <c r="BT181" s="53"/>
    </row>
    <row r="182" spans="1:72" ht="236.25" x14ac:dyDescent="0.25">
      <c r="A182" s="48">
        <v>12</v>
      </c>
      <c r="B182" s="49">
        <v>42060</v>
      </c>
      <c r="C182" s="50" t="s">
        <v>108</v>
      </c>
      <c r="D182" s="51" t="s">
        <v>1041</v>
      </c>
      <c r="E182" s="49">
        <v>42023</v>
      </c>
      <c r="F182" s="50">
        <v>3</v>
      </c>
      <c r="G182" s="52" t="s">
        <v>1062</v>
      </c>
      <c r="H182" s="53" t="s">
        <v>1043</v>
      </c>
      <c r="I182" s="54" t="s">
        <v>1063</v>
      </c>
      <c r="J182" s="51" t="s">
        <v>1064</v>
      </c>
      <c r="K182" s="50">
        <v>3</v>
      </c>
      <c r="L182" s="50" t="s">
        <v>173</v>
      </c>
      <c r="M182" s="51" t="s">
        <v>1057</v>
      </c>
      <c r="N182" s="55">
        <v>1</v>
      </c>
      <c r="O182" s="49">
        <v>42024</v>
      </c>
      <c r="P182" s="49">
        <v>42185</v>
      </c>
      <c r="Q182" s="56" t="str">
        <f>IF(H182="","",VLOOKUP(H182,#REF!,2,FALSE))</f>
        <v>Director Operativo</v>
      </c>
      <c r="R182" s="51" t="s">
        <v>115</v>
      </c>
      <c r="S182" s="51" t="s">
        <v>116</v>
      </c>
      <c r="T182" s="51" t="s">
        <v>1047</v>
      </c>
      <c r="U182" s="51" t="s">
        <v>1048</v>
      </c>
      <c r="V182" s="51" t="s">
        <v>119</v>
      </c>
      <c r="W182" s="57" t="s">
        <v>120</v>
      </c>
      <c r="X182" s="58">
        <v>0</v>
      </c>
      <c r="Y182" s="72">
        <v>0</v>
      </c>
      <c r="Z182" s="50" t="s">
        <v>1006</v>
      </c>
      <c r="AA182" s="60" t="s">
        <v>1006</v>
      </c>
      <c r="AB182" s="61">
        <v>42124</v>
      </c>
      <c r="AC182" s="51"/>
      <c r="AD182" s="50">
        <v>0</v>
      </c>
      <c r="AE182" s="62">
        <v>0</v>
      </c>
      <c r="AF182" s="59">
        <v>0</v>
      </c>
      <c r="AG182" s="50" t="s">
        <v>121</v>
      </c>
      <c r="AH182" s="51" t="s">
        <v>1065</v>
      </c>
      <c r="AI182" s="53" t="s">
        <v>160</v>
      </c>
      <c r="AJ182" s="61">
        <v>42185</v>
      </c>
      <c r="AK182" s="51" t="s">
        <v>1050</v>
      </c>
      <c r="AL182" s="50">
        <v>0</v>
      </c>
      <c r="AM182" s="62">
        <v>0</v>
      </c>
      <c r="AN182" s="59">
        <v>0</v>
      </c>
      <c r="AO182" s="50" t="s">
        <v>121</v>
      </c>
      <c r="AP182" s="51" t="s">
        <v>1051</v>
      </c>
      <c r="AQ182" s="53" t="s">
        <v>160</v>
      </c>
      <c r="AR182" s="61">
        <v>42292</v>
      </c>
      <c r="AS182" s="51" t="s">
        <v>1052</v>
      </c>
      <c r="AT182" s="50">
        <v>3</v>
      </c>
      <c r="AU182" s="62">
        <v>1</v>
      </c>
      <c r="AV182" s="59">
        <v>1</v>
      </c>
      <c r="AW182" s="50" t="s">
        <v>130</v>
      </c>
      <c r="AX182" s="51" t="s">
        <v>1053</v>
      </c>
      <c r="AY182" s="53" t="s">
        <v>148</v>
      </c>
      <c r="AZ182" s="61"/>
      <c r="BA182" s="51"/>
      <c r="BB182" s="50"/>
      <c r="BC182" s="62" t="s">
        <v>133</v>
      </c>
      <c r="BD182" s="59" t="s">
        <v>133</v>
      </c>
      <c r="BE182" s="50" t="s">
        <v>133</v>
      </c>
      <c r="BF182" s="51" t="s">
        <v>133</v>
      </c>
      <c r="BG182" s="53"/>
      <c r="BH182" s="63"/>
      <c r="BI182" s="51"/>
      <c r="BJ182" s="64"/>
      <c r="BK182" s="62" t="s">
        <v>133</v>
      </c>
      <c r="BL182" s="59" t="s">
        <v>133</v>
      </c>
      <c r="BM182" s="50" t="s">
        <v>133</v>
      </c>
      <c r="BN182" s="51" t="s">
        <v>133</v>
      </c>
      <c r="BO182" s="53"/>
      <c r="BP182" s="48" t="s">
        <v>134</v>
      </c>
      <c r="BQ182" s="56" t="str">
        <f t="shared" si="2"/>
        <v>Rubén Antonio Mora Garcés</v>
      </c>
      <c r="BR182" s="50"/>
      <c r="BS182" s="51"/>
      <c r="BT182" s="53"/>
    </row>
    <row r="183" spans="1:72" ht="168.75" x14ac:dyDescent="0.25">
      <c r="A183" s="48">
        <v>12</v>
      </c>
      <c r="B183" s="49">
        <v>42060</v>
      </c>
      <c r="C183" s="50" t="s">
        <v>108</v>
      </c>
      <c r="D183" s="51" t="s">
        <v>1041</v>
      </c>
      <c r="E183" s="49">
        <v>42023</v>
      </c>
      <c r="F183" s="50">
        <v>4</v>
      </c>
      <c r="G183" s="52" t="s">
        <v>1066</v>
      </c>
      <c r="H183" s="53" t="s">
        <v>1043</v>
      </c>
      <c r="I183" s="54" t="s">
        <v>1067</v>
      </c>
      <c r="J183" s="51" t="s">
        <v>1068</v>
      </c>
      <c r="K183" s="50">
        <v>2</v>
      </c>
      <c r="L183" s="50" t="s">
        <v>173</v>
      </c>
      <c r="M183" s="51" t="s">
        <v>1057</v>
      </c>
      <c r="N183" s="55">
        <v>1</v>
      </c>
      <c r="O183" s="49">
        <v>42024</v>
      </c>
      <c r="P183" s="49">
        <v>42185</v>
      </c>
      <c r="Q183" s="56" t="str">
        <f>IF(H183="","",VLOOKUP(H183,#REF!,2,FALSE))</f>
        <v>Director Operativo</v>
      </c>
      <c r="R183" s="51" t="s">
        <v>115</v>
      </c>
      <c r="S183" s="51" t="s">
        <v>116</v>
      </c>
      <c r="T183" s="51" t="s">
        <v>1047</v>
      </c>
      <c r="U183" s="51" t="s">
        <v>1048</v>
      </c>
      <c r="V183" s="51" t="s">
        <v>119</v>
      </c>
      <c r="W183" s="57" t="s">
        <v>120</v>
      </c>
      <c r="X183" s="58">
        <v>0</v>
      </c>
      <c r="Y183" s="72">
        <v>0</v>
      </c>
      <c r="Z183" s="50" t="s">
        <v>1006</v>
      </c>
      <c r="AA183" s="60" t="s">
        <v>1006</v>
      </c>
      <c r="AB183" s="61">
        <v>42124</v>
      </c>
      <c r="AC183" s="51" t="s">
        <v>1069</v>
      </c>
      <c r="AD183" s="50">
        <v>0.4</v>
      </c>
      <c r="AE183" s="62">
        <v>0.2</v>
      </c>
      <c r="AF183" s="59">
        <v>0.2</v>
      </c>
      <c r="AG183" s="50" t="s">
        <v>121</v>
      </c>
      <c r="AH183" s="51" t="s">
        <v>1070</v>
      </c>
      <c r="AI183" s="53" t="s">
        <v>160</v>
      </c>
      <c r="AJ183" s="61">
        <v>42185</v>
      </c>
      <c r="AK183" s="51" t="s">
        <v>196</v>
      </c>
      <c r="AL183" s="50">
        <v>0</v>
      </c>
      <c r="AM183" s="62">
        <v>0</v>
      </c>
      <c r="AN183" s="59">
        <v>0.2</v>
      </c>
      <c r="AO183" s="50" t="s">
        <v>121</v>
      </c>
      <c r="AP183" s="51" t="s">
        <v>1071</v>
      </c>
      <c r="AQ183" s="53" t="s">
        <v>160</v>
      </c>
      <c r="AR183" s="61">
        <v>42292</v>
      </c>
      <c r="AS183" s="51" t="s">
        <v>1072</v>
      </c>
      <c r="AT183" s="50">
        <v>2</v>
      </c>
      <c r="AU183" s="62">
        <v>1</v>
      </c>
      <c r="AV183" s="59">
        <v>1</v>
      </c>
      <c r="AW183" s="50" t="s">
        <v>130</v>
      </c>
      <c r="AX183" s="51" t="s">
        <v>1073</v>
      </c>
      <c r="AY183" s="53" t="s">
        <v>148</v>
      </c>
      <c r="AZ183" s="61"/>
      <c r="BA183" s="51"/>
      <c r="BB183" s="50"/>
      <c r="BC183" s="62" t="s">
        <v>133</v>
      </c>
      <c r="BD183" s="59" t="s">
        <v>133</v>
      </c>
      <c r="BE183" s="50" t="s">
        <v>133</v>
      </c>
      <c r="BF183" s="51" t="s">
        <v>133</v>
      </c>
      <c r="BG183" s="53"/>
      <c r="BH183" s="63"/>
      <c r="BI183" s="51"/>
      <c r="BJ183" s="64"/>
      <c r="BK183" s="62" t="s">
        <v>133</v>
      </c>
      <c r="BL183" s="59" t="s">
        <v>133</v>
      </c>
      <c r="BM183" s="50" t="s">
        <v>133</v>
      </c>
      <c r="BN183" s="51" t="s">
        <v>133</v>
      </c>
      <c r="BO183" s="53"/>
      <c r="BP183" s="48" t="s">
        <v>134</v>
      </c>
      <c r="BQ183" s="56" t="str">
        <f t="shared" si="2"/>
        <v>Rubén Antonio Mora Garcés</v>
      </c>
      <c r="BR183" s="50"/>
      <c r="BS183" s="51"/>
      <c r="BT183" s="53"/>
    </row>
    <row r="184" spans="1:72" ht="292.5" x14ac:dyDescent="0.25">
      <c r="A184" s="48">
        <v>12</v>
      </c>
      <c r="B184" s="49">
        <v>42060</v>
      </c>
      <c r="C184" s="50" t="s">
        <v>108</v>
      </c>
      <c r="D184" s="51" t="s">
        <v>1041</v>
      </c>
      <c r="E184" s="49">
        <v>42023</v>
      </c>
      <c r="F184" s="50">
        <v>5</v>
      </c>
      <c r="G184" s="52" t="s">
        <v>1074</v>
      </c>
      <c r="H184" s="53" t="s">
        <v>1043</v>
      </c>
      <c r="I184" s="54" t="s">
        <v>1075</v>
      </c>
      <c r="J184" s="51" t="s">
        <v>1076</v>
      </c>
      <c r="K184" s="50">
        <v>3</v>
      </c>
      <c r="L184" s="50" t="s">
        <v>173</v>
      </c>
      <c r="M184" s="51" t="s">
        <v>1077</v>
      </c>
      <c r="N184" s="55">
        <v>1</v>
      </c>
      <c r="O184" s="49">
        <v>42051</v>
      </c>
      <c r="P184" s="49">
        <v>42136</v>
      </c>
      <c r="Q184" s="56" t="str">
        <f>IF(H184="","",VLOOKUP(H184,#REF!,2,FALSE))</f>
        <v>Director Operativo</v>
      </c>
      <c r="R184" s="51" t="s">
        <v>115</v>
      </c>
      <c r="S184" s="51" t="s">
        <v>423</v>
      </c>
      <c r="T184" s="51" t="s">
        <v>424</v>
      </c>
      <c r="U184" s="51" t="s">
        <v>115</v>
      </c>
      <c r="V184" s="51" t="s">
        <v>119</v>
      </c>
      <c r="W184" s="57" t="s">
        <v>120</v>
      </c>
      <c r="X184" s="58">
        <v>0</v>
      </c>
      <c r="Y184" s="72">
        <v>0</v>
      </c>
      <c r="Z184" s="50" t="s">
        <v>1006</v>
      </c>
      <c r="AA184" s="60" t="s">
        <v>1006</v>
      </c>
      <c r="AB184" s="61">
        <v>42124</v>
      </c>
      <c r="AC184" s="51"/>
      <c r="AD184" s="50">
        <v>3</v>
      </c>
      <c r="AE184" s="62">
        <v>1</v>
      </c>
      <c r="AF184" s="59">
        <v>1</v>
      </c>
      <c r="AG184" s="50" t="s">
        <v>130</v>
      </c>
      <c r="AH184" s="51" t="s">
        <v>1078</v>
      </c>
      <c r="AI184" s="53" t="s">
        <v>160</v>
      </c>
      <c r="AJ184" s="61"/>
      <c r="AK184" s="51"/>
      <c r="AL184" s="50"/>
      <c r="AM184" s="62" t="s">
        <v>133</v>
      </c>
      <c r="AN184" s="59" t="s">
        <v>133</v>
      </c>
      <c r="AO184" s="50" t="s">
        <v>133</v>
      </c>
      <c r="AP184" s="51" t="s">
        <v>133</v>
      </c>
      <c r="AQ184" s="53"/>
      <c r="AR184" s="61"/>
      <c r="AS184" s="51"/>
      <c r="AT184" s="50"/>
      <c r="AU184" s="62" t="s">
        <v>133</v>
      </c>
      <c r="AV184" s="59" t="s">
        <v>133</v>
      </c>
      <c r="AW184" s="50" t="s">
        <v>133</v>
      </c>
      <c r="AX184" s="51" t="s">
        <v>133</v>
      </c>
      <c r="AY184" s="53"/>
      <c r="AZ184" s="61"/>
      <c r="BA184" s="51"/>
      <c r="BB184" s="50"/>
      <c r="BC184" s="62" t="s">
        <v>133</v>
      </c>
      <c r="BD184" s="59" t="s">
        <v>133</v>
      </c>
      <c r="BE184" s="50" t="s">
        <v>133</v>
      </c>
      <c r="BF184" s="51" t="s">
        <v>133</v>
      </c>
      <c r="BG184" s="53"/>
      <c r="BH184" s="63"/>
      <c r="BI184" s="51"/>
      <c r="BJ184" s="64"/>
      <c r="BK184" s="62" t="s">
        <v>133</v>
      </c>
      <c r="BL184" s="59" t="s">
        <v>133</v>
      </c>
      <c r="BM184" s="50" t="s">
        <v>133</v>
      </c>
      <c r="BN184" s="51" t="s">
        <v>133</v>
      </c>
      <c r="BO184" s="53"/>
      <c r="BP184" s="48" t="s">
        <v>134</v>
      </c>
      <c r="BQ184" s="56" t="str">
        <f t="shared" si="2"/>
        <v>Nicolás David Castillo González</v>
      </c>
      <c r="BR184" s="50" t="s">
        <v>236</v>
      </c>
      <c r="BS184" s="51" t="s">
        <v>160</v>
      </c>
      <c r="BT184" s="53"/>
    </row>
    <row r="185" spans="1:72" ht="303.75" x14ac:dyDescent="0.25">
      <c r="A185" s="48">
        <v>12</v>
      </c>
      <c r="B185" s="49">
        <v>42060</v>
      </c>
      <c r="C185" s="50" t="s">
        <v>108</v>
      </c>
      <c r="D185" s="51" t="s">
        <v>1041</v>
      </c>
      <c r="E185" s="49">
        <v>42023</v>
      </c>
      <c r="F185" s="50">
        <v>5</v>
      </c>
      <c r="G185" s="52" t="s">
        <v>1079</v>
      </c>
      <c r="H185" s="53" t="s">
        <v>1043</v>
      </c>
      <c r="I185" s="54" t="s">
        <v>1075</v>
      </c>
      <c r="J185" s="51" t="s">
        <v>1080</v>
      </c>
      <c r="K185" s="50">
        <v>4</v>
      </c>
      <c r="L185" s="50" t="s">
        <v>173</v>
      </c>
      <c r="M185" s="51" t="s">
        <v>1077</v>
      </c>
      <c r="N185" s="55">
        <v>1</v>
      </c>
      <c r="O185" s="49">
        <v>42051</v>
      </c>
      <c r="P185" s="49">
        <v>42136</v>
      </c>
      <c r="Q185" s="56" t="str">
        <f>IF(H185="","",VLOOKUP(H185,#REF!,2,FALSE))</f>
        <v>Director Operativo</v>
      </c>
      <c r="R185" s="51" t="s">
        <v>115</v>
      </c>
      <c r="S185" s="51" t="s">
        <v>1081</v>
      </c>
      <c r="T185" s="51" t="s">
        <v>1082</v>
      </c>
      <c r="U185" s="51" t="s">
        <v>1083</v>
      </c>
      <c r="V185" s="51" t="s">
        <v>119</v>
      </c>
      <c r="W185" s="57" t="s">
        <v>120</v>
      </c>
      <c r="X185" s="58">
        <v>0</v>
      </c>
      <c r="Y185" s="72">
        <v>0</v>
      </c>
      <c r="Z185" s="50" t="s">
        <v>1006</v>
      </c>
      <c r="AA185" s="60" t="s">
        <v>1006</v>
      </c>
      <c r="AB185" s="61">
        <v>42124</v>
      </c>
      <c r="AC185" s="51" t="s">
        <v>1084</v>
      </c>
      <c r="AD185" s="50">
        <v>4</v>
      </c>
      <c r="AE185" s="62">
        <v>1</v>
      </c>
      <c r="AF185" s="59">
        <v>1</v>
      </c>
      <c r="AG185" s="50" t="s">
        <v>130</v>
      </c>
      <c r="AH185" s="51" t="s">
        <v>1085</v>
      </c>
      <c r="AI185" s="53" t="s">
        <v>160</v>
      </c>
      <c r="AJ185" s="61"/>
      <c r="AK185" s="51"/>
      <c r="AL185" s="50"/>
      <c r="AM185" s="62" t="s">
        <v>133</v>
      </c>
      <c r="AN185" s="59" t="s">
        <v>133</v>
      </c>
      <c r="AO185" s="50" t="s">
        <v>133</v>
      </c>
      <c r="AP185" s="51" t="s">
        <v>133</v>
      </c>
      <c r="AQ185" s="53"/>
      <c r="AR185" s="61"/>
      <c r="AS185" s="51"/>
      <c r="AT185" s="50"/>
      <c r="AU185" s="62" t="s">
        <v>133</v>
      </c>
      <c r="AV185" s="59" t="s">
        <v>133</v>
      </c>
      <c r="AW185" s="50" t="s">
        <v>133</v>
      </c>
      <c r="AX185" s="51" t="s">
        <v>133</v>
      </c>
      <c r="AY185" s="53"/>
      <c r="AZ185" s="61"/>
      <c r="BA185" s="51"/>
      <c r="BB185" s="50"/>
      <c r="BC185" s="62" t="s">
        <v>133</v>
      </c>
      <c r="BD185" s="59" t="s">
        <v>133</v>
      </c>
      <c r="BE185" s="50" t="s">
        <v>133</v>
      </c>
      <c r="BF185" s="51" t="s">
        <v>133</v>
      </c>
      <c r="BG185" s="53"/>
      <c r="BH185" s="63"/>
      <c r="BI185" s="51"/>
      <c r="BJ185" s="64"/>
      <c r="BK185" s="62" t="s">
        <v>133</v>
      </c>
      <c r="BL185" s="59" t="s">
        <v>133</v>
      </c>
      <c r="BM185" s="50" t="s">
        <v>133</v>
      </c>
      <c r="BN185" s="51" t="s">
        <v>133</v>
      </c>
      <c r="BO185" s="53"/>
      <c r="BP185" s="48" t="s">
        <v>134</v>
      </c>
      <c r="BQ185" s="56" t="str">
        <f t="shared" si="2"/>
        <v>Nicolás David Castillo González</v>
      </c>
      <c r="BR185" s="50" t="s">
        <v>236</v>
      </c>
      <c r="BS185" s="51" t="s">
        <v>160</v>
      </c>
      <c r="BT185" s="53"/>
    </row>
    <row r="186" spans="1:72" ht="315" x14ac:dyDescent="0.25">
      <c r="A186" s="48">
        <v>12</v>
      </c>
      <c r="B186" s="49">
        <v>42060</v>
      </c>
      <c r="C186" s="50" t="s">
        <v>108</v>
      </c>
      <c r="D186" s="51" t="s">
        <v>1041</v>
      </c>
      <c r="E186" s="49">
        <v>42023</v>
      </c>
      <c r="F186" s="50">
        <v>6</v>
      </c>
      <c r="G186" s="52" t="s">
        <v>1086</v>
      </c>
      <c r="H186" s="53" t="s">
        <v>1043</v>
      </c>
      <c r="I186" s="54" t="s">
        <v>1087</v>
      </c>
      <c r="J186" s="51" t="s">
        <v>1088</v>
      </c>
      <c r="K186" s="50">
        <v>2</v>
      </c>
      <c r="L186" s="50" t="s">
        <v>173</v>
      </c>
      <c r="M186" s="51" t="s">
        <v>1089</v>
      </c>
      <c r="N186" s="55">
        <v>1</v>
      </c>
      <c r="O186" s="49">
        <v>42024</v>
      </c>
      <c r="P186" s="49">
        <v>42185</v>
      </c>
      <c r="Q186" s="56" t="str">
        <f>IF(H186="","",VLOOKUP(H186,#REF!,2,FALSE))</f>
        <v>Director Operativo</v>
      </c>
      <c r="R186" s="51" t="s">
        <v>115</v>
      </c>
      <c r="S186" s="51" t="s">
        <v>726</v>
      </c>
      <c r="T186" s="51" t="s">
        <v>727</v>
      </c>
      <c r="U186" s="51" t="s">
        <v>728</v>
      </c>
      <c r="V186" s="51" t="s">
        <v>119</v>
      </c>
      <c r="W186" s="57" t="s">
        <v>120</v>
      </c>
      <c r="X186" s="58">
        <v>0</v>
      </c>
      <c r="Y186" s="72">
        <v>0</v>
      </c>
      <c r="Z186" s="50" t="s">
        <v>1006</v>
      </c>
      <c r="AA186" s="60" t="s">
        <v>1006</v>
      </c>
      <c r="AB186" s="61">
        <v>42124</v>
      </c>
      <c r="AC186" s="51"/>
      <c r="AD186" s="50">
        <v>0</v>
      </c>
      <c r="AE186" s="62">
        <v>0</v>
      </c>
      <c r="AF186" s="59">
        <v>0</v>
      </c>
      <c r="AG186" s="50" t="s">
        <v>121</v>
      </c>
      <c r="AH186" s="51" t="s">
        <v>1090</v>
      </c>
      <c r="AI186" s="53" t="s">
        <v>160</v>
      </c>
      <c r="AJ186" s="61">
        <v>42185</v>
      </c>
      <c r="AK186" s="51" t="s">
        <v>1091</v>
      </c>
      <c r="AL186" s="50">
        <v>2</v>
      </c>
      <c r="AM186" s="62">
        <v>1</v>
      </c>
      <c r="AN186" s="59">
        <v>1</v>
      </c>
      <c r="AO186" s="50" t="s">
        <v>130</v>
      </c>
      <c r="AP186" s="51" t="s">
        <v>1092</v>
      </c>
      <c r="AQ186" s="53" t="s">
        <v>160</v>
      </c>
      <c r="AR186" s="61"/>
      <c r="AS186" s="51"/>
      <c r="AT186" s="50"/>
      <c r="AU186" s="62" t="s">
        <v>133</v>
      </c>
      <c r="AV186" s="59" t="s">
        <v>133</v>
      </c>
      <c r="AW186" s="50" t="s">
        <v>133</v>
      </c>
      <c r="AX186" s="51" t="s">
        <v>133</v>
      </c>
      <c r="AY186" s="53"/>
      <c r="AZ186" s="61"/>
      <c r="BA186" s="51"/>
      <c r="BB186" s="50"/>
      <c r="BC186" s="62" t="s">
        <v>133</v>
      </c>
      <c r="BD186" s="59" t="s">
        <v>133</v>
      </c>
      <c r="BE186" s="50" t="s">
        <v>133</v>
      </c>
      <c r="BF186" s="51" t="s">
        <v>133</v>
      </c>
      <c r="BG186" s="53"/>
      <c r="BH186" s="63"/>
      <c r="BI186" s="51"/>
      <c r="BJ186" s="64"/>
      <c r="BK186" s="62" t="s">
        <v>133</v>
      </c>
      <c r="BL186" s="59" t="s">
        <v>133</v>
      </c>
      <c r="BM186" s="50" t="s">
        <v>133</v>
      </c>
      <c r="BN186" s="51" t="s">
        <v>133</v>
      </c>
      <c r="BO186" s="53"/>
      <c r="BP186" s="48" t="s">
        <v>134</v>
      </c>
      <c r="BQ186" s="56" t="str">
        <f t="shared" si="2"/>
        <v>Nicolás David Castillo González</v>
      </c>
      <c r="BR186" s="50" t="s">
        <v>236</v>
      </c>
      <c r="BS186" s="51" t="s">
        <v>160</v>
      </c>
      <c r="BT186" s="53"/>
    </row>
    <row r="187" spans="1:72" ht="292.5" x14ac:dyDescent="0.25">
      <c r="A187" s="48">
        <v>12</v>
      </c>
      <c r="B187" s="49">
        <v>42060</v>
      </c>
      <c r="C187" s="50" t="s">
        <v>108</v>
      </c>
      <c r="D187" s="51" t="s">
        <v>1041</v>
      </c>
      <c r="E187" s="49">
        <v>42023</v>
      </c>
      <c r="F187" s="50">
        <v>6</v>
      </c>
      <c r="G187" s="52" t="s">
        <v>1093</v>
      </c>
      <c r="H187" s="53" t="s">
        <v>1043</v>
      </c>
      <c r="I187" s="54" t="s">
        <v>1094</v>
      </c>
      <c r="J187" s="51" t="s">
        <v>1095</v>
      </c>
      <c r="K187" s="50">
        <v>2</v>
      </c>
      <c r="L187" s="50" t="s">
        <v>173</v>
      </c>
      <c r="M187" s="51" t="s">
        <v>1096</v>
      </c>
      <c r="N187" s="55">
        <v>1</v>
      </c>
      <c r="O187" s="49">
        <v>42024</v>
      </c>
      <c r="P187" s="49">
        <v>42185</v>
      </c>
      <c r="Q187" s="56" t="str">
        <f>IF(H187="","",VLOOKUP(H187,#REF!,2,FALSE))</f>
        <v>Director Operativo</v>
      </c>
      <c r="R187" s="51" t="s">
        <v>115</v>
      </c>
      <c r="S187" s="51" t="s">
        <v>283</v>
      </c>
      <c r="T187" s="51" t="s">
        <v>284</v>
      </c>
      <c r="U187" s="51" t="s">
        <v>285</v>
      </c>
      <c r="V187" s="51" t="s">
        <v>119</v>
      </c>
      <c r="W187" s="57" t="s">
        <v>120</v>
      </c>
      <c r="X187" s="58">
        <v>0</v>
      </c>
      <c r="Y187" s="72">
        <v>0</v>
      </c>
      <c r="Z187" s="50" t="s">
        <v>1006</v>
      </c>
      <c r="AA187" s="60" t="s">
        <v>1006</v>
      </c>
      <c r="AB187" s="61">
        <v>42124</v>
      </c>
      <c r="AC187" s="51"/>
      <c r="AD187" s="50">
        <v>0</v>
      </c>
      <c r="AE187" s="62">
        <v>0</v>
      </c>
      <c r="AF187" s="59">
        <v>0</v>
      </c>
      <c r="AG187" s="50" t="s">
        <v>121</v>
      </c>
      <c r="AH187" s="51" t="s">
        <v>1097</v>
      </c>
      <c r="AI187" s="53" t="s">
        <v>160</v>
      </c>
      <c r="AJ187" s="61">
        <v>42185</v>
      </c>
      <c r="AK187" s="51" t="s">
        <v>1098</v>
      </c>
      <c r="AL187" s="50">
        <v>2</v>
      </c>
      <c r="AM187" s="62">
        <v>1</v>
      </c>
      <c r="AN187" s="59">
        <v>1</v>
      </c>
      <c r="AO187" s="50" t="s">
        <v>130</v>
      </c>
      <c r="AP187" s="51" t="s">
        <v>1099</v>
      </c>
      <c r="AQ187" s="53" t="s">
        <v>148</v>
      </c>
      <c r="AR187" s="61"/>
      <c r="AS187" s="51"/>
      <c r="AT187" s="50"/>
      <c r="AU187" s="62" t="s">
        <v>133</v>
      </c>
      <c r="AV187" s="59" t="s">
        <v>133</v>
      </c>
      <c r="AW187" s="50" t="s">
        <v>133</v>
      </c>
      <c r="AX187" s="51" t="s">
        <v>133</v>
      </c>
      <c r="AY187" s="53"/>
      <c r="AZ187" s="61"/>
      <c r="BA187" s="51"/>
      <c r="BB187" s="50"/>
      <c r="BC187" s="62" t="s">
        <v>133</v>
      </c>
      <c r="BD187" s="59" t="s">
        <v>133</v>
      </c>
      <c r="BE187" s="50" t="s">
        <v>133</v>
      </c>
      <c r="BF187" s="51" t="s">
        <v>133</v>
      </c>
      <c r="BG187" s="53"/>
      <c r="BH187" s="63"/>
      <c r="BI187" s="51"/>
      <c r="BJ187" s="64"/>
      <c r="BK187" s="62" t="s">
        <v>133</v>
      </c>
      <c r="BL187" s="59" t="s">
        <v>133</v>
      </c>
      <c r="BM187" s="50" t="s">
        <v>133</v>
      </c>
      <c r="BN187" s="51" t="s">
        <v>133</v>
      </c>
      <c r="BO187" s="53"/>
      <c r="BP187" s="48" t="s">
        <v>134</v>
      </c>
      <c r="BQ187" s="56" t="str">
        <f t="shared" si="2"/>
        <v>Rubén Antonio Mora Garcés</v>
      </c>
      <c r="BR187" s="50" t="s">
        <v>236</v>
      </c>
      <c r="BS187" s="51" t="s">
        <v>148</v>
      </c>
      <c r="BT187" s="53"/>
    </row>
    <row r="188" spans="1:72" ht="123.75" x14ac:dyDescent="0.25">
      <c r="A188" s="48">
        <v>12</v>
      </c>
      <c r="B188" s="49">
        <v>42060</v>
      </c>
      <c r="C188" s="50" t="s">
        <v>108</v>
      </c>
      <c r="D188" s="51" t="s">
        <v>1041</v>
      </c>
      <c r="E188" s="49">
        <v>42023</v>
      </c>
      <c r="F188" s="50">
        <v>7</v>
      </c>
      <c r="G188" s="52" t="s">
        <v>1100</v>
      </c>
      <c r="H188" s="53" t="s">
        <v>1043</v>
      </c>
      <c r="I188" s="54" t="s">
        <v>1101</v>
      </c>
      <c r="J188" s="51" t="s">
        <v>1102</v>
      </c>
      <c r="K188" s="50">
        <v>1</v>
      </c>
      <c r="L188" s="50" t="s">
        <v>173</v>
      </c>
      <c r="M188" s="51" t="s">
        <v>1103</v>
      </c>
      <c r="N188" s="55">
        <v>1</v>
      </c>
      <c r="O188" s="49">
        <v>42024</v>
      </c>
      <c r="P188" s="49">
        <v>42185</v>
      </c>
      <c r="Q188" s="56" t="str">
        <f>IF(H188="","",VLOOKUP(H188,#REF!,2,FALSE))</f>
        <v>Director Operativo</v>
      </c>
      <c r="R188" s="51" t="s">
        <v>115</v>
      </c>
      <c r="S188" s="51" t="s">
        <v>116</v>
      </c>
      <c r="T188" s="51" t="s">
        <v>1047</v>
      </c>
      <c r="U188" s="51" t="s">
        <v>1048</v>
      </c>
      <c r="V188" s="51" t="s">
        <v>119</v>
      </c>
      <c r="W188" s="57" t="s">
        <v>120</v>
      </c>
      <c r="X188" s="58">
        <v>0</v>
      </c>
      <c r="Y188" s="72">
        <v>0</v>
      </c>
      <c r="Z188" s="50" t="s">
        <v>1006</v>
      </c>
      <c r="AA188" s="60" t="s">
        <v>1006</v>
      </c>
      <c r="AB188" s="61">
        <v>42124</v>
      </c>
      <c r="AC188" s="51" t="s">
        <v>1104</v>
      </c>
      <c r="AD188" s="50">
        <v>0.2</v>
      </c>
      <c r="AE188" s="62">
        <v>0.2</v>
      </c>
      <c r="AF188" s="59">
        <v>0.2</v>
      </c>
      <c r="AG188" s="50" t="s">
        <v>121</v>
      </c>
      <c r="AH188" s="51" t="s">
        <v>1105</v>
      </c>
      <c r="AI188" s="53" t="s">
        <v>160</v>
      </c>
      <c r="AJ188" s="61">
        <v>42185</v>
      </c>
      <c r="AK188" s="51" t="s">
        <v>1106</v>
      </c>
      <c r="AL188" s="50">
        <v>0.3</v>
      </c>
      <c r="AM188" s="62">
        <v>0.3</v>
      </c>
      <c r="AN188" s="59">
        <v>0.3</v>
      </c>
      <c r="AO188" s="50" t="s">
        <v>121</v>
      </c>
      <c r="AP188" s="51" t="s">
        <v>1107</v>
      </c>
      <c r="AQ188" s="53" t="s">
        <v>160</v>
      </c>
      <c r="AR188" s="61">
        <v>42292</v>
      </c>
      <c r="AS188" s="51" t="s">
        <v>946</v>
      </c>
      <c r="AT188" s="50">
        <v>0</v>
      </c>
      <c r="AU188" s="62">
        <v>0</v>
      </c>
      <c r="AV188" s="59">
        <v>0.3</v>
      </c>
      <c r="AW188" s="50" t="s">
        <v>121</v>
      </c>
      <c r="AX188" s="51" t="s">
        <v>1108</v>
      </c>
      <c r="AY188" s="53" t="s">
        <v>148</v>
      </c>
      <c r="AZ188" s="61"/>
      <c r="BA188" s="51"/>
      <c r="BB188" s="50"/>
      <c r="BC188" s="62" t="s">
        <v>133</v>
      </c>
      <c r="BD188" s="59" t="s">
        <v>133</v>
      </c>
      <c r="BE188" s="50" t="s">
        <v>133</v>
      </c>
      <c r="BF188" s="51" t="s">
        <v>133</v>
      </c>
      <c r="BG188" s="53"/>
      <c r="BH188" s="63"/>
      <c r="BI188" s="51"/>
      <c r="BJ188" s="64"/>
      <c r="BK188" s="62" t="s">
        <v>133</v>
      </c>
      <c r="BL188" s="59" t="s">
        <v>133</v>
      </c>
      <c r="BM188" s="50" t="s">
        <v>133</v>
      </c>
      <c r="BN188" s="51" t="s">
        <v>133</v>
      </c>
      <c r="BO188" s="53"/>
      <c r="BP188" s="48" t="s">
        <v>149</v>
      </c>
      <c r="BQ188" s="56" t="str">
        <f t="shared" si="2"/>
        <v/>
      </c>
      <c r="BR188" s="50"/>
      <c r="BS188" s="51"/>
      <c r="BT188" s="53"/>
    </row>
    <row r="189" spans="1:72" ht="135" x14ac:dyDescent="0.25">
      <c r="A189" s="48">
        <v>12</v>
      </c>
      <c r="B189" s="49">
        <v>42060</v>
      </c>
      <c r="C189" s="50" t="s">
        <v>108</v>
      </c>
      <c r="D189" s="51" t="s">
        <v>1041</v>
      </c>
      <c r="E189" s="49">
        <v>42023</v>
      </c>
      <c r="F189" s="50">
        <v>7</v>
      </c>
      <c r="G189" s="52" t="s">
        <v>1100</v>
      </c>
      <c r="H189" s="53" t="s">
        <v>1043</v>
      </c>
      <c r="I189" s="54" t="s">
        <v>1109</v>
      </c>
      <c r="J189" s="51" t="s">
        <v>1110</v>
      </c>
      <c r="K189" s="50">
        <v>1</v>
      </c>
      <c r="L189" s="50" t="s">
        <v>173</v>
      </c>
      <c r="M189" s="51" t="s">
        <v>1103</v>
      </c>
      <c r="N189" s="55">
        <v>1</v>
      </c>
      <c r="O189" s="49">
        <v>42024</v>
      </c>
      <c r="P189" s="49">
        <v>42185</v>
      </c>
      <c r="Q189" s="56" t="str">
        <f>IF(H189="","",VLOOKUP(H189,#REF!,2,FALSE))</f>
        <v>Director Operativo</v>
      </c>
      <c r="R189" s="51" t="s">
        <v>115</v>
      </c>
      <c r="S189" s="51" t="s">
        <v>218</v>
      </c>
      <c r="T189" s="51" t="s">
        <v>219</v>
      </c>
      <c r="U189" s="51" t="s">
        <v>220</v>
      </c>
      <c r="V189" s="51" t="s">
        <v>119</v>
      </c>
      <c r="W189" s="57" t="s">
        <v>120</v>
      </c>
      <c r="X189" s="58">
        <v>0</v>
      </c>
      <c r="Y189" s="72">
        <v>0</v>
      </c>
      <c r="Z189" s="50" t="s">
        <v>1006</v>
      </c>
      <c r="AA189" s="60" t="s">
        <v>1006</v>
      </c>
      <c r="AB189" s="61">
        <v>42124</v>
      </c>
      <c r="AC189" s="51" t="s">
        <v>1104</v>
      </c>
      <c r="AD189" s="50">
        <v>0.2</v>
      </c>
      <c r="AE189" s="62">
        <v>0.2</v>
      </c>
      <c r="AF189" s="59">
        <v>0.2</v>
      </c>
      <c r="AG189" s="50" t="s">
        <v>121</v>
      </c>
      <c r="AH189" s="51" t="s">
        <v>1111</v>
      </c>
      <c r="AI189" s="53" t="s">
        <v>160</v>
      </c>
      <c r="AJ189" s="61">
        <v>42185</v>
      </c>
      <c r="AK189" s="51" t="s">
        <v>1112</v>
      </c>
      <c r="AL189" s="50">
        <v>0.3</v>
      </c>
      <c r="AM189" s="62">
        <v>0.3</v>
      </c>
      <c r="AN189" s="59">
        <v>0.3</v>
      </c>
      <c r="AO189" s="50" t="s">
        <v>121</v>
      </c>
      <c r="AP189" s="51" t="s">
        <v>1113</v>
      </c>
      <c r="AQ189" s="53" t="s">
        <v>160</v>
      </c>
      <c r="AR189" s="61">
        <v>42297</v>
      </c>
      <c r="AS189" s="51" t="s">
        <v>946</v>
      </c>
      <c r="AT189" s="62">
        <v>0.5</v>
      </c>
      <c r="AU189" s="62">
        <v>0.5</v>
      </c>
      <c r="AV189" s="59">
        <v>0.5</v>
      </c>
      <c r="AW189" s="50" t="s">
        <v>121</v>
      </c>
      <c r="AX189" s="51" t="s">
        <v>1114</v>
      </c>
      <c r="AY189" s="53" t="s">
        <v>148</v>
      </c>
      <c r="AZ189" s="61"/>
      <c r="BA189" s="51"/>
      <c r="BB189" s="50"/>
      <c r="BC189" s="62" t="s">
        <v>133</v>
      </c>
      <c r="BD189" s="59" t="s">
        <v>133</v>
      </c>
      <c r="BE189" s="50" t="s">
        <v>133</v>
      </c>
      <c r="BF189" s="51" t="s">
        <v>133</v>
      </c>
      <c r="BG189" s="53"/>
      <c r="BH189" s="63"/>
      <c r="BI189" s="51"/>
      <c r="BJ189" s="64"/>
      <c r="BK189" s="62" t="s">
        <v>133</v>
      </c>
      <c r="BL189" s="59" t="s">
        <v>133</v>
      </c>
      <c r="BM189" s="50" t="s">
        <v>133</v>
      </c>
      <c r="BN189" s="51" t="s">
        <v>133</v>
      </c>
      <c r="BO189" s="53"/>
      <c r="BP189" s="48" t="s">
        <v>149</v>
      </c>
      <c r="BQ189" s="56" t="str">
        <f t="shared" si="2"/>
        <v/>
      </c>
      <c r="BR189" s="50"/>
      <c r="BS189" s="51"/>
      <c r="BT189" s="53"/>
    </row>
    <row r="190" spans="1:72" ht="303.75" x14ac:dyDescent="0.25">
      <c r="A190" s="48">
        <v>13</v>
      </c>
      <c r="B190" s="49">
        <v>41974</v>
      </c>
      <c r="C190" s="50" t="s">
        <v>274</v>
      </c>
      <c r="D190" s="51" t="s">
        <v>1115</v>
      </c>
      <c r="E190" s="49">
        <v>41974</v>
      </c>
      <c r="F190" s="50" t="s">
        <v>1116</v>
      </c>
      <c r="G190" s="52" t="s">
        <v>1117</v>
      </c>
      <c r="H190" s="53" t="s">
        <v>278</v>
      </c>
      <c r="I190" s="54" t="s">
        <v>1118</v>
      </c>
      <c r="J190" s="51" t="s">
        <v>1119</v>
      </c>
      <c r="K190" s="50">
        <v>2</v>
      </c>
      <c r="L190" s="50" t="s">
        <v>114</v>
      </c>
      <c r="M190" s="51" t="s">
        <v>1120</v>
      </c>
      <c r="N190" s="55">
        <v>1</v>
      </c>
      <c r="O190" s="49">
        <v>41821</v>
      </c>
      <c r="P190" s="49">
        <v>42004</v>
      </c>
      <c r="Q190" s="56" t="str">
        <f>IF(H190="","",VLOOKUP(H190,#REF!,2,FALSE))</f>
        <v>Secretario General</v>
      </c>
      <c r="R190" s="51" t="s">
        <v>282</v>
      </c>
      <c r="S190" s="51" t="s">
        <v>1121</v>
      </c>
      <c r="T190" s="51" t="s">
        <v>1122</v>
      </c>
      <c r="U190" s="51" t="s">
        <v>1123</v>
      </c>
      <c r="V190" s="51" t="s">
        <v>119</v>
      </c>
      <c r="W190" s="57" t="s">
        <v>120</v>
      </c>
      <c r="X190" s="58">
        <v>0</v>
      </c>
      <c r="Y190" s="72">
        <v>0</v>
      </c>
      <c r="Z190" s="50" t="s">
        <v>1006</v>
      </c>
      <c r="AA190" s="60" t="s">
        <v>1006</v>
      </c>
      <c r="AB190" s="61">
        <v>42124</v>
      </c>
      <c r="AC190" s="51" t="s">
        <v>1124</v>
      </c>
      <c r="AD190" s="50">
        <v>1</v>
      </c>
      <c r="AE190" s="62">
        <v>0.5</v>
      </c>
      <c r="AF190" s="59">
        <v>0.5</v>
      </c>
      <c r="AG190" s="50" t="s">
        <v>121</v>
      </c>
      <c r="AH190" s="51" t="s">
        <v>1125</v>
      </c>
      <c r="AI190" s="53" t="s">
        <v>148</v>
      </c>
      <c r="AJ190" s="61">
        <v>42185</v>
      </c>
      <c r="AK190" s="51" t="s">
        <v>1126</v>
      </c>
      <c r="AL190" s="50">
        <v>0</v>
      </c>
      <c r="AM190" s="62">
        <v>0</v>
      </c>
      <c r="AN190" s="59">
        <v>0.5</v>
      </c>
      <c r="AO190" s="50" t="s">
        <v>121</v>
      </c>
      <c r="AP190" s="51" t="s">
        <v>1127</v>
      </c>
      <c r="AQ190" s="53" t="s">
        <v>1128</v>
      </c>
      <c r="AR190" s="61">
        <v>42293</v>
      </c>
      <c r="AS190" s="52" t="s">
        <v>1129</v>
      </c>
      <c r="AT190" s="50">
        <v>2</v>
      </c>
      <c r="AU190" s="62">
        <v>1</v>
      </c>
      <c r="AV190" s="59">
        <v>1</v>
      </c>
      <c r="AW190" s="50" t="s">
        <v>130</v>
      </c>
      <c r="AX190" s="51" t="s">
        <v>1130</v>
      </c>
      <c r="AY190" s="53" t="s">
        <v>1131</v>
      </c>
      <c r="AZ190" s="61"/>
      <c r="BA190" s="51"/>
      <c r="BB190" s="50"/>
      <c r="BC190" s="62" t="s">
        <v>133</v>
      </c>
      <c r="BD190" s="59" t="s">
        <v>133</v>
      </c>
      <c r="BE190" s="50" t="s">
        <v>133</v>
      </c>
      <c r="BF190" s="51" t="s">
        <v>133</v>
      </c>
      <c r="BG190" s="53"/>
      <c r="BH190" s="63"/>
      <c r="BI190" s="51"/>
      <c r="BJ190" s="64"/>
      <c r="BK190" s="62" t="s">
        <v>133</v>
      </c>
      <c r="BL190" s="59" t="s">
        <v>133</v>
      </c>
      <c r="BM190" s="50" t="s">
        <v>133</v>
      </c>
      <c r="BN190" s="51" t="s">
        <v>133</v>
      </c>
      <c r="BO190" s="53"/>
      <c r="BP190" s="48" t="s">
        <v>134</v>
      </c>
      <c r="BQ190" s="56" t="str">
        <f t="shared" si="2"/>
        <v>PL: Nicolás David Castillo González
SF: Claudia Patricia Morales Morales</v>
      </c>
      <c r="BR190" s="50"/>
      <c r="BS190" s="51"/>
      <c r="BT190" s="53"/>
    </row>
    <row r="191" spans="1:72" ht="123.75" x14ac:dyDescent="0.25">
      <c r="A191" s="48">
        <v>13</v>
      </c>
      <c r="B191" s="49">
        <v>41974</v>
      </c>
      <c r="C191" s="50" t="s">
        <v>274</v>
      </c>
      <c r="D191" s="51" t="s">
        <v>1115</v>
      </c>
      <c r="E191" s="49">
        <v>41974</v>
      </c>
      <c r="F191" s="50" t="s">
        <v>1132</v>
      </c>
      <c r="G191" s="52" t="s">
        <v>1117</v>
      </c>
      <c r="H191" s="53" t="s">
        <v>278</v>
      </c>
      <c r="I191" s="54" t="s">
        <v>1133</v>
      </c>
      <c r="J191" s="51" t="s">
        <v>1134</v>
      </c>
      <c r="K191" s="50">
        <v>3</v>
      </c>
      <c r="L191" s="50" t="s">
        <v>114</v>
      </c>
      <c r="M191" s="51" t="s">
        <v>1077</v>
      </c>
      <c r="N191" s="55">
        <v>1</v>
      </c>
      <c r="O191" s="49">
        <v>41852</v>
      </c>
      <c r="P191" s="49">
        <v>42004</v>
      </c>
      <c r="Q191" s="56" t="str">
        <f>IF(H191="","",VLOOKUP(H191,#REF!,2,FALSE))</f>
        <v>Secretario General</v>
      </c>
      <c r="R191" s="51" t="s">
        <v>282</v>
      </c>
      <c r="S191" s="51" t="s">
        <v>283</v>
      </c>
      <c r="T191" s="51" t="s">
        <v>284</v>
      </c>
      <c r="U191" s="51" t="s">
        <v>285</v>
      </c>
      <c r="V191" s="51" t="s">
        <v>119</v>
      </c>
      <c r="W191" s="57" t="s">
        <v>120</v>
      </c>
      <c r="X191" s="58">
        <v>0</v>
      </c>
      <c r="Y191" s="72">
        <v>0</v>
      </c>
      <c r="Z191" s="50" t="s">
        <v>1006</v>
      </c>
      <c r="AA191" s="60" t="s">
        <v>1006</v>
      </c>
      <c r="AB191" s="61">
        <v>42124</v>
      </c>
      <c r="AC191" s="51" t="s">
        <v>1135</v>
      </c>
      <c r="AD191" s="50">
        <v>2</v>
      </c>
      <c r="AE191" s="62">
        <v>0.66666666666666663</v>
      </c>
      <c r="AF191" s="59">
        <v>0.66666666666666663</v>
      </c>
      <c r="AG191" s="50" t="s">
        <v>121</v>
      </c>
      <c r="AH191" s="51" t="s">
        <v>1136</v>
      </c>
      <c r="AI191" s="53" t="s">
        <v>148</v>
      </c>
      <c r="AJ191" s="61">
        <v>42185</v>
      </c>
      <c r="AK191" s="51" t="s">
        <v>196</v>
      </c>
      <c r="AL191" s="50">
        <v>2.5</v>
      </c>
      <c r="AM191" s="62">
        <v>0.83333333333333337</v>
      </c>
      <c r="AN191" s="59">
        <v>0.83333333333333337</v>
      </c>
      <c r="AO191" s="50" t="s">
        <v>121</v>
      </c>
      <c r="AP191" s="51" t="s">
        <v>1137</v>
      </c>
      <c r="AQ191" s="53" t="s">
        <v>148</v>
      </c>
      <c r="AR191" s="61">
        <v>42296</v>
      </c>
      <c r="AS191" s="51" t="s">
        <v>1138</v>
      </c>
      <c r="AT191" s="50">
        <v>3</v>
      </c>
      <c r="AU191" s="62">
        <v>1</v>
      </c>
      <c r="AV191" s="59">
        <v>1</v>
      </c>
      <c r="AW191" s="50" t="s">
        <v>130</v>
      </c>
      <c r="AX191" s="51" t="s">
        <v>1139</v>
      </c>
      <c r="AY191" s="53" t="s">
        <v>145</v>
      </c>
      <c r="AZ191" s="61"/>
      <c r="BA191" s="51"/>
      <c r="BB191" s="50"/>
      <c r="BC191" s="62" t="s">
        <v>133</v>
      </c>
      <c r="BD191" s="59" t="s">
        <v>133</v>
      </c>
      <c r="BE191" s="50" t="s">
        <v>133</v>
      </c>
      <c r="BF191" s="51"/>
      <c r="BG191" s="53"/>
      <c r="BH191" s="63"/>
      <c r="BI191" s="51"/>
      <c r="BJ191" s="64"/>
      <c r="BK191" s="62" t="s">
        <v>133</v>
      </c>
      <c r="BL191" s="59" t="s">
        <v>133</v>
      </c>
      <c r="BM191" s="50" t="s">
        <v>133</v>
      </c>
      <c r="BN191" s="51"/>
      <c r="BO191" s="53"/>
      <c r="BP191" s="48" t="s">
        <v>134</v>
      </c>
      <c r="BQ191" s="56" t="str">
        <f t="shared" si="2"/>
        <v>Camilo Andrés Caicedo Estrada</v>
      </c>
      <c r="BR191" s="50"/>
      <c r="BS191" s="51"/>
      <c r="BT191" s="53"/>
    </row>
    <row r="192" spans="1:72" ht="191.25" x14ac:dyDescent="0.25">
      <c r="A192" s="48">
        <v>13</v>
      </c>
      <c r="B192" s="49">
        <v>41974</v>
      </c>
      <c r="C192" s="50" t="s">
        <v>274</v>
      </c>
      <c r="D192" s="51" t="s">
        <v>1115</v>
      </c>
      <c r="E192" s="49">
        <v>41974</v>
      </c>
      <c r="F192" s="50" t="s">
        <v>1140</v>
      </c>
      <c r="G192" s="52" t="s">
        <v>1141</v>
      </c>
      <c r="H192" s="53" t="s">
        <v>278</v>
      </c>
      <c r="I192" s="54" t="s">
        <v>1142</v>
      </c>
      <c r="J192" s="51" t="s">
        <v>1143</v>
      </c>
      <c r="K192" s="50">
        <v>4</v>
      </c>
      <c r="L192" s="50" t="s">
        <v>114</v>
      </c>
      <c r="M192" s="51" t="s">
        <v>1144</v>
      </c>
      <c r="N192" s="55">
        <v>1</v>
      </c>
      <c r="O192" s="49">
        <v>42036</v>
      </c>
      <c r="P192" s="49">
        <v>42400</v>
      </c>
      <c r="Q192" s="56" t="str">
        <f>IF(H192="","",VLOOKUP(H192,#REF!,2,FALSE))</f>
        <v>Secretario General</v>
      </c>
      <c r="R192" s="51" t="s">
        <v>282</v>
      </c>
      <c r="S192" s="51" t="s">
        <v>1145</v>
      </c>
      <c r="T192" s="51" t="s">
        <v>1146</v>
      </c>
      <c r="U192" s="51" t="s">
        <v>1147</v>
      </c>
      <c r="V192" s="51" t="s">
        <v>119</v>
      </c>
      <c r="W192" s="57" t="s">
        <v>120</v>
      </c>
      <c r="X192" s="58">
        <v>0</v>
      </c>
      <c r="Y192" s="72">
        <v>0</v>
      </c>
      <c r="Z192" s="50" t="s">
        <v>1006</v>
      </c>
      <c r="AA192" s="60" t="s">
        <v>1006</v>
      </c>
      <c r="AB192" s="61">
        <v>42124</v>
      </c>
      <c r="AC192" s="51" t="s">
        <v>287</v>
      </c>
      <c r="AD192" s="50">
        <v>0</v>
      </c>
      <c r="AE192" s="62">
        <v>0</v>
      </c>
      <c r="AF192" s="59">
        <v>0</v>
      </c>
      <c r="AG192" s="50" t="s">
        <v>121</v>
      </c>
      <c r="AH192" s="51" t="s">
        <v>1148</v>
      </c>
      <c r="AI192" s="53" t="s">
        <v>148</v>
      </c>
      <c r="AJ192" s="61">
        <v>42185</v>
      </c>
      <c r="AK192" s="51" t="s">
        <v>1149</v>
      </c>
      <c r="AL192" s="50">
        <v>0</v>
      </c>
      <c r="AM192" s="62">
        <v>0</v>
      </c>
      <c r="AN192" s="59">
        <v>0</v>
      </c>
      <c r="AO192" s="50" t="s">
        <v>121</v>
      </c>
      <c r="AP192" s="51" t="s">
        <v>1150</v>
      </c>
      <c r="AQ192" s="53" t="s">
        <v>1151</v>
      </c>
      <c r="AR192" s="61">
        <v>42296</v>
      </c>
      <c r="AS192" s="51" t="s">
        <v>196</v>
      </c>
      <c r="AT192" s="50">
        <v>0</v>
      </c>
      <c r="AU192" s="62">
        <v>0</v>
      </c>
      <c r="AV192" s="59">
        <v>0</v>
      </c>
      <c r="AW192" s="50" t="s">
        <v>121</v>
      </c>
      <c r="AX192" s="51" t="s">
        <v>1152</v>
      </c>
      <c r="AY192" s="53" t="s">
        <v>1153</v>
      </c>
      <c r="AZ192" s="61"/>
      <c r="BA192" s="51"/>
      <c r="BB192" s="50"/>
      <c r="BC192" s="62" t="s">
        <v>133</v>
      </c>
      <c r="BD192" s="59" t="s">
        <v>133</v>
      </c>
      <c r="BE192" s="50" t="s">
        <v>133</v>
      </c>
      <c r="BF192" s="51"/>
      <c r="BG192" s="53"/>
      <c r="BH192" s="63"/>
      <c r="BI192" s="51"/>
      <c r="BJ192" s="64"/>
      <c r="BK192" s="62" t="s">
        <v>133</v>
      </c>
      <c r="BL192" s="59" t="s">
        <v>133</v>
      </c>
      <c r="BM192" s="50" t="s">
        <v>133</v>
      </c>
      <c r="BN192" s="51"/>
      <c r="BO192" s="53"/>
      <c r="BP192" s="48" t="s">
        <v>149</v>
      </c>
      <c r="BQ192" s="56" t="str">
        <f t="shared" si="2"/>
        <v/>
      </c>
      <c r="BR192" s="50"/>
      <c r="BS192" s="51"/>
      <c r="BT192" s="53"/>
    </row>
    <row r="193" spans="1:72" ht="101.25" x14ac:dyDescent="0.25">
      <c r="A193" s="48">
        <v>13</v>
      </c>
      <c r="B193" s="49">
        <v>41974</v>
      </c>
      <c r="C193" s="50" t="s">
        <v>274</v>
      </c>
      <c r="D193" s="51" t="s">
        <v>1115</v>
      </c>
      <c r="E193" s="49">
        <v>41974</v>
      </c>
      <c r="F193" s="50" t="s">
        <v>1154</v>
      </c>
      <c r="G193" s="52" t="s">
        <v>1141</v>
      </c>
      <c r="H193" s="53" t="s">
        <v>278</v>
      </c>
      <c r="I193" s="54" t="s">
        <v>1155</v>
      </c>
      <c r="J193" s="51" t="s">
        <v>1156</v>
      </c>
      <c r="K193" s="50">
        <v>12</v>
      </c>
      <c r="L193" s="50" t="s">
        <v>114</v>
      </c>
      <c r="M193" s="51" t="s">
        <v>1157</v>
      </c>
      <c r="N193" s="55">
        <v>1</v>
      </c>
      <c r="O193" s="49">
        <v>42036</v>
      </c>
      <c r="P193" s="49">
        <v>42400</v>
      </c>
      <c r="Q193" s="56" t="str">
        <f>IF(H193="","",VLOOKUP(H193,#REF!,2,FALSE))</f>
        <v>Secretario General</v>
      </c>
      <c r="R193" s="51" t="s">
        <v>282</v>
      </c>
      <c r="S193" s="51" t="s">
        <v>335</v>
      </c>
      <c r="T193" s="51" t="s">
        <v>336</v>
      </c>
      <c r="U193" s="51" t="s">
        <v>337</v>
      </c>
      <c r="V193" s="51" t="s">
        <v>155</v>
      </c>
      <c r="W193" s="57" t="s">
        <v>156</v>
      </c>
      <c r="X193" s="58">
        <v>0</v>
      </c>
      <c r="Y193" s="72">
        <v>0</v>
      </c>
      <c r="Z193" s="50" t="s">
        <v>1006</v>
      </c>
      <c r="AA193" s="60" t="s">
        <v>1006</v>
      </c>
      <c r="AB193" s="61">
        <v>42124</v>
      </c>
      <c r="AC193" s="51" t="s">
        <v>1158</v>
      </c>
      <c r="AD193" s="50">
        <v>3</v>
      </c>
      <c r="AE193" s="62">
        <v>0.25</v>
      </c>
      <c r="AF193" s="59">
        <v>0.25</v>
      </c>
      <c r="AG193" s="50" t="s">
        <v>264</v>
      </c>
      <c r="AH193" s="51" t="s">
        <v>1159</v>
      </c>
      <c r="AI193" s="53" t="s">
        <v>148</v>
      </c>
      <c r="AJ193" s="61">
        <v>42215</v>
      </c>
      <c r="AK193" s="51" t="s">
        <v>1160</v>
      </c>
      <c r="AL193" s="50">
        <v>6</v>
      </c>
      <c r="AM193" s="62">
        <v>0.5</v>
      </c>
      <c r="AN193" s="59">
        <v>0.5</v>
      </c>
      <c r="AO193" s="50" t="s">
        <v>264</v>
      </c>
      <c r="AP193" s="51" t="s">
        <v>1161</v>
      </c>
      <c r="AQ193" s="53" t="s">
        <v>1162</v>
      </c>
      <c r="AR193" s="61">
        <v>42293</v>
      </c>
      <c r="AS193" s="51" t="s">
        <v>1163</v>
      </c>
      <c r="AT193" s="50">
        <v>9</v>
      </c>
      <c r="AU193" s="62">
        <v>0.75</v>
      </c>
      <c r="AV193" s="59">
        <v>0.75</v>
      </c>
      <c r="AW193" s="50" t="s">
        <v>264</v>
      </c>
      <c r="AX193" s="51" t="s">
        <v>1164</v>
      </c>
      <c r="AY193" s="53" t="s">
        <v>160</v>
      </c>
      <c r="AZ193" s="61"/>
      <c r="BA193" s="51"/>
      <c r="BB193" s="50"/>
      <c r="BC193" s="62" t="s">
        <v>133</v>
      </c>
      <c r="BD193" s="59" t="s">
        <v>133</v>
      </c>
      <c r="BE193" s="50" t="s">
        <v>133</v>
      </c>
      <c r="BF193" s="51"/>
      <c r="BG193" s="53"/>
      <c r="BH193" s="63"/>
      <c r="BI193" s="51"/>
      <c r="BJ193" s="64"/>
      <c r="BK193" s="62" t="s">
        <v>133</v>
      </c>
      <c r="BL193" s="59" t="s">
        <v>133</v>
      </c>
      <c r="BM193" s="50" t="s">
        <v>133</v>
      </c>
      <c r="BN193" s="51"/>
      <c r="BO193" s="53"/>
      <c r="BP193" s="48" t="s">
        <v>149</v>
      </c>
      <c r="BQ193" s="56" t="str">
        <f t="shared" si="2"/>
        <v/>
      </c>
      <c r="BR193" s="50"/>
      <c r="BS193" s="51"/>
      <c r="BT193" s="53"/>
    </row>
    <row r="194" spans="1:72" ht="191.25" x14ac:dyDescent="0.25">
      <c r="A194" s="48">
        <v>13</v>
      </c>
      <c r="B194" s="49">
        <v>41974</v>
      </c>
      <c r="C194" s="50" t="s">
        <v>274</v>
      </c>
      <c r="D194" s="51" t="s">
        <v>1115</v>
      </c>
      <c r="E194" s="49">
        <v>41974</v>
      </c>
      <c r="F194" s="50" t="s">
        <v>1165</v>
      </c>
      <c r="G194" s="52" t="s">
        <v>1141</v>
      </c>
      <c r="H194" s="53" t="s">
        <v>278</v>
      </c>
      <c r="I194" s="54" t="s">
        <v>1166</v>
      </c>
      <c r="J194" s="51" t="s">
        <v>1167</v>
      </c>
      <c r="K194" s="50">
        <v>3</v>
      </c>
      <c r="L194" s="50" t="s">
        <v>114</v>
      </c>
      <c r="M194" s="51" t="s">
        <v>1077</v>
      </c>
      <c r="N194" s="55">
        <v>1</v>
      </c>
      <c r="O194" s="49">
        <v>41974</v>
      </c>
      <c r="P194" s="49">
        <v>42185</v>
      </c>
      <c r="Q194" s="56" t="str">
        <f>IF(H194="","",VLOOKUP(H194,#REF!,2,FALSE))</f>
        <v>Secretario General</v>
      </c>
      <c r="R194" s="51" t="s">
        <v>282</v>
      </c>
      <c r="S194" s="51" t="s">
        <v>1145</v>
      </c>
      <c r="T194" s="51" t="s">
        <v>1146</v>
      </c>
      <c r="U194" s="51" t="s">
        <v>1147</v>
      </c>
      <c r="V194" s="51" t="s">
        <v>119</v>
      </c>
      <c r="W194" s="57" t="s">
        <v>120</v>
      </c>
      <c r="X194" s="58">
        <v>0</v>
      </c>
      <c r="Y194" s="72">
        <v>0</v>
      </c>
      <c r="Z194" s="50" t="s">
        <v>1006</v>
      </c>
      <c r="AA194" s="60" t="s">
        <v>1006</v>
      </c>
      <c r="AB194" s="61">
        <v>42124</v>
      </c>
      <c r="AC194" s="51" t="s">
        <v>287</v>
      </c>
      <c r="AD194" s="50">
        <v>0</v>
      </c>
      <c r="AE194" s="62">
        <v>0</v>
      </c>
      <c r="AF194" s="59">
        <v>0</v>
      </c>
      <c r="AG194" s="50" t="s">
        <v>121</v>
      </c>
      <c r="AH194" s="51" t="s">
        <v>1148</v>
      </c>
      <c r="AI194" s="53" t="s">
        <v>148</v>
      </c>
      <c r="AJ194" s="61">
        <v>42185</v>
      </c>
      <c r="AK194" s="51" t="s">
        <v>1149</v>
      </c>
      <c r="AL194" s="50">
        <v>0</v>
      </c>
      <c r="AM194" s="62">
        <v>0</v>
      </c>
      <c r="AN194" s="59">
        <v>0</v>
      </c>
      <c r="AO194" s="50" t="s">
        <v>121</v>
      </c>
      <c r="AP194" s="51" t="s">
        <v>1150</v>
      </c>
      <c r="AQ194" s="53" t="s">
        <v>1151</v>
      </c>
      <c r="AR194" s="61">
        <v>42296</v>
      </c>
      <c r="AS194" s="51" t="s">
        <v>196</v>
      </c>
      <c r="AT194" s="50">
        <v>0</v>
      </c>
      <c r="AU194" s="62">
        <v>0</v>
      </c>
      <c r="AV194" s="59">
        <v>0</v>
      </c>
      <c r="AW194" s="50" t="s">
        <v>121</v>
      </c>
      <c r="AX194" s="51" t="s">
        <v>1168</v>
      </c>
      <c r="AY194" s="75" t="s">
        <v>1169</v>
      </c>
      <c r="AZ194" s="61"/>
      <c r="BA194" s="51"/>
      <c r="BB194" s="50"/>
      <c r="BC194" s="62" t="s">
        <v>133</v>
      </c>
      <c r="BD194" s="59" t="s">
        <v>133</v>
      </c>
      <c r="BE194" s="50" t="s">
        <v>133</v>
      </c>
      <c r="BF194" s="51"/>
      <c r="BG194" s="53"/>
      <c r="BH194" s="63"/>
      <c r="BI194" s="51"/>
      <c r="BJ194" s="64"/>
      <c r="BK194" s="62" t="s">
        <v>133</v>
      </c>
      <c r="BL194" s="59" t="s">
        <v>133</v>
      </c>
      <c r="BM194" s="50" t="s">
        <v>133</v>
      </c>
      <c r="BN194" s="51"/>
      <c r="BO194" s="53"/>
      <c r="BP194" s="48" t="s">
        <v>149</v>
      </c>
      <c r="BQ194" s="56" t="str">
        <f t="shared" si="2"/>
        <v/>
      </c>
      <c r="BR194" s="50"/>
      <c r="BS194" s="51"/>
      <c r="BT194" s="53"/>
    </row>
    <row r="195" spans="1:72" ht="236.25" x14ac:dyDescent="0.25">
      <c r="A195" s="48">
        <v>13</v>
      </c>
      <c r="B195" s="49">
        <v>41974</v>
      </c>
      <c r="C195" s="50" t="s">
        <v>274</v>
      </c>
      <c r="D195" s="51" t="s">
        <v>1115</v>
      </c>
      <c r="E195" s="49">
        <v>41974</v>
      </c>
      <c r="F195" s="50" t="s">
        <v>1170</v>
      </c>
      <c r="G195" s="52" t="s">
        <v>1171</v>
      </c>
      <c r="H195" s="53" t="s">
        <v>278</v>
      </c>
      <c r="I195" s="54" t="s">
        <v>1172</v>
      </c>
      <c r="J195" s="51" t="s">
        <v>1173</v>
      </c>
      <c r="K195" s="50">
        <v>1</v>
      </c>
      <c r="L195" s="50" t="s">
        <v>114</v>
      </c>
      <c r="M195" s="51" t="s">
        <v>1077</v>
      </c>
      <c r="N195" s="55">
        <v>1</v>
      </c>
      <c r="O195" s="49">
        <v>42064</v>
      </c>
      <c r="P195" s="49">
        <v>42185</v>
      </c>
      <c r="Q195" s="56" t="str">
        <f>IF(H195="","",VLOOKUP(H195,#REF!,2,FALSE))</f>
        <v>Secretario General</v>
      </c>
      <c r="R195" s="51" t="s">
        <v>282</v>
      </c>
      <c r="S195" s="51" t="s">
        <v>1174</v>
      </c>
      <c r="T195" s="51" t="s">
        <v>1175</v>
      </c>
      <c r="U195" s="51" t="s">
        <v>1176</v>
      </c>
      <c r="V195" s="51" t="s">
        <v>119</v>
      </c>
      <c r="W195" s="57" t="s">
        <v>120</v>
      </c>
      <c r="X195" s="58">
        <v>0</v>
      </c>
      <c r="Y195" s="72">
        <v>0</v>
      </c>
      <c r="Z195" s="50" t="s">
        <v>1006</v>
      </c>
      <c r="AA195" s="60" t="s">
        <v>1006</v>
      </c>
      <c r="AB195" s="61">
        <v>42124</v>
      </c>
      <c r="AC195" s="51" t="s">
        <v>1177</v>
      </c>
      <c r="AD195" s="50">
        <v>0.5</v>
      </c>
      <c r="AE195" s="62">
        <v>0.5</v>
      </c>
      <c r="AF195" s="59">
        <v>0.5</v>
      </c>
      <c r="AG195" s="50" t="s">
        <v>264</v>
      </c>
      <c r="AH195" s="51" t="s">
        <v>1178</v>
      </c>
      <c r="AI195" s="53" t="s">
        <v>148</v>
      </c>
      <c r="AJ195" s="61">
        <v>42185</v>
      </c>
      <c r="AK195" s="51" t="s">
        <v>1179</v>
      </c>
      <c r="AL195" s="50">
        <v>0</v>
      </c>
      <c r="AM195" s="62">
        <v>0</v>
      </c>
      <c r="AN195" s="59">
        <v>0.5</v>
      </c>
      <c r="AO195" s="50" t="s">
        <v>121</v>
      </c>
      <c r="AP195" s="51" t="s">
        <v>1180</v>
      </c>
      <c r="AQ195" s="53" t="s">
        <v>1181</v>
      </c>
      <c r="AR195" s="61">
        <v>42297</v>
      </c>
      <c r="AS195" s="51" t="s">
        <v>1182</v>
      </c>
      <c r="AT195" s="50">
        <v>0</v>
      </c>
      <c r="AU195" s="62">
        <v>0</v>
      </c>
      <c r="AV195" s="59">
        <v>0.5</v>
      </c>
      <c r="AW195" s="50" t="s">
        <v>121</v>
      </c>
      <c r="AX195" s="66" t="s">
        <v>1183</v>
      </c>
      <c r="AY195" s="53" t="s">
        <v>1184</v>
      </c>
      <c r="AZ195" s="61"/>
      <c r="BA195" s="51"/>
      <c r="BB195" s="50"/>
      <c r="BC195" s="62" t="s">
        <v>133</v>
      </c>
      <c r="BD195" s="59" t="s">
        <v>133</v>
      </c>
      <c r="BE195" s="50" t="s">
        <v>133</v>
      </c>
      <c r="BF195" s="51"/>
      <c r="BG195" s="53"/>
      <c r="BH195" s="63"/>
      <c r="BI195" s="51"/>
      <c r="BJ195" s="64"/>
      <c r="BK195" s="62" t="s">
        <v>133</v>
      </c>
      <c r="BL195" s="59" t="s">
        <v>133</v>
      </c>
      <c r="BM195" s="50" t="s">
        <v>133</v>
      </c>
      <c r="BN195" s="51"/>
      <c r="BO195" s="53"/>
      <c r="BP195" s="48" t="s">
        <v>149</v>
      </c>
      <c r="BQ195" s="56" t="str">
        <f t="shared" si="2"/>
        <v/>
      </c>
      <c r="BR195" s="50"/>
      <c r="BS195" s="51"/>
      <c r="BT195" s="53"/>
    </row>
    <row r="196" spans="1:72" ht="202.5" x14ac:dyDescent="0.25">
      <c r="A196" s="48">
        <v>13</v>
      </c>
      <c r="B196" s="49">
        <v>41974</v>
      </c>
      <c r="C196" s="50" t="s">
        <v>274</v>
      </c>
      <c r="D196" s="51" t="s">
        <v>1115</v>
      </c>
      <c r="E196" s="49">
        <v>41974</v>
      </c>
      <c r="F196" s="50" t="s">
        <v>1185</v>
      </c>
      <c r="G196" s="52" t="s">
        <v>1171</v>
      </c>
      <c r="H196" s="53" t="s">
        <v>278</v>
      </c>
      <c r="I196" s="54" t="s">
        <v>1186</v>
      </c>
      <c r="J196" s="51" t="s">
        <v>1187</v>
      </c>
      <c r="K196" s="50">
        <v>15</v>
      </c>
      <c r="L196" s="50" t="s">
        <v>114</v>
      </c>
      <c r="M196" s="51" t="s">
        <v>1077</v>
      </c>
      <c r="N196" s="55">
        <v>1</v>
      </c>
      <c r="O196" s="49">
        <v>42036</v>
      </c>
      <c r="P196" s="49">
        <v>42400</v>
      </c>
      <c r="Q196" s="56" t="str">
        <f>IF(H196="","",VLOOKUP(H196,#REF!,2,FALSE))</f>
        <v>Secretario General</v>
      </c>
      <c r="R196" s="51" t="s">
        <v>282</v>
      </c>
      <c r="S196" s="51" t="s">
        <v>1145</v>
      </c>
      <c r="T196" s="51" t="s">
        <v>1146</v>
      </c>
      <c r="U196" s="51" t="s">
        <v>1147</v>
      </c>
      <c r="V196" s="51" t="s">
        <v>119</v>
      </c>
      <c r="W196" s="57" t="s">
        <v>120</v>
      </c>
      <c r="X196" s="58">
        <v>0</v>
      </c>
      <c r="Y196" s="72">
        <v>0</v>
      </c>
      <c r="Z196" s="50" t="s">
        <v>1006</v>
      </c>
      <c r="AA196" s="60" t="s">
        <v>1006</v>
      </c>
      <c r="AB196" s="61">
        <v>42124</v>
      </c>
      <c r="AC196" s="51" t="s">
        <v>1188</v>
      </c>
      <c r="AD196" s="50">
        <v>4</v>
      </c>
      <c r="AE196" s="62">
        <v>0.26666666666666666</v>
      </c>
      <c r="AF196" s="59">
        <v>0.26666666666666666</v>
      </c>
      <c r="AG196" s="50" t="s">
        <v>264</v>
      </c>
      <c r="AH196" s="51" t="s">
        <v>1189</v>
      </c>
      <c r="AI196" s="53" t="s">
        <v>148</v>
      </c>
      <c r="AJ196" s="61">
        <v>42185</v>
      </c>
      <c r="AK196" s="51" t="s">
        <v>196</v>
      </c>
      <c r="AL196" s="50">
        <v>0</v>
      </c>
      <c r="AM196" s="62">
        <v>0</v>
      </c>
      <c r="AN196" s="59">
        <v>0.26666666666666666</v>
      </c>
      <c r="AO196" s="50" t="s">
        <v>121</v>
      </c>
      <c r="AP196" s="66" t="s">
        <v>1190</v>
      </c>
      <c r="AQ196" s="53" t="s">
        <v>1151</v>
      </c>
      <c r="AR196" s="61">
        <v>42296</v>
      </c>
      <c r="AS196" s="51" t="s">
        <v>1191</v>
      </c>
      <c r="AT196" s="76">
        <v>10</v>
      </c>
      <c r="AU196" s="62">
        <v>0.66666666666666663</v>
      </c>
      <c r="AV196" s="59">
        <v>0.66666666666666663</v>
      </c>
      <c r="AW196" s="50" t="s">
        <v>121</v>
      </c>
      <c r="AX196" s="51" t="s">
        <v>1192</v>
      </c>
      <c r="AY196" s="75" t="s">
        <v>1169</v>
      </c>
      <c r="AZ196" s="61"/>
      <c r="BA196" s="51"/>
      <c r="BB196" s="50"/>
      <c r="BC196" s="62" t="s">
        <v>133</v>
      </c>
      <c r="BD196" s="59" t="s">
        <v>133</v>
      </c>
      <c r="BE196" s="50" t="s">
        <v>133</v>
      </c>
      <c r="BF196" s="51"/>
      <c r="BG196" s="53"/>
      <c r="BH196" s="63"/>
      <c r="BI196" s="51"/>
      <c r="BJ196" s="64"/>
      <c r="BK196" s="62" t="s">
        <v>133</v>
      </c>
      <c r="BL196" s="59" t="s">
        <v>133</v>
      </c>
      <c r="BM196" s="50" t="s">
        <v>133</v>
      </c>
      <c r="BN196" s="51"/>
      <c r="BO196" s="53"/>
      <c r="BP196" s="48" t="s">
        <v>149</v>
      </c>
      <c r="BQ196" s="56" t="str">
        <f t="shared" si="2"/>
        <v/>
      </c>
      <c r="BR196" s="50"/>
      <c r="BS196" s="51"/>
      <c r="BT196" s="53"/>
    </row>
    <row r="197" spans="1:72" ht="157.5" x14ac:dyDescent="0.25">
      <c r="A197" s="48">
        <v>13</v>
      </c>
      <c r="B197" s="49">
        <v>41974</v>
      </c>
      <c r="C197" s="50" t="s">
        <v>274</v>
      </c>
      <c r="D197" s="51" t="s">
        <v>1115</v>
      </c>
      <c r="E197" s="49">
        <v>41974</v>
      </c>
      <c r="F197" s="50" t="s">
        <v>1193</v>
      </c>
      <c r="G197" s="52" t="s">
        <v>1171</v>
      </c>
      <c r="H197" s="53" t="s">
        <v>278</v>
      </c>
      <c r="I197" s="54" t="s">
        <v>1194</v>
      </c>
      <c r="J197" s="51" t="s">
        <v>1195</v>
      </c>
      <c r="K197" s="50">
        <v>3</v>
      </c>
      <c r="L197" s="50" t="s">
        <v>114</v>
      </c>
      <c r="M197" s="51" t="s">
        <v>1077</v>
      </c>
      <c r="N197" s="55">
        <v>1</v>
      </c>
      <c r="O197" s="49">
        <v>41974</v>
      </c>
      <c r="P197" s="49">
        <v>42185</v>
      </c>
      <c r="Q197" s="56" t="str">
        <f>IF(H197="","",VLOOKUP(H197,#REF!,2,FALSE))</f>
        <v>Secretario General</v>
      </c>
      <c r="R197" s="51" t="s">
        <v>282</v>
      </c>
      <c r="S197" s="51" t="s">
        <v>1145</v>
      </c>
      <c r="T197" s="51" t="s">
        <v>1146</v>
      </c>
      <c r="U197" s="51" t="s">
        <v>1147</v>
      </c>
      <c r="V197" s="51" t="s">
        <v>119</v>
      </c>
      <c r="W197" s="57" t="s">
        <v>120</v>
      </c>
      <c r="X197" s="58">
        <v>0</v>
      </c>
      <c r="Y197" s="72">
        <v>0</v>
      </c>
      <c r="Z197" s="50" t="s">
        <v>1006</v>
      </c>
      <c r="AA197" s="60" t="s">
        <v>1006</v>
      </c>
      <c r="AB197" s="61">
        <v>42124</v>
      </c>
      <c r="AC197" s="51" t="s">
        <v>287</v>
      </c>
      <c r="AD197" s="50">
        <v>0</v>
      </c>
      <c r="AE197" s="62">
        <v>0</v>
      </c>
      <c r="AF197" s="59">
        <v>0</v>
      </c>
      <c r="AG197" s="50" t="s">
        <v>121</v>
      </c>
      <c r="AH197" s="51" t="s">
        <v>1148</v>
      </c>
      <c r="AI197" s="53" t="s">
        <v>148</v>
      </c>
      <c r="AJ197" s="61">
        <v>42185</v>
      </c>
      <c r="AK197" s="51" t="s">
        <v>320</v>
      </c>
      <c r="AL197" s="50">
        <v>0</v>
      </c>
      <c r="AM197" s="62">
        <v>0</v>
      </c>
      <c r="AN197" s="59">
        <v>0</v>
      </c>
      <c r="AO197" s="50" t="s">
        <v>121</v>
      </c>
      <c r="AP197" s="51" t="s">
        <v>1196</v>
      </c>
      <c r="AQ197" s="53" t="s">
        <v>1151</v>
      </c>
      <c r="AR197" s="61">
        <v>42296</v>
      </c>
      <c r="AS197" s="51" t="s">
        <v>196</v>
      </c>
      <c r="AT197" s="50">
        <v>0</v>
      </c>
      <c r="AU197" s="62">
        <v>0</v>
      </c>
      <c r="AV197" s="59">
        <v>0</v>
      </c>
      <c r="AW197" s="50" t="s">
        <v>121</v>
      </c>
      <c r="AX197" s="51" t="s">
        <v>1197</v>
      </c>
      <c r="AY197" s="53" t="s">
        <v>1198</v>
      </c>
      <c r="AZ197" s="61"/>
      <c r="BA197" s="51"/>
      <c r="BB197" s="50"/>
      <c r="BC197" s="62" t="s">
        <v>133</v>
      </c>
      <c r="BD197" s="59" t="s">
        <v>133</v>
      </c>
      <c r="BE197" s="50" t="s">
        <v>133</v>
      </c>
      <c r="BF197" s="51"/>
      <c r="BG197" s="53"/>
      <c r="BH197" s="63"/>
      <c r="BI197" s="51"/>
      <c r="BJ197" s="64"/>
      <c r="BK197" s="62" t="s">
        <v>133</v>
      </c>
      <c r="BL197" s="59" t="s">
        <v>133</v>
      </c>
      <c r="BM197" s="50" t="s">
        <v>133</v>
      </c>
      <c r="BN197" s="51"/>
      <c r="BO197" s="53"/>
      <c r="BP197" s="48" t="s">
        <v>149</v>
      </c>
      <c r="BQ197" s="56" t="str">
        <f t="shared" si="2"/>
        <v/>
      </c>
      <c r="BR197" s="50"/>
      <c r="BS197" s="51"/>
      <c r="BT197" s="53"/>
    </row>
    <row r="198" spans="1:72" ht="78.75" x14ac:dyDescent="0.25">
      <c r="A198" s="48">
        <v>13</v>
      </c>
      <c r="B198" s="49">
        <v>41974</v>
      </c>
      <c r="C198" s="50" t="s">
        <v>274</v>
      </c>
      <c r="D198" s="51" t="s">
        <v>1115</v>
      </c>
      <c r="E198" s="49">
        <v>41974</v>
      </c>
      <c r="F198" s="50" t="s">
        <v>1199</v>
      </c>
      <c r="G198" s="52" t="s">
        <v>1171</v>
      </c>
      <c r="H198" s="53" t="s">
        <v>278</v>
      </c>
      <c r="I198" s="54" t="s">
        <v>1200</v>
      </c>
      <c r="J198" s="51" t="s">
        <v>1201</v>
      </c>
      <c r="K198" s="50">
        <v>4</v>
      </c>
      <c r="L198" s="50" t="s">
        <v>114</v>
      </c>
      <c r="M198" s="51" t="s">
        <v>1202</v>
      </c>
      <c r="N198" s="55">
        <v>1</v>
      </c>
      <c r="O198" s="49">
        <v>42036</v>
      </c>
      <c r="P198" s="49">
        <v>42400</v>
      </c>
      <c r="Q198" s="56" t="str">
        <f>IF(H198="","",VLOOKUP(H198,#REF!,2,FALSE))</f>
        <v>Secretario General</v>
      </c>
      <c r="R198" s="51" t="s">
        <v>282</v>
      </c>
      <c r="S198" s="51" t="s">
        <v>283</v>
      </c>
      <c r="T198" s="51" t="s">
        <v>284</v>
      </c>
      <c r="U198" s="51" t="s">
        <v>285</v>
      </c>
      <c r="V198" s="51" t="s">
        <v>119</v>
      </c>
      <c r="W198" s="57" t="s">
        <v>120</v>
      </c>
      <c r="X198" s="58">
        <v>0</v>
      </c>
      <c r="Y198" s="72">
        <v>0</v>
      </c>
      <c r="Z198" s="50" t="s">
        <v>1006</v>
      </c>
      <c r="AA198" s="60" t="s">
        <v>1006</v>
      </c>
      <c r="AB198" s="61">
        <v>42124</v>
      </c>
      <c r="AC198" s="51" t="s">
        <v>287</v>
      </c>
      <c r="AD198" s="50">
        <v>0</v>
      </c>
      <c r="AE198" s="62">
        <v>0</v>
      </c>
      <c r="AF198" s="59">
        <v>0</v>
      </c>
      <c r="AG198" s="50" t="s">
        <v>121</v>
      </c>
      <c r="AH198" s="51" t="s">
        <v>1203</v>
      </c>
      <c r="AI198" s="53" t="s">
        <v>148</v>
      </c>
      <c r="AJ198" s="61">
        <v>42185</v>
      </c>
      <c r="AK198" s="51" t="s">
        <v>1204</v>
      </c>
      <c r="AL198" s="50">
        <v>0</v>
      </c>
      <c r="AM198" s="62">
        <v>0</v>
      </c>
      <c r="AN198" s="59">
        <v>0</v>
      </c>
      <c r="AO198" s="50" t="s">
        <v>121</v>
      </c>
      <c r="AP198" s="51" t="s">
        <v>1205</v>
      </c>
      <c r="AQ198" s="53" t="s">
        <v>148</v>
      </c>
      <c r="AR198" s="61">
        <v>42296</v>
      </c>
      <c r="AS198" s="51" t="s">
        <v>946</v>
      </c>
      <c r="AT198" s="50">
        <v>0</v>
      </c>
      <c r="AU198" s="62">
        <v>0</v>
      </c>
      <c r="AV198" s="59">
        <v>0</v>
      </c>
      <c r="AW198" s="50" t="s">
        <v>121</v>
      </c>
      <c r="AX198" s="51" t="s">
        <v>1206</v>
      </c>
      <c r="AY198" s="53" t="s">
        <v>145</v>
      </c>
      <c r="AZ198" s="61"/>
      <c r="BA198" s="51"/>
      <c r="BB198" s="50"/>
      <c r="BC198" s="62" t="s">
        <v>133</v>
      </c>
      <c r="BD198" s="59" t="s">
        <v>133</v>
      </c>
      <c r="BE198" s="50" t="s">
        <v>133</v>
      </c>
      <c r="BF198" s="51"/>
      <c r="BG198" s="53"/>
      <c r="BH198" s="63"/>
      <c r="BI198" s="51"/>
      <c r="BJ198" s="64"/>
      <c r="BK198" s="62" t="s">
        <v>133</v>
      </c>
      <c r="BL198" s="59" t="s">
        <v>133</v>
      </c>
      <c r="BM198" s="50" t="s">
        <v>133</v>
      </c>
      <c r="BN198" s="51"/>
      <c r="BO198" s="53"/>
      <c r="BP198" s="48" t="s">
        <v>149</v>
      </c>
      <c r="BQ198" s="56" t="str">
        <f t="shared" si="2"/>
        <v/>
      </c>
      <c r="BR198" s="50"/>
      <c r="BS198" s="51"/>
      <c r="BT198" s="53"/>
    </row>
    <row r="199" spans="1:72" ht="101.25" x14ac:dyDescent="0.25">
      <c r="A199" s="48">
        <v>13</v>
      </c>
      <c r="B199" s="49">
        <v>41974</v>
      </c>
      <c r="C199" s="50" t="s">
        <v>274</v>
      </c>
      <c r="D199" s="51" t="s">
        <v>1115</v>
      </c>
      <c r="E199" s="49">
        <v>41974</v>
      </c>
      <c r="F199" s="50" t="s">
        <v>1207</v>
      </c>
      <c r="G199" s="52" t="s">
        <v>1208</v>
      </c>
      <c r="H199" s="53" t="s">
        <v>278</v>
      </c>
      <c r="I199" s="54" t="s">
        <v>1209</v>
      </c>
      <c r="J199" s="51" t="s">
        <v>1156</v>
      </c>
      <c r="K199" s="50">
        <v>12</v>
      </c>
      <c r="L199" s="50" t="s">
        <v>114</v>
      </c>
      <c r="M199" s="51" t="s">
        <v>1157</v>
      </c>
      <c r="N199" s="55">
        <v>1</v>
      </c>
      <c r="O199" s="49">
        <v>42036</v>
      </c>
      <c r="P199" s="49">
        <v>42400</v>
      </c>
      <c r="Q199" s="56" t="str">
        <f>IF(H199="","",VLOOKUP(H199,#REF!,2,FALSE))</f>
        <v>Secretario General</v>
      </c>
      <c r="R199" s="51" t="s">
        <v>282</v>
      </c>
      <c r="S199" s="51" t="s">
        <v>335</v>
      </c>
      <c r="T199" s="51" t="s">
        <v>336</v>
      </c>
      <c r="U199" s="51" t="s">
        <v>337</v>
      </c>
      <c r="V199" s="51" t="s">
        <v>155</v>
      </c>
      <c r="W199" s="57" t="s">
        <v>156</v>
      </c>
      <c r="X199" s="58">
        <v>0</v>
      </c>
      <c r="Y199" s="72">
        <v>0</v>
      </c>
      <c r="Z199" s="50" t="s">
        <v>1006</v>
      </c>
      <c r="AA199" s="60" t="s">
        <v>1006</v>
      </c>
      <c r="AB199" s="61">
        <v>42124</v>
      </c>
      <c r="AC199" s="51" t="s">
        <v>1158</v>
      </c>
      <c r="AD199" s="50">
        <v>3</v>
      </c>
      <c r="AE199" s="62">
        <v>0.25</v>
      </c>
      <c r="AF199" s="59">
        <v>0.25</v>
      </c>
      <c r="AG199" s="50" t="s">
        <v>264</v>
      </c>
      <c r="AH199" s="51" t="s">
        <v>1210</v>
      </c>
      <c r="AI199" s="53" t="s">
        <v>148</v>
      </c>
      <c r="AJ199" s="61">
        <v>42215</v>
      </c>
      <c r="AK199" s="51" t="s">
        <v>1160</v>
      </c>
      <c r="AL199" s="50">
        <v>6</v>
      </c>
      <c r="AM199" s="62">
        <v>0.5</v>
      </c>
      <c r="AN199" s="59">
        <v>0.5</v>
      </c>
      <c r="AO199" s="50" t="s">
        <v>264</v>
      </c>
      <c r="AP199" s="51" t="s">
        <v>1161</v>
      </c>
      <c r="AQ199" s="53" t="s">
        <v>1162</v>
      </c>
      <c r="AR199" s="61">
        <v>42293</v>
      </c>
      <c r="AS199" s="51" t="s">
        <v>1163</v>
      </c>
      <c r="AT199" s="50">
        <v>9</v>
      </c>
      <c r="AU199" s="62">
        <v>0.75</v>
      </c>
      <c r="AV199" s="59">
        <v>0.75</v>
      </c>
      <c r="AW199" s="50" t="s">
        <v>264</v>
      </c>
      <c r="AX199" s="51" t="s">
        <v>1164</v>
      </c>
      <c r="AY199" s="53" t="s">
        <v>160</v>
      </c>
      <c r="AZ199" s="61"/>
      <c r="BA199" s="51"/>
      <c r="BB199" s="50"/>
      <c r="BC199" s="62" t="s">
        <v>133</v>
      </c>
      <c r="BD199" s="59" t="s">
        <v>133</v>
      </c>
      <c r="BE199" s="50" t="s">
        <v>133</v>
      </c>
      <c r="BF199" s="51"/>
      <c r="BG199" s="53"/>
      <c r="BH199" s="63"/>
      <c r="BI199" s="51"/>
      <c r="BJ199" s="64"/>
      <c r="BK199" s="62" t="s">
        <v>133</v>
      </c>
      <c r="BL199" s="59" t="s">
        <v>133</v>
      </c>
      <c r="BM199" s="50" t="s">
        <v>133</v>
      </c>
      <c r="BN199" s="51"/>
      <c r="BO199" s="53"/>
      <c r="BP199" s="48" t="s">
        <v>149</v>
      </c>
      <c r="BQ199" s="56" t="str">
        <f t="shared" si="2"/>
        <v/>
      </c>
      <c r="BR199" s="50"/>
      <c r="BS199" s="51"/>
      <c r="BT199" s="53"/>
    </row>
    <row r="200" spans="1:72" ht="112.5" x14ac:dyDescent="0.25">
      <c r="A200" s="48">
        <v>13</v>
      </c>
      <c r="B200" s="49">
        <v>41974</v>
      </c>
      <c r="C200" s="50" t="s">
        <v>274</v>
      </c>
      <c r="D200" s="51" t="s">
        <v>1115</v>
      </c>
      <c r="E200" s="49">
        <v>41974</v>
      </c>
      <c r="F200" s="50" t="s">
        <v>1211</v>
      </c>
      <c r="G200" s="52" t="s">
        <v>1208</v>
      </c>
      <c r="H200" s="53" t="s">
        <v>278</v>
      </c>
      <c r="I200" s="54" t="s">
        <v>1212</v>
      </c>
      <c r="J200" s="51" t="s">
        <v>1213</v>
      </c>
      <c r="K200" s="50">
        <v>4</v>
      </c>
      <c r="L200" s="50" t="s">
        <v>114</v>
      </c>
      <c r="M200" s="51" t="s">
        <v>1214</v>
      </c>
      <c r="N200" s="55">
        <v>1</v>
      </c>
      <c r="O200" s="49">
        <v>41883</v>
      </c>
      <c r="P200" s="49">
        <v>42247</v>
      </c>
      <c r="Q200" s="56" t="str">
        <f>IF(H200="","",VLOOKUP(H200,#REF!,2,FALSE))</f>
        <v>Secretario General</v>
      </c>
      <c r="R200" s="51" t="s">
        <v>282</v>
      </c>
      <c r="S200" s="51" t="s">
        <v>283</v>
      </c>
      <c r="T200" s="51" t="s">
        <v>284</v>
      </c>
      <c r="U200" s="51" t="s">
        <v>285</v>
      </c>
      <c r="V200" s="51" t="s">
        <v>119</v>
      </c>
      <c r="W200" s="57" t="s">
        <v>120</v>
      </c>
      <c r="X200" s="58">
        <v>0</v>
      </c>
      <c r="Y200" s="72">
        <v>0</v>
      </c>
      <c r="Z200" s="50" t="s">
        <v>1006</v>
      </c>
      <c r="AA200" s="60" t="s">
        <v>1006</v>
      </c>
      <c r="AB200" s="61">
        <v>42124</v>
      </c>
      <c r="AC200" s="51" t="s">
        <v>287</v>
      </c>
      <c r="AD200" s="50">
        <v>0</v>
      </c>
      <c r="AE200" s="62">
        <v>0</v>
      </c>
      <c r="AF200" s="59">
        <v>0</v>
      </c>
      <c r="AG200" s="50" t="s">
        <v>121</v>
      </c>
      <c r="AH200" s="51" t="s">
        <v>1215</v>
      </c>
      <c r="AI200" s="53" t="s">
        <v>148</v>
      </c>
      <c r="AJ200" s="61">
        <v>42185</v>
      </c>
      <c r="AK200" s="51" t="s">
        <v>1216</v>
      </c>
      <c r="AL200" s="50">
        <v>0</v>
      </c>
      <c r="AM200" s="62">
        <v>0</v>
      </c>
      <c r="AN200" s="59">
        <v>0</v>
      </c>
      <c r="AO200" s="50" t="s">
        <v>121</v>
      </c>
      <c r="AP200" s="51" t="s">
        <v>1217</v>
      </c>
      <c r="AQ200" s="53" t="s">
        <v>148</v>
      </c>
      <c r="AR200" s="61">
        <v>42296</v>
      </c>
      <c r="AS200" s="51" t="s">
        <v>291</v>
      </c>
      <c r="AT200" s="50">
        <v>0</v>
      </c>
      <c r="AU200" s="62">
        <v>0</v>
      </c>
      <c r="AV200" s="59">
        <v>0</v>
      </c>
      <c r="AW200" s="50" t="s">
        <v>121</v>
      </c>
      <c r="AX200" s="51" t="s">
        <v>1218</v>
      </c>
      <c r="AY200" s="53" t="s">
        <v>145</v>
      </c>
      <c r="AZ200" s="61"/>
      <c r="BA200" s="51"/>
      <c r="BB200" s="50"/>
      <c r="BC200" s="62" t="s">
        <v>133</v>
      </c>
      <c r="BD200" s="59" t="s">
        <v>133</v>
      </c>
      <c r="BE200" s="50" t="s">
        <v>133</v>
      </c>
      <c r="BF200" s="51"/>
      <c r="BG200" s="53"/>
      <c r="BH200" s="63"/>
      <c r="BI200" s="51"/>
      <c r="BJ200" s="64"/>
      <c r="BK200" s="62" t="s">
        <v>133</v>
      </c>
      <c r="BL200" s="59" t="s">
        <v>133</v>
      </c>
      <c r="BM200" s="50" t="s">
        <v>133</v>
      </c>
      <c r="BN200" s="51"/>
      <c r="BO200" s="53"/>
      <c r="BP200" s="48" t="s">
        <v>149</v>
      </c>
      <c r="BQ200" s="56" t="str">
        <f t="shared" si="2"/>
        <v/>
      </c>
      <c r="BR200" s="50"/>
      <c r="BS200" s="51"/>
      <c r="BT200" s="53"/>
    </row>
    <row r="201" spans="1:72" ht="67.5" x14ac:dyDescent="0.25">
      <c r="A201" s="48">
        <v>13</v>
      </c>
      <c r="B201" s="49">
        <v>41974</v>
      </c>
      <c r="C201" s="50" t="s">
        <v>274</v>
      </c>
      <c r="D201" s="51" t="s">
        <v>1115</v>
      </c>
      <c r="E201" s="49">
        <v>41974</v>
      </c>
      <c r="F201" s="50" t="s">
        <v>1219</v>
      </c>
      <c r="G201" s="52" t="s">
        <v>1208</v>
      </c>
      <c r="H201" s="53" t="s">
        <v>278</v>
      </c>
      <c r="I201" s="54" t="s">
        <v>1220</v>
      </c>
      <c r="J201" s="51" t="s">
        <v>1221</v>
      </c>
      <c r="K201" s="50">
        <v>1</v>
      </c>
      <c r="L201" s="50" t="s">
        <v>114</v>
      </c>
      <c r="M201" s="51" t="s">
        <v>1222</v>
      </c>
      <c r="N201" s="55">
        <v>1</v>
      </c>
      <c r="O201" s="49">
        <v>41852</v>
      </c>
      <c r="P201" s="49">
        <v>42004</v>
      </c>
      <c r="Q201" s="56" t="str">
        <f>IF(H201="","",VLOOKUP(H201,#REF!,2,FALSE))</f>
        <v>Secretario General</v>
      </c>
      <c r="R201" s="51" t="s">
        <v>282</v>
      </c>
      <c r="S201" s="51" t="s">
        <v>283</v>
      </c>
      <c r="T201" s="51" t="s">
        <v>284</v>
      </c>
      <c r="U201" s="51" t="s">
        <v>285</v>
      </c>
      <c r="V201" s="51" t="s">
        <v>119</v>
      </c>
      <c r="W201" s="57" t="s">
        <v>120</v>
      </c>
      <c r="X201" s="58">
        <v>0</v>
      </c>
      <c r="Y201" s="72">
        <v>0</v>
      </c>
      <c r="Z201" s="50" t="s">
        <v>1006</v>
      </c>
      <c r="AA201" s="60" t="s">
        <v>1006</v>
      </c>
      <c r="AB201" s="61">
        <v>42124</v>
      </c>
      <c r="AC201" s="51" t="s">
        <v>1223</v>
      </c>
      <c r="AD201" s="50">
        <v>1</v>
      </c>
      <c r="AE201" s="62">
        <v>1</v>
      </c>
      <c r="AF201" s="59">
        <v>1</v>
      </c>
      <c r="AG201" s="50" t="s">
        <v>130</v>
      </c>
      <c r="AH201" s="51" t="s">
        <v>1224</v>
      </c>
      <c r="AI201" s="53" t="s">
        <v>148</v>
      </c>
      <c r="AJ201" s="61"/>
      <c r="AK201" s="51"/>
      <c r="AL201" s="50"/>
      <c r="AM201" s="62" t="s">
        <v>133</v>
      </c>
      <c r="AN201" s="59" t="s">
        <v>133</v>
      </c>
      <c r="AO201" s="50" t="s">
        <v>133</v>
      </c>
      <c r="AP201" s="51"/>
      <c r="AQ201" s="53"/>
      <c r="AR201" s="61"/>
      <c r="AS201" s="51"/>
      <c r="AT201" s="50"/>
      <c r="AU201" s="62" t="s">
        <v>133</v>
      </c>
      <c r="AV201" s="59" t="s">
        <v>133</v>
      </c>
      <c r="AW201" s="50" t="s">
        <v>133</v>
      </c>
      <c r="AX201" s="51"/>
      <c r="AY201" s="53"/>
      <c r="AZ201" s="61"/>
      <c r="BA201" s="51"/>
      <c r="BB201" s="50"/>
      <c r="BC201" s="62" t="s">
        <v>133</v>
      </c>
      <c r="BD201" s="59" t="s">
        <v>133</v>
      </c>
      <c r="BE201" s="50" t="s">
        <v>133</v>
      </c>
      <c r="BF201" s="51"/>
      <c r="BG201" s="53"/>
      <c r="BH201" s="63"/>
      <c r="BI201" s="51"/>
      <c r="BJ201" s="64"/>
      <c r="BK201" s="62" t="s">
        <v>133</v>
      </c>
      <c r="BL201" s="59" t="s">
        <v>133</v>
      </c>
      <c r="BM201" s="50" t="s">
        <v>133</v>
      </c>
      <c r="BN201" s="51"/>
      <c r="BO201" s="53"/>
      <c r="BP201" s="48" t="s">
        <v>134</v>
      </c>
      <c r="BQ201" s="56" t="str">
        <f t="shared" si="2"/>
        <v>Rubén Antonio Mora Garcés</v>
      </c>
      <c r="BR201" s="50"/>
      <c r="BS201" s="51"/>
      <c r="BT201" s="53"/>
    </row>
    <row r="202" spans="1:72" ht="157.5" x14ac:dyDescent="0.25">
      <c r="A202" s="48">
        <v>13</v>
      </c>
      <c r="B202" s="49">
        <v>41974</v>
      </c>
      <c r="C202" s="50" t="s">
        <v>274</v>
      </c>
      <c r="D202" s="51" t="s">
        <v>1115</v>
      </c>
      <c r="E202" s="49">
        <v>41974</v>
      </c>
      <c r="F202" s="50" t="s">
        <v>1225</v>
      </c>
      <c r="G202" s="52" t="s">
        <v>1226</v>
      </c>
      <c r="H202" s="53" t="s">
        <v>278</v>
      </c>
      <c r="I202" s="54" t="s">
        <v>1227</v>
      </c>
      <c r="J202" s="51" t="s">
        <v>1228</v>
      </c>
      <c r="K202" s="50">
        <v>1</v>
      </c>
      <c r="L202" s="50" t="s">
        <v>114</v>
      </c>
      <c r="M202" s="51" t="s">
        <v>1077</v>
      </c>
      <c r="N202" s="55">
        <v>1</v>
      </c>
      <c r="O202" s="49">
        <v>42005</v>
      </c>
      <c r="P202" s="49">
        <v>42185</v>
      </c>
      <c r="Q202" s="56" t="str">
        <f>IF(H202="","",VLOOKUP(H202,#REF!,2,FALSE))</f>
        <v>Secretario General</v>
      </c>
      <c r="R202" s="51" t="s">
        <v>282</v>
      </c>
      <c r="S202" s="51" t="s">
        <v>1174</v>
      </c>
      <c r="T202" s="51" t="s">
        <v>1175</v>
      </c>
      <c r="U202" s="51" t="s">
        <v>1176</v>
      </c>
      <c r="V202" s="51" t="s">
        <v>119</v>
      </c>
      <c r="W202" s="57" t="s">
        <v>120</v>
      </c>
      <c r="X202" s="58">
        <v>0</v>
      </c>
      <c r="Y202" s="72">
        <v>0</v>
      </c>
      <c r="Z202" s="50" t="s">
        <v>1006</v>
      </c>
      <c r="AA202" s="60" t="s">
        <v>1006</v>
      </c>
      <c r="AB202" s="61">
        <v>42124</v>
      </c>
      <c r="AC202" s="51" t="s">
        <v>1177</v>
      </c>
      <c r="AD202" s="62">
        <v>0.8</v>
      </c>
      <c r="AE202" s="62">
        <v>0.8</v>
      </c>
      <c r="AF202" s="59">
        <v>0.8</v>
      </c>
      <c r="AG202" s="50" t="s">
        <v>264</v>
      </c>
      <c r="AH202" s="51" t="s">
        <v>1229</v>
      </c>
      <c r="AI202" s="53" t="s">
        <v>148</v>
      </c>
      <c r="AJ202" s="61">
        <v>42185</v>
      </c>
      <c r="AK202" s="51" t="s">
        <v>1230</v>
      </c>
      <c r="AL202" s="50">
        <v>1</v>
      </c>
      <c r="AM202" s="62">
        <v>1</v>
      </c>
      <c r="AN202" s="59">
        <v>1</v>
      </c>
      <c r="AO202" s="50" t="s">
        <v>130</v>
      </c>
      <c r="AP202" s="51" t="s">
        <v>1231</v>
      </c>
      <c r="AQ202" s="53" t="s">
        <v>1181</v>
      </c>
      <c r="AR202" s="61"/>
      <c r="AS202" s="51"/>
      <c r="AT202" s="50"/>
      <c r="AU202" s="62" t="s">
        <v>133</v>
      </c>
      <c r="AV202" s="59" t="s">
        <v>133</v>
      </c>
      <c r="AW202" s="50" t="s">
        <v>133</v>
      </c>
      <c r="AX202" s="51"/>
      <c r="AY202" s="53"/>
      <c r="AZ202" s="61"/>
      <c r="BA202" s="51"/>
      <c r="BB202" s="50"/>
      <c r="BC202" s="62" t="s">
        <v>133</v>
      </c>
      <c r="BD202" s="59" t="s">
        <v>133</v>
      </c>
      <c r="BE202" s="50" t="s">
        <v>133</v>
      </c>
      <c r="BF202" s="51"/>
      <c r="BG202" s="53"/>
      <c r="BH202" s="63"/>
      <c r="BI202" s="51"/>
      <c r="BJ202" s="64"/>
      <c r="BK202" s="62" t="s">
        <v>133</v>
      </c>
      <c r="BL202" s="59" t="s">
        <v>133</v>
      </c>
      <c r="BM202" s="50" t="s">
        <v>133</v>
      </c>
      <c r="BN202" s="51"/>
      <c r="BO202" s="53"/>
      <c r="BP202" s="48" t="s">
        <v>134</v>
      </c>
      <c r="BQ202" s="56" t="str">
        <f t="shared" ref="BQ202:BQ265" si="3">IF(BE202="OK",BG202,IF(AW202="OK",AY202,IF(AO202="OK",AQ202,IF(AG202="OK",AI202,""))))</f>
        <v>CJ: Rubén Antonio Mora Garcés
TH y SG: Nicolás David Castillo González</v>
      </c>
      <c r="BR202" s="50"/>
      <c r="BS202" s="51"/>
      <c r="BT202" s="53"/>
    </row>
    <row r="203" spans="1:72" ht="78.75" x14ac:dyDescent="0.25">
      <c r="A203" s="48">
        <v>13</v>
      </c>
      <c r="B203" s="49">
        <v>41974</v>
      </c>
      <c r="C203" s="50" t="s">
        <v>274</v>
      </c>
      <c r="D203" s="51" t="s">
        <v>1115</v>
      </c>
      <c r="E203" s="49">
        <v>41974</v>
      </c>
      <c r="F203" s="50" t="s">
        <v>1232</v>
      </c>
      <c r="G203" s="52" t="s">
        <v>1226</v>
      </c>
      <c r="H203" s="53" t="s">
        <v>278</v>
      </c>
      <c r="I203" s="54" t="s">
        <v>1233</v>
      </c>
      <c r="J203" s="51" t="s">
        <v>1234</v>
      </c>
      <c r="K203" s="50">
        <v>3</v>
      </c>
      <c r="L203" s="50" t="s">
        <v>114</v>
      </c>
      <c r="M203" s="51" t="s">
        <v>1235</v>
      </c>
      <c r="N203" s="55">
        <v>1</v>
      </c>
      <c r="O203" s="49">
        <v>41974</v>
      </c>
      <c r="P203" s="49">
        <v>42185</v>
      </c>
      <c r="Q203" s="56" t="str">
        <f>IF(H203="","",VLOOKUP(H203,#REF!,2,FALSE))</f>
        <v>Secretario General</v>
      </c>
      <c r="R203" s="51" t="s">
        <v>282</v>
      </c>
      <c r="S203" s="51" t="s">
        <v>1145</v>
      </c>
      <c r="T203" s="51" t="s">
        <v>1146</v>
      </c>
      <c r="U203" s="51" t="s">
        <v>1147</v>
      </c>
      <c r="V203" s="51" t="s">
        <v>119</v>
      </c>
      <c r="W203" s="57" t="s">
        <v>120</v>
      </c>
      <c r="X203" s="58">
        <v>0</v>
      </c>
      <c r="Y203" s="72">
        <v>0</v>
      </c>
      <c r="Z203" s="50" t="s">
        <v>1006</v>
      </c>
      <c r="AA203" s="60" t="s">
        <v>1006</v>
      </c>
      <c r="AB203" s="61">
        <v>42124</v>
      </c>
      <c r="AC203" s="51" t="s">
        <v>1236</v>
      </c>
      <c r="AD203" s="50">
        <v>0</v>
      </c>
      <c r="AE203" s="62">
        <v>0</v>
      </c>
      <c r="AF203" s="59">
        <v>0</v>
      </c>
      <c r="AG203" s="50" t="s">
        <v>121</v>
      </c>
      <c r="AH203" s="51" t="s">
        <v>1237</v>
      </c>
      <c r="AI203" s="53" t="s">
        <v>148</v>
      </c>
      <c r="AJ203" s="61">
        <v>42185</v>
      </c>
      <c r="AK203" s="51" t="s">
        <v>196</v>
      </c>
      <c r="AL203" s="50">
        <v>0</v>
      </c>
      <c r="AM203" s="62">
        <v>0</v>
      </c>
      <c r="AN203" s="59">
        <v>0</v>
      </c>
      <c r="AO203" s="50" t="s">
        <v>121</v>
      </c>
      <c r="AP203" s="51" t="s">
        <v>1238</v>
      </c>
      <c r="AQ203" s="53" t="s">
        <v>1151</v>
      </c>
      <c r="AR203" s="61">
        <v>42296</v>
      </c>
      <c r="AS203" s="51" t="s">
        <v>196</v>
      </c>
      <c r="AT203" s="50">
        <v>0</v>
      </c>
      <c r="AU203" s="62">
        <v>0</v>
      </c>
      <c r="AV203" s="59">
        <v>0</v>
      </c>
      <c r="AW203" s="50" t="s">
        <v>121</v>
      </c>
      <c r="AX203" s="51" t="s">
        <v>1218</v>
      </c>
      <c r="AY203" s="53" t="s">
        <v>145</v>
      </c>
      <c r="AZ203" s="61"/>
      <c r="BA203" s="51"/>
      <c r="BB203" s="50"/>
      <c r="BC203" s="62" t="s">
        <v>133</v>
      </c>
      <c r="BD203" s="59" t="s">
        <v>133</v>
      </c>
      <c r="BE203" s="50" t="s">
        <v>133</v>
      </c>
      <c r="BF203" s="51"/>
      <c r="BG203" s="53"/>
      <c r="BH203" s="63"/>
      <c r="BI203" s="51"/>
      <c r="BJ203" s="64"/>
      <c r="BK203" s="62" t="s">
        <v>133</v>
      </c>
      <c r="BL203" s="59" t="s">
        <v>133</v>
      </c>
      <c r="BM203" s="50" t="s">
        <v>133</v>
      </c>
      <c r="BN203" s="51"/>
      <c r="BO203" s="53"/>
      <c r="BP203" s="48" t="s">
        <v>149</v>
      </c>
      <c r="BQ203" s="56" t="str">
        <f t="shared" si="3"/>
        <v/>
      </c>
      <c r="BR203" s="50"/>
      <c r="BS203" s="51"/>
      <c r="BT203" s="53"/>
    </row>
    <row r="204" spans="1:72" ht="157.5" x14ac:dyDescent="0.25">
      <c r="A204" s="48">
        <v>13</v>
      </c>
      <c r="B204" s="49">
        <v>41974</v>
      </c>
      <c r="C204" s="50" t="s">
        <v>274</v>
      </c>
      <c r="D204" s="51" t="s">
        <v>1115</v>
      </c>
      <c r="E204" s="49">
        <v>41974</v>
      </c>
      <c r="F204" s="50" t="s">
        <v>1239</v>
      </c>
      <c r="G204" s="52" t="s">
        <v>1226</v>
      </c>
      <c r="H204" s="53" t="s">
        <v>278</v>
      </c>
      <c r="I204" s="54" t="s">
        <v>1240</v>
      </c>
      <c r="J204" s="51" t="s">
        <v>1241</v>
      </c>
      <c r="K204" s="50">
        <v>4</v>
      </c>
      <c r="L204" s="50" t="s">
        <v>114</v>
      </c>
      <c r="M204" s="51" t="s">
        <v>1077</v>
      </c>
      <c r="N204" s="55">
        <v>1</v>
      </c>
      <c r="O204" s="49">
        <v>41974</v>
      </c>
      <c r="P204" s="49">
        <v>42185</v>
      </c>
      <c r="Q204" s="56" t="str">
        <f>IF(H204="","",VLOOKUP(H204,#REF!,2,FALSE))</f>
        <v>Secretario General</v>
      </c>
      <c r="R204" s="51" t="s">
        <v>282</v>
      </c>
      <c r="S204" s="51" t="s">
        <v>1145</v>
      </c>
      <c r="T204" s="51" t="s">
        <v>1146</v>
      </c>
      <c r="U204" s="51" t="s">
        <v>1147</v>
      </c>
      <c r="V204" s="51" t="s">
        <v>119</v>
      </c>
      <c r="W204" s="57" t="s">
        <v>120</v>
      </c>
      <c r="X204" s="58">
        <v>0</v>
      </c>
      <c r="Y204" s="72">
        <v>0</v>
      </c>
      <c r="Z204" s="50" t="s">
        <v>1006</v>
      </c>
      <c r="AA204" s="60" t="s">
        <v>1006</v>
      </c>
      <c r="AB204" s="61">
        <v>42124</v>
      </c>
      <c r="AC204" s="51" t="s">
        <v>287</v>
      </c>
      <c r="AD204" s="50">
        <v>0</v>
      </c>
      <c r="AE204" s="62">
        <v>0</v>
      </c>
      <c r="AF204" s="59">
        <v>0</v>
      </c>
      <c r="AG204" s="50" t="s">
        <v>121</v>
      </c>
      <c r="AH204" s="51" t="s">
        <v>1242</v>
      </c>
      <c r="AI204" s="53" t="s">
        <v>148</v>
      </c>
      <c r="AJ204" s="61">
        <v>42185</v>
      </c>
      <c r="AK204" s="51" t="s">
        <v>320</v>
      </c>
      <c r="AL204" s="50">
        <v>0</v>
      </c>
      <c r="AM204" s="62">
        <v>0</v>
      </c>
      <c r="AN204" s="59">
        <v>0</v>
      </c>
      <c r="AO204" s="50" t="s">
        <v>121</v>
      </c>
      <c r="AP204" s="51" t="s">
        <v>1243</v>
      </c>
      <c r="AQ204" s="53" t="s">
        <v>148</v>
      </c>
      <c r="AR204" s="61">
        <v>42296</v>
      </c>
      <c r="AS204" s="51" t="s">
        <v>196</v>
      </c>
      <c r="AT204" s="50">
        <v>0</v>
      </c>
      <c r="AU204" s="62">
        <v>0</v>
      </c>
      <c r="AV204" s="59">
        <v>0</v>
      </c>
      <c r="AW204" s="50" t="s">
        <v>121</v>
      </c>
      <c r="AX204" s="51" t="s">
        <v>1244</v>
      </c>
      <c r="AY204" s="53" t="s">
        <v>1198</v>
      </c>
      <c r="AZ204" s="61"/>
      <c r="BA204" s="51"/>
      <c r="BB204" s="50"/>
      <c r="BC204" s="62" t="s">
        <v>133</v>
      </c>
      <c r="BD204" s="59" t="s">
        <v>133</v>
      </c>
      <c r="BE204" s="50" t="s">
        <v>133</v>
      </c>
      <c r="BF204" s="51"/>
      <c r="BG204" s="53"/>
      <c r="BH204" s="63"/>
      <c r="BI204" s="51"/>
      <c r="BJ204" s="64"/>
      <c r="BK204" s="62" t="s">
        <v>133</v>
      </c>
      <c r="BL204" s="59" t="s">
        <v>133</v>
      </c>
      <c r="BM204" s="50" t="s">
        <v>133</v>
      </c>
      <c r="BN204" s="51"/>
      <c r="BO204" s="53"/>
      <c r="BP204" s="48" t="s">
        <v>149</v>
      </c>
      <c r="BQ204" s="56" t="str">
        <f t="shared" si="3"/>
        <v/>
      </c>
      <c r="BR204" s="50"/>
      <c r="BS204" s="51"/>
      <c r="BT204" s="53"/>
    </row>
    <row r="205" spans="1:72" ht="191.25" x14ac:dyDescent="0.25">
      <c r="A205" s="48">
        <v>13</v>
      </c>
      <c r="B205" s="49">
        <v>41974</v>
      </c>
      <c r="C205" s="50" t="s">
        <v>274</v>
      </c>
      <c r="D205" s="51" t="s">
        <v>1115</v>
      </c>
      <c r="E205" s="49">
        <v>41974</v>
      </c>
      <c r="F205" s="50" t="s">
        <v>1245</v>
      </c>
      <c r="G205" s="52" t="s">
        <v>1226</v>
      </c>
      <c r="H205" s="53" t="s">
        <v>278</v>
      </c>
      <c r="I205" s="54" t="s">
        <v>1246</v>
      </c>
      <c r="J205" s="51" t="s">
        <v>1247</v>
      </c>
      <c r="K205" s="50">
        <v>3</v>
      </c>
      <c r="L205" s="50" t="s">
        <v>114</v>
      </c>
      <c r="M205" s="51" t="s">
        <v>1077</v>
      </c>
      <c r="N205" s="55">
        <v>1</v>
      </c>
      <c r="O205" s="49">
        <v>41913</v>
      </c>
      <c r="P205" s="49">
        <v>42185</v>
      </c>
      <c r="Q205" s="56" t="str">
        <f>IF(H205="","",VLOOKUP(H205,#REF!,2,FALSE))</f>
        <v>Secretario General</v>
      </c>
      <c r="R205" s="51" t="s">
        <v>282</v>
      </c>
      <c r="S205" s="51" t="s">
        <v>1145</v>
      </c>
      <c r="T205" s="51" t="s">
        <v>1146</v>
      </c>
      <c r="U205" s="51" t="s">
        <v>1147</v>
      </c>
      <c r="V205" s="51" t="s">
        <v>119</v>
      </c>
      <c r="W205" s="57" t="s">
        <v>120</v>
      </c>
      <c r="X205" s="58">
        <v>0</v>
      </c>
      <c r="Y205" s="72">
        <v>0</v>
      </c>
      <c r="Z205" s="50" t="s">
        <v>1006</v>
      </c>
      <c r="AA205" s="60" t="s">
        <v>1006</v>
      </c>
      <c r="AB205" s="61">
        <v>42124</v>
      </c>
      <c r="AC205" s="51" t="s">
        <v>287</v>
      </c>
      <c r="AD205" s="50">
        <v>0</v>
      </c>
      <c r="AE205" s="62">
        <v>0</v>
      </c>
      <c r="AF205" s="59">
        <v>0</v>
      </c>
      <c r="AG205" s="50" t="s">
        <v>121</v>
      </c>
      <c r="AH205" s="51" t="s">
        <v>1215</v>
      </c>
      <c r="AI205" s="53" t="s">
        <v>148</v>
      </c>
      <c r="AJ205" s="61">
        <v>42185</v>
      </c>
      <c r="AK205" s="51" t="s">
        <v>1149</v>
      </c>
      <c r="AL205" s="50">
        <v>0</v>
      </c>
      <c r="AM205" s="62">
        <v>0</v>
      </c>
      <c r="AN205" s="59">
        <v>0</v>
      </c>
      <c r="AO205" s="50" t="s">
        <v>121</v>
      </c>
      <c r="AP205" s="51" t="s">
        <v>1150</v>
      </c>
      <c r="AQ205" s="53" t="s">
        <v>1151</v>
      </c>
      <c r="AR205" s="61">
        <v>42296</v>
      </c>
      <c r="AS205" s="51" t="s">
        <v>196</v>
      </c>
      <c r="AT205" s="50">
        <v>0</v>
      </c>
      <c r="AU205" s="62">
        <v>0</v>
      </c>
      <c r="AV205" s="59">
        <v>0</v>
      </c>
      <c r="AW205" s="50" t="s">
        <v>121</v>
      </c>
      <c r="AX205" s="51" t="s">
        <v>1248</v>
      </c>
      <c r="AY205" s="53" t="s">
        <v>1198</v>
      </c>
      <c r="AZ205" s="61"/>
      <c r="BA205" s="51"/>
      <c r="BB205" s="50"/>
      <c r="BC205" s="62" t="s">
        <v>133</v>
      </c>
      <c r="BD205" s="59" t="s">
        <v>133</v>
      </c>
      <c r="BE205" s="50" t="s">
        <v>133</v>
      </c>
      <c r="BF205" s="51"/>
      <c r="BG205" s="53"/>
      <c r="BH205" s="63"/>
      <c r="BI205" s="51"/>
      <c r="BJ205" s="64"/>
      <c r="BK205" s="62" t="s">
        <v>133</v>
      </c>
      <c r="BL205" s="59" t="s">
        <v>133</v>
      </c>
      <c r="BM205" s="50" t="s">
        <v>133</v>
      </c>
      <c r="BN205" s="51"/>
      <c r="BO205" s="53"/>
      <c r="BP205" s="48" t="s">
        <v>149</v>
      </c>
      <c r="BQ205" s="56" t="str">
        <f t="shared" si="3"/>
        <v/>
      </c>
      <c r="BR205" s="50"/>
      <c r="BS205" s="51"/>
      <c r="BT205" s="53"/>
    </row>
    <row r="206" spans="1:72" ht="191.25" x14ac:dyDescent="0.25">
      <c r="A206" s="48">
        <v>13</v>
      </c>
      <c r="B206" s="49">
        <v>41974</v>
      </c>
      <c r="C206" s="50" t="s">
        <v>274</v>
      </c>
      <c r="D206" s="51" t="s">
        <v>1115</v>
      </c>
      <c r="E206" s="49">
        <v>41974</v>
      </c>
      <c r="F206" s="50" t="s">
        <v>1249</v>
      </c>
      <c r="G206" s="52" t="s">
        <v>1250</v>
      </c>
      <c r="H206" s="53" t="s">
        <v>278</v>
      </c>
      <c r="I206" s="54" t="s">
        <v>1251</v>
      </c>
      <c r="J206" s="51" t="s">
        <v>1252</v>
      </c>
      <c r="K206" s="50">
        <v>2</v>
      </c>
      <c r="L206" s="50" t="s">
        <v>114</v>
      </c>
      <c r="M206" s="51" t="s">
        <v>1253</v>
      </c>
      <c r="N206" s="55">
        <v>1</v>
      </c>
      <c r="O206" s="49">
        <v>41883</v>
      </c>
      <c r="P206" s="49">
        <v>42246</v>
      </c>
      <c r="Q206" s="56" t="str">
        <f>IF(H206="","",VLOOKUP(H206,#REF!,2,FALSE))</f>
        <v>Secretario General</v>
      </c>
      <c r="R206" s="51" t="s">
        <v>282</v>
      </c>
      <c r="S206" s="51" t="s">
        <v>1145</v>
      </c>
      <c r="T206" s="51" t="s">
        <v>1146</v>
      </c>
      <c r="U206" s="51" t="s">
        <v>1147</v>
      </c>
      <c r="V206" s="51" t="s">
        <v>119</v>
      </c>
      <c r="W206" s="57" t="s">
        <v>120</v>
      </c>
      <c r="X206" s="58">
        <v>0</v>
      </c>
      <c r="Y206" s="72">
        <v>0</v>
      </c>
      <c r="Z206" s="50" t="s">
        <v>1006</v>
      </c>
      <c r="AA206" s="60" t="s">
        <v>1006</v>
      </c>
      <c r="AB206" s="61">
        <v>42124</v>
      </c>
      <c r="AC206" s="51" t="s">
        <v>287</v>
      </c>
      <c r="AD206" s="50">
        <v>0</v>
      </c>
      <c r="AE206" s="62">
        <v>0</v>
      </c>
      <c r="AF206" s="59">
        <v>0</v>
      </c>
      <c r="AG206" s="50" t="s">
        <v>121</v>
      </c>
      <c r="AH206" s="51" t="s">
        <v>1215</v>
      </c>
      <c r="AI206" s="53" t="s">
        <v>148</v>
      </c>
      <c r="AJ206" s="61">
        <v>42185</v>
      </c>
      <c r="AK206" s="51" t="s">
        <v>1149</v>
      </c>
      <c r="AL206" s="50">
        <v>0</v>
      </c>
      <c r="AM206" s="62">
        <v>0</v>
      </c>
      <c r="AN206" s="59">
        <v>0</v>
      </c>
      <c r="AO206" s="50" t="s">
        <v>121</v>
      </c>
      <c r="AP206" s="51" t="s">
        <v>1150</v>
      </c>
      <c r="AQ206" s="53" t="s">
        <v>148</v>
      </c>
      <c r="AR206" s="61">
        <v>42296</v>
      </c>
      <c r="AS206" s="51" t="s">
        <v>196</v>
      </c>
      <c r="AT206" s="50">
        <v>0</v>
      </c>
      <c r="AU206" s="62">
        <v>0</v>
      </c>
      <c r="AV206" s="59">
        <v>0</v>
      </c>
      <c r="AW206" s="50" t="s">
        <v>121</v>
      </c>
      <c r="AX206" s="51" t="s">
        <v>1254</v>
      </c>
      <c r="AY206" s="53" t="s">
        <v>1153</v>
      </c>
      <c r="AZ206" s="61"/>
      <c r="BA206" s="51"/>
      <c r="BB206" s="50"/>
      <c r="BC206" s="62" t="s">
        <v>133</v>
      </c>
      <c r="BD206" s="59" t="s">
        <v>133</v>
      </c>
      <c r="BE206" s="50" t="s">
        <v>133</v>
      </c>
      <c r="BF206" s="51"/>
      <c r="BG206" s="53"/>
      <c r="BH206" s="63"/>
      <c r="BI206" s="51"/>
      <c r="BJ206" s="64"/>
      <c r="BK206" s="62" t="s">
        <v>133</v>
      </c>
      <c r="BL206" s="59" t="s">
        <v>133</v>
      </c>
      <c r="BM206" s="50" t="s">
        <v>133</v>
      </c>
      <c r="BN206" s="51"/>
      <c r="BO206" s="53"/>
      <c r="BP206" s="48" t="s">
        <v>149</v>
      </c>
      <c r="BQ206" s="56" t="str">
        <f t="shared" si="3"/>
        <v/>
      </c>
      <c r="BR206" s="50"/>
      <c r="BS206" s="51"/>
      <c r="BT206" s="53"/>
    </row>
    <row r="207" spans="1:72" ht="157.5" x14ac:dyDescent="0.25">
      <c r="A207" s="48">
        <v>13</v>
      </c>
      <c r="B207" s="49">
        <v>41974</v>
      </c>
      <c r="C207" s="50" t="s">
        <v>274</v>
      </c>
      <c r="D207" s="51" t="s">
        <v>1115</v>
      </c>
      <c r="E207" s="49">
        <v>41974</v>
      </c>
      <c r="F207" s="50" t="s">
        <v>1255</v>
      </c>
      <c r="G207" s="52" t="s">
        <v>1250</v>
      </c>
      <c r="H207" s="53" t="s">
        <v>278</v>
      </c>
      <c r="I207" s="54" t="s">
        <v>1256</v>
      </c>
      <c r="J207" s="51" t="s">
        <v>1257</v>
      </c>
      <c r="K207" s="50">
        <v>3</v>
      </c>
      <c r="L207" s="50" t="s">
        <v>114</v>
      </c>
      <c r="M207" s="51" t="s">
        <v>1077</v>
      </c>
      <c r="N207" s="55">
        <v>1</v>
      </c>
      <c r="O207" s="49">
        <v>41913</v>
      </c>
      <c r="P207" s="49">
        <v>42185</v>
      </c>
      <c r="Q207" s="56" t="str">
        <f>IF(H207="","",VLOOKUP(H207,#REF!,2,FALSE))</f>
        <v>Secretario General</v>
      </c>
      <c r="R207" s="51" t="s">
        <v>282</v>
      </c>
      <c r="S207" s="51" t="s">
        <v>1145</v>
      </c>
      <c r="T207" s="51" t="s">
        <v>1146</v>
      </c>
      <c r="U207" s="51" t="s">
        <v>1147</v>
      </c>
      <c r="V207" s="51" t="s">
        <v>119</v>
      </c>
      <c r="W207" s="57" t="s">
        <v>120</v>
      </c>
      <c r="X207" s="58">
        <v>0</v>
      </c>
      <c r="Y207" s="72">
        <v>0</v>
      </c>
      <c r="Z207" s="50" t="s">
        <v>1006</v>
      </c>
      <c r="AA207" s="60" t="s">
        <v>1006</v>
      </c>
      <c r="AB207" s="61">
        <v>42124</v>
      </c>
      <c r="AC207" s="51" t="s">
        <v>287</v>
      </c>
      <c r="AD207" s="50">
        <v>0</v>
      </c>
      <c r="AE207" s="62">
        <v>0</v>
      </c>
      <c r="AF207" s="59">
        <v>0</v>
      </c>
      <c r="AG207" s="50" t="s">
        <v>121</v>
      </c>
      <c r="AH207" s="51" t="s">
        <v>1215</v>
      </c>
      <c r="AI207" s="53" t="s">
        <v>148</v>
      </c>
      <c r="AJ207" s="61">
        <v>42185</v>
      </c>
      <c r="AK207" s="51" t="s">
        <v>196</v>
      </c>
      <c r="AL207" s="50">
        <v>0</v>
      </c>
      <c r="AM207" s="62">
        <v>0</v>
      </c>
      <c r="AN207" s="59">
        <v>0</v>
      </c>
      <c r="AO207" s="50" t="s">
        <v>121</v>
      </c>
      <c r="AP207" s="51" t="s">
        <v>1258</v>
      </c>
      <c r="AQ207" s="53" t="s">
        <v>1151</v>
      </c>
      <c r="AR207" s="61">
        <v>42296</v>
      </c>
      <c r="AS207" s="51" t="s">
        <v>196</v>
      </c>
      <c r="AT207" s="50">
        <v>0</v>
      </c>
      <c r="AU207" s="62">
        <v>0</v>
      </c>
      <c r="AV207" s="59">
        <v>0</v>
      </c>
      <c r="AW207" s="50" t="s">
        <v>121</v>
      </c>
      <c r="AX207" s="51" t="s">
        <v>1259</v>
      </c>
      <c r="AY207" s="53" t="s">
        <v>1198</v>
      </c>
      <c r="AZ207" s="61"/>
      <c r="BA207" s="51"/>
      <c r="BB207" s="50"/>
      <c r="BC207" s="62" t="s">
        <v>133</v>
      </c>
      <c r="BD207" s="59" t="s">
        <v>133</v>
      </c>
      <c r="BE207" s="50" t="s">
        <v>133</v>
      </c>
      <c r="BF207" s="51"/>
      <c r="BG207" s="53"/>
      <c r="BH207" s="63"/>
      <c r="BI207" s="51"/>
      <c r="BJ207" s="64"/>
      <c r="BK207" s="62" t="s">
        <v>133</v>
      </c>
      <c r="BL207" s="59" t="s">
        <v>133</v>
      </c>
      <c r="BM207" s="50" t="s">
        <v>133</v>
      </c>
      <c r="BN207" s="51"/>
      <c r="BO207" s="53"/>
      <c r="BP207" s="48" t="s">
        <v>149</v>
      </c>
      <c r="BQ207" s="56" t="str">
        <f t="shared" si="3"/>
        <v/>
      </c>
      <c r="BR207" s="50"/>
      <c r="BS207" s="51"/>
      <c r="BT207" s="53"/>
    </row>
    <row r="208" spans="1:72" ht="90" x14ac:dyDescent="0.25">
      <c r="A208" s="48">
        <v>14</v>
      </c>
      <c r="B208" s="49">
        <v>41877</v>
      </c>
      <c r="C208" s="50" t="s">
        <v>108</v>
      </c>
      <c r="D208" s="51" t="s">
        <v>1260</v>
      </c>
      <c r="E208" s="49">
        <v>41877</v>
      </c>
      <c r="F208" s="50">
        <v>1</v>
      </c>
      <c r="G208" s="65" t="s">
        <v>1261</v>
      </c>
      <c r="H208" s="53" t="s">
        <v>464</v>
      </c>
      <c r="I208" s="54" t="s">
        <v>1262</v>
      </c>
      <c r="J208" s="51" t="s">
        <v>1263</v>
      </c>
      <c r="K208" s="50">
        <v>1</v>
      </c>
      <c r="L208" s="50" t="s">
        <v>173</v>
      </c>
      <c r="M208" s="51" t="s">
        <v>1077</v>
      </c>
      <c r="N208" s="55">
        <v>1</v>
      </c>
      <c r="O208" s="49">
        <v>41891</v>
      </c>
      <c r="P208" s="49">
        <v>41901</v>
      </c>
      <c r="Q208" s="56" t="str">
        <f>IF(H208="","",VLOOKUP(H208,#REF!,2,FALSE))</f>
        <v xml:space="preserve">Subdirector Administrativo </v>
      </c>
      <c r="R208" s="51" t="s">
        <v>138</v>
      </c>
      <c r="S208" s="51" t="s">
        <v>1081</v>
      </c>
      <c r="T208" s="51" t="s">
        <v>1264</v>
      </c>
      <c r="U208" s="51" t="s">
        <v>1265</v>
      </c>
      <c r="V208" s="51" t="s">
        <v>119</v>
      </c>
      <c r="W208" s="57" t="s">
        <v>120</v>
      </c>
      <c r="X208" s="58">
        <v>0</v>
      </c>
      <c r="Y208" s="72">
        <v>0</v>
      </c>
      <c r="Z208" s="50" t="s">
        <v>1006</v>
      </c>
      <c r="AA208" s="60" t="s">
        <v>1006</v>
      </c>
      <c r="AB208" s="61">
        <v>42124</v>
      </c>
      <c r="AC208" s="51" t="s">
        <v>1266</v>
      </c>
      <c r="AD208" s="50">
        <v>1</v>
      </c>
      <c r="AE208" s="62">
        <v>1</v>
      </c>
      <c r="AF208" s="59">
        <v>1</v>
      </c>
      <c r="AG208" s="50" t="s">
        <v>130</v>
      </c>
      <c r="AH208" s="51" t="s">
        <v>1267</v>
      </c>
      <c r="AI208" s="53" t="s">
        <v>160</v>
      </c>
      <c r="AJ208" s="61"/>
      <c r="AK208" s="51"/>
      <c r="AL208" s="50"/>
      <c r="AM208" s="62" t="s">
        <v>133</v>
      </c>
      <c r="AN208" s="59" t="s">
        <v>133</v>
      </c>
      <c r="AO208" s="50" t="s">
        <v>133</v>
      </c>
      <c r="AP208" s="51"/>
      <c r="AQ208" s="53"/>
      <c r="AR208" s="61"/>
      <c r="AS208" s="51"/>
      <c r="AT208" s="50"/>
      <c r="AU208" s="62" t="s">
        <v>133</v>
      </c>
      <c r="AV208" s="59" t="s">
        <v>133</v>
      </c>
      <c r="AW208" s="50" t="s">
        <v>133</v>
      </c>
      <c r="AX208" s="51"/>
      <c r="AY208" s="53"/>
      <c r="AZ208" s="61"/>
      <c r="BA208" s="51"/>
      <c r="BB208" s="50"/>
      <c r="BC208" s="62" t="s">
        <v>133</v>
      </c>
      <c r="BD208" s="59" t="s">
        <v>133</v>
      </c>
      <c r="BE208" s="50" t="s">
        <v>133</v>
      </c>
      <c r="BF208" s="51"/>
      <c r="BG208" s="53"/>
      <c r="BH208" s="63"/>
      <c r="BI208" s="51"/>
      <c r="BJ208" s="64"/>
      <c r="BK208" s="62" t="s">
        <v>133</v>
      </c>
      <c r="BL208" s="59" t="s">
        <v>133</v>
      </c>
      <c r="BM208" s="50" t="s">
        <v>133</v>
      </c>
      <c r="BN208" s="51"/>
      <c r="BO208" s="53"/>
      <c r="BP208" s="48" t="s">
        <v>134</v>
      </c>
      <c r="BQ208" s="56" t="str">
        <f t="shared" si="3"/>
        <v>Nicolás David Castillo González</v>
      </c>
      <c r="BR208" s="50" t="s">
        <v>236</v>
      </c>
      <c r="BS208" s="51" t="s">
        <v>160</v>
      </c>
      <c r="BT208" s="53"/>
    </row>
    <row r="209" spans="1:72" ht="90" x14ac:dyDescent="0.25">
      <c r="A209" s="48">
        <v>14</v>
      </c>
      <c r="B209" s="49">
        <v>41877</v>
      </c>
      <c r="C209" s="50" t="s">
        <v>108</v>
      </c>
      <c r="D209" s="51" t="s">
        <v>1260</v>
      </c>
      <c r="E209" s="49">
        <v>41877</v>
      </c>
      <c r="F209" s="50">
        <v>1</v>
      </c>
      <c r="G209" s="65" t="s">
        <v>1268</v>
      </c>
      <c r="H209" s="53" t="s">
        <v>464</v>
      </c>
      <c r="I209" s="54" t="s">
        <v>1269</v>
      </c>
      <c r="J209" s="51" t="s">
        <v>1270</v>
      </c>
      <c r="K209" s="50">
        <v>1</v>
      </c>
      <c r="L209" s="50" t="s">
        <v>173</v>
      </c>
      <c r="M209" s="51" t="s">
        <v>1077</v>
      </c>
      <c r="N209" s="55">
        <v>1</v>
      </c>
      <c r="O209" s="49">
        <v>41891</v>
      </c>
      <c r="P209" s="49">
        <v>41901</v>
      </c>
      <c r="Q209" s="56" t="str">
        <f>IF(H209="","",VLOOKUP(H209,#REF!,2,FALSE))</f>
        <v xml:space="preserve">Subdirector Administrativo </v>
      </c>
      <c r="R209" s="51" t="s">
        <v>138</v>
      </c>
      <c r="S209" s="51" t="s">
        <v>1081</v>
      </c>
      <c r="T209" s="51" t="s">
        <v>1264</v>
      </c>
      <c r="U209" s="51" t="s">
        <v>1265</v>
      </c>
      <c r="V209" s="51" t="s">
        <v>119</v>
      </c>
      <c r="W209" s="57" t="s">
        <v>120</v>
      </c>
      <c r="X209" s="58">
        <v>0</v>
      </c>
      <c r="Y209" s="72">
        <v>0</v>
      </c>
      <c r="Z209" s="50" t="s">
        <v>1006</v>
      </c>
      <c r="AA209" s="60" t="s">
        <v>1006</v>
      </c>
      <c r="AB209" s="61">
        <v>42124</v>
      </c>
      <c r="AC209" s="51" t="s">
        <v>1271</v>
      </c>
      <c r="AD209" s="50">
        <v>1</v>
      </c>
      <c r="AE209" s="62">
        <v>1</v>
      </c>
      <c r="AF209" s="59">
        <v>1</v>
      </c>
      <c r="AG209" s="50" t="s">
        <v>130</v>
      </c>
      <c r="AH209" s="51" t="s">
        <v>1272</v>
      </c>
      <c r="AI209" s="53" t="s">
        <v>160</v>
      </c>
      <c r="AJ209" s="61"/>
      <c r="AK209" s="51"/>
      <c r="AL209" s="50"/>
      <c r="AM209" s="62" t="s">
        <v>133</v>
      </c>
      <c r="AN209" s="59" t="s">
        <v>133</v>
      </c>
      <c r="AO209" s="50" t="s">
        <v>133</v>
      </c>
      <c r="AP209" s="51"/>
      <c r="AQ209" s="53"/>
      <c r="AR209" s="61"/>
      <c r="AS209" s="51"/>
      <c r="AT209" s="50"/>
      <c r="AU209" s="62" t="s">
        <v>133</v>
      </c>
      <c r="AV209" s="59" t="s">
        <v>133</v>
      </c>
      <c r="AW209" s="50" t="s">
        <v>133</v>
      </c>
      <c r="AX209" s="51"/>
      <c r="AY209" s="53"/>
      <c r="AZ209" s="61"/>
      <c r="BA209" s="51"/>
      <c r="BB209" s="50"/>
      <c r="BC209" s="62" t="s">
        <v>133</v>
      </c>
      <c r="BD209" s="59" t="s">
        <v>133</v>
      </c>
      <c r="BE209" s="50" t="s">
        <v>133</v>
      </c>
      <c r="BF209" s="51"/>
      <c r="BG209" s="53"/>
      <c r="BH209" s="63"/>
      <c r="BI209" s="51"/>
      <c r="BJ209" s="64"/>
      <c r="BK209" s="62" t="s">
        <v>133</v>
      </c>
      <c r="BL209" s="59" t="s">
        <v>133</v>
      </c>
      <c r="BM209" s="50" t="s">
        <v>133</v>
      </c>
      <c r="BN209" s="51"/>
      <c r="BO209" s="53"/>
      <c r="BP209" s="48" t="s">
        <v>134</v>
      </c>
      <c r="BQ209" s="56" t="str">
        <f t="shared" si="3"/>
        <v>Nicolás David Castillo González</v>
      </c>
      <c r="BR209" s="50" t="s">
        <v>236</v>
      </c>
      <c r="BS209" s="51" t="s">
        <v>160</v>
      </c>
      <c r="BT209" s="53"/>
    </row>
    <row r="210" spans="1:72" ht="135" x14ac:dyDescent="0.25">
      <c r="A210" s="48">
        <v>14</v>
      </c>
      <c r="B210" s="49">
        <v>41877</v>
      </c>
      <c r="C210" s="50" t="s">
        <v>108</v>
      </c>
      <c r="D210" s="51" t="s">
        <v>1260</v>
      </c>
      <c r="E210" s="49">
        <v>41877</v>
      </c>
      <c r="F210" s="50">
        <v>1</v>
      </c>
      <c r="G210" s="65" t="s">
        <v>1273</v>
      </c>
      <c r="H210" s="53" t="s">
        <v>464</v>
      </c>
      <c r="I210" s="54" t="s">
        <v>1274</v>
      </c>
      <c r="J210" s="51" t="s">
        <v>1275</v>
      </c>
      <c r="K210" s="50">
        <v>1</v>
      </c>
      <c r="L210" s="50" t="s">
        <v>173</v>
      </c>
      <c r="M210" s="51" t="s">
        <v>1077</v>
      </c>
      <c r="N210" s="55">
        <v>1</v>
      </c>
      <c r="O210" s="49">
        <v>41891</v>
      </c>
      <c r="P210" s="49">
        <v>41901</v>
      </c>
      <c r="Q210" s="56" t="str">
        <f>IF(H210="","",VLOOKUP(H210,#REF!,2,FALSE))</f>
        <v xml:space="preserve">Subdirector Administrativo </v>
      </c>
      <c r="R210" s="51" t="s">
        <v>138</v>
      </c>
      <c r="S210" s="51" t="s">
        <v>1081</v>
      </c>
      <c r="T210" s="51" t="s">
        <v>1264</v>
      </c>
      <c r="U210" s="51" t="s">
        <v>1265</v>
      </c>
      <c r="V210" s="51" t="s">
        <v>119</v>
      </c>
      <c r="W210" s="57" t="s">
        <v>120</v>
      </c>
      <c r="X210" s="58">
        <v>0</v>
      </c>
      <c r="Y210" s="72">
        <v>0</v>
      </c>
      <c r="Z210" s="50" t="s">
        <v>1006</v>
      </c>
      <c r="AA210" s="60" t="s">
        <v>1006</v>
      </c>
      <c r="AB210" s="61">
        <v>42124</v>
      </c>
      <c r="AC210" s="51" t="s">
        <v>1276</v>
      </c>
      <c r="AD210" s="50">
        <v>1</v>
      </c>
      <c r="AE210" s="62">
        <v>1</v>
      </c>
      <c r="AF210" s="59">
        <v>1</v>
      </c>
      <c r="AG210" s="50" t="s">
        <v>130</v>
      </c>
      <c r="AH210" s="51" t="s">
        <v>1277</v>
      </c>
      <c r="AI210" s="53" t="s">
        <v>160</v>
      </c>
      <c r="AJ210" s="61"/>
      <c r="AK210" s="51"/>
      <c r="AL210" s="50"/>
      <c r="AM210" s="62" t="s">
        <v>133</v>
      </c>
      <c r="AN210" s="59" t="s">
        <v>133</v>
      </c>
      <c r="AO210" s="50" t="s">
        <v>133</v>
      </c>
      <c r="AP210" s="51"/>
      <c r="AQ210" s="53"/>
      <c r="AR210" s="61"/>
      <c r="AS210" s="51"/>
      <c r="AT210" s="50"/>
      <c r="AU210" s="62" t="s">
        <v>133</v>
      </c>
      <c r="AV210" s="59" t="s">
        <v>133</v>
      </c>
      <c r="AW210" s="50" t="s">
        <v>133</v>
      </c>
      <c r="AX210" s="51"/>
      <c r="AY210" s="53"/>
      <c r="AZ210" s="61"/>
      <c r="BA210" s="51"/>
      <c r="BB210" s="50"/>
      <c r="BC210" s="62" t="s">
        <v>133</v>
      </c>
      <c r="BD210" s="59" t="s">
        <v>133</v>
      </c>
      <c r="BE210" s="50" t="s">
        <v>133</v>
      </c>
      <c r="BF210" s="51"/>
      <c r="BG210" s="53"/>
      <c r="BH210" s="63"/>
      <c r="BI210" s="51"/>
      <c r="BJ210" s="64"/>
      <c r="BK210" s="62" t="s">
        <v>133</v>
      </c>
      <c r="BL210" s="59" t="s">
        <v>133</v>
      </c>
      <c r="BM210" s="50" t="s">
        <v>133</v>
      </c>
      <c r="BN210" s="51"/>
      <c r="BO210" s="53"/>
      <c r="BP210" s="48" t="s">
        <v>134</v>
      </c>
      <c r="BQ210" s="56" t="str">
        <f t="shared" si="3"/>
        <v>Nicolás David Castillo González</v>
      </c>
      <c r="BR210" s="50" t="s">
        <v>236</v>
      </c>
      <c r="BS210" s="51" t="s">
        <v>160</v>
      </c>
      <c r="BT210" s="53"/>
    </row>
    <row r="211" spans="1:72" ht="168.75" x14ac:dyDescent="0.25">
      <c r="A211" s="48">
        <v>14</v>
      </c>
      <c r="B211" s="49">
        <v>41877</v>
      </c>
      <c r="C211" s="50" t="s">
        <v>108</v>
      </c>
      <c r="D211" s="51" t="s">
        <v>1260</v>
      </c>
      <c r="E211" s="49">
        <v>41877</v>
      </c>
      <c r="F211" s="50">
        <v>1</v>
      </c>
      <c r="G211" s="65" t="s">
        <v>1278</v>
      </c>
      <c r="H211" s="53" t="s">
        <v>464</v>
      </c>
      <c r="I211" s="54" t="s">
        <v>1279</v>
      </c>
      <c r="J211" s="51" t="s">
        <v>1280</v>
      </c>
      <c r="K211" s="50">
        <v>1</v>
      </c>
      <c r="L211" s="50" t="s">
        <v>173</v>
      </c>
      <c r="M211" s="51" t="s">
        <v>1077</v>
      </c>
      <c r="N211" s="55">
        <v>1</v>
      </c>
      <c r="O211" s="49">
        <v>41891</v>
      </c>
      <c r="P211" s="49">
        <v>41901</v>
      </c>
      <c r="Q211" s="56" t="str">
        <f>IF(H211="","",VLOOKUP(H211,#REF!,2,FALSE))</f>
        <v xml:space="preserve">Subdirector Administrativo </v>
      </c>
      <c r="R211" s="51" t="s">
        <v>138</v>
      </c>
      <c r="S211" s="51" t="s">
        <v>1081</v>
      </c>
      <c r="T211" s="51" t="s">
        <v>1264</v>
      </c>
      <c r="U211" s="51" t="s">
        <v>1265</v>
      </c>
      <c r="V211" s="51" t="s">
        <v>119</v>
      </c>
      <c r="W211" s="57" t="s">
        <v>120</v>
      </c>
      <c r="X211" s="58">
        <v>0</v>
      </c>
      <c r="Y211" s="72">
        <v>0</v>
      </c>
      <c r="Z211" s="50" t="s">
        <v>1006</v>
      </c>
      <c r="AA211" s="60" t="s">
        <v>1006</v>
      </c>
      <c r="AB211" s="61">
        <v>42124</v>
      </c>
      <c r="AC211" s="51"/>
      <c r="AD211" s="50">
        <v>0</v>
      </c>
      <c r="AE211" s="62">
        <v>0</v>
      </c>
      <c r="AF211" s="59">
        <v>0</v>
      </c>
      <c r="AG211" s="50" t="s">
        <v>121</v>
      </c>
      <c r="AH211" s="51" t="s">
        <v>243</v>
      </c>
      <c r="AI211" s="53" t="s">
        <v>160</v>
      </c>
      <c r="AJ211" s="61">
        <v>42185</v>
      </c>
      <c r="AK211" s="51" t="s">
        <v>1281</v>
      </c>
      <c r="AL211" s="50">
        <v>1</v>
      </c>
      <c r="AM211" s="62">
        <v>1</v>
      </c>
      <c r="AN211" s="59">
        <v>1</v>
      </c>
      <c r="AO211" s="50" t="s">
        <v>130</v>
      </c>
      <c r="AP211" s="51" t="s">
        <v>1282</v>
      </c>
      <c r="AQ211" s="53" t="s">
        <v>160</v>
      </c>
      <c r="AR211" s="61"/>
      <c r="AS211" s="51"/>
      <c r="AT211" s="50"/>
      <c r="AU211" s="62" t="s">
        <v>133</v>
      </c>
      <c r="AV211" s="59" t="s">
        <v>133</v>
      </c>
      <c r="AW211" s="50" t="s">
        <v>133</v>
      </c>
      <c r="AX211" s="51"/>
      <c r="AY211" s="53"/>
      <c r="AZ211" s="61"/>
      <c r="BA211" s="51"/>
      <c r="BB211" s="50"/>
      <c r="BC211" s="62" t="s">
        <v>133</v>
      </c>
      <c r="BD211" s="59" t="s">
        <v>133</v>
      </c>
      <c r="BE211" s="50" t="s">
        <v>133</v>
      </c>
      <c r="BF211" s="51"/>
      <c r="BG211" s="53"/>
      <c r="BH211" s="63"/>
      <c r="BI211" s="51"/>
      <c r="BJ211" s="64"/>
      <c r="BK211" s="62" t="s">
        <v>133</v>
      </c>
      <c r="BL211" s="59" t="s">
        <v>133</v>
      </c>
      <c r="BM211" s="50" t="s">
        <v>133</v>
      </c>
      <c r="BN211" s="51"/>
      <c r="BO211" s="53"/>
      <c r="BP211" s="48" t="s">
        <v>134</v>
      </c>
      <c r="BQ211" s="56" t="str">
        <f t="shared" si="3"/>
        <v>Nicolás David Castillo González</v>
      </c>
      <c r="BR211" s="50" t="s">
        <v>236</v>
      </c>
      <c r="BS211" s="51" t="s">
        <v>160</v>
      </c>
      <c r="BT211" s="53"/>
    </row>
    <row r="212" spans="1:72" ht="213.75" x14ac:dyDescent="0.25">
      <c r="A212" s="48">
        <v>15</v>
      </c>
      <c r="B212" s="49">
        <v>42058</v>
      </c>
      <c r="C212" s="50" t="s">
        <v>108</v>
      </c>
      <c r="D212" s="51" t="s">
        <v>1283</v>
      </c>
      <c r="E212" s="49">
        <v>42020</v>
      </c>
      <c r="F212" s="50">
        <v>1</v>
      </c>
      <c r="G212" s="65" t="s">
        <v>1284</v>
      </c>
      <c r="H212" s="53" t="s">
        <v>330</v>
      </c>
      <c r="I212" s="54" t="s">
        <v>1285</v>
      </c>
      <c r="J212" s="51" t="s">
        <v>1286</v>
      </c>
      <c r="K212" s="50">
        <v>4</v>
      </c>
      <c r="L212" s="50" t="s">
        <v>173</v>
      </c>
      <c r="M212" s="51" t="s">
        <v>1287</v>
      </c>
      <c r="N212" s="55">
        <v>1</v>
      </c>
      <c r="O212" s="49">
        <v>42095</v>
      </c>
      <c r="P212" s="49">
        <v>42400</v>
      </c>
      <c r="Q212" s="56" t="str">
        <f>IF(H212="","",VLOOKUP(H212,#REF!,2,FALSE))</f>
        <v>Gerente General</v>
      </c>
      <c r="R212" s="51" t="s">
        <v>334</v>
      </c>
      <c r="S212" s="51" t="s">
        <v>335</v>
      </c>
      <c r="T212" s="51" t="s">
        <v>336</v>
      </c>
      <c r="U212" s="51" t="s">
        <v>337</v>
      </c>
      <c r="V212" s="51" t="s">
        <v>119</v>
      </c>
      <c r="W212" s="57" t="s">
        <v>120</v>
      </c>
      <c r="X212" s="58"/>
      <c r="Y212" s="72"/>
      <c r="Z212" s="50"/>
      <c r="AA212" s="60"/>
      <c r="AB212" s="61"/>
      <c r="AC212" s="51"/>
      <c r="AD212" s="50"/>
      <c r="AE212" s="62"/>
      <c r="AF212" s="59"/>
      <c r="AG212" s="50"/>
      <c r="AH212" s="51"/>
      <c r="AI212" s="53"/>
      <c r="AJ212" s="61">
        <v>42215</v>
      </c>
      <c r="AK212" s="51" t="s">
        <v>196</v>
      </c>
      <c r="AL212" s="50">
        <v>0</v>
      </c>
      <c r="AM212" s="62">
        <v>0</v>
      </c>
      <c r="AN212" s="59">
        <v>0</v>
      </c>
      <c r="AO212" s="50" t="s">
        <v>121</v>
      </c>
      <c r="AP212" s="51" t="s">
        <v>1288</v>
      </c>
      <c r="AQ212" s="53" t="s">
        <v>160</v>
      </c>
      <c r="AR212" s="61">
        <v>42293</v>
      </c>
      <c r="AS212" s="51" t="s">
        <v>196</v>
      </c>
      <c r="AT212" s="50">
        <v>0</v>
      </c>
      <c r="AU212" s="62">
        <v>0</v>
      </c>
      <c r="AV212" s="59">
        <v>0</v>
      </c>
      <c r="AW212" s="50" t="s">
        <v>121</v>
      </c>
      <c r="AX212" s="51" t="s">
        <v>1289</v>
      </c>
      <c r="AY212" s="53" t="s">
        <v>160</v>
      </c>
      <c r="AZ212" s="61"/>
      <c r="BA212" s="51"/>
      <c r="BB212" s="50"/>
      <c r="BC212" s="62" t="s">
        <v>133</v>
      </c>
      <c r="BD212" s="59" t="s">
        <v>133</v>
      </c>
      <c r="BE212" s="50" t="s">
        <v>133</v>
      </c>
      <c r="BF212" s="51"/>
      <c r="BG212" s="53"/>
      <c r="BH212" s="63"/>
      <c r="BI212" s="51"/>
      <c r="BJ212" s="64"/>
      <c r="BK212" s="62" t="s">
        <v>133</v>
      </c>
      <c r="BL212" s="59" t="s">
        <v>133</v>
      </c>
      <c r="BM212" s="50" t="s">
        <v>133</v>
      </c>
      <c r="BN212" s="51"/>
      <c r="BO212" s="53"/>
      <c r="BP212" s="48" t="s">
        <v>149</v>
      </c>
      <c r="BQ212" s="56" t="str">
        <f t="shared" si="3"/>
        <v/>
      </c>
      <c r="BR212" s="50"/>
      <c r="BS212" s="51"/>
      <c r="BT212" s="53"/>
    </row>
    <row r="213" spans="1:72" ht="157.5" x14ac:dyDescent="0.25">
      <c r="A213" s="48">
        <v>15</v>
      </c>
      <c r="B213" s="49">
        <v>42058</v>
      </c>
      <c r="C213" s="50" t="s">
        <v>108</v>
      </c>
      <c r="D213" s="51" t="s">
        <v>1283</v>
      </c>
      <c r="E213" s="49">
        <v>42020</v>
      </c>
      <c r="F213" s="50">
        <v>2</v>
      </c>
      <c r="G213" s="65" t="s">
        <v>1290</v>
      </c>
      <c r="H213" s="53" t="s">
        <v>330</v>
      </c>
      <c r="I213" s="54" t="s">
        <v>1291</v>
      </c>
      <c r="J213" s="51" t="s">
        <v>1292</v>
      </c>
      <c r="K213" s="50">
        <v>4</v>
      </c>
      <c r="L213" s="50" t="s">
        <v>173</v>
      </c>
      <c r="M213" s="51" t="s">
        <v>1287</v>
      </c>
      <c r="N213" s="55">
        <v>1</v>
      </c>
      <c r="O213" s="49">
        <v>42095</v>
      </c>
      <c r="P213" s="49">
        <v>42400</v>
      </c>
      <c r="Q213" s="56" t="str">
        <f>IF(H213="","",VLOOKUP(H213,#REF!,2,FALSE))</f>
        <v>Gerente General</v>
      </c>
      <c r="R213" s="51" t="s">
        <v>334</v>
      </c>
      <c r="S213" s="51" t="s">
        <v>335</v>
      </c>
      <c r="T213" s="51" t="s">
        <v>336</v>
      </c>
      <c r="U213" s="51" t="s">
        <v>337</v>
      </c>
      <c r="V213" s="51" t="s">
        <v>119</v>
      </c>
      <c r="W213" s="57" t="s">
        <v>120</v>
      </c>
      <c r="X213" s="58"/>
      <c r="Y213" s="72"/>
      <c r="Z213" s="50"/>
      <c r="AA213" s="60"/>
      <c r="AB213" s="61"/>
      <c r="AC213" s="51"/>
      <c r="AD213" s="50"/>
      <c r="AE213" s="62"/>
      <c r="AF213" s="59"/>
      <c r="AG213" s="50"/>
      <c r="AH213" s="51"/>
      <c r="AI213" s="53"/>
      <c r="AJ213" s="61">
        <v>42185</v>
      </c>
      <c r="AK213" s="51" t="s">
        <v>1293</v>
      </c>
      <c r="AL213" s="50">
        <v>1</v>
      </c>
      <c r="AM213" s="62">
        <v>0.25</v>
      </c>
      <c r="AN213" s="59">
        <v>0.25</v>
      </c>
      <c r="AO213" s="50" t="s">
        <v>121</v>
      </c>
      <c r="AP213" s="51" t="s">
        <v>1294</v>
      </c>
      <c r="AQ213" s="53" t="s">
        <v>160</v>
      </c>
      <c r="AR213" s="61">
        <v>42293</v>
      </c>
      <c r="AS213" s="51" t="s">
        <v>1295</v>
      </c>
      <c r="AT213" s="62">
        <v>2.5</v>
      </c>
      <c r="AU213" s="62">
        <v>0.625</v>
      </c>
      <c r="AV213" s="59">
        <v>0.625</v>
      </c>
      <c r="AW213" s="50" t="s">
        <v>121</v>
      </c>
      <c r="AX213" s="51" t="s">
        <v>1296</v>
      </c>
      <c r="AY213" s="53" t="s">
        <v>160</v>
      </c>
      <c r="AZ213" s="61"/>
      <c r="BA213" s="51"/>
      <c r="BB213" s="50"/>
      <c r="BC213" s="62" t="s">
        <v>133</v>
      </c>
      <c r="BD213" s="59" t="s">
        <v>133</v>
      </c>
      <c r="BE213" s="50" t="s">
        <v>133</v>
      </c>
      <c r="BF213" s="51"/>
      <c r="BG213" s="53"/>
      <c r="BH213" s="63"/>
      <c r="BI213" s="51"/>
      <c r="BJ213" s="64"/>
      <c r="BK213" s="62" t="s">
        <v>133</v>
      </c>
      <c r="BL213" s="59" t="s">
        <v>133</v>
      </c>
      <c r="BM213" s="50" t="s">
        <v>133</v>
      </c>
      <c r="BN213" s="51"/>
      <c r="BO213" s="53"/>
      <c r="BP213" s="48" t="s">
        <v>149</v>
      </c>
      <c r="BQ213" s="56" t="str">
        <f t="shared" si="3"/>
        <v/>
      </c>
      <c r="BR213" s="50"/>
      <c r="BS213" s="51"/>
      <c r="BT213" s="53"/>
    </row>
    <row r="214" spans="1:72" ht="146.25" x14ac:dyDescent="0.25">
      <c r="A214" s="48">
        <v>15</v>
      </c>
      <c r="B214" s="49">
        <v>42058</v>
      </c>
      <c r="C214" s="50" t="s">
        <v>108</v>
      </c>
      <c r="D214" s="51" t="s">
        <v>1283</v>
      </c>
      <c r="E214" s="49">
        <v>42020</v>
      </c>
      <c r="F214" s="50">
        <v>3</v>
      </c>
      <c r="G214" s="65" t="s">
        <v>1297</v>
      </c>
      <c r="H214" s="53" t="s">
        <v>330</v>
      </c>
      <c r="I214" s="54" t="s">
        <v>1298</v>
      </c>
      <c r="J214" s="51" t="s">
        <v>1299</v>
      </c>
      <c r="K214" s="50">
        <v>1</v>
      </c>
      <c r="L214" s="50" t="s">
        <v>173</v>
      </c>
      <c r="M214" s="51" t="s">
        <v>1300</v>
      </c>
      <c r="N214" s="55">
        <v>1</v>
      </c>
      <c r="O214" s="49">
        <v>42078</v>
      </c>
      <c r="P214" s="49">
        <v>42170</v>
      </c>
      <c r="Q214" s="56" t="str">
        <f>IF(H214="","",VLOOKUP(H214,#REF!,2,FALSE))</f>
        <v>Gerente General</v>
      </c>
      <c r="R214" s="51" t="s">
        <v>334</v>
      </c>
      <c r="S214" s="51" t="s">
        <v>335</v>
      </c>
      <c r="T214" s="51" t="s">
        <v>336</v>
      </c>
      <c r="U214" s="51" t="s">
        <v>337</v>
      </c>
      <c r="V214" s="51" t="s">
        <v>119</v>
      </c>
      <c r="W214" s="57" t="s">
        <v>120</v>
      </c>
      <c r="X214" s="58"/>
      <c r="Y214" s="72"/>
      <c r="Z214" s="50"/>
      <c r="AA214" s="60"/>
      <c r="AB214" s="61"/>
      <c r="AC214" s="51"/>
      <c r="AD214" s="50"/>
      <c r="AE214" s="62"/>
      <c r="AF214" s="59"/>
      <c r="AG214" s="50"/>
      <c r="AH214" s="51"/>
      <c r="AI214" s="53"/>
      <c r="AJ214" s="61">
        <v>42185</v>
      </c>
      <c r="AK214" s="51" t="s">
        <v>1301</v>
      </c>
      <c r="AL214" s="50">
        <v>0.5</v>
      </c>
      <c r="AM214" s="62">
        <v>0.5</v>
      </c>
      <c r="AN214" s="59">
        <v>0.5</v>
      </c>
      <c r="AO214" s="50" t="s">
        <v>121</v>
      </c>
      <c r="AP214" s="51" t="s">
        <v>1302</v>
      </c>
      <c r="AQ214" s="53" t="s">
        <v>160</v>
      </c>
      <c r="AR214" s="61">
        <v>42293</v>
      </c>
      <c r="AS214" s="51" t="s">
        <v>196</v>
      </c>
      <c r="AT214" s="50">
        <v>0</v>
      </c>
      <c r="AU214" s="62">
        <v>0</v>
      </c>
      <c r="AV214" s="59">
        <v>0.5</v>
      </c>
      <c r="AW214" s="50" t="s">
        <v>121</v>
      </c>
      <c r="AX214" s="51" t="s">
        <v>1303</v>
      </c>
      <c r="AY214" s="53" t="s">
        <v>160</v>
      </c>
      <c r="AZ214" s="61"/>
      <c r="BA214" s="51"/>
      <c r="BB214" s="50"/>
      <c r="BC214" s="62" t="s">
        <v>133</v>
      </c>
      <c r="BD214" s="59" t="s">
        <v>133</v>
      </c>
      <c r="BE214" s="50" t="s">
        <v>133</v>
      </c>
      <c r="BF214" s="51"/>
      <c r="BG214" s="53"/>
      <c r="BH214" s="63"/>
      <c r="BI214" s="51"/>
      <c r="BJ214" s="64"/>
      <c r="BK214" s="62" t="s">
        <v>133</v>
      </c>
      <c r="BL214" s="59" t="s">
        <v>133</v>
      </c>
      <c r="BM214" s="50" t="s">
        <v>133</v>
      </c>
      <c r="BN214" s="51"/>
      <c r="BO214" s="53"/>
      <c r="BP214" s="48" t="s">
        <v>149</v>
      </c>
      <c r="BQ214" s="56" t="str">
        <f t="shared" si="3"/>
        <v/>
      </c>
      <c r="BR214" s="50"/>
      <c r="BS214" s="51"/>
      <c r="BT214" s="53"/>
    </row>
    <row r="215" spans="1:72" ht="135" x14ac:dyDescent="0.25">
      <c r="A215" s="48">
        <v>15</v>
      </c>
      <c r="B215" s="49">
        <v>42058</v>
      </c>
      <c r="C215" s="50" t="s">
        <v>108</v>
      </c>
      <c r="D215" s="51" t="s">
        <v>1283</v>
      </c>
      <c r="E215" s="49">
        <v>42020</v>
      </c>
      <c r="F215" s="50">
        <v>4</v>
      </c>
      <c r="G215" s="65" t="s">
        <v>1304</v>
      </c>
      <c r="H215" s="53" t="s">
        <v>330</v>
      </c>
      <c r="I215" s="54" t="s">
        <v>1305</v>
      </c>
      <c r="J215" s="51" t="s">
        <v>1306</v>
      </c>
      <c r="K215" s="50">
        <v>4</v>
      </c>
      <c r="L215" s="50" t="s">
        <v>173</v>
      </c>
      <c r="M215" s="51" t="s">
        <v>1307</v>
      </c>
      <c r="N215" s="55">
        <v>1</v>
      </c>
      <c r="O215" s="49">
        <v>42109</v>
      </c>
      <c r="P215" s="49">
        <v>42384</v>
      </c>
      <c r="Q215" s="56" t="str">
        <f>IF(H215="","",VLOOKUP(H215,#REF!,2,FALSE))</f>
        <v>Gerente General</v>
      </c>
      <c r="R215" s="51" t="s">
        <v>334</v>
      </c>
      <c r="S215" s="51" t="s">
        <v>335</v>
      </c>
      <c r="T215" s="51" t="s">
        <v>336</v>
      </c>
      <c r="U215" s="51" t="s">
        <v>337</v>
      </c>
      <c r="V215" s="51" t="s">
        <v>119</v>
      </c>
      <c r="W215" s="57" t="s">
        <v>120</v>
      </c>
      <c r="X215" s="58"/>
      <c r="Y215" s="72"/>
      <c r="Z215" s="50"/>
      <c r="AA215" s="60"/>
      <c r="AB215" s="61"/>
      <c r="AC215" s="51"/>
      <c r="AD215" s="50"/>
      <c r="AE215" s="62"/>
      <c r="AF215" s="59"/>
      <c r="AG215" s="50"/>
      <c r="AH215" s="51"/>
      <c r="AI215" s="53"/>
      <c r="AJ215" s="61">
        <v>42185</v>
      </c>
      <c r="AK215" s="51" t="s">
        <v>196</v>
      </c>
      <c r="AL215" s="50">
        <v>0</v>
      </c>
      <c r="AM215" s="62">
        <v>0</v>
      </c>
      <c r="AN215" s="59">
        <v>0</v>
      </c>
      <c r="AO215" s="50" t="s">
        <v>121</v>
      </c>
      <c r="AP215" s="51" t="s">
        <v>1308</v>
      </c>
      <c r="AQ215" s="53" t="s">
        <v>160</v>
      </c>
      <c r="AR215" s="61">
        <v>42293</v>
      </c>
      <c r="AS215" s="51" t="s">
        <v>1309</v>
      </c>
      <c r="AT215" s="50">
        <v>1</v>
      </c>
      <c r="AU215" s="62">
        <v>0.25</v>
      </c>
      <c r="AV215" s="59">
        <v>0.25</v>
      </c>
      <c r="AW215" s="50" t="s">
        <v>121</v>
      </c>
      <c r="AX215" s="51" t="s">
        <v>1310</v>
      </c>
      <c r="AY215" s="53" t="s">
        <v>160</v>
      </c>
      <c r="AZ215" s="61"/>
      <c r="BA215" s="51"/>
      <c r="BB215" s="50"/>
      <c r="BC215" s="62" t="s">
        <v>133</v>
      </c>
      <c r="BD215" s="59" t="s">
        <v>133</v>
      </c>
      <c r="BE215" s="50" t="s">
        <v>133</v>
      </c>
      <c r="BF215" s="51"/>
      <c r="BG215" s="53"/>
      <c r="BH215" s="63"/>
      <c r="BI215" s="51"/>
      <c r="BJ215" s="64"/>
      <c r="BK215" s="62" t="s">
        <v>133</v>
      </c>
      <c r="BL215" s="59" t="s">
        <v>133</v>
      </c>
      <c r="BM215" s="50" t="s">
        <v>133</v>
      </c>
      <c r="BN215" s="51"/>
      <c r="BO215" s="53"/>
      <c r="BP215" s="48" t="s">
        <v>149</v>
      </c>
      <c r="BQ215" s="56" t="str">
        <f t="shared" si="3"/>
        <v/>
      </c>
      <c r="BR215" s="50"/>
      <c r="BS215" s="51"/>
      <c r="BT215" s="53"/>
    </row>
    <row r="216" spans="1:72" ht="112.5" x14ac:dyDescent="0.25">
      <c r="A216" s="48">
        <v>15</v>
      </c>
      <c r="B216" s="49">
        <v>42058</v>
      </c>
      <c r="C216" s="50" t="s">
        <v>108</v>
      </c>
      <c r="D216" s="51" t="s">
        <v>1283</v>
      </c>
      <c r="E216" s="49">
        <v>42020</v>
      </c>
      <c r="F216" s="50">
        <v>5</v>
      </c>
      <c r="G216" s="65" t="s">
        <v>1311</v>
      </c>
      <c r="H216" s="53" t="s">
        <v>330</v>
      </c>
      <c r="I216" s="54" t="s">
        <v>1312</v>
      </c>
      <c r="J216" s="51" t="s">
        <v>1313</v>
      </c>
      <c r="K216" s="50">
        <v>1</v>
      </c>
      <c r="L216" s="50" t="s">
        <v>1314</v>
      </c>
      <c r="M216" s="51" t="s">
        <v>1315</v>
      </c>
      <c r="N216" s="55">
        <v>1</v>
      </c>
      <c r="O216" s="49">
        <v>42078</v>
      </c>
      <c r="P216" s="49">
        <v>42170</v>
      </c>
      <c r="Q216" s="56" t="str">
        <f>IF(H216="","",VLOOKUP(H216,#REF!,2,FALSE))</f>
        <v>Gerente General</v>
      </c>
      <c r="R216" s="51" t="s">
        <v>334</v>
      </c>
      <c r="S216" s="51" t="s">
        <v>335</v>
      </c>
      <c r="T216" s="51" t="s">
        <v>336</v>
      </c>
      <c r="U216" s="51" t="s">
        <v>337</v>
      </c>
      <c r="V216" s="51" t="s">
        <v>155</v>
      </c>
      <c r="W216" s="57" t="s">
        <v>156</v>
      </c>
      <c r="X216" s="58"/>
      <c r="Y216" s="72"/>
      <c r="Z216" s="50"/>
      <c r="AA216" s="60"/>
      <c r="AB216" s="61"/>
      <c r="AC216" s="51"/>
      <c r="AD216" s="50"/>
      <c r="AE216" s="62"/>
      <c r="AF216" s="59"/>
      <c r="AG216" s="50"/>
      <c r="AH216" s="51"/>
      <c r="AI216" s="53"/>
      <c r="AJ216" s="61">
        <v>42185</v>
      </c>
      <c r="AK216" s="51" t="s">
        <v>1316</v>
      </c>
      <c r="AL216" s="50">
        <v>1</v>
      </c>
      <c r="AM216" s="62">
        <v>1</v>
      </c>
      <c r="AN216" s="59">
        <v>1</v>
      </c>
      <c r="AO216" s="50" t="s">
        <v>130</v>
      </c>
      <c r="AP216" s="51" t="s">
        <v>1317</v>
      </c>
      <c r="AQ216" s="53" t="s">
        <v>160</v>
      </c>
      <c r="AR216" s="61"/>
      <c r="AS216" s="51"/>
      <c r="AT216" s="50"/>
      <c r="AU216" s="62" t="s">
        <v>133</v>
      </c>
      <c r="AV216" s="59" t="s">
        <v>133</v>
      </c>
      <c r="AW216" s="50" t="s">
        <v>133</v>
      </c>
      <c r="AX216" s="51"/>
      <c r="AY216" s="53"/>
      <c r="AZ216" s="61"/>
      <c r="BA216" s="51"/>
      <c r="BB216" s="50"/>
      <c r="BC216" s="62" t="s">
        <v>133</v>
      </c>
      <c r="BD216" s="59" t="s">
        <v>133</v>
      </c>
      <c r="BE216" s="50" t="s">
        <v>133</v>
      </c>
      <c r="BF216" s="51"/>
      <c r="BG216" s="53"/>
      <c r="BH216" s="63"/>
      <c r="BI216" s="51"/>
      <c r="BJ216" s="64"/>
      <c r="BK216" s="62" t="s">
        <v>133</v>
      </c>
      <c r="BL216" s="59" t="s">
        <v>133</v>
      </c>
      <c r="BM216" s="50" t="s">
        <v>133</v>
      </c>
      <c r="BN216" s="51"/>
      <c r="BO216" s="53"/>
      <c r="BP216" s="48" t="s">
        <v>134</v>
      </c>
      <c r="BQ216" s="56" t="str">
        <f t="shared" si="3"/>
        <v>Nicolás David Castillo González</v>
      </c>
      <c r="BR216" s="50" t="s">
        <v>236</v>
      </c>
      <c r="BS216" s="51" t="s">
        <v>160</v>
      </c>
      <c r="BT216" s="53"/>
    </row>
    <row r="217" spans="1:72" ht="135" x14ac:dyDescent="0.25">
      <c r="A217" s="48">
        <v>15</v>
      </c>
      <c r="B217" s="49">
        <v>42058</v>
      </c>
      <c r="C217" s="50" t="s">
        <v>108</v>
      </c>
      <c r="D217" s="51" t="s">
        <v>1283</v>
      </c>
      <c r="E217" s="49">
        <v>42020</v>
      </c>
      <c r="F217" s="50">
        <v>6</v>
      </c>
      <c r="G217" s="65" t="s">
        <v>1318</v>
      </c>
      <c r="H217" s="53" t="s">
        <v>330</v>
      </c>
      <c r="I217" s="54" t="s">
        <v>1319</v>
      </c>
      <c r="J217" s="51" t="s">
        <v>1320</v>
      </c>
      <c r="K217" s="50">
        <v>1</v>
      </c>
      <c r="L217" s="50" t="s">
        <v>1314</v>
      </c>
      <c r="M217" s="51" t="s">
        <v>1321</v>
      </c>
      <c r="N217" s="55">
        <v>1</v>
      </c>
      <c r="O217" s="49">
        <v>42078</v>
      </c>
      <c r="P217" s="49">
        <v>42139</v>
      </c>
      <c r="Q217" s="56" t="str">
        <f>IF(H217="","",VLOOKUP(H217,#REF!,2,FALSE))</f>
        <v>Gerente General</v>
      </c>
      <c r="R217" s="51" t="s">
        <v>334</v>
      </c>
      <c r="S217" s="51" t="s">
        <v>335</v>
      </c>
      <c r="T217" s="51" t="s">
        <v>336</v>
      </c>
      <c r="U217" s="51" t="s">
        <v>337</v>
      </c>
      <c r="V217" s="51" t="s">
        <v>119</v>
      </c>
      <c r="W217" s="57" t="s">
        <v>120</v>
      </c>
      <c r="X217" s="58"/>
      <c r="Y217" s="72"/>
      <c r="Z217" s="50"/>
      <c r="AA217" s="60"/>
      <c r="AB217" s="61"/>
      <c r="AC217" s="51"/>
      <c r="AD217" s="50"/>
      <c r="AE217" s="62"/>
      <c r="AF217" s="59"/>
      <c r="AG217" s="50"/>
      <c r="AH217" s="51"/>
      <c r="AI217" s="53"/>
      <c r="AJ217" s="61">
        <v>42215</v>
      </c>
      <c r="AK217" s="51" t="s">
        <v>196</v>
      </c>
      <c r="AL217" s="50">
        <v>0</v>
      </c>
      <c r="AM217" s="62">
        <v>0</v>
      </c>
      <c r="AN217" s="59">
        <v>0</v>
      </c>
      <c r="AO217" s="50" t="s">
        <v>121</v>
      </c>
      <c r="AP217" s="51" t="s">
        <v>1288</v>
      </c>
      <c r="AQ217" s="53" t="s">
        <v>160</v>
      </c>
      <c r="AR217" s="61">
        <v>42293</v>
      </c>
      <c r="AS217" s="51" t="s">
        <v>1322</v>
      </c>
      <c r="AT217" s="62">
        <v>0.5</v>
      </c>
      <c r="AU217" s="62">
        <v>0.5</v>
      </c>
      <c r="AV217" s="59">
        <v>0.5</v>
      </c>
      <c r="AW217" s="50" t="s">
        <v>121</v>
      </c>
      <c r="AX217" s="51" t="s">
        <v>1323</v>
      </c>
      <c r="AY217" s="53" t="s">
        <v>160</v>
      </c>
      <c r="AZ217" s="61"/>
      <c r="BA217" s="51"/>
      <c r="BB217" s="50"/>
      <c r="BC217" s="62" t="s">
        <v>133</v>
      </c>
      <c r="BD217" s="59" t="s">
        <v>133</v>
      </c>
      <c r="BE217" s="50" t="s">
        <v>133</v>
      </c>
      <c r="BF217" s="51"/>
      <c r="BG217" s="53"/>
      <c r="BH217" s="63"/>
      <c r="BI217" s="51"/>
      <c r="BJ217" s="64"/>
      <c r="BK217" s="62" t="s">
        <v>133</v>
      </c>
      <c r="BL217" s="59" t="s">
        <v>133</v>
      </c>
      <c r="BM217" s="50" t="s">
        <v>133</v>
      </c>
      <c r="BN217" s="51"/>
      <c r="BO217" s="53"/>
      <c r="BP217" s="48" t="s">
        <v>149</v>
      </c>
      <c r="BQ217" s="56" t="str">
        <f t="shared" si="3"/>
        <v/>
      </c>
      <c r="BR217" s="50"/>
      <c r="BS217" s="51"/>
      <c r="BT217" s="53"/>
    </row>
    <row r="218" spans="1:72" ht="168.75" x14ac:dyDescent="0.25">
      <c r="A218" s="48">
        <v>15</v>
      </c>
      <c r="B218" s="49">
        <v>42059</v>
      </c>
      <c r="C218" s="50" t="s">
        <v>108</v>
      </c>
      <c r="D218" s="51" t="s">
        <v>1283</v>
      </c>
      <c r="E218" s="49">
        <v>42021</v>
      </c>
      <c r="F218" s="50">
        <v>7</v>
      </c>
      <c r="G218" s="65" t="s">
        <v>1318</v>
      </c>
      <c r="H218" s="53" t="s">
        <v>330</v>
      </c>
      <c r="I218" s="54" t="s">
        <v>1319</v>
      </c>
      <c r="J218" s="51" t="s">
        <v>1324</v>
      </c>
      <c r="K218" s="50">
        <v>2</v>
      </c>
      <c r="L218" s="50" t="s">
        <v>1314</v>
      </c>
      <c r="M218" s="51" t="s">
        <v>1325</v>
      </c>
      <c r="N218" s="55">
        <v>1</v>
      </c>
      <c r="O218" s="49">
        <v>42109</v>
      </c>
      <c r="P218" s="49">
        <v>42384</v>
      </c>
      <c r="Q218" s="56" t="str">
        <f>IF(H218="","",VLOOKUP(H218,#REF!,2,FALSE))</f>
        <v>Gerente General</v>
      </c>
      <c r="R218" s="51" t="s">
        <v>334</v>
      </c>
      <c r="S218" s="51" t="s">
        <v>1326</v>
      </c>
      <c r="T218" s="51" t="s">
        <v>1327</v>
      </c>
      <c r="U218" s="51" t="s">
        <v>1328</v>
      </c>
      <c r="V218" s="51" t="s">
        <v>1005</v>
      </c>
      <c r="W218" s="57" t="s">
        <v>120</v>
      </c>
      <c r="X218" s="58"/>
      <c r="Y218" s="72"/>
      <c r="Z218" s="50"/>
      <c r="AA218" s="60"/>
      <c r="AB218" s="61"/>
      <c r="AC218" s="51"/>
      <c r="AD218" s="50"/>
      <c r="AE218" s="62"/>
      <c r="AF218" s="59"/>
      <c r="AG218" s="50"/>
      <c r="AH218" s="51"/>
      <c r="AI218" s="53"/>
      <c r="AJ218" s="61">
        <v>42215</v>
      </c>
      <c r="AK218" s="51" t="s">
        <v>196</v>
      </c>
      <c r="AL218" s="50">
        <v>0</v>
      </c>
      <c r="AM218" s="62">
        <v>0</v>
      </c>
      <c r="AN218" s="59">
        <v>0</v>
      </c>
      <c r="AO218" s="50" t="s">
        <v>121</v>
      </c>
      <c r="AP218" s="51" t="s">
        <v>1288</v>
      </c>
      <c r="AQ218" s="53" t="s">
        <v>160</v>
      </c>
      <c r="AR218" s="61">
        <v>42297</v>
      </c>
      <c r="AS218" s="51" t="s">
        <v>1329</v>
      </c>
      <c r="AT218" s="50">
        <v>2</v>
      </c>
      <c r="AU218" s="62">
        <v>1</v>
      </c>
      <c r="AV218" s="59">
        <v>1</v>
      </c>
      <c r="AW218" s="50" t="s">
        <v>130</v>
      </c>
      <c r="AX218" s="51" t="s">
        <v>1330</v>
      </c>
      <c r="AY218" s="53" t="s">
        <v>1331</v>
      </c>
      <c r="AZ218" s="61"/>
      <c r="BA218" s="51"/>
      <c r="BB218" s="50"/>
      <c r="BC218" s="62" t="s">
        <v>133</v>
      </c>
      <c r="BD218" s="59" t="s">
        <v>133</v>
      </c>
      <c r="BE218" s="50" t="s">
        <v>133</v>
      </c>
      <c r="BF218" s="51"/>
      <c r="BG218" s="53"/>
      <c r="BH218" s="63"/>
      <c r="BI218" s="51"/>
      <c r="BJ218" s="64"/>
      <c r="BK218" s="62" t="s">
        <v>133</v>
      </c>
      <c r="BL218" s="59" t="s">
        <v>133</v>
      </c>
      <c r="BM218" s="50" t="s">
        <v>133</v>
      </c>
      <c r="BN218" s="51"/>
      <c r="BO218" s="53"/>
      <c r="BP218" s="48" t="s">
        <v>134</v>
      </c>
      <c r="BQ218" s="56" t="str">
        <f t="shared" si="3"/>
        <v>PL: Nicolás David Castillo González
TH: Rubén Antonio Mora Garcés</v>
      </c>
      <c r="BR218" s="50"/>
      <c r="BS218" s="51"/>
      <c r="BT218" s="53"/>
    </row>
    <row r="219" spans="1:72" ht="112.5" x14ac:dyDescent="0.25">
      <c r="A219" s="48">
        <v>15</v>
      </c>
      <c r="B219" s="49">
        <v>42058</v>
      </c>
      <c r="C219" s="50" t="s">
        <v>108</v>
      </c>
      <c r="D219" s="51" t="s">
        <v>1283</v>
      </c>
      <c r="E219" s="49">
        <v>42020</v>
      </c>
      <c r="F219" s="50">
        <v>8</v>
      </c>
      <c r="G219" s="65" t="s">
        <v>1332</v>
      </c>
      <c r="H219" s="53" t="s">
        <v>330</v>
      </c>
      <c r="I219" s="54" t="s">
        <v>1312</v>
      </c>
      <c r="J219" s="51" t="s">
        <v>1313</v>
      </c>
      <c r="K219" s="50">
        <v>1</v>
      </c>
      <c r="L219" s="50" t="s">
        <v>1314</v>
      </c>
      <c r="M219" s="51" t="s">
        <v>1315</v>
      </c>
      <c r="N219" s="55">
        <v>1</v>
      </c>
      <c r="O219" s="49">
        <v>42078</v>
      </c>
      <c r="P219" s="49">
        <v>42170</v>
      </c>
      <c r="Q219" s="56" t="str">
        <f>IF(H219="","",VLOOKUP(H219,#REF!,2,FALSE))</f>
        <v>Gerente General</v>
      </c>
      <c r="R219" s="51" t="s">
        <v>334</v>
      </c>
      <c r="S219" s="51" t="s">
        <v>335</v>
      </c>
      <c r="T219" s="51" t="s">
        <v>336</v>
      </c>
      <c r="U219" s="51" t="s">
        <v>337</v>
      </c>
      <c r="V219" s="51" t="s">
        <v>155</v>
      </c>
      <c r="W219" s="57" t="s">
        <v>156</v>
      </c>
      <c r="X219" s="58"/>
      <c r="Y219" s="72"/>
      <c r="Z219" s="50"/>
      <c r="AA219" s="60"/>
      <c r="AB219" s="61"/>
      <c r="AC219" s="51"/>
      <c r="AD219" s="50"/>
      <c r="AE219" s="62"/>
      <c r="AF219" s="59"/>
      <c r="AG219" s="50"/>
      <c r="AH219" s="51"/>
      <c r="AI219" s="53"/>
      <c r="AJ219" s="61">
        <v>42185</v>
      </c>
      <c r="AK219" s="51" t="s">
        <v>1316</v>
      </c>
      <c r="AL219" s="50">
        <v>1</v>
      </c>
      <c r="AM219" s="62">
        <v>1</v>
      </c>
      <c r="AN219" s="59">
        <v>1</v>
      </c>
      <c r="AO219" s="50" t="s">
        <v>130</v>
      </c>
      <c r="AP219" s="51" t="s">
        <v>1333</v>
      </c>
      <c r="AQ219" s="53" t="s">
        <v>160</v>
      </c>
      <c r="AR219" s="61"/>
      <c r="AS219" s="51"/>
      <c r="AT219" s="50"/>
      <c r="AU219" s="62" t="s">
        <v>133</v>
      </c>
      <c r="AV219" s="59" t="s">
        <v>133</v>
      </c>
      <c r="AW219" s="50" t="s">
        <v>133</v>
      </c>
      <c r="AX219" s="51"/>
      <c r="AY219" s="53"/>
      <c r="AZ219" s="61"/>
      <c r="BA219" s="51"/>
      <c r="BB219" s="50"/>
      <c r="BC219" s="62" t="s">
        <v>133</v>
      </c>
      <c r="BD219" s="59" t="s">
        <v>133</v>
      </c>
      <c r="BE219" s="50" t="s">
        <v>133</v>
      </c>
      <c r="BF219" s="51"/>
      <c r="BG219" s="53"/>
      <c r="BH219" s="63"/>
      <c r="BI219" s="51"/>
      <c r="BJ219" s="64"/>
      <c r="BK219" s="62" t="s">
        <v>133</v>
      </c>
      <c r="BL219" s="59" t="s">
        <v>133</v>
      </c>
      <c r="BM219" s="50" t="s">
        <v>133</v>
      </c>
      <c r="BN219" s="51"/>
      <c r="BO219" s="53"/>
      <c r="BP219" s="48" t="s">
        <v>134</v>
      </c>
      <c r="BQ219" s="56" t="str">
        <f t="shared" si="3"/>
        <v>Nicolás David Castillo González</v>
      </c>
      <c r="BR219" s="50" t="s">
        <v>236</v>
      </c>
      <c r="BS219" s="51" t="s">
        <v>160</v>
      </c>
      <c r="BT219" s="53"/>
    </row>
    <row r="220" spans="1:72" ht="112.5" x14ac:dyDescent="0.25">
      <c r="A220" s="48">
        <v>15</v>
      </c>
      <c r="B220" s="49">
        <v>42058</v>
      </c>
      <c r="C220" s="50" t="s">
        <v>108</v>
      </c>
      <c r="D220" s="51" t="s">
        <v>1283</v>
      </c>
      <c r="E220" s="49">
        <v>42020</v>
      </c>
      <c r="F220" s="50">
        <v>9</v>
      </c>
      <c r="G220" s="65" t="s">
        <v>1334</v>
      </c>
      <c r="H220" s="53" t="s">
        <v>330</v>
      </c>
      <c r="I220" s="54" t="s">
        <v>1335</v>
      </c>
      <c r="J220" s="51" t="s">
        <v>1336</v>
      </c>
      <c r="K220" s="50">
        <v>1</v>
      </c>
      <c r="L220" s="50" t="s">
        <v>1314</v>
      </c>
      <c r="M220" s="51" t="s">
        <v>1337</v>
      </c>
      <c r="N220" s="55">
        <v>1</v>
      </c>
      <c r="O220" s="49">
        <v>42078</v>
      </c>
      <c r="P220" s="49">
        <v>42170</v>
      </c>
      <c r="Q220" s="56" t="str">
        <f>IF(H220="","",VLOOKUP(H220,#REF!,2,FALSE))</f>
        <v>Gerente General</v>
      </c>
      <c r="R220" s="51" t="s">
        <v>334</v>
      </c>
      <c r="S220" s="51" t="s">
        <v>335</v>
      </c>
      <c r="T220" s="51" t="s">
        <v>336</v>
      </c>
      <c r="U220" s="51" t="s">
        <v>337</v>
      </c>
      <c r="V220" s="51" t="s">
        <v>119</v>
      </c>
      <c r="W220" s="57" t="s">
        <v>120</v>
      </c>
      <c r="X220" s="58"/>
      <c r="Y220" s="72"/>
      <c r="Z220" s="50"/>
      <c r="AA220" s="60"/>
      <c r="AB220" s="61"/>
      <c r="AC220" s="51"/>
      <c r="AD220" s="50"/>
      <c r="AE220" s="62"/>
      <c r="AF220" s="59"/>
      <c r="AG220" s="50"/>
      <c r="AH220" s="51"/>
      <c r="AI220" s="53"/>
      <c r="AJ220" s="61">
        <v>42185</v>
      </c>
      <c r="AK220" s="51" t="s">
        <v>1338</v>
      </c>
      <c r="AL220" s="50">
        <v>0.5</v>
      </c>
      <c r="AM220" s="62">
        <v>0.5</v>
      </c>
      <c r="AN220" s="59">
        <v>0.5</v>
      </c>
      <c r="AO220" s="50" t="s">
        <v>121</v>
      </c>
      <c r="AP220" s="51" t="s">
        <v>1339</v>
      </c>
      <c r="AQ220" s="53" t="s">
        <v>160</v>
      </c>
      <c r="AR220" s="61">
        <v>42293</v>
      </c>
      <c r="AS220" s="51" t="s">
        <v>1340</v>
      </c>
      <c r="AT220" s="50">
        <v>1</v>
      </c>
      <c r="AU220" s="62">
        <v>1</v>
      </c>
      <c r="AV220" s="59">
        <v>1</v>
      </c>
      <c r="AW220" s="50" t="s">
        <v>130</v>
      </c>
      <c r="AX220" s="51" t="s">
        <v>1341</v>
      </c>
      <c r="AY220" s="53" t="s">
        <v>160</v>
      </c>
      <c r="AZ220" s="61"/>
      <c r="BA220" s="51"/>
      <c r="BB220" s="50"/>
      <c r="BC220" s="62" t="s">
        <v>133</v>
      </c>
      <c r="BD220" s="59" t="s">
        <v>133</v>
      </c>
      <c r="BE220" s="50" t="s">
        <v>133</v>
      </c>
      <c r="BF220" s="51"/>
      <c r="BG220" s="53"/>
      <c r="BH220" s="63"/>
      <c r="BI220" s="51"/>
      <c r="BJ220" s="64"/>
      <c r="BK220" s="62" t="s">
        <v>133</v>
      </c>
      <c r="BL220" s="59" t="s">
        <v>133</v>
      </c>
      <c r="BM220" s="50" t="s">
        <v>133</v>
      </c>
      <c r="BN220" s="51"/>
      <c r="BO220" s="53"/>
      <c r="BP220" s="48" t="s">
        <v>134</v>
      </c>
      <c r="BQ220" s="56" t="str">
        <f t="shared" si="3"/>
        <v>Nicolás David Castillo González</v>
      </c>
      <c r="BR220" s="50"/>
      <c r="BS220" s="51"/>
      <c r="BT220" s="53"/>
    </row>
    <row r="221" spans="1:72" ht="247.5" x14ac:dyDescent="0.25">
      <c r="A221" s="48">
        <v>16</v>
      </c>
      <c r="B221" s="49">
        <v>42130</v>
      </c>
      <c r="C221" s="50" t="s">
        <v>108</v>
      </c>
      <c r="D221" s="51" t="s">
        <v>1342</v>
      </c>
      <c r="E221" s="49">
        <v>41667</v>
      </c>
      <c r="F221" s="50" t="s">
        <v>323</v>
      </c>
      <c r="G221" s="65" t="s">
        <v>1343</v>
      </c>
      <c r="H221" s="53" t="s">
        <v>410</v>
      </c>
      <c r="I221" s="54" t="s">
        <v>1344</v>
      </c>
      <c r="J221" s="51" t="s">
        <v>1345</v>
      </c>
      <c r="K221" s="50">
        <v>3</v>
      </c>
      <c r="L221" s="50" t="s">
        <v>173</v>
      </c>
      <c r="M221" s="51" t="s">
        <v>1346</v>
      </c>
      <c r="N221" s="55">
        <v>1</v>
      </c>
      <c r="O221" s="49">
        <v>42145</v>
      </c>
      <c r="P221" s="49">
        <v>42174</v>
      </c>
      <c r="Q221" s="56" t="str">
        <f>IF(H221="","",VLOOKUP(H221,#REF!,2,FALSE))</f>
        <v>Subdirector Financiero</v>
      </c>
      <c r="R221" s="51" t="s">
        <v>414</v>
      </c>
      <c r="S221" s="51" t="s">
        <v>1347</v>
      </c>
      <c r="T221" s="51" t="s">
        <v>1348</v>
      </c>
      <c r="U221" s="51" t="s">
        <v>1349</v>
      </c>
      <c r="V221" s="51" t="s">
        <v>155</v>
      </c>
      <c r="W221" s="57" t="s">
        <v>156</v>
      </c>
      <c r="X221" s="58"/>
      <c r="Y221" s="72"/>
      <c r="Z221" s="50"/>
      <c r="AA221" s="60"/>
      <c r="AB221" s="61"/>
      <c r="AC221" s="51"/>
      <c r="AD221" s="50"/>
      <c r="AE221" s="62"/>
      <c r="AF221" s="59"/>
      <c r="AG221" s="50"/>
      <c r="AH221" s="51"/>
      <c r="AI221" s="53"/>
      <c r="AJ221" s="61"/>
      <c r="AK221" s="51"/>
      <c r="AL221" s="50"/>
      <c r="AM221" s="62"/>
      <c r="AN221" s="59"/>
      <c r="AO221" s="50"/>
      <c r="AP221" s="51"/>
      <c r="AQ221" s="53"/>
      <c r="AR221" s="61">
        <v>42290</v>
      </c>
      <c r="AS221" s="52" t="s">
        <v>1350</v>
      </c>
      <c r="AT221" s="50">
        <v>3</v>
      </c>
      <c r="AU221" s="62">
        <v>1</v>
      </c>
      <c r="AV221" s="59">
        <v>1</v>
      </c>
      <c r="AW221" s="50" t="s">
        <v>130</v>
      </c>
      <c r="AX221" s="51" t="s">
        <v>1351</v>
      </c>
      <c r="AY221" s="53" t="s">
        <v>560</v>
      </c>
      <c r="AZ221" s="61"/>
      <c r="BA221" s="51"/>
      <c r="BB221" s="50"/>
      <c r="BC221" s="62" t="s">
        <v>133</v>
      </c>
      <c r="BD221" s="59" t="s">
        <v>133</v>
      </c>
      <c r="BE221" s="50" t="s">
        <v>133</v>
      </c>
      <c r="BF221" s="51"/>
      <c r="BG221" s="53"/>
      <c r="BH221" s="63"/>
      <c r="BI221" s="51"/>
      <c r="BJ221" s="64"/>
      <c r="BK221" s="62" t="s">
        <v>133</v>
      </c>
      <c r="BL221" s="59" t="s">
        <v>133</v>
      </c>
      <c r="BM221" s="50" t="s">
        <v>133</v>
      </c>
      <c r="BN221" s="51"/>
      <c r="BO221" s="53"/>
      <c r="BP221" s="48" t="s">
        <v>134</v>
      </c>
      <c r="BQ221" s="56" t="str">
        <f t="shared" si="3"/>
        <v>Claudia Patricia Morales Morales</v>
      </c>
      <c r="BR221" s="50"/>
      <c r="BS221" s="51"/>
      <c r="BT221" s="53"/>
    </row>
    <row r="222" spans="1:72" ht="168.75" x14ac:dyDescent="0.25">
      <c r="A222" s="48">
        <v>16</v>
      </c>
      <c r="B222" s="49">
        <v>42130</v>
      </c>
      <c r="C222" s="50" t="s">
        <v>108</v>
      </c>
      <c r="D222" s="51" t="s">
        <v>1342</v>
      </c>
      <c r="E222" s="49">
        <v>41667</v>
      </c>
      <c r="F222" s="50" t="s">
        <v>323</v>
      </c>
      <c r="G222" s="65" t="s">
        <v>1343</v>
      </c>
      <c r="H222" s="53" t="s">
        <v>410</v>
      </c>
      <c r="I222" s="54" t="s">
        <v>1344</v>
      </c>
      <c r="J222" s="51" t="s">
        <v>1352</v>
      </c>
      <c r="K222" s="50">
        <v>2</v>
      </c>
      <c r="L222" s="50" t="s">
        <v>173</v>
      </c>
      <c r="M222" s="51">
        <v>1</v>
      </c>
      <c r="N222" s="55">
        <v>1</v>
      </c>
      <c r="O222" s="49">
        <v>42093</v>
      </c>
      <c r="P222" s="49">
        <v>42154</v>
      </c>
      <c r="Q222" s="56" t="str">
        <f>IF(H222="","",VLOOKUP(H222,#REF!,2,FALSE))</f>
        <v>Subdirector Financiero</v>
      </c>
      <c r="R222" s="51" t="s">
        <v>414</v>
      </c>
      <c r="S222" s="51" t="s">
        <v>218</v>
      </c>
      <c r="T222" s="51" t="s">
        <v>219</v>
      </c>
      <c r="U222" s="51" t="s">
        <v>220</v>
      </c>
      <c r="V222" s="51" t="s">
        <v>119</v>
      </c>
      <c r="W222" s="57" t="s">
        <v>120</v>
      </c>
      <c r="X222" s="58"/>
      <c r="Y222" s="72"/>
      <c r="Z222" s="50"/>
      <c r="AA222" s="60"/>
      <c r="AB222" s="61"/>
      <c r="AC222" s="51"/>
      <c r="AD222" s="50"/>
      <c r="AE222" s="62"/>
      <c r="AF222" s="59"/>
      <c r="AG222" s="50"/>
      <c r="AH222" s="51"/>
      <c r="AI222" s="53"/>
      <c r="AJ222" s="61"/>
      <c r="AK222" s="51"/>
      <c r="AL222" s="50"/>
      <c r="AM222" s="62"/>
      <c r="AN222" s="59"/>
      <c r="AO222" s="50"/>
      <c r="AP222" s="51"/>
      <c r="AQ222" s="53"/>
      <c r="AR222" s="61">
        <v>42297</v>
      </c>
      <c r="AS222" s="51" t="s">
        <v>1353</v>
      </c>
      <c r="AT222" s="50">
        <v>1</v>
      </c>
      <c r="AU222" s="62">
        <v>0.5</v>
      </c>
      <c r="AV222" s="59">
        <v>0.5</v>
      </c>
      <c r="AW222" s="50" t="s">
        <v>121</v>
      </c>
      <c r="AX222" s="51" t="s">
        <v>1354</v>
      </c>
      <c r="AY222" s="53" t="s">
        <v>148</v>
      </c>
      <c r="AZ222" s="61"/>
      <c r="BA222" s="51"/>
      <c r="BB222" s="50"/>
      <c r="BC222" s="62" t="s">
        <v>133</v>
      </c>
      <c r="BD222" s="59" t="s">
        <v>133</v>
      </c>
      <c r="BE222" s="50" t="s">
        <v>133</v>
      </c>
      <c r="BF222" s="51"/>
      <c r="BG222" s="53"/>
      <c r="BH222" s="63"/>
      <c r="BI222" s="51"/>
      <c r="BJ222" s="64"/>
      <c r="BK222" s="62" t="s">
        <v>133</v>
      </c>
      <c r="BL222" s="59" t="s">
        <v>133</v>
      </c>
      <c r="BM222" s="50" t="s">
        <v>133</v>
      </c>
      <c r="BN222" s="51"/>
      <c r="BO222" s="53"/>
      <c r="BP222" s="48" t="s">
        <v>149</v>
      </c>
      <c r="BQ222" s="56" t="str">
        <f t="shared" si="3"/>
        <v/>
      </c>
      <c r="BR222" s="50"/>
      <c r="BS222" s="51"/>
      <c r="BT222" s="53"/>
    </row>
    <row r="223" spans="1:72" ht="180" x14ac:dyDescent="0.25">
      <c r="A223" s="48">
        <v>16</v>
      </c>
      <c r="B223" s="49">
        <v>42130</v>
      </c>
      <c r="C223" s="50" t="s">
        <v>108</v>
      </c>
      <c r="D223" s="51" t="s">
        <v>1342</v>
      </c>
      <c r="E223" s="49">
        <v>41667</v>
      </c>
      <c r="F223" s="50" t="s">
        <v>323</v>
      </c>
      <c r="G223" s="65" t="s">
        <v>1355</v>
      </c>
      <c r="H223" s="53" t="s">
        <v>410</v>
      </c>
      <c r="I223" s="54" t="s">
        <v>1356</v>
      </c>
      <c r="J223" s="51" t="s">
        <v>1357</v>
      </c>
      <c r="K223" s="50">
        <v>2</v>
      </c>
      <c r="L223" s="50" t="s">
        <v>173</v>
      </c>
      <c r="M223" s="51">
        <v>1</v>
      </c>
      <c r="N223" s="55">
        <v>1</v>
      </c>
      <c r="O223" s="49">
        <v>42160</v>
      </c>
      <c r="P223" s="49">
        <v>42216</v>
      </c>
      <c r="Q223" s="56" t="str">
        <f>IF(H223="","",VLOOKUP(H223,#REF!,2,FALSE))</f>
        <v>Subdirector Financiero</v>
      </c>
      <c r="R223" s="51" t="s">
        <v>414</v>
      </c>
      <c r="S223" s="51" t="s">
        <v>1358</v>
      </c>
      <c r="T223" s="51" t="s">
        <v>1359</v>
      </c>
      <c r="U223" s="51" t="s">
        <v>1360</v>
      </c>
      <c r="V223" s="51" t="s">
        <v>119</v>
      </c>
      <c r="W223" s="57" t="s">
        <v>120</v>
      </c>
      <c r="X223" s="58"/>
      <c r="Y223" s="72"/>
      <c r="Z223" s="50"/>
      <c r="AA223" s="60"/>
      <c r="AB223" s="61"/>
      <c r="AC223" s="51"/>
      <c r="AD223" s="50"/>
      <c r="AE223" s="62"/>
      <c r="AF223" s="59"/>
      <c r="AG223" s="50"/>
      <c r="AH223" s="51"/>
      <c r="AI223" s="53"/>
      <c r="AJ223" s="61"/>
      <c r="AK223" s="51"/>
      <c r="AL223" s="50"/>
      <c r="AM223" s="62"/>
      <c r="AN223" s="59"/>
      <c r="AO223" s="50"/>
      <c r="AP223" s="51"/>
      <c r="AQ223" s="53"/>
      <c r="AR223" s="61">
        <v>42290</v>
      </c>
      <c r="AS223" s="51" t="s">
        <v>1361</v>
      </c>
      <c r="AT223" s="50">
        <v>1</v>
      </c>
      <c r="AU223" s="62">
        <v>0.5</v>
      </c>
      <c r="AV223" s="59">
        <v>0.5</v>
      </c>
      <c r="AW223" s="50" t="s">
        <v>121</v>
      </c>
      <c r="AX223" s="51" t="s">
        <v>1362</v>
      </c>
      <c r="AY223" s="53" t="s">
        <v>560</v>
      </c>
      <c r="AZ223" s="61"/>
      <c r="BA223" s="51"/>
      <c r="BB223" s="50"/>
      <c r="BC223" s="62" t="s">
        <v>133</v>
      </c>
      <c r="BD223" s="59" t="s">
        <v>133</v>
      </c>
      <c r="BE223" s="50" t="s">
        <v>133</v>
      </c>
      <c r="BF223" s="51"/>
      <c r="BG223" s="53"/>
      <c r="BH223" s="63"/>
      <c r="BI223" s="51"/>
      <c r="BJ223" s="64"/>
      <c r="BK223" s="62" t="s">
        <v>133</v>
      </c>
      <c r="BL223" s="59" t="s">
        <v>133</v>
      </c>
      <c r="BM223" s="50" t="s">
        <v>133</v>
      </c>
      <c r="BN223" s="51"/>
      <c r="BO223" s="53"/>
      <c r="BP223" s="48" t="s">
        <v>149</v>
      </c>
      <c r="BQ223" s="56" t="str">
        <f t="shared" si="3"/>
        <v/>
      </c>
      <c r="BR223" s="50"/>
      <c r="BS223" s="51"/>
      <c r="BT223" s="53"/>
    </row>
    <row r="224" spans="1:72" ht="326.25" x14ac:dyDescent="0.25">
      <c r="A224" s="48">
        <v>16</v>
      </c>
      <c r="B224" s="49">
        <v>42130</v>
      </c>
      <c r="C224" s="50" t="s">
        <v>108</v>
      </c>
      <c r="D224" s="51" t="s">
        <v>1342</v>
      </c>
      <c r="E224" s="49">
        <v>41667</v>
      </c>
      <c r="F224" s="50" t="s">
        <v>192</v>
      </c>
      <c r="G224" s="65" t="s">
        <v>1363</v>
      </c>
      <c r="H224" s="53" t="s">
        <v>410</v>
      </c>
      <c r="I224" s="54" t="s">
        <v>1364</v>
      </c>
      <c r="J224" s="51" t="s">
        <v>1365</v>
      </c>
      <c r="K224" s="50">
        <v>2</v>
      </c>
      <c r="L224" s="50" t="s">
        <v>173</v>
      </c>
      <c r="M224" s="51" t="s">
        <v>1346</v>
      </c>
      <c r="N224" s="55">
        <v>1</v>
      </c>
      <c r="O224" s="49">
        <v>42145</v>
      </c>
      <c r="P224" s="49">
        <v>42369</v>
      </c>
      <c r="Q224" s="56" t="str">
        <f>IF(H224="","",VLOOKUP(H224,#REF!,2,FALSE))</f>
        <v>Subdirector Financiero</v>
      </c>
      <c r="R224" s="51" t="s">
        <v>414</v>
      </c>
      <c r="S224" s="51" t="s">
        <v>1358</v>
      </c>
      <c r="T224" s="51" t="s">
        <v>1359</v>
      </c>
      <c r="U224" s="51" t="s">
        <v>1360</v>
      </c>
      <c r="V224" s="51" t="s">
        <v>943</v>
      </c>
      <c r="W224" s="57" t="s">
        <v>120</v>
      </c>
      <c r="X224" s="58"/>
      <c r="Y224" s="72"/>
      <c r="Z224" s="50"/>
      <c r="AA224" s="60"/>
      <c r="AB224" s="61"/>
      <c r="AC224" s="51"/>
      <c r="AD224" s="50"/>
      <c r="AE224" s="62"/>
      <c r="AF224" s="59"/>
      <c r="AG224" s="50"/>
      <c r="AH224" s="51"/>
      <c r="AI224" s="53"/>
      <c r="AJ224" s="61"/>
      <c r="AK224" s="51"/>
      <c r="AL224" s="50"/>
      <c r="AM224" s="62"/>
      <c r="AN224" s="59"/>
      <c r="AO224" s="50"/>
      <c r="AP224" s="51"/>
      <c r="AQ224" s="53"/>
      <c r="AR224" s="61">
        <v>42290</v>
      </c>
      <c r="AS224" s="52" t="s">
        <v>1366</v>
      </c>
      <c r="AT224" s="50">
        <v>2</v>
      </c>
      <c r="AU224" s="62">
        <v>1</v>
      </c>
      <c r="AV224" s="59">
        <v>1</v>
      </c>
      <c r="AW224" s="50" t="s">
        <v>130</v>
      </c>
      <c r="AX224" s="51" t="s">
        <v>1367</v>
      </c>
      <c r="AY224" s="53" t="s">
        <v>560</v>
      </c>
      <c r="AZ224" s="61"/>
      <c r="BA224" s="51"/>
      <c r="BB224" s="50"/>
      <c r="BC224" s="62" t="s">
        <v>133</v>
      </c>
      <c r="BD224" s="59" t="s">
        <v>133</v>
      </c>
      <c r="BE224" s="50" t="s">
        <v>133</v>
      </c>
      <c r="BF224" s="51"/>
      <c r="BG224" s="53"/>
      <c r="BH224" s="63"/>
      <c r="BI224" s="51"/>
      <c r="BJ224" s="64"/>
      <c r="BK224" s="62" t="s">
        <v>133</v>
      </c>
      <c r="BL224" s="59" t="s">
        <v>133</v>
      </c>
      <c r="BM224" s="50" t="s">
        <v>133</v>
      </c>
      <c r="BN224" s="51"/>
      <c r="BO224" s="53"/>
      <c r="BP224" s="48" t="s">
        <v>134</v>
      </c>
      <c r="BQ224" s="56" t="str">
        <f t="shared" si="3"/>
        <v>Claudia Patricia Morales Morales</v>
      </c>
      <c r="BR224" s="50"/>
      <c r="BS224" s="51"/>
      <c r="BT224" s="53"/>
    </row>
    <row r="225" spans="1:72" ht="409.5" x14ac:dyDescent="0.25">
      <c r="A225" s="48">
        <v>17</v>
      </c>
      <c r="B225" s="49">
        <v>42130</v>
      </c>
      <c r="C225" s="50" t="s">
        <v>108</v>
      </c>
      <c r="D225" s="51" t="s">
        <v>1368</v>
      </c>
      <c r="E225" s="49">
        <v>42047</v>
      </c>
      <c r="F225" s="50" t="s">
        <v>1369</v>
      </c>
      <c r="G225" s="65" t="s">
        <v>1370</v>
      </c>
      <c r="H225" s="53" t="s">
        <v>410</v>
      </c>
      <c r="I225" s="54" t="s">
        <v>1371</v>
      </c>
      <c r="J225" s="51" t="s">
        <v>1372</v>
      </c>
      <c r="K225" s="50">
        <v>4</v>
      </c>
      <c r="L225" s="50" t="s">
        <v>173</v>
      </c>
      <c r="M225" s="51" t="s">
        <v>1346</v>
      </c>
      <c r="N225" s="55">
        <v>1</v>
      </c>
      <c r="O225" s="49">
        <v>42145</v>
      </c>
      <c r="P225" s="49">
        <v>42216</v>
      </c>
      <c r="Q225" s="56" t="str">
        <f>IF(H225="","",VLOOKUP(H225,#REF!,2,FALSE))</f>
        <v>Subdirector Financiero</v>
      </c>
      <c r="R225" s="51" t="s">
        <v>414</v>
      </c>
      <c r="S225" s="51" t="s">
        <v>1358</v>
      </c>
      <c r="T225" s="51" t="s">
        <v>1359</v>
      </c>
      <c r="U225" s="51" t="s">
        <v>1360</v>
      </c>
      <c r="V225" s="51" t="s">
        <v>119</v>
      </c>
      <c r="W225" s="57" t="s">
        <v>120</v>
      </c>
      <c r="X225" s="58"/>
      <c r="Y225" s="72"/>
      <c r="Z225" s="50"/>
      <c r="AA225" s="60"/>
      <c r="AB225" s="61"/>
      <c r="AC225" s="51"/>
      <c r="AD225" s="50"/>
      <c r="AE225" s="62"/>
      <c r="AF225" s="59"/>
      <c r="AG225" s="50"/>
      <c r="AH225" s="51"/>
      <c r="AI225" s="53"/>
      <c r="AJ225" s="61"/>
      <c r="AK225" s="51"/>
      <c r="AL225" s="50"/>
      <c r="AM225" s="62"/>
      <c r="AN225" s="59"/>
      <c r="AO225" s="50"/>
      <c r="AP225" s="51"/>
      <c r="AQ225" s="53"/>
      <c r="AR225" s="61">
        <v>42290</v>
      </c>
      <c r="AS225" s="51" t="s">
        <v>1373</v>
      </c>
      <c r="AT225" s="76">
        <v>3</v>
      </c>
      <c r="AU225" s="62">
        <v>0.75</v>
      </c>
      <c r="AV225" s="59">
        <v>0.75</v>
      </c>
      <c r="AW225" s="50" t="s">
        <v>121</v>
      </c>
      <c r="AX225" s="52" t="s">
        <v>1374</v>
      </c>
      <c r="AY225" s="53" t="s">
        <v>560</v>
      </c>
      <c r="AZ225" s="61"/>
      <c r="BA225" s="51"/>
      <c r="BB225" s="50"/>
      <c r="BC225" s="62" t="s">
        <v>133</v>
      </c>
      <c r="BD225" s="59" t="s">
        <v>133</v>
      </c>
      <c r="BE225" s="50" t="s">
        <v>133</v>
      </c>
      <c r="BF225" s="51"/>
      <c r="BG225" s="53"/>
      <c r="BH225" s="63"/>
      <c r="BI225" s="51"/>
      <c r="BJ225" s="64"/>
      <c r="BK225" s="62" t="s">
        <v>133</v>
      </c>
      <c r="BL225" s="59" t="s">
        <v>133</v>
      </c>
      <c r="BM225" s="50" t="s">
        <v>133</v>
      </c>
      <c r="BN225" s="51"/>
      <c r="BO225" s="53"/>
      <c r="BP225" s="48" t="s">
        <v>149</v>
      </c>
      <c r="BQ225" s="56" t="str">
        <f t="shared" si="3"/>
        <v/>
      </c>
      <c r="BR225" s="50"/>
      <c r="BS225" s="51"/>
      <c r="BT225" s="53"/>
    </row>
    <row r="226" spans="1:72" ht="146.25" x14ac:dyDescent="0.25">
      <c r="A226" s="48">
        <v>17</v>
      </c>
      <c r="B226" s="49">
        <v>42130</v>
      </c>
      <c r="C226" s="50" t="s">
        <v>108</v>
      </c>
      <c r="D226" s="51" t="s">
        <v>1368</v>
      </c>
      <c r="E226" s="49">
        <v>42047</v>
      </c>
      <c r="F226" s="50" t="s">
        <v>1375</v>
      </c>
      <c r="G226" s="65" t="s">
        <v>1376</v>
      </c>
      <c r="H226" s="53" t="s">
        <v>410</v>
      </c>
      <c r="I226" s="54" t="s">
        <v>1377</v>
      </c>
      <c r="J226" s="51" t="s">
        <v>1378</v>
      </c>
      <c r="K226" s="50">
        <v>4</v>
      </c>
      <c r="L226" s="50" t="s">
        <v>173</v>
      </c>
      <c r="M226" s="51" t="s">
        <v>1379</v>
      </c>
      <c r="N226" s="55">
        <v>1</v>
      </c>
      <c r="O226" s="49">
        <v>42145</v>
      </c>
      <c r="P226" s="49">
        <v>42369</v>
      </c>
      <c r="Q226" s="56" t="str">
        <f>IF(H226="","",VLOOKUP(H226,#REF!,2,FALSE))</f>
        <v>Subdirector Financiero</v>
      </c>
      <c r="R226" s="51" t="s">
        <v>414</v>
      </c>
      <c r="S226" s="51" t="s">
        <v>1358</v>
      </c>
      <c r="T226" s="51" t="s">
        <v>1359</v>
      </c>
      <c r="U226" s="51" t="s">
        <v>1360</v>
      </c>
      <c r="V226" s="51" t="s">
        <v>155</v>
      </c>
      <c r="W226" s="57" t="s">
        <v>156</v>
      </c>
      <c r="X226" s="58"/>
      <c r="Y226" s="72"/>
      <c r="Z226" s="50"/>
      <c r="AA226" s="60"/>
      <c r="AB226" s="61"/>
      <c r="AC226" s="51"/>
      <c r="AD226" s="50"/>
      <c r="AE226" s="62"/>
      <c r="AF226" s="59"/>
      <c r="AG226" s="50"/>
      <c r="AH226" s="51"/>
      <c r="AI226" s="53"/>
      <c r="AJ226" s="61"/>
      <c r="AK226" s="51"/>
      <c r="AL226" s="50"/>
      <c r="AM226" s="62"/>
      <c r="AN226" s="59"/>
      <c r="AO226" s="50"/>
      <c r="AP226" s="51"/>
      <c r="AQ226" s="53"/>
      <c r="AR226" s="61">
        <v>42290</v>
      </c>
      <c r="AS226" s="51" t="s">
        <v>1380</v>
      </c>
      <c r="AT226" s="50">
        <v>1</v>
      </c>
      <c r="AU226" s="62">
        <v>0.25</v>
      </c>
      <c r="AV226" s="59">
        <v>0.25</v>
      </c>
      <c r="AW226" s="50" t="s">
        <v>121</v>
      </c>
      <c r="AX226" s="51" t="s">
        <v>1381</v>
      </c>
      <c r="AY226" s="53" t="s">
        <v>560</v>
      </c>
      <c r="AZ226" s="61"/>
      <c r="BA226" s="51"/>
      <c r="BB226" s="50"/>
      <c r="BC226" s="62" t="s">
        <v>133</v>
      </c>
      <c r="BD226" s="59" t="s">
        <v>133</v>
      </c>
      <c r="BE226" s="50" t="s">
        <v>133</v>
      </c>
      <c r="BF226" s="51"/>
      <c r="BG226" s="53"/>
      <c r="BH226" s="63"/>
      <c r="BI226" s="51"/>
      <c r="BJ226" s="64"/>
      <c r="BK226" s="62" t="s">
        <v>133</v>
      </c>
      <c r="BL226" s="59" t="s">
        <v>133</v>
      </c>
      <c r="BM226" s="50" t="s">
        <v>133</v>
      </c>
      <c r="BN226" s="51"/>
      <c r="BO226" s="53"/>
      <c r="BP226" s="48" t="s">
        <v>149</v>
      </c>
      <c r="BQ226" s="56" t="str">
        <f t="shared" si="3"/>
        <v/>
      </c>
      <c r="BR226" s="50"/>
      <c r="BS226" s="51"/>
      <c r="BT226" s="53"/>
    </row>
    <row r="227" spans="1:72" ht="247.5" x14ac:dyDescent="0.25">
      <c r="A227" s="48">
        <v>17</v>
      </c>
      <c r="B227" s="49">
        <v>42130</v>
      </c>
      <c r="C227" s="50" t="s">
        <v>108</v>
      </c>
      <c r="D227" s="51" t="s">
        <v>1368</v>
      </c>
      <c r="E227" s="49">
        <v>42047</v>
      </c>
      <c r="F227" s="50" t="s">
        <v>1375</v>
      </c>
      <c r="G227" s="65" t="s">
        <v>1382</v>
      </c>
      <c r="H227" s="53" t="s">
        <v>410</v>
      </c>
      <c r="I227" s="54" t="s">
        <v>1383</v>
      </c>
      <c r="J227" s="51" t="s">
        <v>1345</v>
      </c>
      <c r="K227" s="50">
        <v>3</v>
      </c>
      <c r="L227" s="50" t="s">
        <v>173</v>
      </c>
      <c r="M227" s="51" t="s">
        <v>1346</v>
      </c>
      <c r="N227" s="55">
        <v>1</v>
      </c>
      <c r="O227" s="49">
        <v>42145</v>
      </c>
      <c r="P227" s="49">
        <v>42174</v>
      </c>
      <c r="Q227" s="56" t="str">
        <f>IF(H227="","",VLOOKUP(H227,#REF!,2,FALSE))</f>
        <v>Subdirector Financiero</v>
      </c>
      <c r="R227" s="51" t="s">
        <v>414</v>
      </c>
      <c r="S227" s="51" t="s">
        <v>1358</v>
      </c>
      <c r="T227" s="51" t="s">
        <v>1359</v>
      </c>
      <c r="U227" s="51" t="s">
        <v>1360</v>
      </c>
      <c r="V227" s="51" t="s">
        <v>155</v>
      </c>
      <c r="W227" s="57" t="s">
        <v>156</v>
      </c>
      <c r="X227" s="58"/>
      <c r="Y227" s="72"/>
      <c r="Z227" s="50"/>
      <c r="AA227" s="60"/>
      <c r="AB227" s="61"/>
      <c r="AC227" s="51"/>
      <c r="AD227" s="50"/>
      <c r="AE227" s="62"/>
      <c r="AF227" s="59"/>
      <c r="AG227" s="50"/>
      <c r="AH227" s="51"/>
      <c r="AI227" s="53"/>
      <c r="AJ227" s="61"/>
      <c r="AK227" s="51"/>
      <c r="AL227" s="50"/>
      <c r="AM227" s="62"/>
      <c r="AN227" s="59"/>
      <c r="AO227" s="50"/>
      <c r="AP227" s="51"/>
      <c r="AQ227" s="53"/>
      <c r="AR227" s="61">
        <v>42290</v>
      </c>
      <c r="AS227" s="52" t="s">
        <v>1350</v>
      </c>
      <c r="AT227" s="50">
        <v>3</v>
      </c>
      <c r="AU227" s="62">
        <v>1</v>
      </c>
      <c r="AV227" s="59">
        <v>1</v>
      </c>
      <c r="AW227" s="50" t="s">
        <v>130</v>
      </c>
      <c r="AX227" s="51" t="s">
        <v>1384</v>
      </c>
      <c r="AY227" s="53" t="s">
        <v>560</v>
      </c>
      <c r="AZ227" s="61"/>
      <c r="BA227" s="51"/>
      <c r="BB227" s="50"/>
      <c r="BC227" s="62" t="s">
        <v>133</v>
      </c>
      <c r="BD227" s="59" t="s">
        <v>133</v>
      </c>
      <c r="BE227" s="50" t="s">
        <v>133</v>
      </c>
      <c r="BF227" s="51"/>
      <c r="BG227" s="53"/>
      <c r="BH227" s="63"/>
      <c r="BI227" s="51"/>
      <c r="BJ227" s="64"/>
      <c r="BK227" s="62" t="s">
        <v>133</v>
      </c>
      <c r="BL227" s="59" t="s">
        <v>133</v>
      </c>
      <c r="BM227" s="50" t="s">
        <v>133</v>
      </c>
      <c r="BN227" s="51"/>
      <c r="BO227" s="53"/>
      <c r="BP227" s="48" t="s">
        <v>134</v>
      </c>
      <c r="BQ227" s="56" t="str">
        <f t="shared" si="3"/>
        <v>Claudia Patricia Morales Morales</v>
      </c>
      <c r="BR227" s="50"/>
      <c r="BS227" s="51"/>
      <c r="BT227" s="53"/>
    </row>
    <row r="228" spans="1:72" ht="157.5" x14ac:dyDescent="0.25">
      <c r="A228" s="48">
        <v>17</v>
      </c>
      <c r="B228" s="49">
        <v>42130</v>
      </c>
      <c r="C228" s="50" t="s">
        <v>108</v>
      </c>
      <c r="D228" s="51" t="s">
        <v>1368</v>
      </c>
      <c r="E228" s="49">
        <v>42047</v>
      </c>
      <c r="F228" s="50" t="s">
        <v>1385</v>
      </c>
      <c r="G228" s="65" t="s">
        <v>1386</v>
      </c>
      <c r="H228" s="53" t="s">
        <v>410</v>
      </c>
      <c r="I228" s="54" t="s">
        <v>1387</v>
      </c>
      <c r="J228" s="51" t="s">
        <v>1388</v>
      </c>
      <c r="K228" s="50">
        <v>2</v>
      </c>
      <c r="L228" s="50" t="s">
        <v>173</v>
      </c>
      <c r="M228" s="51">
        <v>1</v>
      </c>
      <c r="N228" s="55">
        <v>1</v>
      </c>
      <c r="O228" s="49">
        <v>42145</v>
      </c>
      <c r="P228" s="49">
        <v>42369</v>
      </c>
      <c r="Q228" s="56" t="str">
        <f>IF(H228="","",VLOOKUP(H228,#REF!,2,FALSE))</f>
        <v>Subdirector Financiero</v>
      </c>
      <c r="R228" s="51" t="s">
        <v>414</v>
      </c>
      <c r="S228" s="51" t="s">
        <v>1358</v>
      </c>
      <c r="T228" s="51" t="s">
        <v>1359</v>
      </c>
      <c r="U228" s="51" t="s">
        <v>1360</v>
      </c>
      <c r="V228" s="51" t="s">
        <v>119</v>
      </c>
      <c r="W228" s="57" t="s">
        <v>120</v>
      </c>
      <c r="X228" s="58"/>
      <c r="Y228" s="72"/>
      <c r="Z228" s="50"/>
      <c r="AA228" s="60"/>
      <c r="AB228" s="61"/>
      <c r="AC228" s="51"/>
      <c r="AD228" s="50"/>
      <c r="AE228" s="62"/>
      <c r="AF228" s="59"/>
      <c r="AG228" s="50"/>
      <c r="AH228" s="51"/>
      <c r="AI228" s="53"/>
      <c r="AJ228" s="61"/>
      <c r="AK228" s="51"/>
      <c r="AL228" s="50"/>
      <c r="AM228" s="62"/>
      <c r="AN228" s="59"/>
      <c r="AO228" s="50"/>
      <c r="AP228" s="51"/>
      <c r="AQ228" s="53"/>
      <c r="AR228" s="61">
        <v>42290</v>
      </c>
      <c r="AS228" s="51" t="s">
        <v>946</v>
      </c>
      <c r="AT228" s="50">
        <v>0</v>
      </c>
      <c r="AU228" s="62">
        <v>0</v>
      </c>
      <c r="AV228" s="59">
        <v>0</v>
      </c>
      <c r="AW228" s="50" t="s">
        <v>121</v>
      </c>
      <c r="AX228" s="51" t="s">
        <v>1389</v>
      </c>
      <c r="AY228" s="53" t="s">
        <v>560</v>
      </c>
      <c r="AZ228" s="61"/>
      <c r="BA228" s="51"/>
      <c r="BB228" s="50"/>
      <c r="BC228" s="62" t="s">
        <v>133</v>
      </c>
      <c r="BD228" s="59" t="s">
        <v>133</v>
      </c>
      <c r="BE228" s="50" t="s">
        <v>133</v>
      </c>
      <c r="BF228" s="51"/>
      <c r="BG228" s="53"/>
      <c r="BH228" s="63"/>
      <c r="BI228" s="51"/>
      <c r="BJ228" s="64"/>
      <c r="BK228" s="62" t="s">
        <v>133</v>
      </c>
      <c r="BL228" s="59" t="s">
        <v>133</v>
      </c>
      <c r="BM228" s="50" t="s">
        <v>133</v>
      </c>
      <c r="BN228" s="51"/>
      <c r="BO228" s="53"/>
      <c r="BP228" s="48" t="s">
        <v>149</v>
      </c>
      <c r="BQ228" s="56" t="str">
        <f t="shared" si="3"/>
        <v/>
      </c>
      <c r="BR228" s="50"/>
      <c r="BS228" s="51"/>
      <c r="BT228" s="53"/>
    </row>
    <row r="229" spans="1:72" ht="213.75" x14ac:dyDescent="0.25">
      <c r="A229" s="48">
        <v>17</v>
      </c>
      <c r="B229" s="49">
        <v>42130</v>
      </c>
      <c r="C229" s="50" t="s">
        <v>108</v>
      </c>
      <c r="D229" s="51" t="s">
        <v>1368</v>
      </c>
      <c r="E229" s="49">
        <v>42047</v>
      </c>
      <c r="F229" s="50" t="s">
        <v>1390</v>
      </c>
      <c r="G229" s="65" t="s">
        <v>1391</v>
      </c>
      <c r="H229" s="53" t="s">
        <v>410</v>
      </c>
      <c r="I229" s="54" t="s">
        <v>1392</v>
      </c>
      <c r="J229" s="51" t="s">
        <v>1393</v>
      </c>
      <c r="K229" s="50">
        <v>3</v>
      </c>
      <c r="L229" s="50" t="s">
        <v>173</v>
      </c>
      <c r="M229" s="51" t="s">
        <v>1346</v>
      </c>
      <c r="N229" s="55">
        <v>1</v>
      </c>
      <c r="O229" s="49">
        <v>42145</v>
      </c>
      <c r="P229" s="49">
        <v>42369</v>
      </c>
      <c r="Q229" s="56" t="str">
        <f>IF(H229="","",VLOOKUP(H229,#REF!,2,FALSE))</f>
        <v>Subdirector Financiero</v>
      </c>
      <c r="R229" s="51" t="s">
        <v>414</v>
      </c>
      <c r="S229" s="51" t="s">
        <v>415</v>
      </c>
      <c r="T229" s="51" t="s">
        <v>416</v>
      </c>
      <c r="U229" s="51" t="s">
        <v>414</v>
      </c>
      <c r="V229" s="51" t="s">
        <v>119</v>
      </c>
      <c r="W229" s="57" t="s">
        <v>120</v>
      </c>
      <c r="X229" s="58"/>
      <c r="Y229" s="72"/>
      <c r="Z229" s="50"/>
      <c r="AA229" s="60"/>
      <c r="AB229" s="61"/>
      <c r="AC229" s="51"/>
      <c r="AD229" s="50"/>
      <c r="AE229" s="62"/>
      <c r="AF229" s="59"/>
      <c r="AG229" s="50"/>
      <c r="AH229" s="51"/>
      <c r="AI229" s="53"/>
      <c r="AJ229" s="61"/>
      <c r="AK229" s="51"/>
      <c r="AL229" s="50"/>
      <c r="AM229" s="62"/>
      <c r="AN229" s="59"/>
      <c r="AO229" s="50"/>
      <c r="AP229" s="51"/>
      <c r="AQ229" s="53"/>
      <c r="AR229" s="61">
        <v>42290</v>
      </c>
      <c r="AS229" s="51" t="s">
        <v>1394</v>
      </c>
      <c r="AT229" s="50">
        <v>2</v>
      </c>
      <c r="AU229" s="62">
        <v>0.66666666666666663</v>
      </c>
      <c r="AV229" s="59">
        <v>0.66666666666666663</v>
      </c>
      <c r="AW229" s="50" t="s">
        <v>264</v>
      </c>
      <c r="AX229" s="51" t="s">
        <v>1395</v>
      </c>
      <c r="AY229" s="53" t="s">
        <v>560</v>
      </c>
      <c r="AZ229" s="61"/>
      <c r="BA229" s="51"/>
      <c r="BB229" s="50"/>
      <c r="BC229" s="62" t="s">
        <v>133</v>
      </c>
      <c r="BD229" s="59" t="s">
        <v>133</v>
      </c>
      <c r="BE229" s="50" t="s">
        <v>133</v>
      </c>
      <c r="BF229" s="51"/>
      <c r="BG229" s="53"/>
      <c r="BH229" s="63"/>
      <c r="BI229" s="51"/>
      <c r="BJ229" s="64"/>
      <c r="BK229" s="62" t="s">
        <v>133</v>
      </c>
      <c r="BL229" s="59" t="s">
        <v>133</v>
      </c>
      <c r="BM229" s="50" t="s">
        <v>133</v>
      </c>
      <c r="BN229" s="51"/>
      <c r="BO229" s="53"/>
      <c r="BP229" s="48" t="s">
        <v>149</v>
      </c>
      <c r="BQ229" s="56" t="str">
        <f t="shared" si="3"/>
        <v/>
      </c>
      <c r="BR229" s="50"/>
      <c r="BS229" s="51"/>
      <c r="BT229" s="53"/>
    </row>
    <row r="230" spans="1:72" ht="180" x14ac:dyDescent="0.25">
      <c r="A230" s="48">
        <v>17</v>
      </c>
      <c r="B230" s="49">
        <v>42130</v>
      </c>
      <c r="C230" s="50" t="s">
        <v>108</v>
      </c>
      <c r="D230" s="51" t="s">
        <v>1368</v>
      </c>
      <c r="E230" s="49">
        <v>42047</v>
      </c>
      <c r="F230" s="50" t="s">
        <v>1390</v>
      </c>
      <c r="G230" s="65" t="s">
        <v>1396</v>
      </c>
      <c r="H230" s="53" t="s">
        <v>410</v>
      </c>
      <c r="I230" s="54" t="s">
        <v>1397</v>
      </c>
      <c r="J230" s="51" t="s">
        <v>1398</v>
      </c>
      <c r="K230" s="50">
        <v>1</v>
      </c>
      <c r="L230" s="50" t="s">
        <v>173</v>
      </c>
      <c r="M230" s="51" t="s">
        <v>1379</v>
      </c>
      <c r="N230" s="55">
        <v>1</v>
      </c>
      <c r="O230" s="49">
        <v>42145</v>
      </c>
      <c r="P230" s="49">
        <v>42338</v>
      </c>
      <c r="Q230" s="56" t="str">
        <f>IF(H230="","",VLOOKUP(H230,#REF!,2,FALSE))</f>
        <v>Subdirector Financiero</v>
      </c>
      <c r="R230" s="51" t="s">
        <v>414</v>
      </c>
      <c r="S230" s="51" t="s">
        <v>415</v>
      </c>
      <c r="T230" s="51" t="s">
        <v>416</v>
      </c>
      <c r="U230" s="51" t="s">
        <v>414</v>
      </c>
      <c r="V230" s="51" t="s">
        <v>119</v>
      </c>
      <c r="W230" s="57" t="s">
        <v>120</v>
      </c>
      <c r="X230" s="58"/>
      <c r="Y230" s="72"/>
      <c r="Z230" s="50"/>
      <c r="AA230" s="60"/>
      <c r="AB230" s="61"/>
      <c r="AC230" s="51"/>
      <c r="AD230" s="50"/>
      <c r="AE230" s="62"/>
      <c r="AF230" s="59"/>
      <c r="AG230" s="50"/>
      <c r="AH230" s="51"/>
      <c r="AI230" s="53"/>
      <c r="AJ230" s="61"/>
      <c r="AK230" s="51"/>
      <c r="AL230" s="50"/>
      <c r="AM230" s="62"/>
      <c r="AN230" s="59"/>
      <c r="AO230" s="50"/>
      <c r="AP230" s="51"/>
      <c r="AQ230" s="77"/>
      <c r="AR230" s="61">
        <v>42290</v>
      </c>
      <c r="AS230" s="51" t="s">
        <v>1399</v>
      </c>
      <c r="AT230" s="50">
        <v>0</v>
      </c>
      <c r="AU230" s="62">
        <v>0</v>
      </c>
      <c r="AV230" s="59">
        <v>0</v>
      </c>
      <c r="AW230" s="50" t="s">
        <v>121</v>
      </c>
      <c r="AX230" s="51" t="s">
        <v>1400</v>
      </c>
      <c r="AY230" s="53" t="s">
        <v>560</v>
      </c>
      <c r="AZ230" s="61"/>
      <c r="BA230" s="51"/>
      <c r="BB230" s="50"/>
      <c r="BC230" s="62" t="s">
        <v>133</v>
      </c>
      <c r="BD230" s="59" t="s">
        <v>133</v>
      </c>
      <c r="BE230" s="50" t="s">
        <v>133</v>
      </c>
      <c r="BF230" s="51"/>
      <c r="BG230" s="53"/>
      <c r="BH230" s="63"/>
      <c r="BI230" s="51"/>
      <c r="BJ230" s="64"/>
      <c r="BK230" s="62" t="s">
        <v>133</v>
      </c>
      <c r="BL230" s="59" t="s">
        <v>133</v>
      </c>
      <c r="BM230" s="50" t="s">
        <v>133</v>
      </c>
      <c r="BN230" s="51"/>
      <c r="BO230" s="53"/>
      <c r="BP230" s="48" t="s">
        <v>149</v>
      </c>
      <c r="BQ230" s="56" t="str">
        <f t="shared" si="3"/>
        <v/>
      </c>
      <c r="BR230" s="50"/>
      <c r="BS230" s="51"/>
      <c r="BT230" s="53"/>
    </row>
    <row r="231" spans="1:72" ht="157.5" x14ac:dyDescent="0.25">
      <c r="A231" s="48">
        <v>17</v>
      </c>
      <c r="B231" s="49">
        <v>42130</v>
      </c>
      <c r="C231" s="50" t="s">
        <v>108</v>
      </c>
      <c r="D231" s="51" t="s">
        <v>1368</v>
      </c>
      <c r="E231" s="49">
        <v>42047</v>
      </c>
      <c r="F231" s="50" t="s">
        <v>1401</v>
      </c>
      <c r="G231" s="65" t="s">
        <v>1402</v>
      </c>
      <c r="H231" s="53" t="s">
        <v>410</v>
      </c>
      <c r="I231" s="54" t="s">
        <v>1403</v>
      </c>
      <c r="J231" s="51" t="s">
        <v>1404</v>
      </c>
      <c r="K231" s="50">
        <v>2</v>
      </c>
      <c r="L231" s="50" t="s">
        <v>1314</v>
      </c>
      <c r="M231" s="51" t="s">
        <v>1379</v>
      </c>
      <c r="N231" s="55">
        <v>1</v>
      </c>
      <c r="O231" s="49">
        <v>42145</v>
      </c>
      <c r="P231" s="49">
        <v>42185</v>
      </c>
      <c r="Q231" s="56" t="str">
        <f>IF(H231="","",VLOOKUP(H231,#REF!,2,FALSE))</f>
        <v>Subdirector Financiero</v>
      </c>
      <c r="R231" s="51" t="s">
        <v>414</v>
      </c>
      <c r="S231" s="51" t="s">
        <v>415</v>
      </c>
      <c r="T231" s="51" t="s">
        <v>416</v>
      </c>
      <c r="U231" s="51" t="s">
        <v>414</v>
      </c>
      <c r="V231" s="51" t="s">
        <v>119</v>
      </c>
      <c r="W231" s="57" t="s">
        <v>120</v>
      </c>
      <c r="X231" s="58"/>
      <c r="Y231" s="72"/>
      <c r="Z231" s="50"/>
      <c r="AA231" s="60"/>
      <c r="AB231" s="61"/>
      <c r="AC231" s="51"/>
      <c r="AD231" s="50"/>
      <c r="AE231" s="62"/>
      <c r="AF231" s="59"/>
      <c r="AG231" s="50"/>
      <c r="AH231" s="51"/>
      <c r="AI231" s="53"/>
      <c r="AJ231" s="61"/>
      <c r="AK231" s="51"/>
      <c r="AL231" s="50"/>
      <c r="AM231" s="62"/>
      <c r="AN231" s="59"/>
      <c r="AO231" s="50"/>
      <c r="AP231" s="51"/>
      <c r="AQ231" s="53"/>
      <c r="AR231" s="61">
        <v>42290</v>
      </c>
      <c r="AS231" s="51" t="s">
        <v>1405</v>
      </c>
      <c r="AT231" s="50">
        <v>1</v>
      </c>
      <c r="AU231" s="62">
        <v>0.5</v>
      </c>
      <c r="AV231" s="59">
        <v>0.5</v>
      </c>
      <c r="AW231" s="50" t="s">
        <v>121</v>
      </c>
      <c r="AX231" s="51" t="s">
        <v>1406</v>
      </c>
      <c r="AY231" s="53" t="s">
        <v>560</v>
      </c>
      <c r="AZ231" s="61"/>
      <c r="BA231" s="51"/>
      <c r="BB231" s="50"/>
      <c r="BC231" s="62" t="s">
        <v>133</v>
      </c>
      <c r="BD231" s="59" t="s">
        <v>133</v>
      </c>
      <c r="BE231" s="50" t="s">
        <v>133</v>
      </c>
      <c r="BF231" s="51"/>
      <c r="BG231" s="53"/>
      <c r="BH231" s="63"/>
      <c r="BI231" s="51"/>
      <c r="BJ231" s="64"/>
      <c r="BK231" s="62" t="s">
        <v>133</v>
      </c>
      <c r="BL231" s="59" t="s">
        <v>133</v>
      </c>
      <c r="BM231" s="50" t="s">
        <v>133</v>
      </c>
      <c r="BN231" s="51"/>
      <c r="BO231" s="53"/>
      <c r="BP231" s="48" t="s">
        <v>149</v>
      </c>
      <c r="BQ231" s="56" t="str">
        <f t="shared" si="3"/>
        <v/>
      </c>
      <c r="BR231" s="50"/>
      <c r="BS231" s="51"/>
      <c r="BT231" s="53"/>
    </row>
    <row r="232" spans="1:72" ht="146.25" x14ac:dyDescent="0.25">
      <c r="A232" s="48">
        <v>17</v>
      </c>
      <c r="B232" s="49">
        <v>42130</v>
      </c>
      <c r="C232" s="50" t="s">
        <v>108</v>
      </c>
      <c r="D232" s="51" t="s">
        <v>1368</v>
      </c>
      <c r="E232" s="49">
        <v>42047</v>
      </c>
      <c r="F232" s="50" t="s">
        <v>248</v>
      </c>
      <c r="G232" s="65" t="s">
        <v>1407</v>
      </c>
      <c r="H232" s="53" t="s">
        <v>410</v>
      </c>
      <c r="I232" s="54" t="s">
        <v>1377</v>
      </c>
      <c r="J232" s="51" t="s">
        <v>1378</v>
      </c>
      <c r="K232" s="50">
        <v>4</v>
      </c>
      <c r="L232" s="50" t="s">
        <v>173</v>
      </c>
      <c r="M232" s="51" t="s">
        <v>1379</v>
      </c>
      <c r="N232" s="55">
        <v>1</v>
      </c>
      <c r="O232" s="49">
        <v>42145</v>
      </c>
      <c r="P232" s="49">
        <v>42369</v>
      </c>
      <c r="Q232" s="56" t="str">
        <f>IF(H232="","",VLOOKUP(H232,#REF!,2,FALSE))</f>
        <v>Subdirector Financiero</v>
      </c>
      <c r="R232" s="51" t="s">
        <v>414</v>
      </c>
      <c r="S232" s="51" t="s">
        <v>1358</v>
      </c>
      <c r="T232" s="51" t="s">
        <v>1359</v>
      </c>
      <c r="U232" s="51" t="s">
        <v>1360</v>
      </c>
      <c r="V232" s="51" t="s">
        <v>155</v>
      </c>
      <c r="W232" s="57" t="s">
        <v>156</v>
      </c>
      <c r="X232" s="58"/>
      <c r="Y232" s="72"/>
      <c r="Z232" s="50"/>
      <c r="AA232" s="60"/>
      <c r="AB232" s="61"/>
      <c r="AC232" s="51"/>
      <c r="AD232" s="50"/>
      <c r="AE232" s="62"/>
      <c r="AF232" s="59"/>
      <c r="AG232" s="50"/>
      <c r="AH232" s="51"/>
      <c r="AI232" s="53"/>
      <c r="AJ232" s="61"/>
      <c r="AK232" s="51"/>
      <c r="AL232" s="50"/>
      <c r="AM232" s="62"/>
      <c r="AN232" s="59"/>
      <c r="AO232" s="50"/>
      <c r="AP232" s="51"/>
      <c r="AQ232" s="53"/>
      <c r="AR232" s="61">
        <v>42290</v>
      </c>
      <c r="AS232" s="51" t="s">
        <v>1380</v>
      </c>
      <c r="AT232" s="50">
        <v>1</v>
      </c>
      <c r="AU232" s="62">
        <v>0.25</v>
      </c>
      <c r="AV232" s="59">
        <v>0.25</v>
      </c>
      <c r="AW232" s="50" t="s">
        <v>121</v>
      </c>
      <c r="AX232" s="51" t="s">
        <v>1408</v>
      </c>
      <c r="AY232" s="53" t="s">
        <v>560</v>
      </c>
      <c r="AZ232" s="61"/>
      <c r="BA232" s="51"/>
      <c r="BB232" s="50"/>
      <c r="BC232" s="62" t="s">
        <v>133</v>
      </c>
      <c r="BD232" s="59" t="s">
        <v>133</v>
      </c>
      <c r="BE232" s="50" t="s">
        <v>133</v>
      </c>
      <c r="BF232" s="51"/>
      <c r="BG232" s="53"/>
      <c r="BH232" s="63"/>
      <c r="BI232" s="51"/>
      <c r="BJ232" s="64"/>
      <c r="BK232" s="62" t="s">
        <v>133</v>
      </c>
      <c r="BL232" s="59" t="s">
        <v>133</v>
      </c>
      <c r="BM232" s="50" t="s">
        <v>133</v>
      </c>
      <c r="BN232" s="51"/>
      <c r="BO232" s="53"/>
      <c r="BP232" s="48" t="s">
        <v>149</v>
      </c>
      <c r="BQ232" s="56" t="str">
        <f t="shared" si="3"/>
        <v/>
      </c>
      <c r="BR232" s="50"/>
      <c r="BS232" s="51"/>
      <c r="BT232" s="53"/>
    </row>
    <row r="233" spans="1:72" ht="326.25" x14ac:dyDescent="0.25">
      <c r="A233" s="48">
        <v>18</v>
      </c>
      <c r="B233" s="49">
        <v>42136</v>
      </c>
      <c r="C233" s="50" t="s">
        <v>108</v>
      </c>
      <c r="D233" s="51" t="s">
        <v>1409</v>
      </c>
      <c r="E233" s="49">
        <v>42130</v>
      </c>
      <c r="F233" s="50">
        <v>1</v>
      </c>
      <c r="G233" s="65" t="s">
        <v>1410</v>
      </c>
      <c r="H233" s="53" t="s">
        <v>355</v>
      </c>
      <c r="I233" s="54" t="s">
        <v>1411</v>
      </c>
      <c r="J233" s="51" t="s">
        <v>1412</v>
      </c>
      <c r="K233" s="50">
        <v>5</v>
      </c>
      <c r="L233" s="50" t="s">
        <v>173</v>
      </c>
      <c r="M233" s="51" t="s">
        <v>1413</v>
      </c>
      <c r="N233" s="55">
        <v>1</v>
      </c>
      <c r="O233" s="49">
        <v>42186</v>
      </c>
      <c r="P233" s="49">
        <v>42308</v>
      </c>
      <c r="Q233" s="56" t="str">
        <f>IF(H233="","",VLOOKUP(H233,#REF!,2,FALSE))</f>
        <v>Jefe Oficina de Control Interno</v>
      </c>
      <c r="R233" s="51" t="s">
        <v>163</v>
      </c>
      <c r="S233" s="51" t="s">
        <v>1414</v>
      </c>
      <c r="T233" s="51" t="s">
        <v>1415</v>
      </c>
      <c r="U233" s="51" t="s">
        <v>1416</v>
      </c>
      <c r="V233" s="51" t="s">
        <v>155</v>
      </c>
      <c r="W233" s="57" t="s">
        <v>156</v>
      </c>
      <c r="X233" s="58"/>
      <c r="Y233" s="72"/>
      <c r="Z233" s="50"/>
      <c r="AA233" s="60"/>
      <c r="AB233" s="61"/>
      <c r="AC233" s="51"/>
      <c r="AD233" s="50"/>
      <c r="AE233" s="62"/>
      <c r="AF233" s="59"/>
      <c r="AG233" s="50"/>
      <c r="AH233" s="51"/>
      <c r="AI233" s="53"/>
      <c r="AJ233" s="61"/>
      <c r="AK233" s="51"/>
      <c r="AL233" s="50"/>
      <c r="AM233" s="62"/>
      <c r="AN233" s="59"/>
      <c r="AO233" s="50"/>
      <c r="AP233" s="51"/>
      <c r="AQ233" s="53"/>
      <c r="AR233" s="61">
        <v>42298</v>
      </c>
      <c r="AS233" s="51" t="s">
        <v>1417</v>
      </c>
      <c r="AT233" s="50">
        <v>0</v>
      </c>
      <c r="AU233" s="62">
        <v>0</v>
      </c>
      <c r="AV233" s="59">
        <v>0</v>
      </c>
      <c r="AW233" s="50" t="s">
        <v>121</v>
      </c>
      <c r="AX233" s="51" t="s">
        <v>1418</v>
      </c>
      <c r="AY233" s="53" t="s">
        <v>1419</v>
      </c>
      <c r="AZ233" s="61"/>
      <c r="BA233" s="51"/>
      <c r="BB233" s="50"/>
      <c r="BC233" s="62" t="s">
        <v>133</v>
      </c>
      <c r="BD233" s="59" t="s">
        <v>133</v>
      </c>
      <c r="BE233" s="50" t="s">
        <v>133</v>
      </c>
      <c r="BF233" s="51"/>
      <c r="BG233" s="53"/>
      <c r="BH233" s="63"/>
      <c r="BI233" s="51"/>
      <c r="BJ233" s="64"/>
      <c r="BK233" s="62" t="s">
        <v>133</v>
      </c>
      <c r="BL233" s="59" t="s">
        <v>133</v>
      </c>
      <c r="BM233" s="50" t="s">
        <v>133</v>
      </c>
      <c r="BN233" s="51"/>
      <c r="BO233" s="53"/>
      <c r="BP233" s="48" t="s">
        <v>149</v>
      </c>
      <c r="BQ233" s="56" t="str">
        <f t="shared" si="3"/>
        <v/>
      </c>
      <c r="BR233" s="50"/>
      <c r="BS233" s="51"/>
      <c r="BT233" s="53"/>
    </row>
    <row r="234" spans="1:72" ht="409.5" x14ac:dyDescent="0.25">
      <c r="A234" s="48">
        <v>18</v>
      </c>
      <c r="B234" s="49">
        <v>42136</v>
      </c>
      <c r="C234" s="50" t="s">
        <v>108</v>
      </c>
      <c r="D234" s="51" t="s">
        <v>1409</v>
      </c>
      <c r="E234" s="49">
        <v>42130</v>
      </c>
      <c r="F234" s="50">
        <v>1</v>
      </c>
      <c r="G234" s="65" t="s">
        <v>1410</v>
      </c>
      <c r="H234" s="53" t="s">
        <v>355</v>
      </c>
      <c r="I234" s="54" t="s">
        <v>1411</v>
      </c>
      <c r="J234" s="51" t="s">
        <v>1420</v>
      </c>
      <c r="K234" s="50">
        <v>7</v>
      </c>
      <c r="L234" s="50" t="s">
        <v>173</v>
      </c>
      <c r="M234" s="51" t="s">
        <v>1421</v>
      </c>
      <c r="N234" s="55">
        <v>1</v>
      </c>
      <c r="O234" s="49">
        <v>42186</v>
      </c>
      <c r="P234" s="49">
        <v>42308</v>
      </c>
      <c r="Q234" s="56" t="str">
        <f>IF(H234="","",VLOOKUP(H234,#REF!,2,FALSE))</f>
        <v>Jefe Oficina de Control Interno</v>
      </c>
      <c r="R234" s="51" t="s">
        <v>163</v>
      </c>
      <c r="S234" s="51" t="s">
        <v>335</v>
      </c>
      <c r="T234" s="51" t="s">
        <v>336</v>
      </c>
      <c r="U234" s="51" t="s">
        <v>337</v>
      </c>
      <c r="V234" s="51" t="s">
        <v>155</v>
      </c>
      <c r="W234" s="57" t="s">
        <v>156</v>
      </c>
      <c r="X234" s="58"/>
      <c r="Y234" s="72"/>
      <c r="Z234" s="50"/>
      <c r="AA234" s="60"/>
      <c r="AB234" s="61"/>
      <c r="AC234" s="51"/>
      <c r="AD234" s="50"/>
      <c r="AE234" s="62"/>
      <c r="AF234" s="59"/>
      <c r="AG234" s="50"/>
      <c r="AH234" s="51"/>
      <c r="AI234" s="53"/>
      <c r="AJ234" s="61"/>
      <c r="AK234" s="51"/>
      <c r="AL234" s="50"/>
      <c r="AM234" s="62"/>
      <c r="AN234" s="59"/>
      <c r="AO234" s="50"/>
      <c r="AP234" s="51"/>
      <c r="AQ234" s="53"/>
      <c r="AR234" s="61">
        <v>42293</v>
      </c>
      <c r="AS234" s="51" t="s">
        <v>196</v>
      </c>
      <c r="AT234" s="50">
        <v>0</v>
      </c>
      <c r="AU234" s="62">
        <v>0</v>
      </c>
      <c r="AV234" s="59">
        <v>0</v>
      </c>
      <c r="AW234" s="50" t="s">
        <v>121</v>
      </c>
      <c r="AX234" s="51" t="s">
        <v>1422</v>
      </c>
      <c r="AY234" s="53" t="s">
        <v>160</v>
      </c>
      <c r="AZ234" s="61"/>
      <c r="BA234" s="51"/>
      <c r="BB234" s="50"/>
      <c r="BC234" s="62" t="s">
        <v>133</v>
      </c>
      <c r="BD234" s="59" t="s">
        <v>133</v>
      </c>
      <c r="BE234" s="50" t="s">
        <v>133</v>
      </c>
      <c r="BF234" s="51"/>
      <c r="BG234" s="53"/>
      <c r="BH234" s="63"/>
      <c r="BI234" s="51"/>
      <c r="BJ234" s="64"/>
      <c r="BK234" s="62" t="s">
        <v>133</v>
      </c>
      <c r="BL234" s="59" t="s">
        <v>133</v>
      </c>
      <c r="BM234" s="50" t="s">
        <v>133</v>
      </c>
      <c r="BN234" s="51"/>
      <c r="BO234" s="53"/>
      <c r="BP234" s="48" t="s">
        <v>149</v>
      </c>
      <c r="BQ234" s="56" t="str">
        <f t="shared" si="3"/>
        <v/>
      </c>
      <c r="BR234" s="50"/>
      <c r="BS234" s="51"/>
      <c r="BT234" s="53"/>
    </row>
    <row r="235" spans="1:72" ht="326.25" x14ac:dyDescent="0.25">
      <c r="A235" s="48">
        <v>18</v>
      </c>
      <c r="B235" s="49">
        <v>42136</v>
      </c>
      <c r="C235" s="50" t="s">
        <v>108</v>
      </c>
      <c r="D235" s="51" t="s">
        <v>1409</v>
      </c>
      <c r="E235" s="49">
        <v>42130</v>
      </c>
      <c r="F235" s="50">
        <v>2</v>
      </c>
      <c r="G235" s="65" t="s">
        <v>1423</v>
      </c>
      <c r="H235" s="53" t="s">
        <v>355</v>
      </c>
      <c r="I235" s="54" t="s">
        <v>1424</v>
      </c>
      <c r="J235" s="51" t="s">
        <v>1412</v>
      </c>
      <c r="K235" s="50">
        <v>5</v>
      </c>
      <c r="L235" s="50" t="s">
        <v>173</v>
      </c>
      <c r="M235" s="51" t="s">
        <v>1413</v>
      </c>
      <c r="N235" s="55">
        <v>1</v>
      </c>
      <c r="O235" s="49">
        <v>42186</v>
      </c>
      <c r="P235" s="49">
        <v>42308</v>
      </c>
      <c r="Q235" s="56" t="str">
        <f>IF(H235="","",VLOOKUP(H235,#REF!,2,FALSE))</f>
        <v>Jefe Oficina de Control Interno</v>
      </c>
      <c r="R235" s="51" t="s">
        <v>163</v>
      </c>
      <c r="S235" s="51" t="s">
        <v>1414</v>
      </c>
      <c r="T235" s="51" t="s">
        <v>1415</v>
      </c>
      <c r="U235" s="51" t="s">
        <v>1416</v>
      </c>
      <c r="V235" s="51" t="s">
        <v>155</v>
      </c>
      <c r="W235" s="57" t="s">
        <v>156</v>
      </c>
      <c r="X235" s="58"/>
      <c r="Y235" s="72"/>
      <c r="Z235" s="50"/>
      <c r="AA235" s="60"/>
      <c r="AB235" s="61"/>
      <c r="AC235" s="51"/>
      <c r="AD235" s="50"/>
      <c r="AE235" s="62"/>
      <c r="AF235" s="59"/>
      <c r="AG235" s="50"/>
      <c r="AH235" s="51"/>
      <c r="AI235" s="53"/>
      <c r="AJ235" s="61"/>
      <c r="AK235" s="51"/>
      <c r="AL235" s="50"/>
      <c r="AM235" s="62"/>
      <c r="AN235" s="59"/>
      <c r="AO235" s="50"/>
      <c r="AP235" s="51"/>
      <c r="AQ235" s="53"/>
      <c r="AR235" s="61">
        <v>42298</v>
      </c>
      <c r="AS235" s="51" t="s">
        <v>1417</v>
      </c>
      <c r="AT235" s="50">
        <v>0</v>
      </c>
      <c r="AU235" s="62">
        <v>0</v>
      </c>
      <c r="AV235" s="59">
        <v>0</v>
      </c>
      <c r="AW235" s="50" t="s">
        <v>121</v>
      </c>
      <c r="AX235" s="51" t="s">
        <v>1418</v>
      </c>
      <c r="AY235" s="53" t="s">
        <v>1419</v>
      </c>
      <c r="AZ235" s="61"/>
      <c r="BA235" s="51"/>
      <c r="BB235" s="50"/>
      <c r="BC235" s="62" t="s">
        <v>133</v>
      </c>
      <c r="BD235" s="59" t="s">
        <v>133</v>
      </c>
      <c r="BE235" s="50" t="s">
        <v>133</v>
      </c>
      <c r="BF235" s="51"/>
      <c r="BG235" s="53"/>
      <c r="BH235" s="63"/>
      <c r="BI235" s="51"/>
      <c r="BJ235" s="64"/>
      <c r="BK235" s="62" t="s">
        <v>133</v>
      </c>
      <c r="BL235" s="59" t="s">
        <v>133</v>
      </c>
      <c r="BM235" s="50" t="s">
        <v>133</v>
      </c>
      <c r="BN235" s="51"/>
      <c r="BO235" s="53"/>
      <c r="BP235" s="48" t="s">
        <v>149</v>
      </c>
      <c r="BQ235" s="56" t="str">
        <f t="shared" si="3"/>
        <v/>
      </c>
      <c r="BR235" s="50"/>
      <c r="BS235" s="51"/>
      <c r="BT235" s="53"/>
    </row>
    <row r="236" spans="1:72" ht="409.5" x14ac:dyDescent="0.25">
      <c r="A236" s="48">
        <v>18</v>
      </c>
      <c r="B236" s="49">
        <v>42136</v>
      </c>
      <c r="C236" s="50" t="s">
        <v>108</v>
      </c>
      <c r="D236" s="51" t="s">
        <v>1409</v>
      </c>
      <c r="E236" s="49">
        <v>42130</v>
      </c>
      <c r="F236" s="50">
        <v>2</v>
      </c>
      <c r="G236" s="65" t="s">
        <v>1423</v>
      </c>
      <c r="H236" s="53" t="s">
        <v>355</v>
      </c>
      <c r="I236" s="54" t="s">
        <v>1424</v>
      </c>
      <c r="J236" s="51" t="s">
        <v>1420</v>
      </c>
      <c r="K236" s="50">
        <v>7</v>
      </c>
      <c r="L236" s="50" t="s">
        <v>173</v>
      </c>
      <c r="M236" s="51" t="s">
        <v>1421</v>
      </c>
      <c r="N236" s="55">
        <v>1</v>
      </c>
      <c r="O236" s="49">
        <v>42186</v>
      </c>
      <c r="P236" s="49">
        <v>42308</v>
      </c>
      <c r="Q236" s="56" t="str">
        <f>IF(H236="","",VLOOKUP(H236,#REF!,2,FALSE))</f>
        <v>Jefe Oficina de Control Interno</v>
      </c>
      <c r="R236" s="51" t="s">
        <v>163</v>
      </c>
      <c r="S236" s="51" t="s">
        <v>335</v>
      </c>
      <c r="T236" s="51" t="s">
        <v>336</v>
      </c>
      <c r="U236" s="51" t="s">
        <v>337</v>
      </c>
      <c r="V236" s="51" t="s">
        <v>155</v>
      </c>
      <c r="W236" s="57" t="s">
        <v>156</v>
      </c>
      <c r="X236" s="58"/>
      <c r="Y236" s="72"/>
      <c r="Z236" s="50"/>
      <c r="AA236" s="60"/>
      <c r="AB236" s="61"/>
      <c r="AC236" s="51"/>
      <c r="AD236" s="50"/>
      <c r="AE236" s="62"/>
      <c r="AF236" s="59"/>
      <c r="AG236" s="50"/>
      <c r="AH236" s="51"/>
      <c r="AI236" s="53"/>
      <c r="AJ236" s="61"/>
      <c r="AK236" s="51"/>
      <c r="AL236" s="50"/>
      <c r="AM236" s="62"/>
      <c r="AN236" s="59"/>
      <c r="AO236" s="50"/>
      <c r="AP236" s="51"/>
      <c r="AQ236" s="53"/>
      <c r="AR236" s="61">
        <v>42293</v>
      </c>
      <c r="AS236" s="51" t="s">
        <v>196</v>
      </c>
      <c r="AT236" s="50">
        <v>0</v>
      </c>
      <c r="AU236" s="62">
        <v>0</v>
      </c>
      <c r="AV236" s="59">
        <v>0</v>
      </c>
      <c r="AW236" s="50" t="s">
        <v>121</v>
      </c>
      <c r="AX236" s="51" t="s">
        <v>1422</v>
      </c>
      <c r="AY236" s="53" t="s">
        <v>160</v>
      </c>
      <c r="AZ236" s="61"/>
      <c r="BA236" s="51"/>
      <c r="BB236" s="50"/>
      <c r="BC236" s="62" t="s">
        <v>133</v>
      </c>
      <c r="BD236" s="59" t="s">
        <v>133</v>
      </c>
      <c r="BE236" s="50" t="s">
        <v>133</v>
      </c>
      <c r="BF236" s="51"/>
      <c r="BG236" s="53"/>
      <c r="BH236" s="63"/>
      <c r="BI236" s="51"/>
      <c r="BJ236" s="64"/>
      <c r="BK236" s="62" t="s">
        <v>133</v>
      </c>
      <c r="BL236" s="59" t="s">
        <v>133</v>
      </c>
      <c r="BM236" s="50" t="s">
        <v>133</v>
      </c>
      <c r="BN236" s="51"/>
      <c r="BO236" s="53"/>
      <c r="BP236" s="48" t="s">
        <v>149</v>
      </c>
      <c r="BQ236" s="56" t="str">
        <f t="shared" si="3"/>
        <v/>
      </c>
      <c r="BR236" s="50"/>
      <c r="BS236" s="51"/>
      <c r="BT236" s="53"/>
    </row>
    <row r="237" spans="1:72" ht="409.5" x14ac:dyDescent="0.25">
      <c r="A237" s="48">
        <v>18</v>
      </c>
      <c r="B237" s="49">
        <v>42136</v>
      </c>
      <c r="C237" s="50" t="s">
        <v>108</v>
      </c>
      <c r="D237" s="51" t="s">
        <v>1409</v>
      </c>
      <c r="E237" s="49">
        <v>42130</v>
      </c>
      <c r="F237" s="50">
        <v>3</v>
      </c>
      <c r="G237" s="65" t="s">
        <v>1425</v>
      </c>
      <c r="H237" s="53" t="s">
        <v>355</v>
      </c>
      <c r="I237" s="54" t="s">
        <v>1426</v>
      </c>
      <c r="J237" s="51" t="s">
        <v>1412</v>
      </c>
      <c r="K237" s="50">
        <v>5</v>
      </c>
      <c r="L237" s="50" t="s">
        <v>173</v>
      </c>
      <c r="M237" s="51" t="s">
        <v>1413</v>
      </c>
      <c r="N237" s="55">
        <v>1</v>
      </c>
      <c r="O237" s="49">
        <v>42186</v>
      </c>
      <c r="P237" s="49">
        <v>42308</v>
      </c>
      <c r="Q237" s="56" t="str">
        <f>IF(H237="","",VLOOKUP(H237,#REF!,2,FALSE))</f>
        <v>Jefe Oficina de Control Interno</v>
      </c>
      <c r="R237" s="51" t="s">
        <v>163</v>
      </c>
      <c r="S237" s="51" t="s">
        <v>1414</v>
      </c>
      <c r="T237" s="51" t="s">
        <v>1415</v>
      </c>
      <c r="U237" s="51" t="s">
        <v>1416</v>
      </c>
      <c r="V237" s="51" t="s">
        <v>155</v>
      </c>
      <c r="W237" s="57" t="s">
        <v>156</v>
      </c>
      <c r="X237" s="58"/>
      <c r="Y237" s="72"/>
      <c r="Z237" s="50"/>
      <c r="AA237" s="60"/>
      <c r="AB237" s="61"/>
      <c r="AC237" s="51"/>
      <c r="AD237" s="50"/>
      <c r="AE237" s="62"/>
      <c r="AF237" s="59"/>
      <c r="AG237" s="50"/>
      <c r="AH237" s="51"/>
      <c r="AI237" s="53"/>
      <c r="AJ237" s="61"/>
      <c r="AK237" s="51"/>
      <c r="AL237" s="50"/>
      <c r="AM237" s="62"/>
      <c r="AN237" s="59"/>
      <c r="AO237" s="50"/>
      <c r="AP237" s="51"/>
      <c r="AQ237" s="53"/>
      <c r="AR237" s="61">
        <v>42298</v>
      </c>
      <c r="AS237" s="51" t="s">
        <v>1417</v>
      </c>
      <c r="AT237" s="50">
        <v>0</v>
      </c>
      <c r="AU237" s="62">
        <v>0</v>
      </c>
      <c r="AV237" s="59">
        <v>0</v>
      </c>
      <c r="AW237" s="50" t="s">
        <v>121</v>
      </c>
      <c r="AX237" s="51" t="s">
        <v>1427</v>
      </c>
      <c r="AY237" s="53" t="s">
        <v>1419</v>
      </c>
      <c r="AZ237" s="61"/>
      <c r="BA237" s="51"/>
      <c r="BB237" s="50"/>
      <c r="BC237" s="62" t="s">
        <v>133</v>
      </c>
      <c r="BD237" s="59" t="s">
        <v>133</v>
      </c>
      <c r="BE237" s="50" t="s">
        <v>133</v>
      </c>
      <c r="BF237" s="51"/>
      <c r="BG237" s="53"/>
      <c r="BH237" s="63"/>
      <c r="BI237" s="51"/>
      <c r="BJ237" s="64"/>
      <c r="BK237" s="62" t="s">
        <v>133</v>
      </c>
      <c r="BL237" s="59" t="s">
        <v>133</v>
      </c>
      <c r="BM237" s="50" t="s">
        <v>133</v>
      </c>
      <c r="BN237" s="51"/>
      <c r="BO237" s="53"/>
      <c r="BP237" s="48" t="s">
        <v>149</v>
      </c>
      <c r="BQ237" s="56" t="str">
        <f t="shared" si="3"/>
        <v/>
      </c>
      <c r="BR237" s="50"/>
      <c r="BS237" s="51"/>
      <c r="BT237" s="53"/>
    </row>
    <row r="238" spans="1:72" ht="409.5" x14ac:dyDescent="0.25">
      <c r="A238" s="48">
        <v>18</v>
      </c>
      <c r="B238" s="49">
        <v>42136</v>
      </c>
      <c r="C238" s="50" t="s">
        <v>108</v>
      </c>
      <c r="D238" s="51" t="s">
        <v>1409</v>
      </c>
      <c r="E238" s="49">
        <v>42130</v>
      </c>
      <c r="F238" s="50">
        <v>3</v>
      </c>
      <c r="G238" s="65" t="s">
        <v>1425</v>
      </c>
      <c r="H238" s="53" t="s">
        <v>355</v>
      </c>
      <c r="I238" s="54" t="s">
        <v>1426</v>
      </c>
      <c r="J238" s="51" t="s">
        <v>1420</v>
      </c>
      <c r="K238" s="50">
        <v>7</v>
      </c>
      <c r="L238" s="50" t="s">
        <v>173</v>
      </c>
      <c r="M238" s="51" t="s">
        <v>1421</v>
      </c>
      <c r="N238" s="55">
        <v>1</v>
      </c>
      <c r="O238" s="49">
        <v>42186</v>
      </c>
      <c r="P238" s="49">
        <v>42308</v>
      </c>
      <c r="Q238" s="56" t="str">
        <f>IF(H238="","",VLOOKUP(H238,#REF!,2,FALSE))</f>
        <v>Jefe Oficina de Control Interno</v>
      </c>
      <c r="R238" s="51" t="s">
        <v>163</v>
      </c>
      <c r="S238" s="51" t="s">
        <v>335</v>
      </c>
      <c r="T238" s="51" t="s">
        <v>336</v>
      </c>
      <c r="U238" s="51" t="s">
        <v>337</v>
      </c>
      <c r="V238" s="51" t="s">
        <v>155</v>
      </c>
      <c r="W238" s="57" t="s">
        <v>156</v>
      </c>
      <c r="X238" s="58"/>
      <c r="Y238" s="72"/>
      <c r="Z238" s="50"/>
      <c r="AA238" s="60"/>
      <c r="AB238" s="61"/>
      <c r="AC238" s="51"/>
      <c r="AD238" s="50"/>
      <c r="AE238" s="62"/>
      <c r="AF238" s="59"/>
      <c r="AG238" s="50"/>
      <c r="AH238" s="51"/>
      <c r="AI238" s="53"/>
      <c r="AJ238" s="61"/>
      <c r="AK238" s="51"/>
      <c r="AL238" s="50"/>
      <c r="AM238" s="62"/>
      <c r="AN238" s="59"/>
      <c r="AO238" s="50"/>
      <c r="AP238" s="51"/>
      <c r="AQ238" s="53"/>
      <c r="AR238" s="61">
        <v>42293</v>
      </c>
      <c r="AS238" s="51" t="s">
        <v>196</v>
      </c>
      <c r="AT238" s="50">
        <v>0</v>
      </c>
      <c r="AU238" s="62">
        <v>0</v>
      </c>
      <c r="AV238" s="59">
        <v>0</v>
      </c>
      <c r="AW238" s="50" t="s">
        <v>121</v>
      </c>
      <c r="AX238" s="51" t="s">
        <v>1422</v>
      </c>
      <c r="AY238" s="53" t="s">
        <v>160</v>
      </c>
      <c r="AZ238" s="61"/>
      <c r="BA238" s="51"/>
      <c r="BB238" s="50"/>
      <c r="BC238" s="62" t="s">
        <v>133</v>
      </c>
      <c r="BD238" s="59" t="s">
        <v>133</v>
      </c>
      <c r="BE238" s="50" t="s">
        <v>133</v>
      </c>
      <c r="BF238" s="51"/>
      <c r="BG238" s="53"/>
      <c r="BH238" s="63"/>
      <c r="BI238" s="51"/>
      <c r="BJ238" s="64"/>
      <c r="BK238" s="62" t="s">
        <v>133</v>
      </c>
      <c r="BL238" s="59" t="s">
        <v>133</v>
      </c>
      <c r="BM238" s="50" t="s">
        <v>133</v>
      </c>
      <c r="BN238" s="51"/>
      <c r="BO238" s="53"/>
      <c r="BP238" s="48" t="s">
        <v>149</v>
      </c>
      <c r="BQ238" s="56" t="str">
        <f t="shared" si="3"/>
        <v/>
      </c>
      <c r="BR238" s="50"/>
      <c r="BS238" s="51"/>
      <c r="BT238" s="53"/>
    </row>
    <row r="239" spans="1:72" ht="409.5" x14ac:dyDescent="0.25">
      <c r="A239" s="48">
        <v>18</v>
      </c>
      <c r="B239" s="49">
        <v>42136</v>
      </c>
      <c r="C239" s="50" t="s">
        <v>108</v>
      </c>
      <c r="D239" s="51" t="s">
        <v>1409</v>
      </c>
      <c r="E239" s="49">
        <v>42130</v>
      </c>
      <c r="F239" s="50">
        <v>4</v>
      </c>
      <c r="G239" s="56" t="s">
        <v>1428</v>
      </c>
      <c r="H239" s="53" t="s">
        <v>355</v>
      </c>
      <c r="I239" s="54" t="s">
        <v>1424</v>
      </c>
      <c r="J239" s="51" t="s">
        <v>1412</v>
      </c>
      <c r="K239" s="50">
        <v>5</v>
      </c>
      <c r="L239" s="50" t="s">
        <v>1314</v>
      </c>
      <c r="M239" s="51" t="s">
        <v>1413</v>
      </c>
      <c r="N239" s="55">
        <v>1</v>
      </c>
      <c r="O239" s="49">
        <v>42186</v>
      </c>
      <c r="P239" s="49">
        <v>42308</v>
      </c>
      <c r="Q239" s="56" t="str">
        <f>IF(H239="","",VLOOKUP(H239,#REF!,2,FALSE))</f>
        <v>Jefe Oficina de Control Interno</v>
      </c>
      <c r="R239" s="51" t="s">
        <v>163</v>
      </c>
      <c r="S239" s="51" t="s">
        <v>1414</v>
      </c>
      <c r="T239" s="51" t="s">
        <v>1415</v>
      </c>
      <c r="U239" s="51" t="s">
        <v>1416</v>
      </c>
      <c r="V239" s="51" t="s">
        <v>155</v>
      </c>
      <c r="W239" s="57" t="s">
        <v>156</v>
      </c>
      <c r="X239" s="58"/>
      <c r="Y239" s="72"/>
      <c r="Z239" s="50"/>
      <c r="AA239" s="60"/>
      <c r="AB239" s="61"/>
      <c r="AC239" s="51"/>
      <c r="AD239" s="50"/>
      <c r="AE239" s="62"/>
      <c r="AF239" s="59"/>
      <c r="AG239" s="50"/>
      <c r="AH239" s="51"/>
      <c r="AI239" s="53"/>
      <c r="AJ239" s="61"/>
      <c r="AK239" s="51"/>
      <c r="AL239" s="50"/>
      <c r="AM239" s="62"/>
      <c r="AN239" s="59"/>
      <c r="AO239" s="50"/>
      <c r="AP239" s="51"/>
      <c r="AQ239" s="53"/>
      <c r="AR239" s="61">
        <v>42298</v>
      </c>
      <c r="AS239" s="51" t="s">
        <v>1417</v>
      </c>
      <c r="AT239" s="50">
        <v>0</v>
      </c>
      <c r="AU239" s="62">
        <v>0</v>
      </c>
      <c r="AV239" s="59">
        <v>0</v>
      </c>
      <c r="AW239" s="50" t="s">
        <v>121</v>
      </c>
      <c r="AX239" s="51" t="s">
        <v>1429</v>
      </c>
      <c r="AY239" s="53" t="s">
        <v>1419</v>
      </c>
      <c r="AZ239" s="61"/>
      <c r="BA239" s="51"/>
      <c r="BB239" s="50"/>
      <c r="BC239" s="62" t="s">
        <v>133</v>
      </c>
      <c r="BD239" s="59" t="s">
        <v>133</v>
      </c>
      <c r="BE239" s="50" t="s">
        <v>133</v>
      </c>
      <c r="BF239" s="51"/>
      <c r="BG239" s="53"/>
      <c r="BH239" s="63"/>
      <c r="BI239" s="51"/>
      <c r="BJ239" s="64"/>
      <c r="BK239" s="62" t="s">
        <v>133</v>
      </c>
      <c r="BL239" s="59" t="s">
        <v>133</v>
      </c>
      <c r="BM239" s="50" t="s">
        <v>133</v>
      </c>
      <c r="BN239" s="51"/>
      <c r="BO239" s="53"/>
      <c r="BP239" s="48" t="s">
        <v>149</v>
      </c>
      <c r="BQ239" s="56" t="str">
        <f t="shared" si="3"/>
        <v/>
      </c>
      <c r="BR239" s="50"/>
      <c r="BS239" s="51"/>
      <c r="BT239" s="53"/>
    </row>
    <row r="240" spans="1:72" ht="409.5" x14ac:dyDescent="0.25">
      <c r="A240" s="48">
        <v>18</v>
      </c>
      <c r="B240" s="49">
        <v>42136</v>
      </c>
      <c r="C240" s="50" t="s">
        <v>108</v>
      </c>
      <c r="D240" s="51" t="s">
        <v>1409</v>
      </c>
      <c r="E240" s="49">
        <v>42130</v>
      </c>
      <c r="F240" s="50">
        <v>4</v>
      </c>
      <c r="G240" s="56" t="s">
        <v>1428</v>
      </c>
      <c r="H240" s="53" t="s">
        <v>355</v>
      </c>
      <c r="I240" s="54" t="s">
        <v>1424</v>
      </c>
      <c r="J240" s="51" t="s">
        <v>1420</v>
      </c>
      <c r="K240" s="50">
        <v>7</v>
      </c>
      <c r="L240" s="50" t="s">
        <v>1314</v>
      </c>
      <c r="M240" s="51" t="s">
        <v>1421</v>
      </c>
      <c r="N240" s="55">
        <v>1</v>
      </c>
      <c r="O240" s="49">
        <v>42186</v>
      </c>
      <c r="P240" s="49">
        <v>42308</v>
      </c>
      <c r="Q240" s="56" t="str">
        <f>IF(H240="","",VLOOKUP(H240,#REF!,2,FALSE))</f>
        <v>Jefe Oficina de Control Interno</v>
      </c>
      <c r="R240" s="51" t="s">
        <v>163</v>
      </c>
      <c r="S240" s="51" t="s">
        <v>335</v>
      </c>
      <c r="T240" s="51" t="s">
        <v>336</v>
      </c>
      <c r="U240" s="51" t="s">
        <v>337</v>
      </c>
      <c r="V240" s="51" t="s">
        <v>155</v>
      </c>
      <c r="W240" s="57" t="s">
        <v>156</v>
      </c>
      <c r="X240" s="58"/>
      <c r="Y240" s="72"/>
      <c r="Z240" s="50"/>
      <c r="AA240" s="60"/>
      <c r="AB240" s="61"/>
      <c r="AC240" s="51"/>
      <c r="AD240" s="50"/>
      <c r="AE240" s="62"/>
      <c r="AF240" s="59"/>
      <c r="AG240" s="50"/>
      <c r="AH240" s="51"/>
      <c r="AI240" s="53"/>
      <c r="AJ240" s="61"/>
      <c r="AK240" s="51"/>
      <c r="AL240" s="50"/>
      <c r="AM240" s="62"/>
      <c r="AN240" s="59"/>
      <c r="AO240" s="50"/>
      <c r="AP240" s="51"/>
      <c r="AQ240" s="53"/>
      <c r="AR240" s="61">
        <v>42293</v>
      </c>
      <c r="AS240" s="51" t="s">
        <v>196</v>
      </c>
      <c r="AT240" s="50">
        <v>0</v>
      </c>
      <c r="AU240" s="62">
        <v>0</v>
      </c>
      <c r="AV240" s="59">
        <v>0</v>
      </c>
      <c r="AW240" s="50" t="s">
        <v>121</v>
      </c>
      <c r="AX240" s="51" t="s">
        <v>1422</v>
      </c>
      <c r="AY240" s="53" t="s">
        <v>160</v>
      </c>
      <c r="AZ240" s="61"/>
      <c r="BA240" s="51"/>
      <c r="BB240" s="50"/>
      <c r="BC240" s="62" t="s">
        <v>133</v>
      </c>
      <c r="BD240" s="59" t="s">
        <v>133</v>
      </c>
      <c r="BE240" s="50" t="s">
        <v>133</v>
      </c>
      <c r="BF240" s="51"/>
      <c r="BG240" s="53"/>
      <c r="BH240" s="63"/>
      <c r="BI240" s="51"/>
      <c r="BJ240" s="64"/>
      <c r="BK240" s="62" t="s">
        <v>133</v>
      </c>
      <c r="BL240" s="59" t="s">
        <v>133</v>
      </c>
      <c r="BM240" s="50" t="s">
        <v>133</v>
      </c>
      <c r="BN240" s="51"/>
      <c r="BO240" s="53"/>
      <c r="BP240" s="48" t="s">
        <v>149</v>
      </c>
      <c r="BQ240" s="56" t="str">
        <f t="shared" si="3"/>
        <v/>
      </c>
      <c r="BR240" s="50"/>
      <c r="BS240" s="51"/>
      <c r="BT240" s="53"/>
    </row>
    <row r="241" spans="1:72" ht="326.25" x14ac:dyDescent="0.25">
      <c r="A241" s="48">
        <v>18</v>
      </c>
      <c r="B241" s="49">
        <v>42136</v>
      </c>
      <c r="C241" s="50" t="s">
        <v>108</v>
      </c>
      <c r="D241" s="51" t="s">
        <v>1409</v>
      </c>
      <c r="E241" s="49">
        <v>42130</v>
      </c>
      <c r="F241" s="50">
        <v>5</v>
      </c>
      <c r="G241" s="65" t="s">
        <v>1430</v>
      </c>
      <c r="H241" s="53" t="s">
        <v>112</v>
      </c>
      <c r="I241" s="54" t="s">
        <v>1426</v>
      </c>
      <c r="J241" s="51" t="s">
        <v>1412</v>
      </c>
      <c r="K241" s="50">
        <v>5</v>
      </c>
      <c r="L241" s="50" t="s">
        <v>173</v>
      </c>
      <c r="M241" s="51" t="s">
        <v>1413</v>
      </c>
      <c r="N241" s="55">
        <v>1</v>
      </c>
      <c r="O241" s="49">
        <v>42186</v>
      </c>
      <c r="P241" s="49">
        <v>42308</v>
      </c>
      <c r="Q241" s="56" t="str">
        <f>IF(H241="","",VLOOKUP(H241,#REF!,2,FALSE))</f>
        <v>Director Operativo</v>
      </c>
      <c r="R241" s="51" t="s">
        <v>115</v>
      </c>
      <c r="S241" s="51" t="s">
        <v>1414</v>
      </c>
      <c r="T241" s="51" t="s">
        <v>1415</v>
      </c>
      <c r="U241" s="51" t="s">
        <v>1416</v>
      </c>
      <c r="V241" s="51" t="s">
        <v>155</v>
      </c>
      <c r="W241" s="57" t="s">
        <v>156</v>
      </c>
      <c r="X241" s="58"/>
      <c r="Y241" s="72"/>
      <c r="Z241" s="50"/>
      <c r="AA241" s="60"/>
      <c r="AB241" s="61"/>
      <c r="AC241" s="51"/>
      <c r="AD241" s="50"/>
      <c r="AE241" s="62"/>
      <c r="AF241" s="59"/>
      <c r="AG241" s="50"/>
      <c r="AH241" s="51"/>
      <c r="AI241" s="53"/>
      <c r="AJ241" s="61"/>
      <c r="AK241" s="51"/>
      <c r="AL241" s="50"/>
      <c r="AM241" s="62"/>
      <c r="AN241" s="59"/>
      <c r="AO241" s="50"/>
      <c r="AP241" s="51"/>
      <c r="AQ241" s="53"/>
      <c r="AR241" s="61">
        <v>42298</v>
      </c>
      <c r="AS241" s="51" t="s">
        <v>1417</v>
      </c>
      <c r="AT241" s="50">
        <v>0</v>
      </c>
      <c r="AU241" s="62">
        <v>0</v>
      </c>
      <c r="AV241" s="59">
        <v>0</v>
      </c>
      <c r="AW241" s="50" t="s">
        <v>121</v>
      </c>
      <c r="AX241" s="51" t="s">
        <v>1431</v>
      </c>
      <c r="AY241" s="53" t="s">
        <v>1419</v>
      </c>
      <c r="AZ241" s="61"/>
      <c r="BA241" s="51"/>
      <c r="BB241" s="50"/>
      <c r="BC241" s="62" t="s">
        <v>133</v>
      </c>
      <c r="BD241" s="59" t="s">
        <v>133</v>
      </c>
      <c r="BE241" s="50" t="s">
        <v>133</v>
      </c>
      <c r="BF241" s="51"/>
      <c r="BG241" s="53"/>
      <c r="BH241" s="63"/>
      <c r="BI241" s="51"/>
      <c r="BJ241" s="64"/>
      <c r="BK241" s="62" t="s">
        <v>133</v>
      </c>
      <c r="BL241" s="59" t="s">
        <v>133</v>
      </c>
      <c r="BM241" s="50" t="s">
        <v>133</v>
      </c>
      <c r="BN241" s="51"/>
      <c r="BO241" s="53"/>
      <c r="BP241" s="48" t="s">
        <v>149</v>
      </c>
      <c r="BQ241" s="56" t="str">
        <f t="shared" si="3"/>
        <v/>
      </c>
      <c r="BR241" s="50"/>
      <c r="BS241" s="51"/>
      <c r="BT241" s="53"/>
    </row>
    <row r="242" spans="1:72" ht="409.5" x14ac:dyDescent="0.25">
      <c r="A242" s="48">
        <v>18</v>
      </c>
      <c r="B242" s="49">
        <v>42136</v>
      </c>
      <c r="C242" s="50" t="s">
        <v>108</v>
      </c>
      <c r="D242" s="51" t="s">
        <v>1409</v>
      </c>
      <c r="E242" s="49">
        <v>42130</v>
      </c>
      <c r="F242" s="50">
        <v>5</v>
      </c>
      <c r="G242" s="65" t="s">
        <v>1430</v>
      </c>
      <c r="H242" s="53" t="s">
        <v>112</v>
      </c>
      <c r="I242" s="54" t="s">
        <v>1426</v>
      </c>
      <c r="J242" s="51" t="s">
        <v>1420</v>
      </c>
      <c r="K242" s="50">
        <v>7</v>
      </c>
      <c r="L242" s="50" t="s">
        <v>173</v>
      </c>
      <c r="M242" s="51" t="s">
        <v>1421</v>
      </c>
      <c r="N242" s="55">
        <v>1</v>
      </c>
      <c r="O242" s="49">
        <v>42186</v>
      </c>
      <c r="P242" s="49">
        <v>42308</v>
      </c>
      <c r="Q242" s="56" t="str">
        <f>IF(H242="","",VLOOKUP(H242,#REF!,2,FALSE))</f>
        <v>Director Operativo</v>
      </c>
      <c r="R242" s="51" t="s">
        <v>115</v>
      </c>
      <c r="S242" s="51" t="s">
        <v>335</v>
      </c>
      <c r="T242" s="51" t="s">
        <v>336</v>
      </c>
      <c r="U242" s="51" t="s">
        <v>337</v>
      </c>
      <c r="V242" s="51" t="s">
        <v>155</v>
      </c>
      <c r="W242" s="57" t="s">
        <v>156</v>
      </c>
      <c r="X242" s="58"/>
      <c r="Y242" s="72"/>
      <c r="Z242" s="50"/>
      <c r="AA242" s="60"/>
      <c r="AB242" s="61"/>
      <c r="AC242" s="51"/>
      <c r="AD242" s="50"/>
      <c r="AE242" s="62"/>
      <c r="AF242" s="59"/>
      <c r="AG242" s="50"/>
      <c r="AH242" s="51"/>
      <c r="AI242" s="53"/>
      <c r="AJ242" s="61"/>
      <c r="AK242" s="51"/>
      <c r="AL242" s="50"/>
      <c r="AM242" s="62"/>
      <c r="AN242" s="59"/>
      <c r="AO242" s="50"/>
      <c r="AP242" s="51"/>
      <c r="AQ242" s="53"/>
      <c r="AR242" s="61">
        <v>42293</v>
      </c>
      <c r="AS242" s="51" t="s">
        <v>196</v>
      </c>
      <c r="AT242" s="50">
        <v>0</v>
      </c>
      <c r="AU242" s="62">
        <v>0</v>
      </c>
      <c r="AV242" s="59">
        <v>0</v>
      </c>
      <c r="AW242" s="50" t="s">
        <v>121</v>
      </c>
      <c r="AX242" s="51" t="s">
        <v>1422</v>
      </c>
      <c r="AY242" s="53" t="s">
        <v>160</v>
      </c>
      <c r="AZ242" s="61"/>
      <c r="BA242" s="51"/>
      <c r="BB242" s="50"/>
      <c r="BC242" s="62" t="s">
        <v>133</v>
      </c>
      <c r="BD242" s="59" t="s">
        <v>133</v>
      </c>
      <c r="BE242" s="50" t="s">
        <v>133</v>
      </c>
      <c r="BF242" s="51"/>
      <c r="BG242" s="53"/>
      <c r="BH242" s="63"/>
      <c r="BI242" s="51"/>
      <c r="BJ242" s="64"/>
      <c r="BK242" s="62" t="s">
        <v>133</v>
      </c>
      <c r="BL242" s="59" t="s">
        <v>133</v>
      </c>
      <c r="BM242" s="50" t="s">
        <v>133</v>
      </c>
      <c r="BN242" s="51"/>
      <c r="BO242" s="53"/>
      <c r="BP242" s="48" t="s">
        <v>149</v>
      </c>
      <c r="BQ242" s="56" t="str">
        <f t="shared" si="3"/>
        <v/>
      </c>
      <c r="BR242" s="50"/>
      <c r="BS242" s="51"/>
      <c r="BT242" s="53"/>
    </row>
    <row r="243" spans="1:72" ht="157.5" x14ac:dyDescent="0.25">
      <c r="A243" s="48">
        <v>20</v>
      </c>
      <c r="B243" s="49">
        <v>42247</v>
      </c>
      <c r="C243" s="50" t="s">
        <v>274</v>
      </c>
      <c r="D243" s="51" t="s">
        <v>1432</v>
      </c>
      <c r="E243" s="49">
        <v>42243</v>
      </c>
      <c r="F243" s="50">
        <v>1</v>
      </c>
      <c r="G243" s="65" t="s">
        <v>1433</v>
      </c>
      <c r="H243" s="53" t="s">
        <v>278</v>
      </c>
      <c r="I243" s="54" t="s">
        <v>1434</v>
      </c>
      <c r="J243" s="51" t="s">
        <v>1435</v>
      </c>
      <c r="K243" s="50">
        <v>2</v>
      </c>
      <c r="L243" s="50" t="s">
        <v>173</v>
      </c>
      <c r="M243" s="51" t="s">
        <v>1436</v>
      </c>
      <c r="N243" s="55">
        <v>1</v>
      </c>
      <c r="O243" s="49">
        <v>42278</v>
      </c>
      <c r="P243" s="49">
        <v>42369</v>
      </c>
      <c r="Q243" s="56" t="str">
        <f>IF(H243="","",VLOOKUP(H243,#REF!,2,FALSE))</f>
        <v>Secretario General</v>
      </c>
      <c r="R243" s="51" t="s">
        <v>282</v>
      </c>
      <c r="S243" s="51" t="s">
        <v>377</v>
      </c>
      <c r="T243" s="51" t="s">
        <v>378</v>
      </c>
      <c r="U243" s="51" t="s">
        <v>282</v>
      </c>
      <c r="V243" s="51" t="s">
        <v>119</v>
      </c>
      <c r="W243" s="57" t="s">
        <v>1437</v>
      </c>
      <c r="X243" s="58"/>
      <c r="Y243" s="72"/>
      <c r="Z243" s="50"/>
      <c r="AA243" s="60"/>
      <c r="AB243" s="61"/>
      <c r="AC243" s="51"/>
      <c r="AD243" s="50"/>
      <c r="AE243" s="62"/>
      <c r="AF243" s="59"/>
      <c r="AG243" s="50"/>
      <c r="AH243" s="51"/>
      <c r="AI243" s="53"/>
      <c r="AJ243" s="61"/>
      <c r="AK243" s="51"/>
      <c r="AL243" s="50"/>
      <c r="AM243" s="62"/>
      <c r="AN243" s="59"/>
      <c r="AO243" s="50"/>
      <c r="AP243" s="51"/>
      <c r="AQ243" s="53"/>
      <c r="AR243" s="61"/>
      <c r="AS243" s="51"/>
      <c r="AT243" s="50"/>
      <c r="AU243" s="62" t="s">
        <v>133</v>
      </c>
      <c r="AV243" s="59" t="s">
        <v>133</v>
      </c>
      <c r="AW243" s="50" t="s">
        <v>133</v>
      </c>
      <c r="AX243" s="51"/>
      <c r="AY243" s="53"/>
      <c r="AZ243" s="61"/>
      <c r="BA243" s="51"/>
      <c r="BB243" s="50"/>
      <c r="BC243" s="62" t="s">
        <v>133</v>
      </c>
      <c r="BD243" s="59" t="s">
        <v>133</v>
      </c>
      <c r="BE243" s="50" t="s">
        <v>133</v>
      </c>
      <c r="BF243" s="51"/>
      <c r="BG243" s="53"/>
      <c r="BH243" s="63"/>
      <c r="BI243" s="51"/>
      <c r="BJ243" s="64"/>
      <c r="BK243" s="62" t="s">
        <v>133</v>
      </c>
      <c r="BL243" s="59" t="s">
        <v>133</v>
      </c>
      <c r="BM243" s="50" t="s">
        <v>133</v>
      </c>
      <c r="BN243" s="51"/>
      <c r="BO243" s="53"/>
      <c r="BP243" s="48" t="s">
        <v>149</v>
      </c>
      <c r="BQ243" s="56" t="str">
        <f t="shared" si="3"/>
        <v/>
      </c>
      <c r="BR243" s="50"/>
      <c r="BS243" s="51"/>
      <c r="BT243" s="53"/>
    </row>
    <row r="244" spans="1:72" ht="90" x14ac:dyDescent="0.25">
      <c r="A244" s="48">
        <v>20</v>
      </c>
      <c r="B244" s="49">
        <v>42247</v>
      </c>
      <c r="C244" s="50" t="s">
        <v>274</v>
      </c>
      <c r="D244" s="51" t="s">
        <v>1432</v>
      </c>
      <c r="E244" s="49">
        <v>42243</v>
      </c>
      <c r="F244" s="50">
        <v>2</v>
      </c>
      <c r="G244" s="65" t="s">
        <v>1438</v>
      </c>
      <c r="H244" s="53" t="s">
        <v>1439</v>
      </c>
      <c r="I244" s="54" t="s">
        <v>1440</v>
      </c>
      <c r="J244" s="51" t="s">
        <v>1441</v>
      </c>
      <c r="K244" s="50">
        <v>2</v>
      </c>
      <c r="L244" s="50" t="s">
        <v>173</v>
      </c>
      <c r="M244" s="51" t="s">
        <v>1442</v>
      </c>
      <c r="N244" s="55">
        <v>1</v>
      </c>
      <c r="O244" s="49">
        <v>42254</v>
      </c>
      <c r="P244" s="49">
        <v>42283</v>
      </c>
      <c r="Q244" s="56" t="str">
        <f>IF(H244="","",VLOOKUP(H244,#REF!,2,FALSE))</f>
        <v>Gerente General</v>
      </c>
      <c r="R244" s="51" t="s">
        <v>334</v>
      </c>
      <c r="S244" s="51" t="s">
        <v>335</v>
      </c>
      <c r="T244" s="51" t="s">
        <v>336</v>
      </c>
      <c r="U244" s="51" t="s">
        <v>337</v>
      </c>
      <c r="V244" s="51" t="s">
        <v>119</v>
      </c>
      <c r="W244" s="57" t="s">
        <v>1437</v>
      </c>
      <c r="X244" s="58"/>
      <c r="Y244" s="72"/>
      <c r="Z244" s="50"/>
      <c r="AA244" s="60"/>
      <c r="AB244" s="61"/>
      <c r="AC244" s="51"/>
      <c r="AD244" s="50"/>
      <c r="AE244" s="62"/>
      <c r="AF244" s="59"/>
      <c r="AG244" s="50"/>
      <c r="AH244" s="51"/>
      <c r="AI244" s="53"/>
      <c r="AJ244" s="61"/>
      <c r="AK244" s="51"/>
      <c r="AL244" s="50"/>
      <c r="AM244" s="62"/>
      <c r="AN244" s="59"/>
      <c r="AO244" s="50"/>
      <c r="AP244" s="51"/>
      <c r="AQ244" s="53"/>
      <c r="AR244" s="61">
        <v>42293</v>
      </c>
      <c r="AS244" s="51" t="s">
        <v>1443</v>
      </c>
      <c r="AT244" s="50">
        <v>1</v>
      </c>
      <c r="AU244" s="62">
        <v>0.5</v>
      </c>
      <c r="AV244" s="59">
        <v>0.5</v>
      </c>
      <c r="AW244" s="50" t="s">
        <v>121</v>
      </c>
      <c r="AX244" s="51" t="s">
        <v>1444</v>
      </c>
      <c r="AY244" s="53" t="s">
        <v>160</v>
      </c>
      <c r="AZ244" s="61"/>
      <c r="BA244" s="51"/>
      <c r="BB244" s="50"/>
      <c r="BC244" s="62" t="s">
        <v>133</v>
      </c>
      <c r="BD244" s="59" t="s">
        <v>133</v>
      </c>
      <c r="BE244" s="50" t="s">
        <v>133</v>
      </c>
      <c r="BF244" s="51"/>
      <c r="BG244" s="53"/>
      <c r="BH244" s="63"/>
      <c r="BI244" s="51"/>
      <c r="BJ244" s="64"/>
      <c r="BK244" s="62" t="s">
        <v>133</v>
      </c>
      <c r="BL244" s="59" t="s">
        <v>133</v>
      </c>
      <c r="BM244" s="50" t="s">
        <v>133</v>
      </c>
      <c r="BN244" s="51"/>
      <c r="BO244" s="53"/>
      <c r="BP244" s="48" t="s">
        <v>149</v>
      </c>
      <c r="BQ244" s="56" t="str">
        <f t="shared" si="3"/>
        <v/>
      </c>
      <c r="BR244" s="50"/>
      <c r="BS244" s="51"/>
      <c r="BT244" s="53"/>
    </row>
    <row r="245" spans="1:72" ht="78.75" x14ac:dyDescent="0.25">
      <c r="A245" s="48">
        <v>20</v>
      </c>
      <c r="B245" s="49">
        <v>42247</v>
      </c>
      <c r="C245" s="50" t="s">
        <v>274</v>
      </c>
      <c r="D245" s="51" t="s">
        <v>1432</v>
      </c>
      <c r="E245" s="49">
        <v>42243</v>
      </c>
      <c r="F245" s="50">
        <v>3</v>
      </c>
      <c r="G245" s="65" t="s">
        <v>1445</v>
      </c>
      <c r="H245" s="53" t="s">
        <v>1439</v>
      </c>
      <c r="I245" s="54" t="s">
        <v>1440</v>
      </c>
      <c r="J245" s="51" t="s">
        <v>1446</v>
      </c>
      <c r="K245" s="50">
        <v>1</v>
      </c>
      <c r="L245" s="50" t="s">
        <v>173</v>
      </c>
      <c r="M245" s="51" t="s">
        <v>1447</v>
      </c>
      <c r="N245" s="55">
        <v>0.8</v>
      </c>
      <c r="O245" s="49">
        <v>42284</v>
      </c>
      <c r="P245" s="49">
        <v>42307</v>
      </c>
      <c r="Q245" s="56" t="str">
        <f>IF(H245="","",VLOOKUP(H245,#REF!,2,FALSE))</f>
        <v>Gerente General</v>
      </c>
      <c r="R245" s="51" t="s">
        <v>334</v>
      </c>
      <c r="S245" s="51" t="s">
        <v>335</v>
      </c>
      <c r="T245" s="51" t="s">
        <v>336</v>
      </c>
      <c r="U245" s="51" t="s">
        <v>337</v>
      </c>
      <c r="V245" s="51" t="s">
        <v>119</v>
      </c>
      <c r="W245" s="57" t="s">
        <v>1437</v>
      </c>
      <c r="X245" s="58"/>
      <c r="Y245" s="72"/>
      <c r="Z245" s="50"/>
      <c r="AA245" s="60"/>
      <c r="AB245" s="61"/>
      <c r="AC245" s="51"/>
      <c r="AD245" s="50"/>
      <c r="AE245" s="62"/>
      <c r="AF245" s="59"/>
      <c r="AG245" s="50"/>
      <c r="AH245" s="51"/>
      <c r="AI245" s="53"/>
      <c r="AJ245" s="61"/>
      <c r="AK245" s="51"/>
      <c r="AL245" s="50"/>
      <c r="AM245" s="62"/>
      <c r="AN245" s="59"/>
      <c r="AO245" s="50"/>
      <c r="AP245" s="51"/>
      <c r="AQ245" s="53"/>
      <c r="AR245" s="61"/>
      <c r="AS245" s="51"/>
      <c r="AT245" s="50"/>
      <c r="AU245" s="62" t="s">
        <v>133</v>
      </c>
      <c r="AV245" s="59" t="s">
        <v>133</v>
      </c>
      <c r="AW245" s="50" t="s">
        <v>133</v>
      </c>
      <c r="AX245" s="51"/>
      <c r="AY245" s="53"/>
      <c r="AZ245" s="61"/>
      <c r="BA245" s="51"/>
      <c r="BB245" s="50"/>
      <c r="BC245" s="62" t="s">
        <v>133</v>
      </c>
      <c r="BD245" s="59" t="s">
        <v>133</v>
      </c>
      <c r="BE245" s="50" t="s">
        <v>133</v>
      </c>
      <c r="BF245" s="51"/>
      <c r="BG245" s="53"/>
      <c r="BH245" s="63"/>
      <c r="BI245" s="51"/>
      <c r="BJ245" s="64"/>
      <c r="BK245" s="62" t="s">
        <v>133</v>
      </c>
      <c r="BL245" s="59" t="s">
        <v>133</v>
      </c>
      <c r="BM245" s="50" t="s">
        <v>133</v>
      </c>
      <c r="BN245" s="51"/>
      <c r="BO245" s="53"/>
      <c r="BP245" s="48" t="s">
        <v>149</v>
      </c>
      <c r="BQ245" s="56" t="str">
        <f t="shared" si="3"/>
        <v/>
      </c>
      <c r="BR245" s="50"/>
      <c r="BS245" s="51"/>
      <c r="BT245" s="53"/>
    </row>
    <row r="246" spans="1:72" ht="78.75" x14ac:dyDescent="0.25">
      <c r="A246" s="48">
        <v>20</v>
      </c>
      <c r="B246" s="49">
        <v>42247</v>
      </c>
      <c r="C246" s="50" t="s">
        <v>274</v>
      </c>
      <c r="D246" s="51" t="s">
        <v>1432</v>
      </c>
      <c r="E246" s="49">
        <v>42243</v>
      </c>
      <c r="F246" s="50">
        <v>4</v>
      </c>
      <c r="G246" s="65" t="s">
        <v>1448</v>
      </c>
      <c r="H246" s="53" t="s">
        <v>1449</v>
      </c>
      <c r="I246" s="54" t="s">
        <v>1450</v>
      </c>
      <c r="J246" s="51" t="s">
        <v>1451</v>
      </c>
      <c r="K246" s="50">
        <v>4</v>
      </c>
      <c r="L246" s="50" t="s">
        <v>173</v>
      </c>
      <c r="M246" s="51" t="s">
        <v>1452</v>
      </c>
      <c r="N246" s="55">
        <v>1</v>
      </c>
      <c r="O246" s="49">
        <v>42278</v>
      </c>
      <c r="P246" s="49">
        <v>42400</v>
      </c>
      <c r="Q246" s="56" t="str">
        <f>IF(H246="","",VLOOKUP(H246,#REF!,2,FALSE))</f>
        <v>Secretario General</v>
      </c>
      <c r="R246" s="51" t="s">
        <v>282</v>
      </c>
      <c r="S246" s="51" t="s">
        <v>1453</v>
      </c>
      <c r="T246" s="51" t="s">
        <v>1454</v>
      </c>
      <c r="U246" s="51" t="s">
        <v>1455</v>
      </c>
      <c r="V246" s="51" t="s">
        <v>119</v>
      </c>
      <c r="W246" s="57" t="s">
        <v>1437</v>
      </c>
      <c r="X246" s="58"/>
      <c r="Y246" s="72"/>
      <c r="Z246" s="50"/>
      <c r="AA246" s="60"/>
      <c r="AB246" s="61"/>
      <c r="AC246" s="51"/>
      <c r="AD246" s="50"/>
      <c r="AE246" s="62"/>
      <c r="AF246" s="59"/>
      <c r="AG246" s="50"/>
      <c r="AH246" s="51"/>
      <c r="AI246" s="53"/>
      <c r="AJ246" s="61"/>
      <c r="AK246" s="51"/>
      <c r="AL246" s="50"/>
      <c r="AM246" s="62"/>
      <c r="AN246" s="59"/>
      <c r="AO246" s="50"/>
      <c r="AP246" s="51"/>
      <c r="AQ246" s="53"/>
      <c r="AR246" s="61"/>
      <c r="AS246" s="51"/>
      <c r="AT246" s="50"/>
      <c r="AU246" s="62" t="s">
        <v>133</v>
      </c>
      <c r="AV246" s="59" t="s">
        <v>133</v>
      </c>
      <c r="AW246" s="50" t="s">
        <v>133</v>
      </c>
      <c r="AX246" s="51"/>
      <c r="AY246" s="53"/>
      <c r="AZ246" s="61"/>
      <c r="BA246" s="51"/>
      <c r="BB246" s="50"/>
      <c r="BC246" s="62" t="s">
        <v>133</v>
      </c>
      <c r="BD246" s="59" t="s">
        <v>133</v>
      </c>
      <c r="BE246" s="50" t="s">
        <v>133</v>
      </c>
      <c r="BF246" s="51"/>
      <c r="BG246" s="53"/>
      <c r="BH246" s="63"/>
      <c r="BI246" s="51"/>
      <c r="BJ246" s="64"/>
      <c r="BK246" s="62" t="s">
        <v>133</v>
      </c>
      <c r="BL246" s="59" t="s">
        <v>133</v>
      </c>
      <c r="BM246" s="50" t="s">
        <v>133</v>
      </c>
      <c r="BN246" s="51"/>
      <c r="BO246" s="53"/>
      <c r="BP246" s="48" t="s">
        <v>149</v>
      </c>
      <c r="BQ246" s="56" t="str">
        <f t="shared" si="3"/>
        <v/>
      </c>
      <c r="BR246" s="50"/>
      <c r="BS246" s="51"/>
      <c r="BT246" s="53"/>
    </row>
    <row r="247" spans="1:72" ht="78.75" x14ac:dyDescent="0.25">
      <c r="A247" s="48">
        <v>20</v>
      </c>
      <c r="B247" s="49">
        <v>42247</v>
      </c>
      <c r="C247" s="50" t="s">
        <v>274</v>
      </c>
      <c r="D247" s="51" t="s">
        <v>1432</v>
      </c>
      <c r="E247" s="49">
        <v>42243</v>
      </c>
      <c r="F247" s="50">
        <v>5</v>
      </c>
      <c r="G247" s="65" t="s">
        <v>1456</v>
      </c>
      <c r="H247" s="53" t="s">
        <v>1449</v>
      </c>
      <c r="I247" s="54" t="s">
        <v>1457</v>
      </c>
      <c r="J247" s="51" t="s">
        <v>1458</v>
      </c>
      <c r="K247" s="50">
        <v>3</v>
      </c>
      <c r="L247" s="50" t="s">
        <v>173</v>
      </c>
      <c r="M247" s="51" t="s">
        <v>1459</v>
      </c>
      <c r="N247" s="55">
        <v>1</v>
      </c>
      <c r="O247" s="49">
        <v>42278</v>
      </c>
      <c r="P247" s="49">
        <v>42400</v>
      </c>
      <c r="Q247" s="56" t="str">
        <f>IF(H247="","",VLOOKUP(H247,#REF!,2,FALSE))</f>
        <v>Secretario General</v>
      </c>
      <c r="R247" s="51" t="s">
        <v>282</v>
      </c>
      <c r="S247" s="51" t="s">
        <v>1453</v>
      </c>
      <c r="T247" s="51" t="s">
        <v>1454</v>
      </c>
      <c r="U247" s="51" t="s">
        <v>1455</v>
      </c>
      <c r="V247" s="51" t="s">
        <v>119</v>
      </c>
      <c r="W247" s="57" t="s">
        <v>1437</v>
      </c>
      <c r="X247" s="58"/>
      <c r="Y247" s="72"/>
      <c r="Z247" s="50"/>
      <c r="AA247" s="60"/>
      <c r="AB247" s="61"/>
      <c r="AC247" s="51"/>
      <c r="AD247" s="50"/>
      <c r="AE247" s="62"/>
      <c r="AF247" s="59"/>
      <c r="AG247" s="50"/>
      <c r="AH247" s="51"/>
      <c r="AI247" s="53"/>
      <c r="AJ247" s="61"/>
      <c r="AK247" s="51"/>
      <c r="AL247" s="50"/>
      <c r="AM247" s="62"/>
      <c r="AN247" s="59"/>
      <c r="AO247" s="50"/>
      <c r="AP247" s="51"/>
      <c r="AQ247" s="53"/>
      <c r="AR247" s="61"/>
      <c r="AS247" s="51"/>
      <c r="AT247" s="50"/>
      <c r="AU247" s="62" t="s">
        <v>133</v>
      </c>
      <c r="AV247" s="59" t="s">
        <v>133</v>
      </c>
      <c r="AW247" s="50" t="s">
        <v>133</v>
      </c>
      <c r="AX247" s="51"/>
      <c r="AY247" s="53"/>
      <c r="AZ247" s="61"/>
      <c r="BA247" s="51"/>
      <c r="BB247" s="50"/>
      <c r="BC247" s="62" t="s">
        <v>133</v>
      </c>
      <c r="BD247" s="59" t="s">
        <v>133</v>
      </c>
      <c r="BE247" s="50" t="s">
        <v>133</v>
      </c>
      <c r="BF247" s="51"/>
      <c r="BG247" s="53"/>
      <c r="BH247" s="63"/>
      <c r="BI247" s="51"/>
      <c r="BJ247" s="64"/>
      <c r="BK247" s="62" t="s">
        <v>133</v>
      </c>
      <c r="BL247" s="59" t="s">
        <v>133</v>
      </c>
      <c r="BM247" s="50" t="s">
        <v>133</v>
      </c>
      <c r="BN247" s="51"/>
      <c r="BO247" s="53"/>
      <c r="BP247" s="48" t="s">
        <v>149</v>
      </c>
      <c r="BQ247" s="56" t="str">
        <f t="shared" si="3"/>
        <v/>
      </c>
      <c r="BR247" s="50"/>
      <c r="BS247" s="51"/>
      <c r="BT247" s="53"/>
    </row>
    <row r="248" spans="1:72" ht="123.75" x14ac:dyDescent="0.25">
      <c r="A248" s="48">
        <v>20</v>
      </c>
      <c r="B248" s="49">
        <v>42247</v>
      </c>
      <c r="C248" s="50" t="s">
        <v>274</v>
      </c>
      <c r="D248" s="51" t="s">
        <v>1432</v>
      </c>
      <c r="E248" s="49">
        <v>42243</v>
      </c>
      <c r="F248" s="50">
        <v>5</v>
      </c>
      <c r="G248" s="65" t="s">
        <v>1456</v>
      </c>
      <c r="H248" s="53" t="s">
        <v>1449</v>
      </c>
      <c r="I248" s="54" t="s">
        <v>1457</v>
      </c>
      <c r="J248" s="51" t="s">
        <v>1460</v>
      </c>
      <c r="K248" s="50">
        <v>2</v>
      </c>
      <c r="L248" s="50" t="s">
        <v>173</v>
      </c>
      <c r="M248" s="51" t="s">
        <v>1461</v>
      </c>
      <c r="N248" s="55">
        <v>1</v>
      </c>
      <c r="O248" s="49">
        <v>42278</v>
      </c>
      <c r="P248" s="49">
        <v>42400</v>
      </c>
      <c r="Q248" s="56" t="str">
        <f>IF(H248="","",VLOOKUP(H248,#REF!,2,FALSE))</f>
        <v>Secretario General</v>
      </c>
      <c r="R248" s="51" t="s">
        <v>282</v>
      </c>
      <c r="S248" s="51" t="s">
        <v>1081</v>
      </c>
      <c r="T248" s="51" t="s">
        <v>1082</v>
      </c>
      <c r="U248" s="51" t="s">
        <v>1083</v>
      </c>
      <c r="V248" s="51" t="s">
        <v>119</v>
      </c>
      <c r="W248" s="57" t="s">
        <v>1437</v>
      </c>
      <c r="X248" s="58"/>
      <c r="Y248" s="72"/>
      <c r="Z248" s="50"/>
      <c r="AA248" s="60"/>
      <c r="AB248" s="61"/>
      <c r="AC248" s="51"/>
      <c r="AD248" s="50"/>
      <c r="AE248" s="62"/>
      <c r="AF248" s="59"/>
      <c r="AG248" s="50"/>
      <c r="AH248" s="51"/>
      <c r="AI248" s="53"/>
      <c r="AJ248" s="61"/>
      <c r="AK248" s="51"/>
      <c r="AL248" s="50"/>
      <c r="AM248" s="62"/>
      <c r="AN248" s="59"/>
      <c r="AO248" s="50"/>
      <c r="AP248" s="51"/>
      <c r="AQ248" s="53"/>
      <c r="AR248" s="61"/>
      <c r="AS248" s="51"/>
      <c r="AT248" s="50"/>
      <c r="AU248" s="62" t="s">
        <v>133</v>
      </c>
      <c r="AV248" s="59" t="s">
        <v>133</v>
      </c>
      <c r="AW248" s="50" t="s">
        <v>133</v>
      </c>
      <c r="AX248" s="51"/>
      <c r="AY248" s="53"/>
      <c r="AZ248" s="61"/>
      <c r="BA248" s="51"/>
      <c r="BB248" s="50"/>
      <c r="BC248" s="62" t="s">
        <v>133</v>
      </c>
      <c r="BD248" s="59" t="s">
        <v>133</v>
      </c>
      <c r="BE248" s="50" t="s">
        <v>133</v>
      </c>
      <c r="BF248" s="51"/>
      <c r="BG248" s="53"/>
      <c r="BH248" s="63"/>
      <c r="BI248" s="51"/>
      <c r="BJ248" s="64"/>
      <c r="BK248" s="62" t="s">
        <v>133</v>
      </c>
      <c r="BL248" s="59" t="s">
        <v>133</v>
      </c>
      <c r="BM248" s="50" t="s">
        <v>133</v>
      </c>
      <c r="BN248" s="51"/>
      <c r="BO248" s="53"/>
      <c r="BP248" s="48" t="s">
        <v>149</v>
      </c>
      <c r="BQ248" s="56" t="str">
        <f t="shared" si="3"/>
        <v/>
      </c>
      <c r="BR248" s="50"/>
      <c r="BS248" s="51"/>
      <c r="BT248" s="53"/>
    </row>
    <row r="249" spans="1:72" ht="191.25" x14ac:dyDescent="0.25">
      <c r="A249" s="48">
        <v>20</v>
      </c>
      <c r="B249" s="49">
        <v>42247</v>
      </c>
      <c r="C249" s="50" t="s">
        <v>274</v>
      </c>
      <c r="D249" s="51" t="s">
        <v>1432</v>
      </c>
      <c r="E249" s="49">
        <v>42243</v>
      </c>
      <c r="F249" s="50">
        <v>6</v>
      </c>
      <c r="G249" s="65" t="s">
        <v>1462</v>
      </c>
      <c r="H249" s="53" t="s">
        <v>355</v>
      </c>
      <c r="I249" s="54" t="s">
        <v>1463</v>
      </c>
      <c r="J249" s="51" t="s">
        <v>1464</v>
      </c>
      <c r="K249" s="50">
        <v>1</v>
      </c>
      <c r="L249" s="50" t="s">
        <v>173</v>
      </c>
      <c r="M249" s="51" t="s">
        <v>1461</v>
      </c>
      <c r="N249" s="55">
        <v>0.8</v>
      </c>
      <c r="O249" s="49">
        <v>42254</v>
      </c>
      <c r="P249" s="49">
        <v>42283</v>
      </c>
      <c r="Q249" s="56" t="str">
        <f>IF(H249="","",VLOOKUP(H249,#REF!,2,FALSE))</f>
        <v>Jefe Oficina de Control Interno</v>
      </c>
      <c r="R249" s="51" t="s">
        <v>163</v>
      </c>
      <c r="S249" s="51" t="s">
        <v>335</v>
      </c>
      <c r="T249" s="51" t="s">
        <v>336</v>
      </c>
      <c r="U249" s="51" t="s">
        <v>337</v>
      </c>
      <c r="V249" s="51" t="s">
        <v>155</v>
      </c>
      <c r="W249" s="57" t="s">
        <v>156</v>
      </c>
      <c r="X249" s="58"/>
      <c r="Y249" s="72"/>
      <c r="Z249" s="50"/>
      <c r="AA249" s="60"/>
      <c r="AB249" s="61"/>
      <c r="AC249" s="51"/>
      <c r="AD249" s="50"/>
      <c r="AE249" s="62"/>
      <c r="AF249" s="59"/>
      <c r="AG249" s="50"/>
      <c r="AH249" s="51"/>
      <c r="AI249" s="53"/>
      <c r="AJ249" s="61"/>
      <c r="AK249" s="51"/>
      <c r="AL249" s="50"/>
      <c r="AM249" s="62"/>
      <c r="AN249" s="59"/>
      <c r="AO249" s="50"/>
      <c r="AP249" s="51"/>
      <c r="AQ249" s="53"/>
      <c r="AR249" s="61">
        <v>42293</v>
      </c>
      <c r="AS249" s="51" t="s">
        <v>1465</v>
      </c>
      <c r="AT249" s="50">
        <v>1</v>
      </c>
      <c r="AU249" s="62">
        <v>1</v>
      </c>
      <c r="AV249" s="59">
        <v>1</v>
      </c>
      <c r="AW249" s="50" t="s">
        <v>130</v>
      </c>
      <c r="AX249" s="51" t="s">
        <v>1466</v>
      </c>
      <c r="AY249" s="53" t="s">
        <v>160</v>
      </c>
      <c r="AZ249" s="61"/>
      <c r="BA249" s="51"/>
      <c r="BB249" s="50"/>
      <c r="BC249" s="62" t="s">
        <v>133</v>
      </c>
      <c r="BD249" s="59" t="s">
        <v>133</v>
      </c>
      <c r="BE249" s="50" t="s">
        <v>133</v>
      </c>
      <c r="BF249" s="51"/>
      <c r="BG249" s="53"/>
      <c r="BH249" s="63"/>
      <c r="BI249" s="51"/>
      <c r="BJ249" s="64"/>
      <c r="BK249" s="62" t="s">
        <v>133</v>
      </c>
      <c r="BL249" s="59" t="s">
        <v>133</v>
      </c>
      <c r="BM249" s="50" t="s">
        <v>133</v>
      </c>
      <c r="BN249" s="51"/>
      <c r="BO249" s="53"/>
      <c r="BP249" s="48" t="s">
        <v>134</v>
      </c>
      <c r="BQ249" s="56" t="str">
        <f t="shared" si="3"/>
        <v>Nicolás David Castillo González</v>
      </c>
      <c r="BR249" s="50"/>
      <c r="BS249" s="51"/>
      <c r="BT249" s="53"/>
    </row>
    <row r="250" spans="1:72" ht="191.25" x14ac:dyDescent="0.25">
      <c r="A250" s="48">
        <v>20</v>
      </c>
      <c r="B250" s="49">
        <v>42247</v>
      </c>
      <c r="C250" s="50" t="s">
        <v>274</v>
      </c>
      <c r="D250" s="51" t="s">
        <v>1432</v>
      </c>
      <c r="E250" s="49">
        <v>42243</v>
      </c>
      <c r="F250" s="50">
        <v>7</v>
      </c>
      <c r="G250" s="65" t="s">
        <v>1467</v>
      </c>
      <c r="H250" s="53" t="s">
        <v>355</v>
      </c>
      <c r="I250" s="54" t="s">
        <v>1463</v>
      </c>
      <c r="J250" s="51" t="s">
        <v>1464</v>
      </c>
      <c r="K250" s="50">
        <v>1</v>
      </c>
      <c r="L250" s="50" t="s">
        <v>173</v>
      </c>
      <c r="M250" s="51" t="s">
        <v>1461</v>
      </c>
      <c r="N250" s="55">
        <v>0.8</v>
      </c>
      <c r="O250" s="49">
        <v>42254</v>
      </c>
      <c r="P250" s="49">
        <v>42283</v>
      </c>
      <c r="Q250" s="56" t="str">
        <f>IF(H250="","",VLOOKUP(H250,#REF!,2,FALSE))</f>
        <v>Jefe Oficina de Control Interno</v>
      </c>
      <c r="R250" s="51" t="s">
        <v>163</v>
      </c>
      <c r="S250" s="51" t="s">
        <v>335</v>
      </c>
      <c r="T250" s="51" t="s">
        <v>336</v>
      </c>
      <c r="U250" s="51" t="s">
        <v>337</v>
      </c>
      <c r="V250" s="51" t="s">
        <v>155</v>
      </c>
      <c r="W250" s="57" t="s">
        <v>156</v>
      </c>
      <c r="X250" s="58"/>
      <c r="Y250" s="72"/>
      <c r="Z250" s="50"/>
      <c r="AA250" s="60"/>
      <c r="AB250" s="61"/>
      <c r="AC250" s="51"/>
      <c r="AD250" s="50"/>
      <c r="AE250" s="62"/>
      <c r="AF250" s="59"/>
      <c r="AG250" s="50"/>
      <c r="AH250" s="51"/>
      <c r="AI250" s="53"/>
      <c r="AJ250" s="61"/>
      <c r="AK250" s="51"/>
      <c r="AL250" s="50"/>
      <c r="AM250" s="62"/>
      <c r="AN250" s="59"/>
      <c r="AO250" s="50"/>
      <c r="AP250" s="51"/>
      <c r="AQ250" s="53"/>
      <c r="AR250" s="61">
        <v>42293</v>
      </c>
      <c r="AS250" s="51" t="s">
        <v>1465</v>
      </c>
      <c r="AT250" s="50">
        <v>1</v>
      </c>
      <c r="AU250" s="62">
        <v>1</v>
      </c>
      <c r="AV250" s="59">
        <v>1</v>
      </c>
      <c r="AW250" s="50" t="s">
        <v>130</v>
      </c>
      <c r="AX250" s="51" t="s">
        <v>1466</v>
      </c>
      <c r="AY250" s="53" t="s">
        <v>160</v>
      </c>
      <c r="AZ250" s="61"/>
      <c r="BA250" s="51"/>
      <c r="BB250" s="50"/>
      <c r="BC250" s="62" t="s">
        <v>133</v>
      </c>
      <c r="BD250" s="59" t="s">
        <v>133</v>
      </c>
      <c r="BE250" s="50" t="s">
        <v>133</v>
      </c>
      <c r="BF250" s="51"/>
      <c r="BG250" s="53"/>
      <c r="BH250" s="63"/>
      <c r="BI250" s="51"/>
      <c r="BJ250" s="64"/>
      <c r="BK250" s="62" t="s">
        <v>133</v>
      </c>
      <c r="BL250" s="59" t="s">
        <v>133</v>
      </c>
      <c r="BM250" s="50" t="s">
        <v>133</v>
      </c>
      <c r="BN250" s="51"/>
      <c r="BO250" s="53"/>
      <c r="BP250" s="48" t="s">
        <v>134</v>
      </c>
      <c r="BQ250" s="56" t="str">
        <f t="shared" si="3"/>
        <v>Nicolás David Castillo González</v>
      </c>
      <c r="BR250" s="50"/>
      <c r="BS250" s="51"/>
      <c r="BT250" s="53"/>
    </row>
    <row r="251" spans="1:72" ht="90" x14ac:dyDescent="0.25">
      <c r="A251" s="48">
        <v>20</v>
      </c>
      <c r="B251" s="49">
        <v>42247</v>
      </c>
      <c r="C251" s="50" t="s">
        <v>274</v>
      </c>
      <c r="D251" s="51" t="s">
        <v>1432</v>
      </c>
      <c r="E251" s="49">
        <v>42243</v>
      </c>
      <c r="F251" s="50">
        <v>8</v>
      </c>
      <c r="G251" s="65" t="s">
        <v>1468</v>
      </c>
      <c r="H251" s="53" t="s">
        <v>355</v>
      </c>
      <c r="I251" s="54" t="s">
        <v>1469</v>
      </c>
      <c r="J251" s="51" t="s">
        <v>1470</v>
      </c>
      <c r="K251" s="50">
        <v>1</v>
      </c>
      <c r="L251" s="50" t="s">
        <v>173</v>
      </c>
      <c r="M251" s="51" t="s">
        <v>1471</v>
      </c>
      <c r="N251" s="55">
        <v>1</v>
      </c>
      <c r="O251" s="49">
        <v>42254</v>
      </c>
      <c r="P251" s="49">
        <v>42283</v>
      </c>
      <c r="Q251" s="56" t="str">
        <f>IF(H251="","",VLOOKUP(H251,#REF!,2,FALSE))</f>
        <v>Jefe Oficina de Control Interno</v>
      </c>
      <c r="R251" s="51" t="s">
        <v>163</v>
      </c>
      <c r="S251" s="51" t="s">
        <v>153</v>
      </c>
      <c r="T251" s="51" t="s">
        <v>154</v>
      </c>
      <c r="U251" s="51" t="s">
        <v>138</v>
      </c>
      <c r="V251" s="51" t="s">
        <v>155</v>
      </c>
      <c r="W251" s="57" t="s">
        <v>156</v>
      </c>
      <c r="X251" s="58"/>
      <c r="Y251" s="72"/>
      <c r="Z251" s="50"/>
      <c r="AA251" s="60"/>
      <c r="AB251" s="61"/>
      <c r="AC251" s="51"/>
      <c r="AD251" s="50"/>
      <c r="AE251" s="62"/>
      <c r="AF251" s="59"/>
      <c r="AG251" s="50"/>
      <c r="AH251" s="51"/>
      <c r="AI251" s="53"/>
      <c r="AJ251" s="61"/>
      <c r="AK251" s="51"/>
      <c r="AL251" s="50"/>
      <c r="AM251" s="62"/>
      <c r="AN251" s="59"/>
      <c r="AO251" s="50"/>
      <c r="AP251" s="51"/>
      <c r="AQ251" s="53"/>
      <c r="AR251" s="61">
        <v>42297</v>
      </c>
      <c r="AS251" s="51" t="s">
        <v>1472</v>
      </c>
      <c r="AT251" s="62">
        <v>0.5</v>
      </c>
      <c r="AU251" s="62">
        <v>0.5</v>
      </c>
      <c r="AV251" s="59">
        <v>0.5</v>
      </c>
      <c r="AW251" s="50" t="s">
        <v>121</v>
      </c>
      <c r="AX251" s="51" t="s">
        <v>1473</v>
      </c>
      <c r="AY251" s="53" t="s">
        <v>148</v>
      </c>
      <c r="AZ251" s="61"/>
      <c r="BA251" s="51"/>
      <c r="BB251" s="50"/>
      <c r="BC251" s="62" t="s">
        <v>133</v>
      </c>
      <c r="BD251" s="59" t="s">
        <v>133</v>
      </c>
      <c r="BE251" s="50" t="s">
        <v>133</v>
      </c>
      <c r="BF251" s="51"/>
      <c r="BG251" s="53"/>
      <c r="BH251" s="63"/>
      <c r="BI251" s="51"/>
      <c r="BJ251" s="64"/>
      <c r="BK251" s="62" t="s">
        <v>133</v>
      </c>
      <c r="BL251" s="59" t="s">
        <v>133</v>
      </c>
      <c r="BM251" s="50" t="s">
        <v>133</v>
      </c>
      <c r="BN251" s="51"/>
      <c r="BO251" s="53"/>
      <c r="BP251" s="48" t="s">
        <v>149</v>
      </c>
      <c r="BQ251" s="56" t="str">
        <f t="shared" si="3"/>
        <v/>
      </c>
      <c r="BR251" s="50"/>
      <c r="BS251" s="51"/>
      <c r="BT251" s="53"/>
    </row>
    <row r="252" spans="1:72" ht="90" x14ac:dyDescent="0.25">
      <c r="A252" s="48">
        <v>20</v>
      </c>
      <c r="B252" s="49">
        <v>42247</v>
      </c>
      <c r="C252" s="50" t="s">
        <v>274</v>
      </c>
      <c r="D252" s="51" t="s">
        <v>1432</v>
      </c>
      <c r="E252" s="49">
        <v>42243</v>
      </c>
      <c r="F252" s="50">
        <v>9</v>
      </c>
      <c r="G252" s="65" t="s">
        <v>1474</v>
      </c>
      <c r="H252" s="53" t="s">
        <v>355</v>
      </c>
      <c r="I252" s="54" t="s">
        <v>1469</v>
      </c>
      <c r="J252" s="51" t="s">
        <v>1470</v>
      </c>
      <c r="K252" s="50">
        <v>1</v>
      </c>
      <c r="L252" s="50" t="s">
        <v>173</v>
      </c>
      <c r="M252" s="51" t="s">
        <v>1471</v>
      </c>
      <c r="N252" s="55">
        <v>1</v>
      </c>
      <c r="O252" s="49">
        <v>42254</v>
      </c>
      <c r="P252" s="49">
        <v>42283</v>
      </c>
      <c r="Q252" s="56" t="str">
        <f>IF(H252="","",VLOOKUP(H252,#REF!,2,FALSE))</f>
        <v>Jefe Oficina de Control Interno</v>
      </c>
      <c r="R252" s="51" t="s">
        <v>163</v>
      </c>
      <c r="S252" s="51" t="s">
        <v>153</v>
      </c>
      <c r="T252" s="51" t="s">
        <v>154</v>
      </c>
      <c r="U252" s="51" t="s">
        <v>138</v>
      </c>
      <c r="V252" s="51" t="s">
        <v>155</v>
      </c>
      <c r="W252" s="57" t="s">
        <v>156</v>
      </c>
      <c r="X252" s="58"/>
      <c r="Y252" s="72"/>
      <c r="Z252" s="50"/>
      <c r="AA252" s="60"/>
      <c r="AB252" s="61"/>
      <c r="AC252" s="51"/>
      <c r="AD252" s="50"/>
      <c r="AE252" s="62"/>
      <c r="AF252" s="59"/>
      <c r="AG252" s="50"/>
      <c r="AH252" s="51"/>
      <c r="AI252" s="53"/>
      <c r="AJ252" s="61"/>
      <c r="AK252" s="51"/>
      <c r="AL252" s="50"/>
      <c r="AM252" s="62"/>
      <c r="AN252" s="59"/>
      <c r="AO252" s="50"/>
      <c r="AP252" s="51"/>
      <c r="AQ252" s="53"/>
      <c r="AR252" s="61">
        <v>42297</v>
      </c>
      <c r="AS252" s="51" t="s">
        <v>1475</v>
      </c>
      <c r="AT252" s="62">
        <v>0.5</v>
      </c>
      <c r="AU252" s="62">
        <v>0.5</v>
      </c>
      <c r="AV252" s="59">
        <v>0.5</v>
      </c>
      <c r="AW252" s="50" t="s">
        <v>121</v>
      </c>
      <c r="AX252" s="51" t="s">
        <v>1473</v>
      </c>
      <c r="AY252" s="53" t="s">
        <v>148</v>
      </c>
      <c r="AZ252" s="61"/>
      <c r="BA252" s="51"/>
      <c r="BB252" s="50"/>
      <c r="BC252" s="62" t="s">
        <v>133</v>
      </c>
      <c r="BD252" s="59" t="s">
        <v>133</v>
      </c>
      <c r="BE252" s="50" t="s">
        <v>133</v>
      </c>
      <c r="BF252" s="51"/>
      <c r="BG252" s="53"/>
      <c r="BH252" s="63"/>
      <c r="BI252" s="51"/>
      <c r="BJ252" s="64"/>
      <c r="BK252" s="62" t="s">
        <v>133</v>
      </c>
      <c r="BL252" s="59" t="s">
        <v>133</v>
      </c>
      <c r="BM252" s="50" t="s">
        <v>133</v>
      </c>
      <c r="BN252" s="51"/>
      <c r="BO252" s="53"/>
      <c r="BP252" s="48" t="s">
        <v>149</v>
      </c>
      <c r="BQ252" s="56" t="str">
        <f t="shared" si="3"/>
        <v/>
      </c>
      <c r="BR252" s="50"/>
      <c r="BS252" s="51"/>
      <c r="BT252" s="53"/>
    </row>
    <row r="253" spans="1:72" ht="157.5" x14ac:dyDescent="0.25">
      <c r="A253" s="48">
        <v>20</v>
      </c>
      <c r="B253" s="49">
        <v>42247</v>
      </c>
      <c r="C253" s="50" t="s">
        <v>274</v>
      </c>
      <c r="D253" s="51" t="s">
        <v>1432</v>
      </c>
      <c r="E253" s="49">
        <v>42243</v>
      </c>
      <c r="F253" s="50">
        <v>10</v>
      </c>
      <c r="G253" s="65" t="s">
        <v>1476</v>
      </c>
      <c r="H253" s="53" t="s">
        <v>355</v>
      </c>
      <c r="I253" s="54" t="s">
        <v>1469</v>
      </c>
      <c r="J253" s="51" t="s">
        <v>1477</v>
      </c>
      <c r="K253" s="50">
        <v>1</v>
      </c>
      <c r="L253" s="50" t="s">
        <v>173</v>
      </c>
      <c r="M253" s="51" t="s">
        <v>1478</v>
      </c>
      <c r="N253" s="55">
        <v>1</v>
      </c>
      <c r="O253" s="49">
        <v>42254</v>
      </c>
      <c r="P253" s="49">
        <v>42283</v>
      </c>
      <c r="Q253" s="56" t="str">
        <f>IF(H253="","",VLOOKUP(H253,#REF!,2,FALSE))</f>
        <v>Jefe Oficina de Control Interno</v>
      </c>
      <c r="R253" s="51" t="s">
        <v>163</v>
      </c>
      <c r="S253" s="51" t="s">
        <v>359</v>
      </c>
      <c r="T253" s="51" t="s">
        <v>360</v>
      </c>
      <c r="U253" s="51" t="s">
        <v>163</v>
      </c>
      <c r="V253" s="51" t="s">
        <v>119</v>
      </c>
      <c r="W253" s="57" t="s">
        <v>1437</v>
      </c>
      <c r="X253" s="58"/>
      <c r="Y253" s="72"/>
      <c r="Z253" s="50"/>
      <c r="AA253" s="60"/>
      <c r="AB253" s="61"/>
      <c r="AC253" s="51"/>
      <c r="AD253" s="50"/>
      <c r="AE253" s="62"/>
      <c r="AF253" s="59"/>
      <c r="AG253" s="50"/>
      <c r="AH253" s="51"/>
      <c r="AI253" s="53"/>
      <c r="AJ253" s="61"/>
      <c r="AK253" s="51"/>
      <c r="AL253" s="50"/>
      <c r="AM253" s="62"/>
      <c r="AN253" s="59"/>
      <c r="AO253" s="50"/>
      <c r="AP253" s="51"/>
      <c r="AQ253" s="53"/>
      <c r="AR253" s="61">
        <v>42298</v>
      </c>
      <c r="AS253" s="51" t="s">
        <v>1479</v>
      </c>
      <c r="AT253" s="50">
        <v>1</v>
      </c>
      <c r="AU253" s="62">
        <v>1</v>
      </c>
      <c r="AV253" s="59">
        <v>1</v>
      </c>
      <c r="AW253" s="50" t="s">
        <v>130</v>
      </c>
      <c r="AX253" s="51" t="s">
        <v>1480</v>
      </c>
      <c r="AY253" s="53" t="s">
        <v>148</v>
      </c>
      <c r="AZ253" s="61"/>
      <c r="BA253" s="51"/>
      <c r="BB253" s="50"/>
      <c r="BC253" s="62" t="s">
        <v>133</v>
      </c>
      <c r="BD253" s="59" t="s">
        <v>133</v>
      </c>
      <c r="BE253" s="50" t="s">
        <v>133</v>
      </c>
      <c r="BF253" s="51"/>
      <c r="BG253" s="53"/>
      <c r="BH253" s="63"/>
      <c r="BI253" s="51"/>
      <c r="BJ253" s="64"/>
      <c r="BK253" s="62" t="s">
        <v>133</v>
      </c>
      <c r="BL253" s="59" t="s">
        <v>133</v>
      </c>
      <c r="BM253" s="50" t="s">
        <v>133</v>
      </c>
      <c r="BN253" s="51"/>
      <c r="BO253" s="53"/>
      <c r="BP253" s="48" t="s">
        <v>134</v>
      </c>
      <c r="BQ253" s="56" t="str">
        <f t="shared" si="3"/>
        <v>Rubén Antonio Mora Garcés</v>
      </c>
      <c r="BR253" s="50"/>
      <c r="BS253" s="51"/>
      <c r="BT253" s="53"/>
    </row>
    <row r="254" spans="1:72" ht="123.75" x14ac:dyDescent="0.25">
      <c r="A254" s="48">
        <v>20</v>
      </c>
      <c r="B254" s="49">
        <v>42247</v>
      </c>
      <c r="C254" s="50" t="s">
        <v>274</v>
      </c>
      <c r="D254" s="51" t="s">
        <v>1432</v>
      </c>
      <c r="E254" s="49">
        <v>42243</v>
      </c>
      <c r="F254" s="50">
        <v>11</v>
      </c>
      <c r="G254" s="65" t="s">
        <v>1481</v>
      </c>
      <c r="H254" s="53" t="s">
        <v>355</v>
      </c>
      <c r="I254" s="54" t="s">
        <v>1482</v>
      </c>
      <c r="J254" s="51" t="s">
        <v>1483</v>
      </c>
      <c r="K254" s="50">
        <v>1</v>
      </c>
      <c r="L254" s="50" t="s">
        <v>173</v>
      </c>
      <c r="M254" s="51" t="s">
        <v>1471</v>
      </c>
      <c r="N254" s="55">
        <v>1</v>
      </c>
      <c r="O254" s="49">
        <v>42254</v>
      </c>
      <c r="P254" s="49">
        <v>42283</v>
      </c>
      <c r="Q254" s="56" t="str">
        <f>IF(H254="","",VLOOKUP(H254,#REF!,2,FALSE))</f>
        <v>Jefe Oficina de Control Interno</v>
      </c>
      <c r="R254" s="51" t="s">
        <v>163</v>
      </c>
      <c r="S254" s="51" t="s">
        <v>153</v>
      </c>
      <c r="T254" s="51" t="s">
        <v>154</v>
      </c>
      <c r="U254" s="51" t="s">
        <v>138</v>
      </c>
      <c r="V254" s="51" t="s">
        <v>119</v>
      </c>
      <c r="W254" s="57" t="s">
        <v>1437</v>
      </c>
      <c r="X254" s="58"/>
      <c r="Y254" s="72"/>
      <c r="Z254" s="50"/>
      <c r="AA254" s="60"/>
      <c r="AB254" s="61"/>
      <c r="AC254" s="51"/>
      <c r="AD254" s="50"/>
      <c r="AE254" s="62"/>
      <c r="AF254" s="59"/>
      <c r="AG254" s="50"/>
      <c r="AH254" s="51"/>
      <c r="AI254" s="53"/>
      <c r="AJ254" s="61"/>
      <c r="AK254" s="51"/>
      <c r="AL254" s="50"/>
      <c r="AM254" s="62"/>
      <c r="AN254" s="59"/>
      <c r="AO254" s="50"/>
      <c r="AP254" s="51"/>
      <c r="AQ254" s="53"/>
      <c r="AR254" s="61">
        <v>42297</v>
      </c>
      <c r="AS254" s="51" t="s">
        <v>1484</v>
      </c>
      <c r="AT254" s="50">
        <v>1</v>
      </c>
      <c r="AU254" s="62">
        <v>1</v>
      </c>
      <c r="AV254" s="59">
        <v>1</v>
      </c>
      <c r="AW254" s="50" t="s">
        <v>130</v>
      </c>
      <c r="AX254" s="51" t="s">
        <v>1485</v>
      </c>
      <c r="AY254" s="53" t="s">
        <v>148</v>
      </c>
      <c r="AZ254" s="61"/>
      <c r="BA254" s="51"/>
      <c r="BB254" s="50"/>
      <c r="BC254" s="62" t="s">
        <v>133</v>
      </c>
      <c r="BD254" s="59" t="s">
        <v>133</v>
      </c>
      <c r="BE254" s="50" t="s">
        <v>133</v>
      </c>
      <c r="BF254" s="51"/>
      <c r="BG254" s="53"/>
      <c r="BH254" s="63"/>
      <c r="BI254" s="51"/>
      <c r="BJ254" s="64"/>
      <c r="BK254" s="62" t="s">
        <v>133</v>
      </c>
      <c r="BL254" s="59" t="s">
        <v>133</v>
      </c>
      <c r="BM254" s="50" t="s">
        <v>133</v>
      </c>
      <c r="BN254" s="51"/>
      <c r="BO254" s="53"/>
      <c r="BP254" s="48" t="s">
        <v>134</v>
      </c>
      <c r="BQ254" s="56" t="str">
        <f t="shared" si="3"/>
        <v>Rubén Antonio Mora Garcés</v>
      </c>
      <c r="BR254" s="50"/>
      <c r="BS254" s="51"/>
      <c r="BT254" s="53"/>
    </row>
    <row r="255" spans="1:72" ht="191.25" x14ac:dyDescent="0.25">
      <c r="A255" s="48">
        <v>20</v>
      </c>
      <c r="B255" s="49">
        <v>42247</v>
      </c>
      <c r="C255" s="50" t="s">
        <v>274</v>
      </c>
      <c r="D255" s="51" t="s">
        <v>1432</v>
      </c>
      <c r="E255" s="49">
        <v>42243</v>
      </c>
      <c r="F255" s="50">
        <v>11</v>
      </c>
      <c r="G255" s="65" t="s">
        <v>1481</v>
      </c>
      <c r="H255" s="53" t="s">
        <v>355</v>
      </c>
      <c r="I255" s="54" t="s">
        <v>1482</v>
      </c>
      <c r="J255" s="51" t="s">
        <v>1486</v>
      </c>
      <c r="K255" s="50">
        <v>1</v>
      </c>
      <c r="L255" s="50" t="s">
        <v>173</v>
      </c>
      <c r="M255" s="51" t="s">
        <v>1487</v>
      </c>
      <c r="N255" s="55">
        <v>1</v>
      </c>
      <c r="O255" s="49">
        <v>42254</v>
      </c>
      <c r="P255" s="49">
        <v>42262</v>
      </c>
      <c r="Q255" s="56" t="str">
        <f>IF(H255="","",VLOOKUP(H255,#REF!,2,FALSE))</f>
        <v>Jefe Oficina de Control Interno</v>
      </c>
      <c r="R255" s="51" t="s">
        <v>163</v>
      </c>
      <c r="S255" s="51" t="s">
        <v>153</v>
      </c>
      <c r="T255" s="51" t="s">
        <v>154</v>
      </c>
      <c r="U255" s="51" t="s">
        <v>138</v>
      </c>
      <c r="V255" s="51" t="s">
        <v>119</v>
      </c>
      <c r="W255" s="57" t="s">
        <v>1437</v>
      </c>
      <c r="X255" s="58"/>
      <c r="Y255" s="72"/>
      <c r="Z255" s="50"/>
      <c r="AA255" s="60"/>
      <c r="AB255" s="61"/>
      <c r="AC255" s="51"/>
      <c r="AD255" s="50"/>
      <c r="AE255" s="62"/>
      <c r="AF255" s="59"/>
      <c r="AG255" s="50"/>
      <c r="AH255" s="51"/>
      <c r="AI255" s="53"/>
      <c r="AJ255" s="61"/>
      <c r="AK255" s="51"/>
      <c r="AL255" s="50"/>
      <c r="AM255" s="62"/>
      <c r="AN255" s="59"/>
      <c r="AO255" s="50"/>
      <c r="AP255" s="51"/>
      <c r="AQ255" s="53"/>
      <c r="AR255" s="61">
        <v>42297</v>
      </c>
      <c r="AS255" s="51" t="s">
        <v>1484</v>
      </c>
      <c r="AT255" s="62">
        <v>0.5</v>
      </c>
      <c r="AU255" s="62">
        <v>0.5</v>
      </c>
      <c r="AV255" s="59">
        <v>0.5</v>
      </c>
      <c r="AW255" s="50" t="s">
        <v>121</v>
      </c>
      <c r="AX255" s="51" t="s">
        <v>1488</v>
      </c>
      <c r="AY255" s="53" t="s">
        <v>148</v>
      </c>
      <c r="AZ255" s="61"/>
      <c r="BA255" s="51"/>
      <c r="BB255" s="50"/>
      <c r="BC255" s="62" t="s">
        <v>133</v>
      </c>
      <c r="BD255" s="59" t="s">
        <v>133</v>
      </c>
      <c r="BE255" s="50" t="s">
        <v>133</v>
      </c>
      <c r="BF255" s="51"/>
      <c r="BG255" s="53"/>
      <c r="BH255" s="63"/>
      <c r="BI255" s="51"/>
      <c r="BJ255" s="64"/>
      <c r="BK255" s="62" t="s">
        <v>133</v>
      </c>
      <c r="BL255" s="59" t="s">
        <v>133</v>
      </c>
      <c r="BM255" s="50" t="s">
        <v>133</v>
      </c>
      <c r="BN255" s="51"/>
      <c r="BO255" s="53"/>
      <c r="BP255" s="48" t="s">
        <v>149</v>
      </c>
      <c r="BQ255" s="56" t="str">
        <f t="shared" si="3"/>
        <v/>
      </c>
      <c r="BR255" s="50"/>
      <c r="BS255" s="51"/>
      <c r="BT255" s="53"/>
    </row>
    <row r="256" spans="1:72" ht="409.5" x14ac:dyDescent="0.25">
      <c r="A256" s="48">
        <v>21</v>
      </c>
      <c r="B256" s="49">
        <v>42258</v>
      </c>
      <c r="C256" s="50" t="s">
        <v>274</v>
      </c>
      <c r="D256" s="51" t="s">
        <v>1489</v>
      </c>
      <c r="E256" s="49">
        <v>42258</v>
      </c>
      <c r="F256" s="50" t="s">
        <v>1490</v>
      </c>
      <c r="G256" s="52" t="s">
        <v>1491</v>
      </c>
      <c r="H256" s="53" t="s">
        <v>330</v>
      </c>
      <c r="I256" s="54" t="s">
        <v>1492</v>
      </c>
      <c r="J256" s="51" t="s">
        <v>1493</v>
      </c>
      <c r="K256" s="50">
        <v>1</v>
      </c>
      <c r="L256" s="50" t="s">
        <v>173</v>
      </c>
      <c r="M256" s="51" t="s">
        <v>1494</v>
      </c>
      <c r="N256" s="55">
        <v>1</v>
      </c>
      <c r="O256" s="49">
        <v>42268</v>
      </c>
      <c r="P256" s="49">
        <v>42338</v>
      </c>
      <c r="Q256" s="56" t="str">
        <f>IF(H256="","",VLOOKUP(H256,#REF!,2,FALSE))</f>
        <v>Gerente General</v>
      </c>
      <c r="R256" s="51" t="s">
        <v>334</v>
      </c>
      <c r="S256" s="51" t="s">
        <v>1145</v>
      </c>
      <c r="T256" s="51" t="s">
        <v>1146</v>
      </c>
      <c r="U256" s="51" t="s">
        <v>1147</v>
      </c>
      <c r="V256" s="51" t="s">
        <v>417</v>
      </c>
      <c r="W256" s="57" t="s">
        <v>120</v>
      </c>
      <c r="X256" s="58"/>
      <c r="Y256" s="59"/>
      <c r="Z256" s="50"/>
      <c r="AA256" s="60"/>
      <c r="AB256" s="61"/>
      <c r="AC256" s="51"/>
      <c r="AD256" s="50"/>
      <c r="AE256" s="62"/>
      <c r="AF256" s="59"/>
      <c r="AG256" s="50"/>
      <c r="AH256" s="51"/>
      <c r="AI256" s="53"/>
      <c r="AJ256" s="61"/>
      <c r="AK256" s="52"/>
      <c r="AL256" s="50"/>
      <c r="AM256" s="62"/>
      <c r="AN256" s="59"/>
      <c r="AO256" s="50"/>
      <c r="AP256" s="51"/>
      <c r="AQ256" s="53"/>
      <c r="AR256" s="61"/>
      <c r="AS256" s="51"/>
      <c r="AT256" s="50"/>
      <c r="AU256" s="62" t="s">
        <v>133</v>
      </c>
      <c r="AV256" s="59" t="s">
        <v>133</v>
      </c>
      <c r="AW256" s="50" t="s">
        <v>133</v>
      </c>
      <c r="AX256" s="51"/>
      <c r="AY256" s="53"/>
      <c r="AZ256" s="61"/>
      <c r="BA256" s="51"/>
      <c r="BB256" s="50"/>
      <c r="BC256" s="62" t="s">
        <v>133</v>
      </c>
      <c r="BD256" s="59" t="s">
        <v>133</v>
      </c>
      <c r="BE256" s="50" t="s">
        <v>133</v>
      </c>
      <c r="BF256" s="51"/>
      <c r="BG256" s="53"/>
      <c r="BH256" s="63"/>
      <c r="BI256" s="51"/>
      <c r="BJ256" s="64"/>
      <c r="BK256" s="62" t="s">
        <v>133</v>
      </c>
      <c r="BL256" s="59" t="s">
        <v>133</v>
      </c>
      <c r="BM256" s="50" t="s">
        <v>133</v>
      </c>
      <c r="BN256" s="51"/>
      <c r="BO256" s="53"/>
      <c r="BP256" s="48" t="s">
        <v>149</v>
      </c>
      <c r="BQ256" s="56" t="str">
        <f t="shared" si="3"/>
        <v/>
      </c>
      <c r="BR256" s="50"/>
      <c r="BS256" s="51"/>
      <c r="BT256" s="53"/>
    </row>
    <row r="257" spans="1:72" ht="360" x14ac:dyDescent="0.25">
      <c r="A257" s="48">
        <v>21</v>
      </c>
      <c r="B257" s="49">
        <v>42258</v>
      </c>
      <c r="C257" s="50" t="s">
        <v>274</v>
      </c>
      <c r="D257" s="51" t="s">
        <v>1489</v>
      </c>
      <c r="E257" s="49">
        <v>42258</v>
      </c>
      <c r="F257" s="50" t="s">
        <v>1495</v>
      </c>
      <c r="G257" s="52" t="s">
        <v>1496</v>
      </c>
      <c r="H257" s="53" t="s">
        <v>278</v>
      </c>
      <c r="I257" s="54" t="s">
        <v>1497</v>
      </c>
      <c r="J257" s="51" t="s">
        <v>299</v>
      </c>
      <c r="K257" s="50">
        <v>1</v>
      </c>
      <c r="L257" s="50" t="s">
        <v>173</v>
      </c>
      <c r="M257" s="51" t="s">
        <v>281</v>
      </c>
      <c r="N257" s="55">
        <v>1</v>
      </c>
      <c r="O257" s="49">
        <v>42268</v>
      </c>
      <c r="P257" s="49">
        <v>42449</v>
      </c>
      <c r="Q257" s="56" t="str">
        <f>IF(H257="","",VLOOKUP(H257,#REF!,2,FALSE))</f>
        <v>Secretario General</v>
      </c>
      <c r="R257" s="51" t="s">
        <v>282</v>
      </c>
      <c r="S257" s="51" t="s">
        <v>283</v>
      </c>
      <c r="T257" s="51" t="s">
        <v>284</v>
      </c>
      <c r="U257" s="51" t="s">
        <v>285</v>
      </c>
      <c r="V257" s="51" t="s">
        <v>155</v>
      </c>
      <c r="W257" s="57" t="s">
        <v>156</v>
      </c>
      <c r="X257" s="58"/>
      <c r="Y257" s="59"/>
      <c r="Z257" s="50"/>
      <c r="AA257" s="60"/>
      <c r="AB257" s="61"/>
      <c r="AC257" s="51"/>
      <c r="AD257" s="50"/>
      <c r="AE257" s="62"/>
      <c r="AF257" s="59"/>
      <c r="AG257" s="50"/>
      <c r="AH257" s="51"/>
      <c r="AI257" s="53"/>
      <c r="AJ257" s="61"/>
      <c r="AK257" s="52"/>
      <c r="AL257" s="50"/>
      <c r="AM257" s="62"/>
      <c r="AN257" s="59"/>
      <c r="AO257" s="50"/>
      <c r="AP257" s="51"/>
      <c r="AQ257" s="53"/>
      <c r="AR257" s="61">
        <v>42296</v>
      </c>
      <c r="AS257" s="51" t="s">
        <v>301</v>
      </c>
      <c r="AT257" s="50">
        <v>0</v>
      </c>
      <c r="AU257" s="62">
        <v>0</v>
      </c>
      <c r="AV257" s="59">
        <v>0</v>
      </c>
      <c r="AW257" s="50" t="s">
        <v>121</v>
      </c>
      <c r="AX257" s="51" t="s">
        <v>989</v>
      </c>
      <c r="AY257" s="53" t="s">
        <v>145</v>
      </c>
      <c r="AZ257" s="61"/>
      <c r="BA257" s="51"/>
      <c r="BB257" s="50"/>
      <c r="BC257" s="62" t="s">
        <v>133</v>
      </c>
      <c r="BD257" s="59" t="s">
        <v>133</v>
      </c>
      <c r="BE257" s="50" t="s">
        <v>133</v>
      </c>
      <c r="BF257" s="51"/>
      <c r="BG257" s="53"/>
      <c r="BH257" s="63"/>
      <c r="BI257" s="51"/>
      <c r="BJ257" s="64"/>
      <c r="BK257" s="62" t="s">
        <v>133</v>
      </c>
      <c r="BL257" s="59" t="s">
        <v>133</v>
      </c>
      <c r="BM257" s="50" t="s">
        <v>133</v>
      </c>
      <c r="BN257" s="51"/>
      <c r="BO257" s="53"/>
      <c r="BP257" s="48" t="s">
        <v>149</v>
      </c>
      <c r="BQ257" s="56" t="str">
        <f t="shared" si="3"/>
        <v/>
      </c>
      <c r="BR257" s="50"/>
      <c r="BS257" s="51"/>
      <c r="BT257" s="53"/>
    </row>
    <row r="258" spans="1:72" ht="348.75" x14ac:dyDescent="0.25">
      <c r="A258" s="48">
        <v>21</v>
      </c>
      <c r="B258" s="49">
        <v>42258</v>
      </c>
      <c r="C258" s="50" t="s">
        <v>274</v>
      </c>
      <c r="D258" s="51" t="s">
        <v>1489</v>
      </c>
      <c r="E258" s="49">
        <v>42258</v>
      </c>
      <c r="F258" s="50" t="s">
        <v>1498</v>
      </c>
      <c r="G258" s="52" t="s">
        <v>1499</v>
      </c>
      <c r="H258" s="53" t="s">
        <v>278</v>
      </c>
      <c r="I258" s="54" t="s">
        <v>1500</v>
      </c>
      <c r="J258" s="51" t="s">
        <v>299</v>
      </c>
      <c r="K258" s="50">
        <v>1</v>
      </c>
      <c r="L258" s="50" t="s">
        <v>173</v>
      </c>
      <c r="M258" s="51" t="s">
        <v>281</v>
      </c>
      <c r="N258" s="55">
        <v>1</v>
      </c>
      <c r="O258" s="49">
        <v>42268</v>
      </c>
      <c r="P258" s="49">
        <v>42449</v>
      </c>
      <c r="Q258" s="56" t="str">
        <f>IF(H258="","",VLOOKUP(H258,#REF!,2,FALSE))</f>
        <v>Secretario General</v>
      </c>
      <c r="R258" s="51" t="s">
        <v>282</v>
      </c>
      <c r="S258" s="51" t="s">
        <v>283</v>
      </c>
      <c r="T258" s="51" t="s">
        <v>284</v>
      </c>
      <c r="U258" s="51" t="s">
        <v>285</v>
      </c>
      <c r="V258" s="51" t="s">
        <v>155</v>
      </c>
      <c r="W258" s="57" t="s">
        <v>156</v>
      </c>
      <c r="X258" s="58"/>
      <c r="Y258" s="59"/>
      <c r="Z258" s="50"/>
      <c r="AA258" s="60"/>
      <c r="AB258" s="61"/>
      <c r="AC258" s="51"/>
      <c r="AD258" s="50"/>
      <c r="AE258" s="62"/>
      <c r="AF258" s="59"/>
      <c r="AG258" s="50"/>
      <c r="AH258" s="51"/>
      <c r="AI258" s="53"/>
      <c r="AJ258" s="61"/>
      <c r="AK258" s="52"/>
      <c r="AL258" s="50"/>
      <c r="AM258" s="62"/>
      <c r="AN258" s="59"/>
      <c r="AO258" s="50"/>
      <c r="AP258" s="51"/>
      <c r="AQ258" s="53"/>
      <c r="AR258" s="61">
        <v>42296</v>
      </c>
      <c r="AS258" s="51" t="s">
        <v>301</v>
      </c>
      <c r="AT258" s="50">
        <v>0</v>
      </c>
      <c r="AU258" s="62">
        <v>0</v>
      </c>
      <c r="AV258" s="59">
        <v>0</v>
      </c>
      <c r="AW258" s="50" t="s">
        <v>121</v>
      </c>
      <c r="AX258" s="51" t="s">
        <v>989</v>
      </c>
      <c r="AY258" s="53" t="s">
        <v>145</v>
      </c>
      <c r="AZ258" s="61"/>
      <c r="BA258" s="51"/>
      <c r="BB258" s="50"/>
      <c r="BC258" s="62" t="s">
        <v>133</v>
      </c>
      <c r="BD258" s="59" t="s">
        <v>133</v>
      </c>
      <c r="BE258" s="50" t="s">
        <v>133</v>
      </c>
      <c r="BF258" s="51"/>
      <c r="BG258" s="53"/>
      <c r="BH258" s="63"/>
      <c r="BI258" s="51"/>
      <c r="BJ258" s="64"/>
      <c r="BK258" s="62" t="s">
        <v>133</v>
      </c>
      <c r="BL258" s="59" t="s">
        <v>133</v>
      </c>
      <c r="BM258" s="50" t="s">
        <v>133</v>
      </c>
      <c r="BN258" s="51"/>
      <c r="BO258" s="53"/>
      <c r="BP258" s="48" t="s">
        <v>149</v>
      </c>
      <c r="BQ258" s="56" t="str">
        <f t="shared" si="3"/>
        <v/>
      </c>
      <c r="BR258" s="50"/>
      <c r="BS258" s="51"/>
      <c r="BT258" s="53"/>
    </row>
    <row r="259" spans="1:72" ht="409.5" x14ac:dyDescent="0.25">
      <c r="A259" s="48">
        <v>21</v>
      </c>
      <c r="B259" s="49">
        <v>42258</v>
      </c>
      <c r="C259" s="50" t="s">
        <v>274</v>
      </c>
      <c r="D259" s="51" t="s">
        <v>1489</v>
      </c>
      <c r="E259" s="49">
        <v>42258</v>
      </c>
      <c r="F259" s="50" t="s">
        <v>1501</v>
      </c>
      <c r="G259" s="52" t="s">
        <v>1502</v>
      </c>
      <c r="H259" s="53" t="s">
        <v>278</v>
      </c>
      <c r="I259" s="54" t="s">
        <v>1503</v>
      </c>
      <c r="J259" s="51" t="s">
        <v>1504</v>
      </c>
      <c r="K259" s="50">
        <v>1</v>
      </c>
      <c r="L259" s="50" t="s">
        <v>173</v>
      </c>
      <c r="M259" s="51" t="s">
        <v>1505</v>
      </c>
      <c r="N259" s="55">
        <v>1</v>
      </c>
      <c r="O259" s="49">
        <v>42292</v>
      </c>
      <c r="P259" s="49">
        <v>42384</v>
      </c>
      <c r="Q259" s="56" t="str">
        <f>IF(H259="","",VLOOKUP(H259,#REF!,2,FALSE))</f>
        <v>Secretario General</v>
      </c>
      <c r="R259" s="51" t="s">
        <v>282</v>
      </c>
      <c r="S259" s="51" t="s">
        <v>1506</v>
      </c>
      <c r="T259" s="51" t="s">
        <v>1507</v>
      </c>
      <c r="U259" s="51" t="s">
        <v>1508</v>
      </c>
      <c r="V259" s="51" t="s">
        <v>417</v>
      </c>
      <c r="W259" s="57" t="s">
        <v>120</v>
      </c>
      <c r="X259" s="58"/>
      <c r="Y259" s="59"/>
      <c r="Z259" s="50"/>
      <c r="AA259" s="60"/>
      <c r="AB259" s="61"/>
      <c r="AC259" s="51"/>
      <c r="AD259" s="50"/>
      <c r="AE259" s="62"/>
      <c r="AF259" s="59"/>
      <c r="AG259" s="50"/>
      <c r="AH259" s="51"/>
      <c r="AI259" s="53"/>
      <c r="AJ259" s="61"/>
      <c r="AK259" s="52"/>
      <c r="AL259" s="50"/>
      <c r="AM259" s="62"/>
      <c r="AN259" s="59"/>
      <c r="AO259" s="50"/>
      <c r="AP259" s="51"/>
      <c r="AQ259" s="53"/>
      <c r="AR259" s="61"/>
      <c r="AS259" s="51"/>
      <c r="AT259" s="50"/>
      <c r="AU259" s="62" t="s">
        <v>133</v>
      </c>
      <c r="AV259" s="59" t="s">
        <v>133</v>
      </c>
      <c r="AW259" s="50" t="s">
        <v>133</v>
      </c>
      <c r="AX259" s="51"/>
      <c r="AY259" s="53"/>
      <c r="AZ259" s="61"/>
      <c r="BA259" s="51"/>
      <c r="BB259" s="50"/>
      <c r="BC259" s="62" t="s">
        <v>133</v>
      </c>
      <c r="BD259" s="59" t="s">
        <v>133</v>
      </c>
      <c r="BE259" s="50" t="s">
        <v>133</v>
      </c>
      <c r="BF259" s="51"/>
      <c r="BG259" s="53"/>
      <c r="BH259" s="63"/>
      <c r="BI259" s="51"/>
      <c r="BJ259" s="64"/>
      <c r="BK259" s="62" t="s">
        <v>133</v>
      </c>
      <c r="BL259" s="59" t="s">
        <v>133</v>
      </c>
      <c r="BM259" s="50" t="s">
        <v>133</v>
      </c>
      <c r="BN259" s="51"/>
      <c r="BO259" s="53"/>
      <c r="BP259" s="48" t="s">
        <v>149</v>
      </c>
      <c r="BQ259" s="56" t="str">
        <f t="shared" si="3"/>
        <v/>
      </c>
      <c r="BR259" s="50"/>
      <c r="BS259" s="51"/>
      <c r="BT259" s="53"/>
    </row>
    <row r="260" spans="1:72" ht="409.5" x14ac:dyDescent="0.25">
      <c r="A260" s="48">
        <v>21</v>
      </c>
      <c r="B260" s="49">
        <v>42258</v>
      </c>
      <c r="C260" s="50" t="s">
        <v>274</v>
      </c>
      <c r="D260" s="51" t="s">
        <v>1489</v>
      </c>
      <c r="E260" s="49">
        <v>42258</v>
      </c>
      <c r="F260" s="50" t="s">
        <v>1509</v>
      </c>
      <c r="G260" s="52" t="s">
        <v>1510</v>
      </c>
      <c r="H260" s="53" t="s">
        <v>278</v>
      </c>
      <c r="I260" s="54" t="s">
        <v>1511</v>
      </c>
      <c r="J260" s="51" t="s">
        <v>299</v>
      </c>
      <c r="K260" s="50">
        <v>1</v>
      </c>
      <c r="L260" s="50" t="s">
        <v>173</v>
      </c>
      <c r="M260" s="51" t="s">
        <v>281</v>
      </c>
      <c r="N260" s="55">
        <v>1</v>
      </c>
      <c r="O260" s="49">
        <v>42268</v>
      </c>
      <c r="P260" s="49">
        <v>42449</v>
      </c>
      <c r="Q260" s="56" t="str">
        <f>IF(H260="","",VLOOKUP(H260,#REF!,2,FALSE))</f>
        <v>Secretario General</v>
      </c>
      <c r="R260" s="51" t="s">
        <v>282</v>
      </c>
      <c r="S260" s="51" t="s">
        <v>283</v>
      </c>
      <c r="T260" s="51" t="s">
        <v>284</v>
      </c>
      <c r="U260" s="51" t="s">
        <v>285</v>
      </c>
      <c r="V260" s="51" t="s">
        <v>155</v>
      </c>
      <c r="W260" s="57" t="s">
        <v>156</v>
      </c>
      <c r="X260" s="58"/>
      <c r="Y260" s="59"/>
      <c r="Z260" s="50"/>
      <c r="AA260" s="60"/>
      <c r="AB260" s="61"/>
      <c r="AC260" s="51"/>
      <c r="AD260" s="50"/>
      <c r="AE260" s="62"/>
      <c r="AF260" s="59"/>
      <c r="AG260" s="50"/>
      <c r="AH260" s="51"/>
      <c r="AI260" s="53"/>
      <c r="AJ260" s="61"/>
      <c r="AK260" s="52"/>
      <c r="AL260" s="50"/>
      <c r="AM260" s="62"/>
      <c r="AN260" s="59"/>
      <c r="AO260" s="50"/>
      <c r="AP260" s="51"/>
      <c r="AQ260" s="53"/>
      <c r="AR260" s="61">
        <v>42296</v>
      </c>
      <c r="AS260" s="51" t="s">
        <v>301</v>
      </c>
      <c r="AT260" s="50">
        <v>0</v>
      </c>
      <c r="AU260" s="62">
        <v>0</v>
      </c>
      <c r="AV260" s="59">
        <v>0</v>
      </c>
      <c r="AW260" s="50" t="s">
        <v>121</v>
      </c>
      <c r="AX260" s="51" t="s">
        <v>989</v>
      </c>
      <c r="AY260" s="53" t="s">
        <v>145</v>
      </c>
      <c r="AZ260" s="61"/>
      <c r="BA260" s="51"/>
      <c r="BB260" s="50"/>
      <c r="BC260" s="62" t="s">
        <v>133</v>
      </c>
      <c r="BD260" s="59" t="s">
        <v>133</v>
      </c>
      <c r="BE260" s="50" t="s">
        <v>133</v>
      </c>
      <c r="BF260" s="51"/>
      <c r="BG260" s="53"/>
      <c r="BH260" s="63"/>
      <c r="BI260" s="51"/>
      <c r="BJ260" s="64"/>
      <c r="BK260" s="62" t="s">
        <v>133</v>
      </c>
      <c r="BL260" s="59" t="s">
        <v>133</v>
      </c>
      <c r="BM260" s="50" t="s">
        <v>133</v>
      </c>
      <c r="BN260" s="51"/>
      <c r="BO260" s="53"/>
      <c r="BP260" s="48" t="s">
        <v>149</v>
      </c>
      <c r="BQ260" s="56" t="str">
        <f t="shared" si="3"/>
        <v/>
      </c>
      <c r="BR260" s="50"/>
      <c r="BS260" s="51"/>
      <c r="BT260" s="53"/>
    </row>
    <row r="261" spans="1:72" ht="236.25" x14ac:dyDescent="0.25">
      <c r="A261" s="48">
        <v>21</v>
      </c>
      <c r="B261" s="49">
        <v>42258</v>
      </c>
      <c r="C261" s="50" t="s">
        <v>274</v>
      </c>
      <c r="D261" s="51" t="s">
        <v>1489</v>
      </c>
      <c r="E261" s="49">
        <v>42258</v>
      </c>
      <c r="F261" s="50" t="s">
        <v>1512</v>
      </c>
      <c r="G261" s="52" t="s">
        <v>1513</v>
      </c>
      <c r="H261" s="53" t="s">
        <v>278</v>
      </c>
      <c r="I261" s="54" t="s">
        <v>1514</v>
      </c>
      <c r="J261" s="51" t="s">
        <v>1515</v>
      </c>
      <c r="K261" s="50">
        <v>1</v>
      </c>
      <c r="L261" s="50" t="s">
        <v>173</v>
      </c>
      <c r="M261" s="51" t="s">
        <v>281</v>
      </c>
      <c r="N261" s="55">
        <v>1</v>
      </c>
      <c r="O261" s="49">
        <v>42268</v>
      </c>
      <c r="P261" s="49">
        <v>42369</v>
      </c>
      <c r="Q261" s="56" t="str">
        <f>IF(H261="","",VLOOKUP(H261,#REF!,2,FALSE))</f>
        <v>Secretario General</v>
      </c>
      <c r="R261" s="51" t="s">
        <v>282</v>
      </c>
      <c r="S261" s="51" t="s">
        <v>283</v>
      </c>
      <c r="T261" s="51" t="s">
        <v>284</v>
      </c>
      <c r="U261" s="51" t="s">
        <v>285</v>
      </c>
      <c r="V261" s="51" t="s">
        <v>119</v>
      </c>
      <c r="W261" s="57" t="s">
        <v>120</v>
      </c>
      <c r="X261" s="58"/>
      <c r="Y261" s="59"/>
      <c r="Z261" s="50"/>
      <c r="AA261" s="60"/>
      <c r="AB261" s="61"/>
      <c r="AC261" s="51"/>
      <c r="AD261" s="50"/>
      <c r="AE261" s="62"/>
      <c r="AF261" s="59"/>
      <c r="AG261" s="50"/>
      <c r="AH261" s="51"/>
      <c r="AI261" s="53"/>
      <c r="AJ261" s="61"/>
      <c r="AK261" s="52"/>
      <c r="AL261" s="50"/>
      <c r="AM261" s="62"/>
      <c r="AN261" s="59"/>
      <c r="AO261" s="50"/>
      <c r="AP261" s="51"/>
      <c r="AQ261" s="53"/>
      <c r="AR261" s="61"/>
      <c r="AS261" s="51"/>
      <c r="AT261" s="50"/>
      <c r="AU261" s="62" t="s">
        <v>133</v>
      </c>
      <c r="AV261" s="59" t="s">
        <v>133</v>
      </c>
      <c r="AW261" s="50" t="s">
        <v>133</v>
      </c>
      <c r="AX261" s="51"/>
      <c r="AY261" s="53"/>
      <c r="AZ261" s="61"/>
      <c r="BA261" s="51"/>
      <c r="BB261" s="50"/>
      <c r="BC261" s="62" t="s">
        <v>133</v>
      </c>
      <c r="BD261" s="59" t="s">
        <v>133</v>
      </c>
      <c r="BE261" s="50" t="s">
        <v>133</v>
      </c>
      <c r="BF261" s="51"/>
      <c r="BG261" s="53"/>
      <c r="BH261" s="63"/>
      <c r="BI261" s="51"/>
      <c r="BJ261" s="64"/>
      <c r="BK261" s="62" t="s">
        <v>133</v>
      </c>
      <c r="BL261" s="59" t="s">
        <v>133</v>
      </c>
      <c r="BM261" s="50" t="s">
        <v>133</v>
      </c>
      <c r="BN261" s="51"/>
      <c r="BO261" s="53"/>
      <c r="BP261" s="48" t="s">
        <v>149</v>
      </c>
      <c r="BQ261" s="56" t="str">
        <f t="shared" si="3"/>
        <v/>
      </c>
      <c r="BR261" s="50"/>
      <c r="BS261" s="51"/>
      <c r="BT261" s="53"/>
    </row>
    <row r="262" spans="1:72" ht="409.5" x14ac:dyDescent="0.25">
      <c r="A262" s="48">
        <v>21</v>
      </c>
      <c r="B262" s="49">
        <v>42258</v>
      </c>
      <c r="C262" s="50" t="s">
        <v>274</v>
      </c>
      <c r="D262" s="51" t="s">
        <v>1489</v>
      </c>
      <c r="E262" s="49">
        <v>42258</v>
      </c>
      <c r="F262" s="50" t="s">
        <v>1516</v>
      </c>
      <c r="G262" s="52" t="s">
        <v>1517</v>
      </c>
      <c r="H262" s="53" t="s">
        <v>278</v>
      </c>
      <c r="I262" s="54" t="s">
        <v>1518</v>
      </c>
      <c r="J262" s="51" t="s">
        <v>544</v>
      </c>
      <c r="K262" s="50">
        <v>1</v>
      </c>
      <c r="L262" s="50" t="s">
        <v>173</v>
      </c>
      <c r="M262" s="51" t="s">
        <v>545</v>
      </c>
      <c r="N262" s="55">
        <v>1</v>
      </c>
      <c r="O262" s="49">
        <v>42268</v>
      </c>
      <c r="P262" s="49">
        <v>42459</v>
      </c>
      <c r="Q262" s="56" t="str">
        <f>IF(H262="","",VLOOKUP(H262,#REF!,2,FALSE))</f>
        <v>Secretario General</v>
      </c>
      <c r="R262" s="51" t="s">
        <v>282</v>
      </c>
      <c r="S262" s="51" t="s">
        <v>546</v>
      </c>
      <c r="T262" s="51" t="s">
        <v>547</v>
      </c>
      <c r="U262" s="51" t="s">
        <v>548</v>
      </c>
      <c r="V262" s="51" t="s">
        <v>155</v>
      </c>
      <c r="W262" s="57" t="s">
        <v>156</v>
      </c>
      <c r="X262" s="58" t="s">
        <v>528</v>
      </c>
      <c r="Y262" s="59" t="s">
        <v>528</v>
      </c>
      <c r="Z262" s="50" t="s">
        <v>529</v>
      </c>
      <c r="AA262" s="60" t="s">
        <v>530</v>
      </c>
      <c r="AB262" s="61" t="s">
        <v>531</v>
      </c>
      <c r="AC262" s="51" t="s">
        <v>532</v>
      </c>
      <c r="AD262" s="50" t="s">
        <v>533</v>
      </c>
      <c r="AE262" s="62" t="s">
        <v>533</v>
      </c>
      <c r="AF262" s="59" t="s">
        <v>534</v>
      </c>
      <c r="AG262" s="50" t="s">
        <v>535</v>
      </c>
      <c r="AH262" s="51" t="s">
        <v>536</v>
      </c>
      <c r="AI262" s="53" t="s">
        <v>537</v>
      </c>
      <c r="AJ262" s="61" t="s">
        <v>538</v>
      </c>
      <c r="AK262" s="52" t="s">
        <v>539</v>
      </c>
      <c r="AL262" s="50" t="s">
        <v>540</v>
      </c>
      <c r="AM262" s="62" t="s">
        <v>540</v>
      </c>
      <c r="AN262" s="59" t="s">
        <v>534</v>
      </c>
      <c r="AO262" s="50" t="s">
        <v>535</v>
      </c>
      <c r="AP262" s="51" t="s">
        <v>541</v>
      </c>
      <c r="AQ262" s="53" t="s">
        <v>542</v>
      </c>
      <c r="AR262" s="61">
        <v>42296</v>
      </c>
      <c r="AS262" s="51" t="s">
        <v>1519</v>
      </c>
      <c r="AT262" s="50">
        <v>1</v>
      </c>
      <c r="AU262" s="62">
        <v>1</v>
      </c>
      <c r="AV262" s="59">
        <v>1</v>
      </c>
      <c r="AW262" s="50" t="s">
        <v>130</v>
      </c>
      <c r="AX262" s="51" t="s">
        <v>550</v>
      </c>
      <c r="AY262" s="53" t="s">
        <v>551</v>
      </c>
      <c r="AZ262" s="61"/>
      <c r="BA262" s="51"/>
      <c r="BB262" s="50"/>
      <c r="BC262" s="62" t="s">
        <v>133</v>
      </c>
      <c r="BD262" s="59" t="s">
        <v>133</v>
      </c>
      <c r="BE262" s="50" t="s">
        <v>133</v>
      </c>
      <c r="BF262" s="51"/>
      <c r="BG262" s="53"/>
      <c r="BH262" s="63"/>
      <c r="BI262" s="51"/>
      <c r="BJ262" s="64"/>
      <c r="BK262" s="62" t="s">
        <v>133</v>
      </c>
      <c r="BL262" s="59" t="s">
        <v>133</v>
      </c>
      <c r="BM262" s="50" t="s">
        <v>133</v>
      </c>
      <c r="BN262" s="51"/>
      <c r="BO262" s="53"/>
      <c r="BP262" s="48" t="s">
        <v>134</v>
      </c>
      <c r="BQ262" s="56" t="str">
        <f t="shared" si="3"/>
        <v>SG: Nicolás David Castillo González
CJ: Camilo Andrés Caicedo Estrada</v>
      </c>
      <c r="BR262" s="50"/>
      <c r="BS262" s="51"/>
      <c r="BT262" s="53"/>
    </row>
    <row r="263" spans="1:72" ht="409.5" x14ac:dyDescent="0.25">
      <c r="A263" s="48">
        <v>21</v>
      </c>
      <c r="B263" s="49">
        <v>42258</v>
      </c>
      <c r="C263" s="50" t="s">
        <v>274</v>
      </c>
      <c r="D263" s="51" t="s">
        <v>1489</v>
      </c>
      <c r="E263" s="49">
        <v>42258</v>
      </c>
      <c r="F263" s="50" t="s">
        <v>1520</v>
      </c>
      <c r="G263" s="52" t="s">
        <v>1521</v>
      </c>
      <c r="H263" s="53" t="s">
        <v>278</v>
      </c>
      <c r="I263" s="54" t="s">
        <v>279</v>
      </c>
      <c r="J263" s="51" t="s">
        <v>280</v>
      </c>
      <c r="K263" s="50">
        <v>1</v>
      </c>
      <c r="L263" s="50" t="s">
        <v>173</v>
      </c>
      <c r="M263" s="51" t="s">
        <v>281</v>
      </c>
      <c r="N263" s="55">
        <v>1</v>
      </c>
      <c r="O263" s="49">
        <v>42268</v>
      </c>
      <c r="P263" s="49">
        <v>42459</v>
      </c>
      <c r="Q263" s="56" t="str">
        <f>IF(H263="","",VLOOKUP(H263,#REF!,2,FALSE))</f>
        <v>Secretario General</v>
      </c>
      <c r="R263" s="51" t="s">
        <v>282</v>
      </c>
      <c r="S263" s="51" t="s">
        <v>283</v>
      </c>
      <c r="T263" s="51" t="s">
        <v>284</v>
      </c>
      <c r="U263" s="51" t="s">
        <v>285</v>
      </c>
      <c r="V263" s="51" t="s">
        <v>155</v>
      </c>
      <c r="W263" s="57" t="s">
        <v>156</v>
      </c>
      <c r="X263" s="58"/>
      <c r="Y263" s="59"/>
      <c r="Z263" s="50"/>
      <c r="AA263" s="60"/>
      <c r="AB263" s="61"/>
      <c r="AC263" s="51"/>
      <c r="AD263" s="50"/>
      <c r="AE263" s="62"/>
      <c r="AF263" s="59"/>
      <c r="AG263" s="50"/>
      <c r="AH263" s="51"/>
      <c r="AI263" s="53"/>
      <c r="AJ263" s="61"/>
      <c r="AK263" s="52"/>
      <c r="AL263" s="50"/>
      <c r="AM263" s="62"/>
      <c r="AN263" s="59"/>
      <c r="AO263" s="50"/>
      <c r="AP263" s="51"/>
      <c r="AQ263" s="53"/>
      <c r="AR263" s="61">
        <v>42296</v>
      </c>
      <c r="AS263" s="51" t="s">
        <v>291</v>
      </c>
      <c r="AT263" s="50">
        <v>0</v>
      </c>
      <c r="AU263" s="62">
        <v>0</v>
      </c>
      <c r="AV263" s="59">
        <v>0</v>
      </c>
      <c r="AW263" s="50" t="s">
        <v>121</v>
      </c>
      <c r="AX263" s="51" t="s">
        <v>989</v>
      </c>
      <c r="AY263" s="53" t="s">
        <v>145</v>
      </c>
      <c r="AZ263" s="61"/>
      <c r="BA263" s="51"/>
      <c r="BB263" s="50"/>
      <c r="BC263" s="62" t="s">
        <v>133</v>
      </c>
      <c r="BD263" s="59" t="s">
        <v>133</v>
      </c>
      <c r="BE263" s="50" t="s">
        <v>133</v>
      </c>
      <c r="BF263" s="51"/>
      <c r="BG263" s="53"/>
      <c r="BH263" s="63"/>
      <c r="BI263" s="51"/>
      <c r="BJ263" s="64"/>
      <c r="BK263" s="62" t="s">
        <v>133</v>
      </c>
      <c r="BL263" s="59" t="s">
        <v>133</v>
      </c>
      <c r="BM263" s="50" t="s">
        <v>133</v>
      </c>
      <c r="BN263" s="51"/>
      <c r="BO263" s="53"/>
      <c r="BP263" s="48" t="s">
        <v>149</v>
      </c>
      <c r="BQ263" s="56" t="str">
        <f t="shared" si="3"/>
        <v/>
      </c>
      <c r="BR263" s="50"/>
      <c r="BS263" s="51"/>
      <c r="BT263" s="53"/>
    </row>
    <row r="264" spans="1:72" ht="409.5" x14ac:dyDescent="0.25">
      <c r="A264" s="48">
        <v>21</v>
      </c>
      <c r="B264" s="49">
        <v>42258</v>
      </c>
      <c r="C264" s="50" t="s">
        <v>274</v>
      </c>
      <c r="D264" s="51" t="s">
        <v>1489</v>
      </c>
      <c r="E264" s="49">
        <v>42258</v>
      </c>
      <c r="F264" s="50" t="s">
        <v>1522</v>
      </c>
      <c r="G264" s="52" t="s">
        <v>1523</v>
      </c>
      <c r="H264" s="53" t="s">
        <v>278</v>
      </c>
      <c r="I264" s="54" t="s">
        <v>1524</v>
      </c>
      <c r="J264" s="51" t="s">
        <v>1525</v>
      </c>
      <c r="K264" s="50">
        <v>1</v>
      </c>
      <c r="L264" s="50" t="s">
        <v>173</v>
      </c>
      <c r="M264" s="51" t="s">
        <v>1526</v>
      </c>
      <c r="N264" s="55">
        <v>1</v>
      </c>
      <c r="O264" s="49">
        <v>42268</v>
      </c>
      <c r="P264" s="49">
        <v>42449</v>
      </c>
      <c r="Q264" s="56" t="str">
        <f>IF(H264="","",VLOOKUP(H264,#REF!,2,FALSE))</f>
        <v>Secretario General</v>
      </c>
      <c r="R264" s="51" t="s">
        <v>282</v>
      </c>
      <c r="S264" s="51" t="s">
        <v>283</v>
      </c>
      <c r="T264" s="51" t="s">
        <v>284</v>
      </c>
      <c r="U264" s="51" t="s">
        <v>285</v>
      </c>
      <c r="V264" s="51" t="s">
        <v>119</v>
      </c>
      <c r="W264" s="57" t="s">
        <v>120</v>
      </c>
      <c r="X264" s="58"/>
      <c r="Y264" s="59"/>
      <c r="Z264" s="50"/>
      <c r="AA264" s="60"/>
      <c r="AB264" s="61"/>
      <c r="AC264" s="51"/>
      <c r="AD264" s="50"/>
      <c r="AE264" s="62"/>
      <c r="AF264" s="59"/>
      <c r="AG264" s="50"/>
      <c r="AH264" s="51"/>
      <c r="AI264" s="53"/>
      <c r="AJ264" s="61"/>
      <c r="AK264" s="52"/>
      <c r="AL264" s="50"/>
      <c r="AM264" s="62"/>
      <c r="AN264" s="59"/>
      <c r="AO264" s="50"/>
      <c r="AP264" s="51"/>
      <c r="AQ264" s="53"/>
      <c r="AR264" s="61"/>
      <c r="AS264" s="51"/>
      <c r="AT264" s="50"/>
      <c r="AU264" s="62" t="s">
        <v>133</v>
      </c>
      <c r="AV264" s="59" t="s">
        <v>133</v>
      </c>
      <c r="AW264" s="50" t="s">
        <v>133</v>
      </c>
      <c r="AX264" s="51"/>
      <c r="AY264" s="53"/>
      <c r="AZ264" s="61"/>
      <c r="BA264" s="51"/>
      <c r="BB264" s="50"/>
      <c r="BC264" s="62" t="s">
        <v>133</v>
      </c>
      <c r="BD264" s="59" t="s">
        <v>133</v>
      </c>
      <c r="BE264" s="50" t="s">
        <v>133</v>
      </c>
      <c r="BF264" s="51"/>
      <c r="BG264" s="53"/>
      <c r="BH264" s="63"/>
      <c r="BI264" s="51"/>
      <c r="BJ264" s="64"/>
      <c r="BK264" s="62" t="s">
        <v>133</v>
      </c>
      <c r="BL264" s="59" t="s">
        <v>133</v>
      </c>
      <c r="BM264" s="50" t="s">
        <v>133</v>
      </c>
      <c r="BN264" s="51"/>
      <c r="BO264" s="53"/>
      <c r="BP264" s="48" t="s">
        <v>149</v>
      </c>
      <c r="BQ264" s="56" t="str">
        <f t="shared" si="3"/>
        <v/>
      </c>
      <c r="BR264" s="50"/>
      <c r="BS264" s="51"/>
      <c r="BT264" s="53"/>
    </row>
    <row r="265" spans="1:72" ht="409.5" x14ac:dyDescent="0.25">
      <c r="A265" s="48">
        <v>21</v>
      </c>
      <c r="B265" s="49">
        <v>42258</v>
      </c>
      <c r="C265" s="50" t="s">
        <v>274</v>
      </c>
      <c r="D265" s="51" t="s">
        <v>1489</v>
      </c>
      <c r="E265" s="49">
        <v>42258</v>
      </c>
      <c r="F265" s="50" t="s">
        <v>1527</v>
      </c>
      <c r="G265" s="52" t="s">
        <v>1528</v>
      </c>
      <c r="H265" s="53" t="s">
        <v>278</v>
      </c>
      <c r="I265" s="54" t="s">
        <v>514</v>
      </c>
      <c r="J265" s="51" t="s">
        <v>299</v>
      </c>
      <c r="K265" s="50">
        <v>1</v>
      </c>
      <c r="L265" s="50" t="s">
        <v>173</v>
      </c>
      <c r="M265" s="51" t="s">
        <v>281</v>
      </c>
      <c r="N265" s="55">
        <v>1</v>
      </c>
      <c r="O265" s="49">
        <v>42268</v>
      </c>
      <c r="P265" s="49">
        <v>42449</v>
      </c>
      <c r="Q265" s="56" t="str">
        <f>IF(H265="","",VLOOKUP(H265,#REF!,2,FALSE))</f>
        <v>Secretario General</v>
      </c>
      <c r="R265" s="51" t="s">
        <v>282</v>
      </c>
      <c r="S265" s="51" t="s">
        <v>283</v>
      </c>
      <c r="T265" s="51" t="s">
        <v>284</v>
      </c>
      <c r="U265" s="51" t="s">
        <v>285</v>
      </c>
      <c r="V265" s="51" t="s">
        <v>155</v>
      </c>
      <c r="W265" s="57" t="s">
        <v>156</v>
      </c>
      <c r="X265" s="58"/>
      <c r="Y265" s="59"/>
      <c r="Z265" s="50"/>
      <c r="AA265" s="60"/>
      <c r="AB265" s="61"/>
      <c r="AC265" s="51"/>
      <c r="AD265" s="50"/>
      <c r="AE265" s="62"/>
      <c r="AF265" s="59"/>
      <c r="AG265" s="50"/>
      <c r="AH265" s="51"/>
      <c r="AI265" s="53"/>
      <c r="AJ265" s="61"/>
      <c r="AK265" s="52"/>
      <c r="AL265" s="50"/>
      <c r="AM265" s="62"/>
      <c r="AN265" s="59"/>
      <c r="AO265" s="50"/>
      <c r="AP265" s="51"/>
      <c r="AQ265" s="53"/>
      <c r="AR265" s="61">
        <v>42296</v>
      </c>
      <c r="AS265" s="51" t="s">
        <v>301</v>
      </c>
      <c r="AT265" s="50">
        <v>0</v>
      </c>
      <c r="AU265" s="62">
        <v>0</v>
      </c>
      <c r="AV265" s="59">
        <v>0</v>
      </c>
      <c r="AW265" s="50" t="s">
        <v>121</v>
      </c>
      <c r="AX265" s="51" t="s">
        <v>989</v>
      </c>
      <c r="AY265" s="53" t="s">
        <v>145</v>
      </c>
      <c r="AZ265" s="61"/>
      <c r="BA265" s="51"/>
      <c r="BB265" s="50"/>
      <c r="BC265" s="62" t="s">
        <v>133</v>
      </c>
      <c r="BD265" s="59" t="s">
        <v>133</v>
      </c>
      <c r="BE265" s="50" t="s">
        <v>133</v>
      </c>
      <c r="BF265" s="51"/>
      <c r="BG265" s="53"/>
      <c r="BH265" s="63"/>
      <c r="BI265" s="51"/>
      <c r="BJ265" s="64"/>
      <c r="BK265" s="62" t="s">
        <v>133</v>
      </c>
      <c r="BL265" s="59" t="s">
        <v>133</v>
      </c>
      <c r="BM265" s="50" t="s">
        <v>133</v>
      </c>
      <c r="BN265" s="51"/>
      <c r="BO265" s="53"/>
      <c r="BP265" s="48" t="s">
        <v>149</v>
      </c>
      <c r="BQ265" s="56" t="str">
        <f t="shared" si="3"/>
        <v/>
      </c>
      <c r="BR265" s="50"/>
      <c r="BS265" s="51"/>
      <c r="BT265" s="53"/>
    </row>
    <row r="266" spans="1:72" ht="409.5" x14ac:dyDescent="0.25">
      <c r="A266" s="48">
        <v>21</v>
      </c>
      <c r="B266" s="49">
        <v>42258</v>
      </c>
      <c r="C266" s="50" t="s">
        <v>274</v>
      </c>
      <c r="D266" s="51" t="s">
        <v>1489</v>
      </c>
      <c r="E266" s="49">
        <v>42258</v>
      </c>
      <c r="F266" s="50" t="s">
        <v>1529</v>
      </c>
      <c r="G266" s="52" t="s">
        <v>1530</v>
      </c>
      <c r="H266" s="53" t="s">
        <v>330</v>
      </c>
      <c r="I266" s="54" t="s">
        <v>1531</v>
      </c>
      <c r="J266" s="51" t="s">
        <v>1532</v>
      </c>
      <c r="K266" s="50">
        <v>3</v>
      </c>
      <c r="L266" s="50" t="s">
        <v>173</v>
      </c>
      <c r="M266" s="51" t="s">
        <v>1533</v>
      </c>
      <c r="N266" s="55">
        <v>1</v>
      </c>
      <c r="O266" s="49">
        <v>42277</v>
      </c>
      <c r="P266" s="49">
        <v>42623</v>
      </c>
      <c r="Q266" s="56" t="str">
        <f>IF(H266="","",VLOOKUP(H266,#REF!,2,FALSE))</f>
        <v>Gerente General</v>
      </c>
      <c r="R266" s="51" t="s">
        <v>334</v>
      </c>
      <c r="S266" s="51" t="s">
        <v>415</v>
      </c>
      <c r="T266" s="51" t="s">
        <v>1534</v>
      </c>
      <c r="U266" s="51" t="s">
        <v>1535</v>
      </c>
      <c r="V266" s="51" t="s">
        <v>417</v>
      </c>
      <c r="W266" s="57" t="s">
        <v>120</v>
      </c>
      <c r="X266" s="58"/>
      <c r="Y266" s="59"/>
      <c r="Z266" s="50"/>
      <c r="AA266" s="60"/>
      <c r="AB266" s="61"/>
      <c r="AC266" s="51"/>
      <c r="AD266" s="50"/>
      <c r="AE266" s="62"/>
      <c r="AF266" s="59"/>
      <c r="AG266" s="50"/>
      <c r="AH266" s="51"/>
      <c r="AI266" s="53"/>
      <c r="AJ266" s="61"/>
      <c r="AK266" s="52"/>
      <c r="AL266" s="50"/>
      <c r="AM266" s="62"/>
      <c r="AN266" s="59"/>
      <c r="AO266" s="50"/>
      <c r="AP266" s="51"/>
      <c r="AQ266" s="53"/>
      <c r="AR266" s="61">
        <v>42290</v>
      </c>
      <c r="AS266" s="51" t="s">
        <v>1536</v>
      </c>
      <c r="AT266" s="50">
        <v>0</v>
      </c>
      <c r="AU266" s="62">
        <v>0</v>
      </c>
      <c r="AV266" s="59">
        <v>0</v>
      </c>
      <c r="AW266" s="50" t="s">
        <v>121</v>
      </c>
      <c r="AX266" s="51" t="s">
        <v>1537</v>
      </c>
      <c r="AY266" s="53" t="s">
        <v>560</v>
      </c>
      <c r="AZ266" s="61"/>
      <c r="BA266" s="51"/>
      <c r="BB266" s="50"/>
      <c r="BC266" s="62" t="s">
        <v>133</v>
      </c>
      <c r="BD266" s="59" t="s">
        <v>133</v>
      </c>
      <c r="BE266" s="50" t="s">
        <v>133</v>
      </c>
      <c r="BF266" s="51"/>
      <c r="BG266" s="53"/>
      <c r="BH266" s="63"/>
      <c r="BI266" s="51"/>
      <c r="BJ266" s="64"/>
      <c r="BK266" s="62" t="s">
        <v>133</v>
      </c>
      <c r="BL266" s="59" t="s">
        <v>133</v>
      </c>
      <c r="BM266" s="50" t="s">
        <v>133</v>
      </c>
      <c r="BN266" s="51"/>
      <c r="BO266" s="53"/>
      <c r="BP266" s="48" t="s">
        <v>149</v>
      </c>
      <c r="BQ266" s="56" t="str">
        <f t="shared" ref="BQ266:BQ289" si="4">IF(BE266="OK",BG266,IF(AW266="OK",AY266,IF(AO266="OK",AQ266,IF(AG266="OK",AI266,""))))</f>
        <v/>
      </c>
      <c r="BR266" s="50"/>
      <c r="BS266" s="51"/>
      <c r="BT266" s="53"/>
    </row>
    <row r="267" spans="1:72" ht="409.5" x14ac:dyDescent="0.25">
      <c r="A267" s="48">
        <v>21</v>
      </c>
      <c r="B267" s="49">
        <v>42258</v>
      </c>
      <c r="C267" s="50" t="s">
        <v>274</v>
      </c>
      <c r="D267" s="51" t="s">
        <v>1489</v>
      </c>
      <c r="E267" s="49">
        <v>42258</v>
      </c>
      <c r="F267" s="50" t="s">
        <v>1538</v>
      </c>
      <c r="G267" s="52" t="s">
        <v>1539</v>
      </c>
      <c r="H267" s="53" t="s">
        <v>278</v>
      </c>
      <c r="I267" s="54" t="s">
        <v>1540</v>
      </c>
      <c r="J267" s="51" t="s">
        <v>1541</v>
      </c>
      <c r="K267" s="50">
        <v>1</v>
      </c>
      <c r="L267" s="50" t="s">
        <v>173</v>
      </c>
      <c r="M267" s="51" t="s">
        <v>1542</v>
      </c>
      <c r="N267" s="55">
        <v>1</v>
      </c>
      <c r="O267" s="49">
        <v>42268</v>
      </c>
      <c r="P267" s="49">
        <v>42369</v>
      </c>
      <c r="Q267" s="56" t="str">
        <f>IF(H267="","",VLOOKUP(H267,#REF!,2,FALSE))</f>
        <v>Secretario General</v>
      </c>
      <c r="R267" s="51" t="s">
        <v>282</v>
      </c>
      <c r="S267" s="51" t="s">
        <v>1543</v>
      </c>
      <c r="T267" s="51" t="s">
        <v>1544</v>
      </c>
      <c r="U267" s="51" t="s">
        <v>1545</v>
      </c>
      <c r="V267" s="51" t="s">
        <v>119</v>
      </c>
      <c r="W267" s="57" t="s">
        <v>120</v>
      </c>
      <c r="X267" s="58"/>
      <c r="Y267" s="59"/>
      <c r="Z267" s="50"/>
      <c r="AA267" s="60"/>
      <c r="AB267" s="61"/>
      <c r="AC267" s="51"/>
      <c r="AD267" s="50"/>
      <c r="AE267" s="62"/>
      <c r="AF267" s="59"/>
      <c r="AG267" s="50"/>
      <c r="AH267" s="51"/>
      <c r="AI267" s="53"/>
      <c r="AJ267" s="61"/>
      <c r="AK267" s="52"/>
      <c r="AL267" s="50"/>
      <c r="AM267" s="62"/>
      <c r="AN267" s="59"/>
      <c r="AO267" s="50"/>
      <c r="AP267" s="51"/>
      <c r="AQ267" s="53"/>
      <c r="AR267" s="61"/>
      <c r="AS267" s="51"/>
      <c r="AT267" s="50"/>
      <c r="AU267" s="62" t="s">
        <v>133</v>
      </c>
      <c r="AV267" s="59" t="s">
        <v>133</v>
      </c>
      <c r="AW267" s="50" t="s">
        <v>133</v>
      </c>
      <c r="AX267" s="51"/>
      <c r="AY267" s="53"/>
      <c r="AZ267" s="61"/>
      <c r="BA267" s="51"/>
      <c r="BB267" s="50"/>
      <c r="BC267" s="62" t="s">
        <v>133</v>
      </c>
      <c r="BD267" s="59" t="s">
        <v>133</v>
      </c>
      <c r="BE267" s="50" t="s">
        <v>133</v>
      </c>
      <c r="BF267" s="51"/>
      <c r="BG267" s="53"/>
      <c r="BH267" s="63"/>
      <c r="BI267" s="51"/>
      <c r="BJ267" s="64"/>
      <c r="BK267" s="62" t="s">
        <v>133</v>
      </c>
      <c r="BL267" s="59" t="s">
        <v>133</v>
      </c>
      <c r="BM267" s="50" t="s">
        <v>133</v>
      </c>
      <c r="BN267" s="51"/>
      <c r="BO267" s="53"/>
      <c r="BP267" s="48" t="s">
        <v>149</v>
      </c>
      <c r="BQ267" s="56" t="str">
        <f t="shared" si="4"/>
        <v/>
      </c>
      <c r="BR267" s="50"/>
      <c r="BS267" s="51"/>
      <c r="BT267" s="53"/>
    </row>
    <row r="268" spans="1:72" ht="409.5" x14ac:dyDescent="0.25">
      <c r="A268" s="48">
        <v>21</v>
      </c>
      <c r="B268" s="49">
        <v>42258</v>
      </c>
      <c r="C268" s="50" t="s">
        <v>274</v>
      </c>
      <c r="D268" s="51" t="s">
        <v>1489</v>
      </c>
      <c r="E268" s="49">
        <v>42258</v>
      </c>
      <c r="F268" s="50" t="s">
        <v>1546</v>
      </c>
      <c r="G268" s="52" t="s">
        <v>1547</v>
      </c>
      <c r="H268" s="53" t="s">
        <v>278</v>
      </c>
      <c r="I268" s="54" t="s">
        <v>298</v>
      </c>
      <c r="J268" s="51" t="s">
        <v>299</v>
      </c>
      <c r="K268" s="50">
        <v>1</v>
      </c>
      <c r="L268" s="50" t="s">
        <v>173</v>
      </c>
      <c r="M268" s="51" t="s">
        <v>281</v>
      </c>
      <c r="N268" s="55">
        <v>1</v>
      </c>
      <c r="O268" s="49">
        <v>42268</v>
      </c>
      <c r="P268" s="49">
        <v>42449</v>
      </c>
      <c r="Q268" s="56" t="str">
        <f>IF(H268="","",VLOOKUP(H268,#REF!,2,FALSE))</f>
        <v>Secretario General</v>
      </c>
      <c r="R268" s="51" t="s">
        <v>282</v>
      </c>
      <c r="S268" s="51" t="s">
        <v>283</v>
      </c>
      <c r="T268" s="51" t="s">
        <v>284</v>
      </c>
      <c r="U268" s="51" t="s">
        <v>285</v>
      </c>
      <c r="V268" s="51" t="s">
        <v>155</v>
      </c>
      <c r="W268" s="57" t="s">
        <v>156</v>
      </c>
      <c r="X268" s="58"/>
      <c r="Y268" s="59"/>
      <c r="Z268" s="50"/>
      <c r="AA268" s="60"/>
      <c r="AB268" s="61"/>
      <c r="AC268" s="51"/>
      <c r="AD268" s="50"/>
      <c r="AE268" s="62"/>
      <c r="AF268" s="59"/>
      <c r="AG268" s="50"/>
      <c r="AH268" s="51"/>
      <c r="AI268" s="53"/>
      <c r="AJ268" s="61"/>
      <c r="AK268" s="52"/>
      <c r="AL268" s="50"/>
      <c r="AM268" s="62"/>
      <c r="AN268" s="59"/>
      <c r="AO268" s="50"/>
      <c r="AP268" s="51"/>
      <c r="AQ268" s="53"/>
      <c r="AR268" s="61">
        <v>42296</v>
      </c>
      <c r="AS268" s="51" t="s">
        <v>301</v>
      </c>
      <c r="AT268" s="50">
        <v>0</v>
      </c>
      <c r="AU268" s="62">
        <v>0</v>
      </c>
      <c r="AV268" s="59">
        <v>0</v>
      </c>
      <c r="AW268" s="50" t="s">
        <v>121</v>
      </c>
      <c r="AX268" s="51" t="s">
        <v>989</v>
      </c>
      <c r="AY268" s="53" t="s">
        <v>145</v>
      </c>
      <c r="AZ268" s="61"/>
      <c r="BA268" s="51"/>
      <c r="BB268" s="50"/>
      <c r="BC268" s="62" t="s">
        <v>133</v>
      </c>
      <c r="BD268" s="59" t="s">
        <v>133</v>
      </c>
      <c r="BE268" s="50" t="s">
        <v>133</v>
      </c>
      <c r="BF268" s="51"/>
      <c r="BG268" s="53"/>
      <c r="BH268" s="63"/>
      <c r="BI268" s="51"/>
      <c r="BJ268" s="64"/>
      <c r="BK268" s="62" t="s">
        <v>133</v>
      </c>
      <c r="BL268" s="59" t="s">
        <v>133</v>
      </c>
      <c r="BM268" s="50" t="s">
        <v>133</v>
      </c>
      <c r="BN268" s="51"/>
      <c r="BO268" s="53"/>
      <c r="BP268" s="48" t="s">
        <v>149</v>
      </c>
      <c r="BQ268" s="56" t="str">
        <f t="shared" si="4"/>
        <v/>
      </c>
      <c r="BR268" s="50"/>
      <c r="BS268" s="51"/>
      <c r="BT268" s="53"/>
    </row>
    <row r="269" spans="1:72" ht="409.5" x14ac:dyDescent="0.25">
      <c r="A269" s="48">
        <v>21</v>
      </c>
      <c r="B269" s="49">
        <v>42258</v>
      </c>
      <c r="C269" s="50" t="s">
        <v>274</v>
      </c>
      <c r="D269" s="51" t="s">
        <v>1489</v>
      </c>
      <c r="E269" s="49">
        <v>42258</v>
      </c>
      <c r="F269" s="50" t="s">
        <v>1548</v>
      </c>
      <c r="G269" s="52" t="s">
        <v>1549</v>
      </c>
      <c r="H269" s="53" t="s">
        <v>330</v>
      </c>
      <c r="I269" s="54" t="s">
        <v>1550</v>
      </c>
      <c r="J269" s="51" t="s">
        <v>1551</v>
      </c>
      <c r="K269" s="50">
        <v>1</v>
      </c>
      <c r="L269" s="50" t="s">
        <v>173</v>
      </c>
      <c r="M269" s="51" t="s">
        <v>1552</v>
      </c>
      <c r="N269" s="55">
        <v>1</v>
      </c>
      <c r="O269" s="49">
        <v>42268</v>
      </c>
      <c r="P269" s="49">
        <v>42338</v>
      </c>
      <c r="Q269" s="56" t="str">
        <f>IF(H269="","",VLOOKUP(H269,#REF!,2,FALSE))</f>
        <v>Gerente General</v>
      </c>
      <c r="R269" s="51" t="s">
        <v>334</v>
      </c>
      <c r="S269" s="51" t="s">
        <v>335</v>
      </c>
      <c r="T269" s="51" t="s">
        <v>336</v>
      </c>
      <c r="U269" s="51" t="s">
        <v>337</v>
      </c>
      <c r="V269" s="51" t="s">
        <v>417</v>
      </c>
      <c r="W269" s="57" t="s">
        <v>120</v>
      </c>
      <c r="X269" s="58"/>
      <c r="Y269" s="59"/>
      <c r="Z269" s="50"/>
      <c r="AA269" s="60"/>
      <c r="AB269" s="61"/>
      <c r="AC269" s="51"/>
      <c r="AD269" s="50"/>
      <c r="AE269" s="62"/>
      <c r="AF269" s="59"/>
      <c r="AG269" s="50"/>
      <c r="AH269" s="51"/>
      <c r="AI269" s="53"/>
      <c r="AJ269" s="61"/>
      <c r="AK269" s="52"/>
      <c r="AL269" s="50"/>
      <c r="AM269" s="62"/>
      <c r="AN269" s="59"/>
      <c r="AO269" s="50"/>
      <c r="AP269" s="51"/>
      <c r="AQ269" s="53"/>
      <c r="AR269" s="61"/>
      <c r="AS269" s="51"/>
      <c r="AT269" s="50"/>
      <c r="AU269" s="62" t="s">
        <v>133</v>
      </c>
      <c r="AV269" s="59" t="s">
        <v>133</v>
      </c>
      <c r="AW269" s="50" t="s">
        <v>133</v>
      </c>
      <c r="AX269" s="51"/>
      <c r="AY269" s="53"/>
      <c r="AZ269" s="61"/>
      <c r="BA269" s="51"/>
      <c r="BB269" s="50"/>
      <c r="BC269" s="62" t="s">
        <v>133</v>
      </c>
      <c r="BD269" s="59" t="s">
        <v>133</v>
      </c>
      <c r="BE269" s="50" t="s">
        <v>133</v>
      </c>
      <c r="BF269" s="51"/>
      <c r="BG269" s="53"/>
      <c r="BH269" s="63"/>
      <c r="BI269" s="51"/>
      <c r="BJ269" s="64"/>
      <c r="BK269" s="62" t="s">
        <v>133</v>
      </c>
      <c r="BL269" s="59" t="s">
        <v>133</v>
      </c>
      <c r="BM269" s="50" t="s">
        <v>133</v>
      </c>
      <c r="BN269" s="51"/>
      <c r="BO269" s="53"/>
      <c r="BP269" s="48" t="s">
        <v>149</v>
      </c>
      <c r="BQ269" s="56" t="str">
        <f t="shared" si="4"/>
        <v/>
      </c>
      <c r="BR269" s="50"/>
      <c r="BS269" s="51"/>
      <c r="BT269" s="53"/>
    </row>
    <row r="270" spans="1:72" ht="409.5" x14ac:dyDescent="0.25">
      <c r="A270" s="48">
        <v>21</v>
      </c>
      <c r="B270" s="49">
        <v>42258</v>
      </c>
      <c r="C270" s="50" t="s">
        <v>274</v>
      </c>
      <c r="D270" s="51" t="s">
        <v>1489</v>
      </c>
      <c r="E270" s="49">
        <v>42258</v>
      </c>
      <c r="F270" s="50" t="s">
        <v>1548</v>
      </c>
      <c r="G270" s="52" t="s">
        <v>1549</v>
      </c>
      <c r="H270" s="53" t="s">
        <v>330</v>
      </c>
      <c r="I270" s="54" t="s">
        <v>1553</v>
      </c>
      <c r="J270" s="51" t="s">
        <v>1554</v>
      </c>
      <c r="K270" s="50">
        <v>4</v>
      </c>
      <c r="L270" s="50" t="s">
        <v>173</v>
      </c>
      <c r="M270" s="51" t="s">
        <v>1555</v>
      </c>
      <c r="N270" s="55">
        <v>1</v>
      </c>
      <c r="O270" s="49">
        <v>42370</v>
      </c>
      <c r="P270" s="49">
        <v>42623</v>
      </c>
      <c r="Q270" s="56" t="str">
        <f>IF(H270="","",VLOOKUP(H270,#REF!,2,FALSE))</f>
        <v>Gerente General</v>
      </c>
      <c r="R270" s="51" t="s">
        <v>334</v>
      </c>
      <c r="S270" s="51" t="s">
        <v>1556</v>
      </c>
      <c r="T270" s="51" t="s">
        <v>1557</v>
      </c>
      <c r="U270" s="51" t="s">
        <v>1558</v>
      </c>
      <c r="V270" s="51" t="s">
        <v>417</v>
      </c>
      <c r="W270" s="57" t="s">
        <v>120</v>
      </c>
      <c r="X270" s="58"/>
      <c r="Y270" s="59"/>
      <c r="Z270" s="50"/>
      <c r="AA270" s="60"/>
      <c r="AB270" s="61"/>
      <c r="AC270" s="51"/>
      <c r="AD270" s="50"/>
      <c r="AE270" s="62"/>
      <c r="AF270" s="59"/>
      <c r="AG270" s="50"/>
      <c r="AH270" s="51"/>
      <c r="AI270" s="53"/>
      <c r="AJ270" s="61"/>
      <c r="AK270" s="52"/>
      <c r="AL270" s="50"/>
      <c r="AM270" s="62"/>
      <c r="AN270" s="59"/>
      <c r="AO270" s="50"/>
      <c r="AP270" s="51"/>
      <c r="AQ270" s="53"/>
      <c r="AR270" s="61"/>
      <c r="AS270" s="51"/>
      <c r="AT270" s="50"/>
      <c r="AU270" s="62" t="s">
        <v>133</v>
      </c>
      <c r="AV270" s="59" t="s">
        <v>133</v>
      </c>
      <c r="AW270" s="50" t="s">
        <v>133</v>
      </c>
      <c r="AX270" s="51"/>
      <c r="AY270" s="53"/>
      <c r="AZ270" s="61"/>
      <c r="BA270" s="51"/>
      <c r="BB270" s="50"/>
      <c r="BC270" s="62" t="s">
        <v>133</v>
      </c>
      <c r="BD270" s="59" t="s">
        <v>133</v>
      </c>
      <c r="BE270" s="50" t="s">
        <v>133</v>
      </c>
      <c r="BF270" s="51"/>
      <c r="BG270" s="53"/>
      <c r="BH270" s="63"/>
      <c r="BI270" s="51"/>
      <c r="BJ270" s="64"/>
      <c r="BK270" s="62" t="s">
        <v>133</v>
      </c>
      <c r="BL270" s="59" t="s">
        <v>133</v>
      </c>
      <c r="BM270" s="50" t="s">
        <v>133</v>
      </c>
      <c r="BN270" s="51"/>
      <c r="BO270" s="53"/>
      <c r="BP270" s="48" t="s">
        <v>149</v>
      </c>
      <c r="BQ270" s="56" t="str">
        <f t="shared" si="4"/>
        <v/>
      </c>
      <c r="BR270" s="50"/>
      <c r="BS270" s="51"/>
      <c r="BT270" s="53"/>
    </row>
    <row r="271" spans="1:72" ht="180" x14ac:dyDescent="0.25">
      <c r="A271" s="48">
        <v>21</v>
      </c>
      <c r="B271" s="49">
        <v>42258</v>
      </c>
      <c r="C271" s="50" t="s">
        <v>274</v>
      </c>
      <c r="D271" s="51" t="s">
        <v>1489</v>
      </c>
      <c r="E271" s="49">
        <v>42258</v>
      </c>
      <c r="F271" s="50" t="s">
        <v>1559</v>
      </c>
      <c r="G271" s="52" t="s">
        <v>1560</v>
      </c>
      <c r="H271" s="53" t="s">
        <v>410</v>
      </c>
      <c r="I271" s="54" t="s">
        <v>1561</v>
      </c>
      <c r="J271" s="51" t="s">
        <v>1562</v>
      </c>
      <c r="K271" s="50">
        <v>1</v>
      </c>
      <c r="L271" s="50" t="s">
        <v>173</v>
      </c>
      <c r="M271" s="51" t="s">
        <v>1563</v>
      </c>
      <c r="N271" s="55">
        <v>1</v>
      </c>
      <c r="O271" s="49">
        <v>42268</v>
      </c>
      <c r="P271" s="49">
        <v>42551</v>
      </c>
      <c r="Q271" s="56" t="str">
        <f>IF(H271="","",VLOOKUP(H271,#REF!,2,FALSE))</f>
        <v>Subdirector Financiero</v>
      </c>
      <c r="R271" s="51" t="s">
        <v>414</v>
      </c>
      <c r="S271" s="51" t="s">
        <v>1564</v>
      </c>
      <c r="T271" s="51" t="s">
        <v>1565</v>
      </c>
      <c r="U271" s="51" t="s">
        <v>1566</v>
      </c>
      <c r="V271" s="51" t="s">
        <v>417</v>
      </c>
      <c r="W271" s="57" t="s">
        <v>120</v>
      </c>
      <c r="X271" s="58"/>
      <c r="Y271" s="59"/>
      <c r="Z271" s="50"/>
      <c r="AA271" s="60"/>
      <c r="AB271" s="61"/>
      <c r="AC271" s="51"/>
      <c r="AD271" s="50"/>
      <c r="AE271" s="62"/>
      <c r="AF271" s="59"/>
      <c r="AG271" s="50"/>
      <c r="AH271" s="51"/>
      <c r="AI271" s="53"/>
      <c r="AJ271" s="61"/>
      <c r="AK271" s="52"/>
      <c r="AL271" s="50"/>
      <c r="AM271" s="62"/>
      <c r="AN271" s="59"/>
      <c r="AO271" s="50"/>
      <c r="AP271" s="51"/>
      <c r="AQ271" s="53"/>
      <c r="AR271" s="61">
        <v>42290</v>
      </c>
      <c r="AS271" s="51" t="s">
        <v>946</v>
      </c>
      <c r="AT271" s="50">
        <v>0</v>
      </c>
      <c r="AU271" s="62">
        <v>0</v>
      </c>
      <c r="AV271" s="59">
        <v>0</v>
      </c>
      <c r="AW271" s="50" t="s">
        <v>121</v>
      </c>
      <c r="AX271" s="78" t="s">
        <v>1567</v>
      </c>
      <c r="AY271" s="53" t="s">
        <v>560</v>
      </c>
      <c r="AZ271" s="61"/>
      <c r="BA271" s="51"/>
      <c r="BB271" s="50"/>
      <c r="BC271" s="62" t="s">
        <v>133</v>
      </c>
      <c r="BD271" s="59" t="s">
        <v>133</v>
      </c>
      <c r="BE271" s="50" t="s">
        <v>133</v>
      </c>
      <c r="BF271" s="51"/>
      <c r="BG271" s="53"/>
      <c r="BH271" s="63"/>
      <c r="BI271" s="51"/>
      <c r="BJ271" s="64"/>
      <c r="BK271" s="62" t="s">
        <v>133</v>
      </c>
      <c r="BL271" s="59" t="s">
        <v>133</v>
      </c>
      <c r="BM271" s="50" t="s">
        <v>133</v>
      </c>
      <c r="BN271" s="51"/>
      <c r="BO271" s="53"/>
      <c r="BP271" s="48" t="s">
        <v>149</v>
      </c>
      <c r="BQ271" s="56" t="str">
        <f t="shared" si="4"/>
        <v/>
      </c>
      <c r="BR271" s="50"/>
      <c r="BS271" s="51"/>
      <c r="BT271" s="53"/>
    </row>
    <row r="272" spans="1:72" ht="213.75" x14ac:dyDescent="0.25">
      <c r="A272" s="48">
        <v>21</v>
      </c>
      <c r="B272" s="49">
        <v>42258</v>
      </c>
      <c r="C272" s="50" t="s">
        <v>274</v>
      </c>
      <c r="D272" s="51" t="s">
        <v>1489</v>
      </c>
      <c r="E272" s="49">
        <v>42258</v>
      </c>
      <c r="F272" s="50" t="s">
        <v>1568</v>
      </c>
      <c r="G272" s="52" t="s">
        <v>1569</v>
      </c>
      <c r="H272" s="53" t="s">
        <v>410</v>
      </c>
      <c r="I272" s="54" t="s">
        <v>1570</v>
      </c>
      <c r="J272" s="51" t="s">
        <v>1571</v>
      </c>
      <c r="K272" s="50">
        <v>1</v>
      </c>
      <c r="L272" s="50" t="s">
        <v>173</v>
      </c>
      <c r="M272" s="51" t="s">
        <v>1572</v>
      </c>
      <c r="N272" s="55">
        <v>1</v>
      </c>
      <c r="O272" s="49">
        <v>42275</v>
      </c>
      <c r="P272" s="49">
        <v>42551</v>
      </c>
      <c r="Q272" s="56" t="str">
        <f>IF(H272="","",VLOOKUP(H272,#REF!,2,FALSE))</f>
        <v>Subdirector Financiero</v>
      </c>
      <c r="R272" s="51" t="s">
        <v>414</v>
      </c>
      <c r="S272" s="51" t="s">
        <v>1564</v>
      </c>
      <c r="T272" s="51" t="s">
        <v>1565</v>
      </c>
      <c r="U272" s="51" t="s">
        <v>1566</v>
      </c>
      <c r="V272" s="51" t="s">
        <v>417</v>
      </c>
      <c r="W272" s="57" t="s">
        <v>120</v>
      </c>
      <c r="X272" s="58"/>
      <c r="Y272" s="59"/>
      <c r="Z272" s="50"/>
      <c r="AA272" s="60"/>
      <c r="AB272" s="61"/>
      <c r="AC272" s="51"/>
      <c r="AD272" s="50"/>
      <c r="AE272" s="62"/>
      <c r="AF272" s="59"/>
      <c r="AG272" s="50"/>
      <c r="AH272" s="51"/>
      <c r="AI272" s="53"/>
      <c r="AJ272" s="61"/>
      <c r="AK272" s="52"/>
      <c r="AL272" s="50"/>
      <c r="AM272" s="62"/>
      <c r="AN272" s="59"/>
      <c r="AO272" s="50"/>
      <c r="AP272" s="51"/>
      <c r="AQ272" s="53"/>
      <c r="AR272" s="61">
        <v>42290</v>
      </c>
      <c r="AS272" s="51" t="s">
        <v>946</v>
      </c>
      <c r="AT272" s="50">
        <v>0</v>
      </c>
      <c r="AU272" s="62">
        <v>0</v>
      </c>
      <c r="AV272" s="59">
        <v>0</v>
      </c>
      <c r="AW272" s="50" t="s">
        <v>121</v>
      </c>
      <c r="AX272" s="51" t="s">
        <v>1573</v>
      </c>
      <c r="AY272" s="53" t="s">
        <v>560</v>
      </c>
      <c r="AZ272" s="61"/>
      <c r="BA272" s="51"/>
      <c r="BB272" s="50"/>
      <c r="BC272" s="62" t="s">
        <v>133</v>
      </c>
      <c r="BD272" s="59" t="s">
        <v>133</v>
      </c>
      <c r="BE272" s="50" t="s">
        <v>133</v>
      </c>
      <c r="BF272" s="51"/>
      <c r="BG272" s="53"/>
      <c r="BH272" s="63"/>
      <c r="BI272" s="51"/>
      <c r="BJ272" s="64"/>
      <c r="BK272" s="62" t="s">
        <v>133</v>
      </c>
      <c r="BL272" s="59" t="s">
        <v>133</v>
      </c>
      <c r="BM272" s="50" t="s">
        <v>133</v>
      </c>
      <c r="BN272" s="51"/>
      <c r="BO272" s="53"/>
      <c r="BP272" s="48" t="s">
        <v>149</v>
      </c>
      <c r="BQ272" s="56" t="str">
        <f t="shared" si="4"/>
        <v/>
      </c>
      <c r="BR272" s="50"/>
      <c r="BS272" s="51"/>
      <c r="BT272" s="53"/>
    </row>
    <row r="273" spans="1:72" ht="157.5" x14ac:dyDescent="0.25">
      <c r="A273" s="48">
        <v>21</v>
      </c>
      <c r="B273" s="49">
        <v>42258</v>
      </c>
      <c r="C273" s="50" t="s">
        <v>274</v>
      </c>
      <c r="D273" s="51" t="s">
        <v>1489</v>
      </c>
      <c r="E273" s="49">
        <v>42258</v>
      </c>
      <c r="F273" s="50" t="s">
        <v>1574</v>
      </c>
      <c r="G273" s="52" t="s">
        <v>1575</v>
      </c>
      <c r="H273" s="53" t="s">
        <v>410</v>
      </c>
      <c r="I273" s="54" t="s">
        <v>1576</v>
      </c>
      <c r="J273" s="51" t="s">
        <v>1577</v>
      </c>
      <c r="K273" s="50">
        <v>1</v>
      </c>
      <c r="L273" s="50" t="s">
        <v>173</v>
      </c>
      <c r="M273" s="51" t="s">
        <v>1572</v>
      </c>
      <c r="N273" s="55">
        <v>1</v>
      </c>
      <c r="O273" s="49">
        <v>42275</v>
      </c>
      <c r="P273" s="49">
        <v>42551</v>
      </c>
      <c r="Q273" s="56" t="str">
        <f>IF(H273="","",VLOOKUP(H273,#REF!,2,FALSE))</f>
        <v>Subdirector Financiero</v>
      </c>
      <c r="R273" s="51" t="s">
        <v>414</v>
      </c>
      <c r="S273" s="51" t="s">
        <v>1564</v>
      </c>
      <c r="T273" s="51" t="s">
        <v>1565</v>
      </c>
      <c r="U273" s="51" t="s">
        <v>1566</v>
      </c>
      <c r="V273" s="51" t="s">
        <v>417</v>
      </c>
      <c r="W273" s="57" t="s">
        <v>120</v>
      </c>
      <c r="X273" s="58"/>
      <c r="Y273" s="59"/>
      <c r="Z273" s="50"/>
      <c r="AA273" s="60"/>
      <c r="AB273" s="61"/>
      <c r="AC273" s="51"/>
      <c r="AD273" s="50"/>
      <c r="AE273" s="62"/>
      <c r="AF273" s="59"/>
      <c r="AG273" s="50"/>
      <c r="AH273" s="51"/>
      <c r="AI273" s="53"/>
      <c r="AJ273" s="61"/>
      <c r="AK273" s="52"/>
      <c r="AL273" s="50"/>
      <c r="AM273" s="62"/>
      <c r="AN273" s="59"/>
      <c r="AO273" s="50"/>
      <c r="AP273" s="51"/>
      <c r="AQ273" s="53"/>
      <c r="AR273" s="61">
        <v>42290</v>
      </c>
      <c r="AS273" s="51" t="s">
        <v>946</v>
      </c>
      <c r="AT273" s="50">
        <v>0</v>
      </c>
      <c r="AU273" s="62">
        <v>0</v>
      </c>
      <c r="AV273" s="59">
        <v>0</v>
      </c>
      <c r="AW273" s="50" t="s">
        <v>121</v>
      </c>
      <c r="AX273" s="51" t="s">
        <v>1578</v>
      </c>
      <c r="AY273" s="53" t="s">
        <v>560</v>
      </c>
      <c r="AZ273" s="61"/>
      <c r="BA273" s="51"/>
      <c r="BB273" s="50"/>
      <c r="BC273" s="62" t="s">
        <v>133</v>
      </c>
      <c r="BD273" s="59" t="s">
        <v>133</v>
      </c>
      <c r="BE273" s="50" t="s">
        <v>133</v>
      </c>
      <c r="BF273" s="51"/>
      <c r="BG273" s="53"/>
      <c r="BH273" s="63"/>
      <c r="BI273" s="51"/>
      <c r="BJ273" s="64"/>
      <c r="BK273" s="62" t="s">
        <v>133</v>
      </c>
      <c r="BL273" s="59" t="s">
        <v>133</v>
      </c>
      <c r="BM273" s="50" t="s">
        <v>133</v>
      </c>
      <c r="BN273" s="51"/>
      <c r="BO273" s="53"/>
      <c r="BP273" s="48" t="s">
        <v>149</v>
      </c>
      <c r="BQ273" s="56" t="str">
        <f t="shared" si="4"/>
        <v/>
      </c>
      <c r="BR273" s="50"/>
      <c r="BS273" s="51"/>
      <c r="BT273" s="53"/>
    </row>
    <row r="274" spans="1:72" ht="348.75" x14ac:dyDescent="0.25">
      <c r="A274" s="48">
        <v>21</v>
      </c>
      <c r="B274" s="49">
        <v>42258</v>
      </c>
      <c r="C274" s="50" t="s">
        <v>274</v>
      </c>
      <c r="D274" s="51" t="s">
        <v>1489</v>
      </c>
      <c r="E274" s="49">
        <v>42258</v>
      </c>
      <c r="F274" s="50" t="s">
        <v>1579</v>
      </c>
      <c r="G274" s="52" t="s">
        <v>1580</v>
      </c>
      <c r="H274" s="53" t="s">
        <v>410</v>
      </c>
      <c r="I274" s="54" t="s">
        <v>1581</v>
      </c>
      <c r="J274" s="51" t="s">
        <v>1582</v>
      </c>
      <c r="K274" s="50">
        <v>1</v>
      </c>
      <c r="L274" s="50" t="s">
        <v>173</v>
      </c>
      <c r="M274" s="51" t="s">
        <v>1583</v>
      </c>
      <c r="N274" s="55">
        <v>1</v>
      </c>
      <c r="O274" s="49">
        <v>42275</v>
      </c>
      <c r="P274" s="49">
        <v>42460</v>
      </c>
      <c r="Q274" s="56" t="str">
        <f>IF(H274="","",VLOOKUP(H274,#REF!,2,FALSE))</f>
        <v>Subdirector Financiero</v>
      </c>
      <c r="R274" s="51" t="s">
        <v>414</v>
      </c>
      <c r="S274" s="51" t="s">
        <v>1564</v>
      </c>
      <c r="T274" s="51" t="s">
        <v>1565</v>
      </c>
      <c r="U274" s="51" t="s">
        <v>1566</v>
      </c>
      <c r="V274" s="51" t="s">
        <v>155</v>
      </c>
      <c r="W274" s="57" t="s">
        <v>156</v>
      </c>
      <c r="X274" s="58"/>
      <c r="Y274" s="59"/>
      <c r="Z274" s="50"/>
      <c r="AA274" s="60"/>
      <c r="AB274" s="61"/>
      <c r="AC274" s="51"/>
      <c r="AD274" s="50"/>
      <c r="AE274" s="62"/>
      <c r="AF274" s="59"/>
      <c r="AG274" s="50"/>
      <c r="AH274" s="51"/>
      <c r="AI274" s="53"/>
      <c r="AJ274" s="61"/>
      <c r="AK274" s="52"/>
      <c r="AL274" s="50"/>
      <c r="AM274" s="62"/>
      <c r="AN274" s="59"/>
      <c r="AO274" s="50"/>
      <c r="AP274" s="51"/>
      <c r="AQ274" s="53"/>
      <c r="AR274" s="61">
        <v>42290</v>
      </c>
      <c r="AS274" s="51" t="s">
        <v>1584</v>
      </c>
      <c r="AT274" s="50">
        <v>1</v>
      </c>
      <c r="AU274" s="62">
        <v>1</v>
      </c>
      <c r="AV274" s="59">
        <v>1</v>
      </c>
      <c r="AW274" s="50" t="s">
        <v>130</v>
      </c>
      <c r="AX274" s="51" t="s">
        <v>1585</v>
      </c>
      <c r="AY274" s="53" t="s">
        <v>560</v>
      </c>
      <c r="AZ274" s="61"/>
      <c r="BA274" s="51"/>
      <c r="BB274" s="50"/>
      <c r="BC274" s="62" t="s">
        <v>133</v>
      </c>
      <c r="BD274" s="59" t="s">
        <v>133</v>
      </c>
      <c r="BE274" s="50" t="s">
        <v>133</v>
      </c>
      <c r="BF274" s="51"/>
      <c r="BG274" s="53"/>
      <c r="BH274" s="63"/>
      <c r="BI274" s="51"/>
      <c r="BJ274" s="64"/>
      <c r="BK274" s="62" t="s">
        <v>133</v>
      </c>
      <c r="BL274" s="59" t="s">
        <v>133</v>
      </c>
      <c r="BM274" s="50" t="s">
        <v>133</v>
      </c>
      <c r="BN274" s="51"/>
      <c r="BO274" s="53"/>
      <c r="BP274" s="48" t="s">
        <v>134</v>
      </c>
      <c r="BQ274" s="56" t="str">
        <f t="shared" si="4"/>
        <v>Claudia Patricia Morales Morales</v>
      </c>
      <c r="BR274" s="50"/>
      <c r="BS274" s="51"/>
      <c r="BT274" s="53"/>
    </row>
    <row r="275" spans="1:72" ht="409.5" x14ac:dyDescent="0.25">
      <c r="A275" s="48">
        <v>21</v>
      </c>
      <c r="B275" s="49">
        <v>42258</v>
      </c>
      <c r="C275" s="50" t="s">
        <v>274</v>
      </c>
      <c r="D275" s="51" t="s">
        <v>1489</v>
      </c>
      <c r="E275" s="49">
        <v>42258</v>
      </c>
      <c r="F275" s="50" t="s">
        <v>1586</v>
      </c>
      <c r="G275" s="52" t="s">
        <v>1587</v>
      </c>
      <c r="H275" s="53" t="s">
        <v>410</v>
      </c>
      <c r="I275" s="54" t="s">
        <v>1588</v>
      </c>
      <c r="J275" s="51" t="s">
        <v>1589</v>
      </c>
      <c r="K275" s="50">
        <v>4</v>
      </c>
      <c r="L275" s="50" t="s">
        <v>173</v>
      </c>
      <c r="M275" s="51" t="s">
        <v>1590</v>
      </c>
      <c r="N275" s="55">
        <v>1</v>
      </c>
      <c r="O275" s="49">
        <v>42275</v>
      </c>
      <c r="P275" s="49">
        <v>42551</v>
      </c>
      <c r="Q275" s="56" t="str">
        <f>IF(H275="","",VLOOKUP(H275,#REF!,2,FALSE))</f>
        <v>Subdirector Financiero</v>
      </c>
      <c r="R275" s="51" t="s">
        <v>414</v>
      </c>
      <c r="S275" s="51" t="s">
        <v>1564</v>
      </c>
      <c r="T275" s="51" t="s">
        <v>1565</v>
      </c>
      <c r="U275" s="51" t="s">
        <v>1566</v>
      </c>
      <c r="V275" s="51" t="s">
        <v>417</v>
      </c>
      <c r="W275" s="57" t="s">
        <v>120</v>
      </c>
      <c r="X275" s="58"/>
      <c r="Y275" s="59"/>
      <c r="Z275" s="50"/>
      <c r="AA275" s="60"/>
      <c r="AB275" s="61"/>
      <c r="AC275" s="51"/>
      <c r="AD275" s="50"/>
      <c r="AE275" s="62"/>
      <c r="AF275" s="59"/>
      <c r="AG275" s="50"/>
      <c r="AH275" s="51"/>
      <c r="AI275" s="53"/>
      <c r="AJ275" s="61"/>
      <c r="AK275" s="52"/>
      <c r="AL275" s="50"/>
      <c r="AM275" s="62"/>
      <c r="AN275" s="59"/>
      <c r="AO275" s="50"/>
      <c r="AP275" s="51"/>
      <c r="AQ275" s="53"/>
      <c r="AR275" s="61">
        <v>42290</v>
      </c>
      <c r="AS275" s="51" t="s">
        <v>1591</v>
      </c>
      <c r="AT275" s="50">
        <v>3</v>
      </c>
      <c r="AU275" s="62">
        <v>0.75</v>
      </c>
      <c r="AV275" s="59">
        <v>0.75</v>
      </c>
      <c r="AW275" s="50" t="s">
        <v>264</v>
      </c>
      <c r="AX275" s="51" t="s">
        <v>1592</v>
      </c>
      <c r="AY275" s="53" t="s">
        <v>560</v>
      </c>
      <c r="AZ275" s="61"/>
      <c r="BA275" s="51"/>
      <c r="BB275" s="50"/>
      <c r="BC275" s="62" t="s">
        <v>133</v>
      </c>
      <c r="BD275" s="59" t="s">
        <v>133</v>
      </c>
      <c r="BE275" s="50" t="s">
        <v>133</v>
      </c>
      <c r="BF275" s="51"/>
      <c r="BG275" s="53"/>
      <c r="BH275" s="63"/>
      <c r="BI275" s="51"/>
      <c r="BJ275" s="64"/>
      <c r="BK275" s="62" t="s">
        <v>133</v>
      </c>
      <c r="BL275" s="59" t="s">
        <v>133</v>
      </c>
      <c r="BM275" s="50" t="s">
        <v>133</v>
      </c>
      <c r="BN275" s="51"/>
      <c r="BO275" s="53"/>
      <c r="BP275" s="48" t="s">
        <v>149</v>
      </c>
      <c r="BQ275" s="56" t="str">
        <f t="shared" si="4"/>
        <v/>
      </c>
      <c r="BR275" s="50"/>
      <c r="BS275" s="51"/>
      <c r="BT275" s="53"/>
    </row>
    <row r="276" spans="1:72" ht="409.5" x14ac:dyDescent="0.25">
      <c r="A276" s="48">
        <v>21</v>
      </c>
      <c r="B276" s="49">
        <v>42258</v>
      </c>
      <c r="C276" s="50" t="s">
        <v>274</v>
      </c>
      <c r="D276" s="51" t="s">
        <v>1489</v>
      </c>
      <c r="E276" s="49">
        <v>42258</v>
      </c>
      <c r="F276" s="50" t="s">
        <v>1586</v>
      </c>
      <c r="G276" s="52" t="s">
        <v>1587</v>
      </c>
      <c r="H276" s="53" t="s">
        <v>410</v>
      </c>
      <c r="I276" s="54" t="s">
        <v>684</v>
      </c>
      <c r="J276" s="51" t="s">
        <v>685</v>
      </c>
      <c r="K276" s="50">
        <v>1</v>
      </c>
      <c r="L276" s="50" t="s">
        <v>173</v>
      </c>
      <c r="M276" s="51" t="s">
        <v>686</v>
      </c>
      <c r="N276" s="55">
        <v>1</v>
      </c>
      <c r="O276" s="49">
        <v>42275</v>
      </c>
      <c r="P276" s="49">
        <v>42459</v>
      </c>
      <c r="Q276" s="56" t="str">
        <f>IF(H276="","",VLOOKUP(H276,#REF!,2,FALSE))</f>
        <v>Subdirector Financiero</v>
      </c>
      <c r="R276" s="51" t="s">
        <v>414</v>
      </c>
      <c r="S276" s="51" t="s">
        <v>687</v>
      </c>
      <c r="T276" s="51" t="s">
        <v>688</v>
      </c>
      <c r="U276" s="51" t="s">
        <v>689</v>
      </c>
      <c r="V276" s="51" t="s">
        <v>155</v>
      </c>
      <c r="W276" s="57" t="s">
        <v>156</v>
      </c>
      <c r="X276" s="58"/>
      <c r="Y276" s="59"/>
      <c r="Z276" s="50"/>
      <c r="AA276" s="60"/>
      <c r="AB276" s="61"/>
      <c r="AC276" s="51"/>
      <c r="AD276" s="50"/>
      <c r="AE276" s="62"/>
      <c r="AF276" s="59"/>
      <c r="AG276" s="50"/>
      <c r="AH276" s="51"/>
      <c r="AI276" s="53"/>
      <c r="AJ276" s="61"/>
      <c r="AK276" s="52"/>
      <c r="AL276" s="50"/>
      <c r="AM276" s="62"/>
      <c r="AN276" s="59"/>
      <c r="AO276" s="50"/>
      <c r="AP276" s="51"/>
      <c r="AQ276" s="53"/>
      <c r="AR276" s="61">
        <v>42296</v>
      </c>
      <c r="AS276" s="51" t="s">
        <v>695</v>
      </c>
      <c r="AT276" s="62">
        <v>0.5</v>
      </c>
      <c r="AU276" s="62">
        <v>0.5</v>
      </c>
      <c r="AV276" s="59">
        <v>0.5</v>
      </c>
      <c r="AW276" s="50" t="s">
        <v>264</v>
      </c>
      <c r="AX276" s="51" t="s">
        <v>1593</v>
      </c>
      <c r="AY276" s="53" t="s">
        <v>697</v>
      </c>
      <c r="AZ276" s="61"/>
      <c r="BA276" s="51"/>
      <c r="BB276" s="50"/>
      <c r="BC276" s="62" t="s">
        <v>133</v>
      </c>
      <c r="BD276" s="59" t="s">
        <v>133</v>
      </c>
      <c r="BE276" s="50" t="s">
        <v>133</v>
      </c>
      <c r="BF276" s="51"/>
      <c r="BG276" s="53"/>
      <c r="BH276" s="63"/>
      <c r="BI276" s="51"/>
      <c r="BJ276" s="64"/>
      <c r="BK276" s="62" t="s">
        <v>133</v>
      </c>
      <c r="BL276" s="59" t="s">
        <v>133</v>
      </c>
      <c r="BM276" s="50" t="s">
        <v>133</v>
      </c>
      <c r="BN276" s="51"/>
      <c r="BO276" s="53"/>
      <c r="BP276" s="48" t="s">
        <v>149</v>
      </c>
      <c r="BQ276" s="56" t="str">
        <f t="shared" si="4"/>
        <v/>
      </c>
      <c r="BR276" s="50"/>
      <c r="BS276" s="51"/>
      <c r="BT276" s="53"/>
    </row>
    <row r="277" spans="1:72" ht="409.5" x14ac:dyDescent="0.25">
      <c r="A277" s="48">
        <v>21</v>
      </c>
      <c r="B277" s="49">
        <v>42258</v>
      </c>
      <c r="C277" s="50" t="s">
        <v>274</v>
      </c>
      <c r="D277" s="51" t="s">
        <v>1489</v>
      </c>
      <c r="E277" s="49">
        <v>42258</v>
      </c>
      <c r="F277" s="50" t="s">
        <v>1586</v>
      </c>
      <c r="G277" s="52" t="s">
        <v>1587</v>
      </c>
      <c r="H277" s="53" t="s">
        <v>410</v>
      </c>
      <c r="I277" s="54" t="s">
        <v>684</v>
      </c>
      <c r="J277" s="51" t="s">
        <v>698</v>
      </c>
      <c r="K277" s="50">
        <v>3</v>
      </c>
      <c r="L277" s="50" t="s">
        <v>173</v>
      </c>
      <c r="M277" s="51" t="s">
        <v>699</v>
      </c>
      <c r="N277" s="55">
        <v>1</v>
      </c>
      <c r="O277" s="49">
        <v>42275</v>
      </c>
      <c r="P277" s="49">
        <v>42623</v>
      </c>
      <c r="Q277" s="56" t="str">
        <f>IF(H277="","",VLOOKUP(H277,#REF!,2,FALSE))</f>
        <v>Subdirector Financiero</v>
      </c>
      <c r="R277" s="51" t="s">
        <v>414</v>
      </c>
      <c r="S277" s="51" t="s">
        <v>687</v>
      </c>
      <c r="T277" s="51" t="s">
        <v>688</v>
      </c>
      <c r="U277" s="51" t="s">
        <v>689</v>
      </c>
      <c r="V277" s="51" t="s">
        <v>155</v>
      </c>
      <c r="W277" s="57" t="s">
        <v>156</v>
      </c>
      <c r="X277" s="58"/>
      <c r="Y277" s="59"/>
      <c r="Z277" s="50"/>
      <c r="AA277" s="60"/>
      <c r="AB277" s="61"/>
      <c r="AC277" s="51"/>
      <c r="AD277" s="50"/>
      <c r="AE277" s="62"/>
      <c r="AF277" s="59"/>
      <c r="AG277" s="50"/>
      <c r="AH277" s="51"/>
      <c r="AI277" s="53"/>
      <c r="AJ277" s="61"/>
      <c r="AK277" s="52"/>
      <c r="AL277" s="50"/>
      <c r="AM277" s="62"/>
      <c r="AN277" s="59"/>
      <c r="AO277" s="50"/>
      <c r="AP277" s="51"/>
      <c r="AQ277" s="53"/>
      <c r="AR277" s="61">
        <v>42296</v>
      </c>
      <c r="AS277" s="51" t="s">
        <v>695</v>
      </c>
      <c r="AT277" s="62">
        <v>0.33333333333333331</v>
      </c>
      <c r="AU277" s="62">
        <v>0.1111111111111111</v>
      </c>
      <c r="AV277" s="59">
        <v>0.1111111111111111</v>
      </c>
      <c r="AW277" s="50" t="s">
        <v>264</v>
      </c>
      <c r="AX277" s="51" t="s">
        <v>1594</v>
      </c>
      <c r="AY277" s="53" t="s">
        <v>1595</v>
      </c>
      <c r="AZ277" s="61"/>
      <c r="BA277" s="51"/>
      <c r="BB277" s="50"/>
      <c r="BC277" s="62" t="s">
        <v>133</v>
      </c>
      <c r="BD277" s="59" t="s">
        <v>133</v>
      </c>
      <c r="BE277" s="50" t="s">
        <v>133</v>
      </c>
      <c r="BF277" s="51"/>
      <c r="BG277" s="53"/>
      <c r="BH277" s="63"/>
      <c r="BI277" s="51"/>
      <c r="BJ277" s="64"/>
      <c r="BK277" s="62" t="s">
        <v>133</v>
      </c>
      <c r="BL277" s="59" t="s">
        <v>133</v>
      </c>
      <c r="BM277" s="50" t="s">
        <v>133</v>
      </c>
      <c r="BN277" s="51"/>
      <c r="BO277" s="53"/>
      <c r="BP277" s="48" t="s">
        <v>149</v>
      </c>
      <c r="BQ277" s="56" t="str">
        <f t="shared" si="4"/>
        <v/>
      </c>
      <c r="BR277" s="50"/>
      <c r="BS277" s="51"/>
      <c r="BT277" s="53"/>
    </row>
    <row r="278" spans="1:72" ht="382.5" x14ac:dyDescent="0.25">
      <c r="A278" s="48">
        <v>21</v>
      </c>
      <c r="B278" s="49">
        <v>42258</v>
      </c>
      <c r="C278" s="50" t="s">
        <v>274</v>
      </c>
      <c r="D278" s="51" t="s">
        <v>1489</v>
      </c>
      <c r="E278" s="49">
        <v>42258</v>
      </c>
      <c r="F278" s="50" t="s">
        <v>1596</v>
      </c>
      <c r="G278" s="52" t="s">
        <v>1597</v>
      </c>
      <c r="H278" s="53" t="s">
        <v>410</v>
      </c>
      <c r="I278" s="54" t="s">
        <v>1581</v>
      </c>
      <c r="J278" s="51" t="s">
        <v>1582</v>
      </c>
      <c r="K278" s="50">
        <v>1</v>
      </c>
      <c r="L278" s="50" t="s">
        <v>173</v>
      </c>
      <c r="M278" s="51" t="s">
        <v>1583</v>
      </c>
      <c r="N278" s="55">
        <v>1</v>
      </c>
      <c r="O278" s="49">
        <v>42275</v>
      </c>
      <c r="P278" s="49">
        <v>42460</v>
      </c>
      <c r="Q278" s="56" t="str">
        <f>IF(H278="","",VLOOKUP(H278,#REF!,2,FALSE))</f>
        <v>Subdirector Financiero</v>
      </c>
      <c r="R278" s="51" t="s">
        <v>414</v>
      </c>
      <c r="S278" s="51" t="s">
        <v>1564</v>
      </c>
      <c r="T278" s="51" t="s">
        <v>1565</v>
      </c>
      <c r="U278" s="51" t="s">
        <v>1566</v>
      </c>
      <c r="V278" s="51" t="s">
        <v>155</v>
      </c>
      <c r="W278" s="57" t="s">
        <v>156</v>
      </c>
      <c r="X278" s="58"/>
      <c r="Y278" s="59"/>
      <c r="Z278" s="50"/>
      <c r="AA278" s="60"/>
      <c r="AB278" s="61"/>
      <c r="AC278" s="51"/>
      <c r="AD278" s="50"/>
      <c r="AE278" s="62"/>
      <c r="AF278" s="59"/>
      <c r="AG278" s="50"/>
      <c r="AH278" s="51"/>
      <c r="AI278" s="53"/>
      <c r="AJ278" s="61"/>
      <c r="AK278" s="52"/>
      <c r="AL278" s="50"/>
      <c r="AM278" s="62"/>
      <c r="AN278" s="59"/>
      <c r="AO278" s="50"/>
      <c r="AP278" s="51"/>
      <c r="AQ278" s="53"/>
      <c r="AR278" s="61">
        <v>42290</v>
      </c>
      <c r="AS278" s="51" t="s">
        <v>1584</v>
      </c>
      <c r="AT278" s="50">
        <v>1</v>
      </c>
      <c r="AU278" s="62">
        <v>1</v>
      </c>
      <c r="AV278" s="59">
        <v>1</v>
      </c>
      <c r="AW278" s="50" t="s">
        <v>130</v>
      </c>
      <c r="AX278" s="51" t="s">
        <v>1598</v>
      </c>
      <c r="AY278" s="53" t="s">
        <v>560</v>
      </c>
      <c r="AZ278" s="61"/>
      <c r="BA278" s="51"/>
      <c r="BB278" s="50"/>
      <c r="BC278" s="62" t="s">
        <v>133</v>
      </c>
      <c r="BD278" s="59" t="s">
        <v>133</v>
      </c>
      <c r="BE278" s="50" t="s">
        <v>133</v>
      </c>
      <c r="BF278" s="51"/>
      <c r="BG278" s="53"/>
      <c r="BH278" s="63"/>
      <c r="BI278" s="51"/>
      <c r="BJ278" s="64"/>
      <c r="BK278" s="62" t="s">
        <v>133</v>
      </c>
      <c r="BL278" s="59" t="s">
        <v>133</v>
      </c>
      <c r="BM278" s="50" t="s">
        <v>133</v>
      </c>
      <c r="BN278" s="51"/>
      <c r="BO278" s="53"/>
      <c r="BP278" s="48" t="s">
        <v>134</v>
      </c>
      <c r="BQ278" s="56" t="str">
        <f t="shared" si="4"/>
        <v>Claudia Patricia Morales Morales</v>
      </c>
      <c r="BR278" s="50"/>
      <c r="BS278" s="51"/>
      <c r="BT278" s="53"/>
    </row>
    <row r="279" spans="1:72" ht="348.75" x14ac:dyDescent="0.25">
      <c r="A279" s="48">
        <v>21</v>
      </c>
      <c r="B279" s="49">
        <v>42258</v>
      </c>
      <c r="C279" s="50" t="s">
        <v>274</v>
      </c>
      <c r="D279" s="51" t="s">
        <v>1489</v>
      </c>
      <c r="E279" s="49">
        <v>42258</v>
      </c>
      <c r="F279" s="50" t="s">
        <v>1599</v>
      </c>
      <c r="G279" s="52" t="s">
        <v>1600</v>
      </c>
      <c r="H279" s="53" t="s">
        <v>410</v>
      </c>
      <c r="I279" s="54" t="s">
        <v>1601</v>
      </c>
      <c r="J279" s="51" t="s">
        <v>1602</v>
      </c>
      <c r="K279" s="50">
        <v>1</v>
      </c>
      <c r="L279" s="50" t="s">
        <v>173</v>
      </c>
      <c r="M279" s="51" t="s">
        <v>1603</v>
      </c>
      <c r="N279" s="55">
        <v>1</v>
      </c>
      <c r="O279" s="49">
        <v>42275</v>
      </c>
      <c r="P279" s="49">
        <v>42551</v>
      </c>
      <c r="Q279" s="56" t="str">
        <f>IF(H279="","",VLOOKUP(H279,#REF!,2,FALSE))</f>
        <v>Subdirector Financiero</v>
      </c>
      <c r="R279" s="51" t="s">
        <v>414</v>
      </c>
      <c r="S279" s="51" t="s">
        <v>1564</v>
      </c>
      <c r="T279" s="51" t="s">
        <v>1565</v>
      </c>
      <c r="U279" s="51" t="s">
        <v>1566</v>
      </c>
      <c r="V279" s="51" t="s">
        <v>417</v>
      </c>
      <c r="W279" s="57" t="s">
        <v>120</v>
      </c>
      <c r="X279" s="58"/>
      <c r="Y279" s="59"/>
      <c r="Z279" s="50"/>
      <c r="AA279" s="60"/>
      <c r="AB279" s="61"/>
      <c r="AC279" s="51"/>
      <c r="AD279" s="50"/>
      <c r="AE279" s="62"/>
      <c r="AF279" s="59"/>
      <c r="AG279" s="50"/>
      <c r="AH279" s="51"/>
      <c r="AI279" s="53"/>
      <c r="AJ279" s="61"/>
      <c r="AK279" s="52"/>
      <c r="AL279" s="50"/>
      <c r="AM279" s="62"/>
      <c r="AN279" s="59"/>
      <c r="AO279" s="50"/>
      <c r="AP279" s="51"/>
      <c r="AQ279" s="53"/>
      <c r="AR279" s="61">
        <v>42290</v>
      </c>
      <c r="AS279" s="51" t="s">
        <v>1604</v>
      </c>
      <c r="AT279" s="62">
        <v>0.5</v>
      </c>
      <c r="AU279" s="62">
        <v>0.5</v>
      </c>
      <c r="AV279" s="59">
        <v>0.5</v>
      </c>
      <c r="AW279" s="50" t="s">
        <v>264</v>
      </c>
      <c r="AX279" s="51" t="s">
        <v>1605</v>
      </c>
      <c r="AY279" s="53" t="s">
        <v>560</v>
      </c>
      <c r="AZ279" s="61"/>
      <c r="BA279" s="51"/>
      <c r="BB279" s="50"/>
      <c r="BC279" s="62" t="s">
        <v>133</v>
      </c>
      <c r="BD279" s="59" t="s">
        <v>133</v>
      </c>
      <c r="BE279" s="50" t="s">
        <v>133</v>
      </c>
      <c r="BF279" s="51"/>
      <c r="BG279" s="53"/>
      <c r="BH279" s="63"/>
      <c r="BI279" s="51"/>
      <c r="BJ279" s="64"/>
      <c r="BK279" s="62" t="s">
        <v>133</v>
      </c>
      <c r="BL279" s="59" t="s">
        <v>133</v>
      </c>
      <c r="BM279" s="50" t="s">
        <v>133</v>
      </c>
      <c r="BN279" s="51"/>
      <c r="BO279" s="53"/>
      <c r="BP279" s="48" t="s">
        <v>149</v>
      </c>
      <c r="BQ279" s="56" t="str">
        <f t="shared" si="4"/>
        <v/>
      </c>
      <c r="BR279" s="50"/>
      <c r="BS279" s="51"/>
      <c r="BT279" s="53"/>
    </row>
    <row r="280" spans="1:72" ht="168.75" x14ac:dyDescent="0.25">
      <c r="A280" s="48">
        <v>21</v>
      </c>
      <c r="B280" s="49">
        <v>42258</v>
      </c>
      <c r="C280" s="50" t="s">
        <v>274</v>
      </c>
      <c r="D280" s="51" t="s">
        <v>1489</v>
      </c>
      <c r="E280" s="49">
        <v>42258</v>
      </c>
      <c r="F280" s="50" t="s">
        <v>1606</v>
      </c>
      <c r="G280" s="52" t="s">
        <v>1607</v>
      </c>
      <c r="H280" s="53" t="s">
        <v>410</v>
      </c>
      <c r="I280" s="54" t="s">
        <v>1608</v>
      </c>
      <c r="J280" s="51" t="s">
        <v>1609</v>
      </c>
      <c r="K280" s="50">
        <v>2</v>
      </c>
      <c r="L280" s="50" t="s">
        <v>173</v>
      </c>
      <c r="M280" s="51" t="s">
        <v>1610</v>
      </c>
      <c r="N280" s="55">
        <v>1</v>
      </c>
      <c r="O280" s="49">
        <v>42275</v>
      </c>
      <c r="P280" s="49">
        <v>42551</v>
      </c>
      <c r="Q280" s="56" t="str">
        <f>IF(H280="","",VLOOKUP(H280,#REF!,2,FALSE))</f>
        <v>Subdirector Financiero</v>
      </c>
      <c r="R280" s="51" t="s">
        <v>414</v>
      </c>
      <c r="S280" s="51" t="s">
        <v>1564</v>
      </c>
      <c r="T280" s="51" t="s">
        <v>1565</v>
      </c>
      <c r="U280" s="51" t="s">
        <v>1566</v>
      </c>
      <c r="V280" s="51" t="s">
        <v>417</v>
      </c>
      <c r="W280" s="57" t="s">
        <v>120</v>
      </c>
      <c r="X280" s="58"/>
      <c r="Y280" s="59"/>
      <c r="Z280" s="50"/>
      <c r="AA280" s="60"/>
      <c r="AB280" s="61"/>
      <c r="AC280" s="51"/>
      <c r="AD280" s="50"/>
      <c r="AE280" s="62"/>
      <c r="AF280" s="59"/>
      <c r="AG280" s="50"/>
      <c r="AH280" s="51"/>
      <c r="AI280" s="53"/>
      <c r="AJ280" s="61"/>
      <c r="AK280" s="52"/>
      <c r="AL280" s="50"/>
      <c r="AM280" s="62"/>
      <c r="AN280" s="59"/>
      <c r="AO280" s="50"/>
      <c r="AP280" s="51"/>
      <c r="AQ280" s="53"/>
      <c r="AR280" s="61">
        <v>42290</v>
      </c>
      <c r="AS280" s="51" t="s">
        <v>1611</v>
      </c>
      <c r="AT280" s="50">
        <v>0</v>
      </c>
      <c r="AU280" s="62">
        <v>0</v>
      </c>
      <c r="AV280" s="59">
        <v>0</v>
      </c>
      <c r="AW280" s="50" t="s">
        <v>121</v>
      </c>
      <c r="AX280" s="51" t="s">
        <v>1612</v>
      </c>
      <c r="AY280" s="53" t="s">
        <v>560</v>
      </c>
      <c r="AZ280" s="61"/>
      <c r="BA280" s="51"/>
      <c r="BB280" s="50"/>
      <c r="BC280" s="62" t="s">
        <v>133</v>
      </c>
      <c r="BD280" s="59" t="s">
        <v>133</v>
      </c>
      <c r="BE280" s="50" t="s">
        <v>133</v>
      </c>
      <c r="BF280" s="51"/>
      <c r="BG280" s="53"/>
      <c r="BH280" s="63"/>
      <c r="BI280" s="51"/>
      <c r="BJ280" s="64"/>
      <c r="BK280" s="62" t="s">
        <v>133</v>
      </c>
      <c r="BL280" s="59" t="s">
        <v>133</v>
      </c>
      <c r="BM280" s="50" t="s">
        <v>133</v>
      </c>
      <c r="BN280" s="51"/>
      <c r="BO280" s="53"/>
      <c r="BP280" s="48" t="s">
        <v>149</v>
      </c>
      <c r="BQ280" s="56" t="str">
        <f t="shared" si="4"/>
        <v/>
      </c>
      <c r="BR280" s="50"/>
      <c r="BS280" s="51"/>
      <c r="BT280" s="53"/>
    </row>
    <row r="281" spans="1:72" ht="409.5" x14ac:dyDescent="0.25">
      <c r="A281" s="48">
        <v>21</v>
      </c>
      <c r="B281" s="49">
        <v>42258</v>
      </c>
      <c r="C281" s="50" t="s">
        <v>274</v>
      </c>
      <c r="D281" s="51" t="s">
        <v>1489</v>
      </c>
      <c r="E281" s="49">
        <v>42258</v>
      </c>
      <c r="F281" s="50" t="s">
        <v>1613</v>
      </c>
      <c r="G281" s="52" t="s">
        <v>1614</v>
      </c>
      <c r="H281" s="53" t="s">
        <v>410</v>
      </c>
      <c r="I281" s="54" t="s">
        <v>1615</v>
      </c>
      <c r="J281" s="51" t="s">
        <v>1616</v>
      </c>
      <c r="K281" s="50">
        <v>3</v>
      </c>
      <c r="L281" s="50" t="s">
        <v>173</v>
      </c>
      <c r="M281" s="51" t="s">
        <v>1617</v>
      </c>
      <c r="N281" s="55">
        <v>0.5</v>
      </c>
      <c r="O281" s="49">
        <v>42268</v>
      </c>
      <c r="P281" s="49">
        <v>42623</v>
      </c>
      <c r="Q281" s="56" t="str">
        <f>IF(H281="","",VLOOKUP(H281,#REF!,2,FALSE))</f>
        <v>Subdirector Financiero</v>
      </c>
      <c r="R281" s="51" t="s">
        <v>414</v>
      </c>
      <c r="S281" s="51" t="s">
        <v>1618</v>
      </c>
      <c r="T281" s="51" t="s">
        <v>1619</v>
      </c>
      <c r="U281" s="51" t="s">
        <v>1620</v>
      </c>
      <c r="V281" s="51" t="s">
        <v>417</v>
      </c>
      <c r="W281" s="57" t="s">
        <v>120</v>
      </c>
      <c r="X281" s="58"/>
      <c r="Y281" s="59"/>
      <c r="Z281" s="50"/>
      <c r="AA281" s="60"/>
      <c r="AB281" s="61"/>
      <c r="AC281" s="51"/>
      <c r="AD281" s="50"/>
      <c r="AE281" s="62"/>
      <c r="AF281" s="59"/>
      <c r="AG281" s="50"/>
      <c r="AH281" s="51"/>
      <c r="AI281" s="53"/>
      <c r="AJ281" s="61"/>
      <c r="AK281" s="52"/>
      <c r="AL281" s="50"/>
      <c r="AM281" s="62"/>
      <c r="AN281" s="59"/>
      <c r="AO281" s="50"/>
      <c r="AP281" s="51"/>
      <c r="AQ281" s="53"/>
      <c r="AR281" s="61">
        <v>42297</v>
      </c>
      <c r="AS281" s="52" t="s">
        <v>1621</v>
      </c>
      <c r="AT281" s="50">
        <v>1</v>
      </c>
      <c r="AU281" s="62">
        <v>0.33333333333333331</v>
      </c>
      <c r="AV281" s="59">
        <v>0.66666666666666663</v>
      </c>
      <c r="AW281" s="50" t="s">
        <v>264</v>
      </c>
      <c r="AX281" s="51" t="s">
        <v>1622</v>
      </c>
      <c r="AY281" s="53" t="s">
        <v>560</v>
      </c>
      <c r="AZ281" s="61"/>
      <c r="BA281" s="51"/>
      <c r="BB281" s="50"/>
      <c r="BC281" s="62" t="s">
        <v>133</v>
      </c>
      <c r="BD281" s="59" t="s">
        <v>133</v>
      </c>
      <c r="BE281" s="50" t="s">
        <v>133</v>
      </c>
      <c r="BF281" s="51"/>
      <c r="BG281" s="53"/>
      <c r="BH281" s="63"/>
      <c r="BI281" s="51"/>
      <c r="BJ281" s="64"/>
      <c r="BK281" s="62" t="s">
        <v>133</v>
      </c>
      <c r="BL281" s="59" t="s">
        <v>133</v>
      </c>
      <c r="BM281" s="50" t="s">
        <v>133</v>
      </c>
      <c r="BN281" s="51"/>
      <c r="BO281" s="53"/>
      <c r="BP281" s="48" t="s">
        <v>149</v>
      </c>
      <c r="BQ281" s="56" t="str">
        <f t="shared" si="4"/>
        <v/>
      </c>
      <c r="BR281" s="50"/>
      <c r="BS281" s="51"/>
      <c r="BT281" s="53"/>
    </row>
    <row r="282" spans="1:72" ht="409.5" x14ac:dyDescent="0.25">
      <c r="A282" s="48">
        <v>21</v>
      </c>
      <c r="B282" s="49">
        <v>42258</v>
      </c>
      <c r="C282" s="50" t="s">
        <v>274</v>
      </c>
      <c r="D282" s="51" t="s">
        <v>1489</v>
      </c>
      <c r="E282" s="49">
        <v>42258</v>
      </c>
      <c r="F282" s="50" t="s">
        <v>1613</v>
      </c>
      <c r="G282" s="52" t="s">
        <v>1614</v>
      </c>
      <c r="H282" s="53" t="s">
        <v>410</v>
      </c>
      <c r="I282" s="54" t="s">
        <v>1623</v>
      </c>
      <c r="J282" s="51" t="s">
        <v>1624</v>
      </c>
      <c r="K282" s="50">
        <v>2</v>
      </c>
      <c r="L282" s="50" t="s">
        <v>173</v>
      </c>
      <c r="M282" s="51" t="s">
        <v>1563</v>
      </c>
      <c r="N282" s="55">
        <v>1</v>
      </c>
      <c r="O282" s="49">
        <v>42268</v>
      </c>
      <c r="P282" s="49">
        <v>42623</v>
      </c>
      <c r="Q282" s="56" t="str">
        <f>IF(H282="","",VLOOKUP(H282,#REF!,2,FALSE))</f>
        <v>Subdirector Financiero</v>
      </c>
      <c r="R282" s="51" t="s">
        <v>414</v>
      </c>
      <c r="S282" s="51" t="s">
        <v>1625</v>
      </c>
      <c r="T282" s="51" t="s">
        <v>1626</v>
      </c>
      <c r="U282" s="51" t="s">
        <v>1627</v>
      </c>
      <c r="V282" s="51" t="s">
        <v>417</v>
      </c>
      <c r="W282" s="57" t="s">
        <v>120</v>
      </c>
      <c r="X282" s="58"/>
      <c r="Y282" s="59"/>
      <c r="Z282" s="50"/>
      <c r="AA282" s="60"/>
      <c r="AB282" s="61"/>
      <c r="AC282" s="51"/>
      <c r="AD282" s="50"/>
      <c r="AE282" s="62"/>
      <c r="AF282" s="59"/>
      <c r="AG282" s="50"/>
      <c r="AH282" s="51"/>
      <c r="AI282" s="53"/>
      <c r="AJ282" s="61"/>
      <c r="AK282" s="52"/>
      <c r="AL282" s="50"/>
      <c r="AM282" s="62"/>
      <c r="AN282" s="59"/>
      <c r="AO282" s="50"/>
      <c r="AP282" s="51"/>
      <c r="AQ282" s="53"/>
      <c r="AR282" s="61">
        <v>42297</v>
      </c>
      <c r="AS282" s="52" t="s">
        <v>1621</v>
      </c>
      <c r="AT282" s="50">
        <v>1</v>
      </c>
      <c r="AU282" s="62">
        <v>0.5</v>
      </c>
      <c r="AV282" s="59">
        <v>0.5</v>
      </c>
      <c r="AW282" s="50" t="s">
        <v>264</v>
      </c>
      <c r="AX282" s="51" t="s">
        <v>1628</v>
      </c>
      <c r="AY282" s="53" t="s">
        <v>560</v>
      </c>
      <c r="AZ282" s="61"/>
      <c r="BA282" s="51"/>
      <c r="BB282" s="50"/>
      <c r="BC282" s="62" t="s">
        <v>133</v>
      </c>
      <c r="BD282" s="59" t="s">
        <v>133</v>
      </c>
      <c r="BE282" s="50" t="s">
        <v>133</v>
      </c>
      <c r="BF282" s="51"/>
      <c r="BG282" s="53"/>
      <c r="BH282" s="63"/>
      <c r="BI282" s="51"/>
      <c r="BJ282" s="64"/>
      <c r="BK282" s="62" t="s">
        <v>133</v>
      </c>
      <c r="BL282" s="59" t="s">
        <v>133</v>
      </c>
      <c r="BM282" s="50" t="s">
        <v>133</v>
      </c>
      <c r="BN282" s="51"/>
      <c r="BO282" s="53"/>
      <c r="BP282" s="48" t="s">
        <v>149</v>
      </c>
      <c r="BQ282" s="56" t="str">
        <f t="shared" si="4"/>
        <v/>
      </c>
      <c r="BR282" s="50"/>
      <c r="BS282" s="51"/>
      <c r="BT282" s="53"/>
    </row>
    <row r="283" spans="1:72" ht="292.5" x14ac:dyDescent="0.25">
      <c r="A283" s="48">
        <v>21</v>
      </c>
      <c r="B283" s="49">
        <v>42258</v>
      </c>
      <c r="C283" s="50" t="s">
        <v>274</v>
      </c>
      <c r="D283" s="51" t="s">
        <v>1489</v>
      </c>
      <c r="E283" s="49">
        <v>42258</v>
      </c>
      <c r="F283" s="50" t="s">
        <v>1629</v>
      </c>
      <c r="G283" s="52" t="s">
        <v>1630</v>
      </c>
      <c r="H283" s="53" t="s">
        <v>410</v>
      </c>
      <c r="I283" s="54" t="s">
        <v>1631</v>
      </c>
      <c r="J283" s="51" t="s">
        <v>1632</v>
      </c>
      <c r="K283" s="50">
        <v>3</v>
      </c>
      <c r="L283" s="50" t="s">
        <v>173</v>
      </c>
      <c r="M283" s="51" t="s">
        <v>1563</v>
      </c>
      <c r="N283" s="55">
        <v>1</v>
      </c>
      <c r="O283" s="49">
        <v>42268</v>
      </c>
      <c r="P283" s="49">
        <v>42369</v>
      </c>
      <c r="Q283" s="56" t="str">
        <f>IF(H283="","",VLOOKUP(H283,#REF!,2,FALSE))</f>
        <v>Subdirector Financiero</v>
      </c>
      <c r="R283" s="51" t="s">
        <v>414</v>
      </c>
      <c r="S283" s="51" t="s">
        <v>1633</v>
      </c>
      <c r="T283" s="51" t="s">
        <v>1634</v>
      </c>
      <c r="U283" s="51" t="s">
        <v>1635</v>
      </c>
      <c r="V283" s="51" t="s">
        <v>417</v>
      </c>
      <c r="W283" s="57" t="s">
        <v>120</v>
      </c>
      <c r="X283" s="58"/>
      <c r="Y283" s="59"/>
      <c r="Z283" s="50"/>
      <c r="AA283" s="60"/>
      <c r="AB283" s="61"/>
      <c r="AC283" s="51"/>
      <c r="AD283" s="50"/>
      <c r="AE283" s="62"/>
      <c r="AF283" s="59"/>
      <c r="AG283" s="50"/>
      <c r="AH283" s="51"/>
      <c r="AI283" s="53"/>
      <c r="AJ283" s="61"/>
      <c r="AK283" s="52"/>
      <c r="AL283" s="50"/>
      <c r="AM283" s="62"/>
      <c r="AN283" s="59"/>
      <c r="AO283" s="50"/>
      <c r="AP283" s="51"/>
      <c r="AQ283" s="53"/>
      <c r="AR283" s="61">
        <v>42293</v>
      </c>
      <c r="AS283" s="51" t="s">
        <v>1072</v>
      </c>
      <c r="AT283" s="50">
        <v>3</v>
      </c>
      <c r="AU283" s="62">
        <v>1</v>
      </c>
      <c r="AV283" s="59">
        <v>1</v>
      </c>
      <c r="AW283" s="50" t="s">
        <v>130</v>
      </c>
      <c r="AX283" s="51" t="s">
        <v>1073</v>
      </c>
      <c r="AY283" s="53" t="s">
        <v>148</v>
      </c>
      <c r="AZ283" s="61"/>
      <c r="BA283" s="51"/>
      <c r="BB283" s="50"/>
      <c r="BC283" s="62" t="s">
        <v>133</v>
      </c>
      <c r="BD283" s="59" t="s">
        <v>133</v>
      </c>
      <c r="BE283" s="50" t="s">
        <v>133</v>
      </c>
      <c r="BF283" s="51"/>
      <c r="BG283" s="53"/>
      <c r="BH283" s="63"/>
      <c r="BI283" s="51"/>
      <c r="BJ283" s="64"/>
      <c r="BK283" s="62" t="s">
        <v>133</v>
      </c>
      <c r="BL283" s="59" t="s">
        <v>133</v>
      </c>
      <c r="BM283" s="50" t="s">
        <v>133</v>
      </c>
      <c r="BN283" s="51"/>
      <c r="BO283" s="53"/>
      <c r="BP283" s="48" t="s">
        <v>134</v>
      </c>
      <c r="BQ283" s="56" t="str">
        <f t="shared" si="4"/>
        <v>Rubén Antonio Mora Garcés</v>
      </c>
      <c r="BR283" s="50"/>
      <c r="BS283" s="51"/>
      <c r="BT283" s="53"/>
    </row>
    <row r="284" spans="1:72" ht="409.5" x14ac:dyDescent="0.25">
      <c r="A284" s="48">
        <v>21</v>
      </c>
      <c r="B284" s="49">
        <v>42258</v>
      </c>
      <c r="C284" s="50" t="s">
        <v>274</v>
      </c>
      <c r="D284" s="51" t="s">
        <v>1489</v>
      </c>
      <c r="E284" s="49">
        <v>42258</v>
      </c>
      <c r="F284" s="50" t="s">
        <v>1636</v>
      </c>
      <c r="G284" s="52" t="s">
        <v>1637</v>
      </c>
      <c r="H284" s="53" t="s">
        <v>410</v>
      </c>
      <c r="I284" s="54" t="s">
        <v>1581</v>
      </c>
      <c r="J284" s="51" t="s">
        <v>1582</v>
      </c>
      <c r="K284" s="50">
        <v>1</v>
      </c>
      <c r="L284" s="50" t="s">
        <v>173</v>
      </c>
      <c r="M284" s="51" t="s">
        <v>1583</v>
      </c>
      <c r="N284" s="55">
        <v>1</v>
      </c>
      <c r="O284" s="49">
        <v>42275</v>
      </c>
      <c r="P284" s="49">
        <v>42460</v>
      </c>
      <c r="Q284" s="56" t="str">
        <f>IF(H284="","",VLOOKUP(H284,#REF!,2,FALSE))</f>
        <v>Subdirector Financiero</v>
      </c>
      <c r="R284" s="51" t="s">
        <v>414</v>
      </c>
      <c r="S284" s="51" t="s">
        <v>1564</v>
      </c>
      <c r="T284" s="51" t="s">
        <v>1565</v>
      </c>
      <c r="U284" s="51" t="s">
        <v>1566</v>
      </c>
      <c r="V284" s="51" t="s">
        <v>155</v>
      </c>
      <c r="W284" s="57" t="s">
        <v>156</v>
      </c>
      <c r="X284" s="58"/>
      <c r="Y284" s="59"/>
      <c r="Z284" s="50"/>
      <c r="AA284" s="60"/>
      <c r="AB284" s="61"/>
      <c r="AC284" s="51"/>
      <c r="AD284" s="50"/>
      <c r="AE284" s="62"/>
      <c r="AF284" s="59"/>
      <c r="AG284" s="50"/>
      <c r="AH284" s="51"/>
      <c r="AI284" s="53"/>
      <c r="AJ284" s="61"/>
      <c r="AK284" s="52"/>
      <c r="AL284" s="50"/>
      <c r="AM284" s="62"/>
      <c r="AN284" s="59"/>
      <c r="AO284" s="50"/>
      <c r="AP284" s="51"/>
      <c r="AQ284" s="53"/>
      <c r="AR284" s="61">
        <v>42290</v>
      </c>
      <c r="AS284" s="51" t="s">
        <v>1638</v>
      </c>
      <c r="AT284" s="50">
        <v>1</v>
      </c>
      <c r="AU284" s="62">
        <v>1</v>
      </c>
      <c r="AV284" s="59">
        <v>1</v>
      </c>
      <c r="AW284" s="50" t="s">
        <v>130</v>
      </c>
      <c r="AX284" s="51" t="s">
        <v>1639</v>
      </c>
      <c r="AY284" s="53" t="s">
        <v>560</v>
      </c>
      <c r="AZ284" s="61"/>
      <c r="BA284" s="51"/>
      <c r="BB284" s="50"/>
      <c r="BC284" s="62" t="s">
        <v>133</v>
      </c>
      <c r="BD284" s="59" t="s">
        <v>133</v>
      </c>
      <c r="BE284" s="50" t="s">
        <v>133</v>
      </c>
      <c r="BF284" s="51"/>
      <c r="BG284" s="53"/>
      <c r="BH284" s="63"/>
      <c r="BI284" s="51"/>
      <c r="BJ284" s="64"/>
      <c r="BK284" s="62" t="s">
        <v>133</v>
      </c>
      <c r="BL284" s="59" t="s">
        <v>133</v>
      </c>
      <c r="BM284" s="50" t="s">
        <v>133</v>
      </c>
      <c r="BN284" s="51"/>
      <c r="BO284" s="53"/>
      <c r="BP284" s="48" t="s">
        <v>134</v>
      </c>
      <c r="BQ284" s="56" t="str">
        <f t="shared" si="4"/>
        <v>Claudia Patricia Morales Morales</v>
      </c>
      <c r="BR284" s="50"/>
      <c r="BS284" s="51"/>
      <c r="BT284" s="53"/>
    </row>
    <row r="285" spans="1:72" ht="180" x14ac:dyDescent="0.25">
      <c r="A285" s="48">
        <v>21</v>
      </c>
      <c r="B285" s="49">
        <v>42258</v>
      </c>
      <c r="C285" s="50" t="s">
        <v>274</v>
      </c>
      <c r="D285" s="51" t="s">
        <v>1489</v>
      </c>
      <c r="E285" s="49">
        <v>42258</v>
      </c>
      <c r="F285" s="50" t="s">
        <v>1640</v>
      </c>
      <c r="G285" s="52" t="s">
        <v>1641</v>
      </c>
      <c r="H285" s="53" t="s">
        <v>410</v>
      </c>
      <c r="I285" s="54" t="s">
        <v>1642</v>
      </c>
      <c r="J285" s="51" t="s">
        <v>1643</v>
      </c>
      <c r="K285" s="50">
        <v>2</v>
      </c>
      <c r="L285" s="50" t="s">
        <v>173</v>
      </c>
      <c r="M285" s="51" t="s">
        <v>1590</v>
      </c>
      <c r="N285" s="55">
        <v>1</v>
      </c>
      <c r="O285" s="49">
        <v>42275</v>
      </c>
      <c r="P285" s="49">
        <v>42551</v>
      </c>
      <c r="Q285" s="56" t="str">
        <f>IF(H285="","",VLOOKUP(H285,#REF!,2,FALSE))</f>
        <v>Subdirector Financiero</v>
      </c>
      <c r="R285" s="51" t="s">
        <v>414</v>
      </c>
      <c r="S285" s="51" t="s">
        <v>1564</v>
      </c>
      <c r="T285" s="51" t="s">
        <v>1565</v>
      </c>
      <c r="U285" s="51" t="s">
        <v>1566</v>
      </c>
      <c r="V285" s="51" t="s">
        <v>417</v>
      </c>
      <c r="W285" s="57" t="s">
        <v>120</v>
      </c>
      <c r="X285" s="58"/>
      <c r="Y285" s="59"/>
      <c r="Z285" s="50"/>
      <c r="AA285" s="60"/>
      <c r="AB285" s="61"/>
      <c r="AC285" s="51"/>
      <c r="AD285" s="50"/>
      <c r="AE285" s="62"/>
      <c r="AF285" s="59"/>
      <c r="AG285" s="50"/>
      <c r="AH285" s="51"/>
      <c r="AI285" s="53"/>
      <c r="AJ285" s="61"/>
      <c r="AK285" s="52"/>
      <c r="AL285" s="50"/>
      <c r="AM285" s="62"/>
      <c r="AN285" s="59"/>
      <c r="AO285" s="50"/>
      <c r="AP285" s="51"/>
      <c r="AQ285" s="53"/>
      <c r="AR285" s="61">
        <v>42290</v>
      </c>
      <c r="AS285" s="51" t="s">
        <v>787</v>
      </c>
      <c r="AT285" s="50">
        <v>1</v>
      </c>
      <c r="AU285" s="62">
        <v>0.5</v>
      </c>
      <c r="AV285" s="59">
        <v>0.5</v>
      </c>
      <c r="AW285" s="50" t="s">
        <v>264</v>
      </c>
      <c r="AX285" s="51" t="s">
        <v>1644</v>
      </c>
      <c r="AY285" s="53" t="s">
        <v>560</v>
      </c>
      <c r="AZ285" s="61"/>
      <c r="BA285" s="51"/>
      <c r="BB285" s="50"/>
      <c r="BC285" s="62" t="s">
        <v>133</v>
      </c>
      <c r="BD285" s="59" t="s">
        <v>133</v>
      </c>
      <c r="BE285" s="50" t="s">
        <v>133</v>
      </c>
      <c r="BF285" s="51"/>
      <c r="BG285" s="53"/>
      <c r="BH285" s="63"/>
      <c r="BI285" s="51"/>
      <c r="BJ285" s="64"/>
      <c r="BK285" s="62" t="s">
        <v>133</v>
      </c>
      <c r="BL285" s="59" t="s">
        <v>133</v>
      </c>
      <c r="BM285" s="50" t="s">
        <v>133</v>
      </c>
      <c r="BN285" s="51"/>
      <c r="BO285" s="53"/>
      <c r="BP285" s="48" t="s">
        <v>149</v>
      </c>
      <c r="BQ285" s="56" t="str">
        <f t="shared" si="4"/>
        <v/>
      </c>
      <c r="BR285" s="50"/>
      <c r="BS285" s="51"/>
      <c r="BT285" s="53"/>
    </row>
    <row r="286" spans="1:72" ht="409.5" x14ac:dyDescent="0.25">
      <c r="A286" s="48">
        <v>21</v>
      </c>
      <c r="B286" s="49">
        <v>42258</v>
      </c>
      <c r="C286" s="50" t="s">
        <v>274</v>
      </c>
      <c r="D286" s="51" t="s">
        <v>1489</v>
      </c>
      <c r="E286" s="49">
        <v>42258</v>
      </c>
      <c r="F286" s="50" t="s">
        <v>1645</v>
      </c>
      <c r="G286" s="52" t="s">
        <v>1646</v>
      </c>
      <c r="H286" s="53" t="s">
        <v>410</v>
      </c>
      <c r="I286" s="54" t="s">
        <v>1647</v>
      </c>
      <c r="J286" s="51" t="s">
        <v>1648</v>
      </c>
      <c r="K286" s="50">
        <v>2</v>
      </c>
      <c r="L286" s="50" t="s">
        <v>173</v>
      </c>
      <c r="M286" s="51" t="s">
        <v>1590</v>
      </c>
      <c r="N286" s="55">
        <v>1</v>
      </c>
      <c r="O286" s="49">
        <v>42275</v>
      </c>
      <c r="P286" s="49">
        <v>42551</v>
      </c>
      <c r="Q286" s="56" t="str">
        <f>IF(H286="","",VLOOKUP(H286,#REF!,2,FALSE))</f>
        <v>Subdirector Financiero</v>
      </c>
      <c r="R286" s="51" t="s">
        <v>414</v>
      </c>
      <c r="S286" s="51" t="s">
        <v>1564</v>
      </c>
      <c r="T286" s="51" t="s">
        <v>1565</v>
      </c>
      <c r="U286" s="51" t="s">
        <v>1566</v>
      </c>
      <c r="V286" s="51" t="s">
        <v>417</v>
      </c>
      <c r="W286" s="57" t="s">
        <v>120</v>
      </c>
      <c r="X286" s="58"/>
      <c r="Y286" s="59"/>
      <c r="Z286" s="50"/>
      <c r="AA286" s="60"/>
      <c r="AB286" s="61"/>
      <c r="AC286" s="51"/>
      <c r="AD286" s="50"/>
      <c r="AE286" s="62"/>
      <c r="AF286" s="59"/>
      <c r="AG286" s="50"/>
      <c r="AH286" s="51"/>
      <c r="AI286" s="53"/>
      <c r="AJ286" s="61"/>
      <c r="AK286" s="52"/>
      <c r="AL286" s="50"/>
      <c r="AM286" s="62"/>
      <c r="AN286" s="59"/>
      <c r="AO286" s="50"/>
      <c r="AP286" s="51"/>
      <c r="AQ286" s="53"/>
      <c r="AR286" s="61">
        <v>42290</v>
      </c>
      <c r="AS286" s="51" t="s">
        <v>946</v>
      </c>
      <c r="AT286" s="50">
        <v>0</v>
      </c>
      <c r="AU286" s="62">
        <v>0</v>
      </c>
      <c r="AV286" s="59">
        <v>0</v>
      </c>
      <c r="AW286" s="50" t="s">
        <v>121</v>
      </c>
      <c r="AX286" s="51" t="s">
        <v>1649</v>
      </c>
      <c r="AY286" s="53" t="s">
        <v>560</v>
      </c>
      <c r="AZ286" s="61"/>
      <c r="BA286" s="51"/>
      <c r="BB286" s="50"/>
      <c r="BC286" s="62" t="s">
        <v>133</v>
      </c>
      <c r="BD286" s="59" t="s">
        <v>133</v>
      </c>
      <c r="BE286" s="50" t="s">
        <v>133</v>
      </c>
      <c r="BF286" s="51"/>
      <c r="BG286" s="53"/>
      <c r="BH286" s="63"/>
      <c r="BI286" s="51"/>
      <c r="BJ286" s="64"/>
      <c r="BK286" s="62" t="s">
        <v>133</v>
      </c>
      <c r="BL286" s="59" t="s">
        <v>133</v>
      </c>
      <c r="BM286" s="50" t="s">
        <v>133</v>
      </c>
      <c r="BN286" s="51"/>
      <c r="BO286" s="53"/>
      <c r="BP286" s="48" t="s">
        <v>149</v>
      </c>
      <c r="BQ286" s="56" t="str">
        <f t="shared" si="4"/>
        <v/>
      </c>
      <c r="BR286" s="50"/>
      <c r="BS286" s="51"/>
      <c r="BT286" s="53"/>
    </row>
    <row r="287" spans="1:72" ht="337.5" x14ac:dyDescent="0.25">
      <c r="A287" s="48">
        <v>21</v>
      </c>
      <c r="B287" s="49">
        <v>42258</v>
      </c>
      <c r="C287" s="50" t="s">
        <v>274</v>
      </c>
      <c r="D287" s="51" t="s">
        <v>1489</v>
      </c>
      <c r="E287" s="49">
        <v>42258</v>
      </c>
      <c r="F287" s="50" t="s">
        <v>1650</v>
      </c>
      <c r="G287" s="52" t="s">
        <v>1651</v>
      </c>
      <c r="H287" s="53" t="s">
        <v>278</v>
      </c>
      <c r="I287" s="54" t="s">
        <v>279</v>
      </c>
      <c r="J287" s="51" t="s">
        <v>280</v>
      </c>
      <c r="K287" s="50">
        <v>1</v>
      </c>
      <c r="L287" s="50" t="s">
        <v>173</v>
      </c>
      <c r="M287" s="51" t="s">
        <v>281</v>
      </c>
      <c r="N287" s="55">
        <v>1</v>
      </c>
      <c r="O287" s="49">
        <v>42268</v>
      </c>
      <c r="P287" s="49">
        <v>42459</v>
      </c>
      <c r="Q287" s="56" t="str">
        <f>IF(H287="","",VLOOKUP(H287,#REF!,2,FALSE))</f>
        <v>Secretario General</v>
      </c>
      <c r="R287" s="51" t="s">
        <v>282</v>
      </c>
      <c r="S287" s="51" t="s">
        <v>283</v>
      </c>
      <c r="T287" s="51" t="s">
        <v>284</v>
      </c>
      <c r="U287" s="51" t="s">
        <v>285</v>
      </c>
      <c r="V287" s="51" t="s">
        <v>155</v>
      </c>
      <c r="W287" s="57" t="s">
        <v>156</v>
      </c>
      <c r="X287" s="58"/>
      <c r="Y287" s="59"/>
      <c r="Z287" s="50"/>
      <c r="AA287" s="60"/>
      <c r="AB287" s="61"/>
      <c r="AC287" s="51"/>
      <c r="AD287" s="50"/>
      <c r="AE287" s="62"/>
      <c r="AF287" s="59"/>
      <c r="AG287" s="50"/>
      <c r="AH287" s="51"/>
      <c r="AI287" s="53"/>
      <c r="AJ287" s="61"/>
      <c r="AK287" s="52"/>
      <c r="AL287" s="50"/>
      <c r="AM287" s="62"/>
      <c r="AN287" s="59"/>
      <c r="AO287" s="50"/>
      <c r="AP287" s="51"/>
      <c r="AQ287" s="53"/>
      <c r="AR287" s="61">
        <v>42296</v>
      </c>
      <c r="AS287" s="51" t="s">
        <v>291</v>
      </c>
      <c r="AT287" s="50">
        <v>0</v>
      </c>
      <c r="AU287" s="62">
        <v>0</v>
      </c>
      <c r="AV287" s="59">
        <v>0</v>
      </c>
      <c r="AW287" s="50" t="s">
        <v>121</v>
      </c>
      <c r="AX287" s="51" t="s">
        <v>989</v>
      </c>
      <c r="AY287" s="53" t="s">
        <v>145</v>
      </c>
      <c r="AZ287" s="61"/>
      <c r="BA287" s="51"/>
      <c r="BB287" s="50"/>
      <c r="BC287" s="62" t="s">
        <v>133</v>
      </c>
      <c r="BD287" s="59" t="s">
        <v>133</v>
      </c>
      <c r="BE287" s="50" t="s">
        <v>133</v>
      </c>
      <c r="BF287" s="51"/>
      <c r="BG287" s="53"/>
      <c r="BH287" s="63"/>
      <c r="BI287" s="51"/>
      <c r="BJ287" s="64"/>
      <c r="BK287" s="62" t="s">
        <v>133</v>
      </c>
      <c r="BL287" s="59" t="s">
        <v>133</v>
      </c>
      <c r="BM287" s="50" t="s">
        <v>133</v>
      </c>
      <c r="BN287" s="51"/>
      <c r="BO287" s="53"/>
      <c r="BP287" s="48" t="s">
        <v>149</v>
      </c>
      <c r="BQ287" s="56" t="str">
        <f t="shared" si="4"/>
        <v/>
      </c>
      <c r="BR287" s="50"/>
      <c r="BS287" s="51"/>
      <c r="BT287" s="53"/>
    </row>
    <row r="288" spans="1:72" ht="409.5" x14ac:dyDescent="0.25">
      <c r="A288" s="48">
        <v>21</v>
      </c>
      <c r="B288" s="49">
        <v>42258</v>
      </c>
      <c r="C288" s="50" t="s">
        <v>274</v>
      </c>
      <c r="D288" s="51" t="s">
        <v>1489</v>
      </c>
      <c r="E288" s="49">
        <v>42258</v>
      </c>
      <c r="F288" s="50" t="s">
        <v>1652</v>
      </c>
      <c r="G288" s="52" t="s">
        <v>1653</v>
      </c>
      <c r="H288" s="53" t="s">
        <v>464</v>
      </c>
      <c r="I288" s="54" t="s">
        <v>1654</v>
      </c>
      <c r="J288" s="51" t="s">
        <v>1655</v>
      </c>
      <c r="K288" s="50">
        <v>3</v>
      </c>
      <c r="L288" s="50" t="s">
        <v>173</v>
      </c>
      <c r="M288" s="51" t="s">
        <v>1563</v>
      </c>
      <c r="N288" s="55">
        <v>1</v>
      </c>
      <c r="O288" s="49">
        <v>42268</v>
      </c>
      <c r="P288" s="49">
        <v>42369</v>
      </c>
      <c r="Q288" s="56" t="str">
        <f>IF(H288="","",VLOOKUP(H288,#REF!,2,FALSE))</f>
        <v xml:space="preserve">Subdirector Administrativo </v>
      </c>
      <c r="R288" s="51" t="s">
        <v>138</v>
      </c>
      <c r="S288" s="51" t="s">
        <v>468</v>
      </c>
      <c r="T288" s="51" t="s">
        <v>469</v>
      </c>
      <c r="U288" s="51" t="s">
        <v>470</v>
      </c>
      <c r="V288" s="51" t="s">
        <v>417</v>
      </c>
      <c r="W288" s="57" t="s">
        <v>120</v>
      </c>
      <c r="X288" s="58"/>
      <c r="Y288" s="59"/>
      <c r="Z288" s="50"/>
      <c r="AA288" s="60"/>
      <c r="AB288" s="61"/>
      <c r="AC288" s="51"/>
      <c r="AD288" s="50"/>
      <c r="AE288" s="62"/>
      <c r="AF288" s="59"/>
      <c r="AG288" s="50"/>
      <c r="AH288" s="51"/>
      <c r="AI288" s="53"/>
      <c r="AJ288" s="61"/>
      <c r="AK288" s="52"/>
      <c r="AL288" s="50">
        <v>1</v>
      </c>
      <c r="AM288" s="62"/>
      <c r="AN288" s="59"/>
      <c r="AO288" s="50"/>
      <c r="AP288" s="51"/>
      <c r="AQ288" s="53"/>
      <c r="AR288" s="61"/>
      <c r="AS288" s="51"/>
      <c r="AT288" s="50"/>
      <c r="AU288" s="62" t="s">
        <v>133</v>
      </c>
      <c r="AV288" s="59" t="s">
        <v>133</v>
      </c>
      <c r="AW288" s="50" t="s">
        <v>133</v>
      </c>
      <c r="AX288" s="51"/>
      <c r="AY288" s="53"/>
      <c r="AZ288" s="61"/>
      <c r="BA288" s="51"/>
      <c r="BB288" s="50"/>
      <c r="BC288" s="62" t="s">
        <v>133</v>
      </c>
      <c r="BD288" s="59" t="s">
        <v>133</v>
      </c>
      <c r="BE288" s="50" t="s">
        <v>133</v>
      </c>
      <c r="BF288" s="51"/>
      <c r="BG288" s="53"/>
      <c r="BH288" s="63"/>
      <c r="BI288" s="51"/>
      <c r="BJ288" s="64"/>
      <c r="BK288" s="62" t="s">
        <v>133</v>
      </c>
      <c r="BL288" s="59" t="s">
        <v>133</v>
      </c>
      <c r="BM288" s="50" t="s">
        <v>133</v>
      </c>
      <c r="BN288" s="51"/>
      <c r="BO288" s="53"/>
      <c r="BP288" s="48" t="s">
        <v>149</v>
      </c>
      <c r="BQ288" s="56" t="str">
        <f t="shared" si="4"/>
        <v/>
      </c>
      <c r="BR288" s="50"/>
      <c r="BS288" s="51"/>
      <c r="BT288" s="53"/>
    </row>
    <row r="289" spans="1:72" ht="409.5" x14ac:dyDescent="0.25">
      <c r="A289" s="48">
        <v>21</v>
      </c>
      <c r="B289" s="49">
        <v>42258</v>
      </c>
      <c r="C289" s="50" t="s">
        <v>274</v>
      </c>
      <c r="D289" s="51" t="s">
        <v>1489</v>
      </c>
      <c r="E289" s="49">
        <v>42258</v>
      </c>
      <c r="F289" s="50" t="s">
        <v>1656</v>
      </c>
      <c r="G289" s="52" t="s">
        <v>1657</v>
      </c>
      <c r="H289" s="53" t="s">
        <v>136</v>
      </c>
      <c r="I289" s="54" t="s">
        <v>1658</v>
      </c>
      <c r="J289" s="51" t="s">
        <v>1659</v>
      </c>
      <c r="K289" s="50">
        <v>1</v>
      </c>
      <c r="L289" s="50" t="s">
        <v>173</v>
      </c>
      <c r="M289" s="51" t="s">
        <v>1617</v>
      </c>
      <c r="N289" s="55">
        <v>1</v>
      </c>
      <c r="O289" s="49">
        <v>42268</v>
      </c>
      <c r="P289" s="49">
        <v>42623</v>
      </c>
      <c r="Q289" s="56" t="str">
        <f>IF(H289="","",VLOOKUP(H289,#REF!,2,FALSE))</f>
        <v xml:space="preserve">Subdirector Administrativo </v>
      </c>
      <c r="R289" s="51" t="s">
        <v>138</v>
      </c>
      <c r="S289" s="51" t="s">
        <v>153</v>
      </c>
      <c r="T289" s="51" t="s">
        <v>1660</v>
      </c>
      <c r="U289" s="51" t="s">
        <v>1661</v>
      </c>
      <c r="V289" s="51" t="s">
        <v>417</v>
      </c>
      <c r="W289" s="57" t="s">
        <v>120</v>
      </c>
      <c r="X289" s="58"/>
      <c r="Y289" s="59"/>
      <c r="Z289" s="50"/>
      <c r="AA289" s="60"/>
      <c r="AB289" s="61"/>
      <c r="AC289" s="51"/>
      <c r="AD289" s="50"/>
      <c r="AE289" s="62"/>
      <c r="AF289" s="59"/>
      <c r="AG289" s="50"/>
      <c r="AH289" s="51"/>
      <c r="AI289" s="53"/>
      <c r="AJ289" s="61"/>
      <c r="AK289" s="52"/>
      <c r="AL289" s="50"/>
      <c r="AM289" s="62"/>
      <c r="AN289" s="59"/>
      <c r="AO289" s="50"/>
      <c r="AP289" s="51"/>
      <c r="AQ289" s="53"/>
      <c r="AR289" s="61"/>
      <c r="AS289" s="51"/>
      <c r="AT289" s="50"/>
      <c r="AU289" s="62" t="s">
        <v>133</v>
      </c>
      <c r="AV289" s="59" t="s">
        <v>133</v>
      </c>
      <c r="AW289" s="50" t="s">
        <v>133</v>
      </c>
      <c r="AX289" s="51"/>
      <c r="AY289" s="53"/>
      <c r="AZ289" s="61"/>
      <c r="BA289" s="51"/>
      <c r="BB289" s="50"/>
      <c r="BC289" s="62" t="s">
        <v>133</v>
      </c>
      <c r="BD289" s="59" t="s">
        <v>133</v>
      </c>
      <c r="BE289" s="50" t="s">
        <v>133</v>
      </c>
      <c r="BF289" s="51"/>
      <c r="BG289" s="53"/>
      <c r="BH289" s="63"/>
      <c r="BI289" s="51"/>
      <c r="BJ289" s="64"/>
      <c r="BK289" s="62" t="s">
        <v>133</v>
      </c>
      <c r="BL289" s="59" t="s">
        <v>133</v>
      </c>
      <c r="BM289" s="50" t="s">
        <v>133</v>
      </c>
      <c r="BN289" s="51"/>
      <c r="BO289" s="53"/>
      <c r="BP289" s="48" t="s">
        <v>149</v>
      </c>
      <c r="BQ289" s="56" t="str">
        <f t="shared" si="4"/>
        <v/>
      </c>
      <c r="BR289" s="50"/>
      <c r="BS289" s="51"/>
      <c r="BT289" s="53"/>
    </row>
    <row r="290" spans="1:72" ht="168.75" x14ac:dyDescent="0.25">
      <c r="A290" s="48">
        <v>19</v>
      </c>
      <c r="B290" s="49">
        <v>42025</v>
      </c>
      <c r="C290" s="50" t="s">
        <v>108</v>
      </c>
      <c r="D290" s="51" t="s">
        <v>1662</v>
      </c>
      <c r="E290" s="49">
        <v>41660</v>
      </c>
      <c r="F290" s="50">
        <v>1</v>
      </c>
      <c r="G290" s="52" t="s">
        <v>1663</v>
      </c>
      <c r="H290" s="53" t="s">
        <v>278</v>
      </c>
      <c r="I290" s="54" t="s">
        <v>279</v>
      </c>
      <c r="J290" s="51" t="s">
        <v>280</v>
      </c>
      <c r="K290" s="50">
        <v>1</v>
      </c>
      <c r="L290" s="50" t="s">
        <v>173</v>
      </c>
      <c r="M290" s="51" t="s">
        <v>281</v>
      </c>
      <c r="N290" s="55">
        <v>1</v>
      </c>
      <c r="O290" s="49">
        <v>42277</v>
      </c>
      <c r="P290" s="49">
        <v>42459</v>
      </c>
      <c r="Q290" s="56" t="s">
        <v>378</v>
      </c>
      <c r="R290" s="51" t="s">
        <v>282</v>
      </c>
      <c r="S290" s="51" t="s">
        <v>1664</v>
      </c>
      <c r="T290" s="51" t="s">
        <v>284</v>
      </c>
      <c r="U290" s="51" t="s">
        <v>285</v>
      </c>
      <c r="V290" s="51" t="s">
        <v>1665</v>
      </c>
      <c r="W290" s="57" t="s">
        <v>120</v>
      </c>
      <c r="X290" s="58"/>
      <c r="Y290" s="59"/>
      <c r="Z290" s="50"/>
      <c r="AA290" s="60"/>
      <c r="AB290" s="61"/>
      <c r="AC290" s="51"/>
      <c r="AD290" s="50"/>
      <c r="AE290" s="62" t="s">
        <v>133</v>
      </c>
      <c r="AF290" s="59" t="s">
        <v>133</v>
      </c>
      <c r="AG290" s="50" t="s">
        <v>133</v>
      </c>
      <c r="AH290" s="51"/>
      <c r="AI290" s="53"/>
      <c r="AJ290" s="61"/>
      <c r="AK290" s="52"/>
      <c r="AL290" s="50"/>
      <c r="AM290" s="62"/>
      <c r="AN290" s="59"/>
      <c r="AO290" s="50"/>
      <c r="AP290" s="51"/>
      <c r="AQ290" s="53"/>
      <c r="AR290" s="61"/>
      <c r="AS290" s="51"/>
      <c r="AT290" s="50"/>
      <c r="AU290" s="62"/>
      <c r="AV290" s="59"/>
      <c r="AW290" s="50"/>
      <c r="AX290" s="51"/>
      <c r="AY290" s="53"/>
      <c r="AZ290" s="61"/>
      <c r="BA290" s="51"/>
      <c r="BB290" s="50"/>
      <c r="BC290" s="62"/>
      <c r="BD290" s="59"/>
      <c r="BE290" s="50"/>
      <c r="BF290" s="51"/>
      <c r="BG290" s="53"/>
      <c r="BH290" s="63"/>
      <c r="BI290" s="51"/>
      <c r="BJ290" s="64"/>
      <c r="BK290" s="62"/>
      <c r="BL290" s="59"/>
      <c r="BM290" s="50"/>
      <c r="BN290" s="51"/>
      <c r="BO290" s="53"/>
      <c r="BP290" s="48" t="s">
        <v>149</v>
      </c>
      <c r="BQ290" s="56"/>
      <c r="BR290" s="50"/>
      <c r="BS290" s="51"/>
      <c r="BT290" s="53"/>
    </row>
    <row r="291" spans="1:72" ht="123.75" x14ac:dyDescent="0.25">
      <c r="A291" s="48">
        <v>19</v>
      </c>
      <c r="B291" s="49">
        <v>42025</v>
      </c>
      <c r="C291" s="50" t="s">
        <v>108</v>
      </c>
      <c r="D291" s="51" t="s">
        <v>1662</v>
      </c>
      <c r="E291" s="49">
        <v>41660</v>
      </c>
      <c r="F291" s="50">
        <v>2</v>
      </c>
      <c r="G291" s="52" t="s">
        <v>1666</v>
      </c>
      <c r="H291" s="53" t="s">
        <v>278</v>
      </c>
      <c r="I291" s="54" t="s">
        <v>1524</v>
      </c>
      <c r="J291" s="51" t="s">
        <v>1525</v>
      </c>
      <c r="K291" s="50">
        <v>1</v>
      </c>
      <c r="L291" s="50" t="s">
        <v>173</v>
      </c>
      <c r="M291" s="51" t="s">
        <v>1526</v>
      </c>
      <c r="N291" s="55">
        <v>1</v>
      </c>
      <c r="O291" s="49">
        <v>42277</v>
      </c>
      <c r="P291" s="49">
        <v>42449</v>
      </c>
      <c r="Q291" s="56" t="s">
        <v>378</v>
      </c>
      <c r="R291" s="51" t="s">
        <v>282</v>
      </c>
      <c r="S291" s="51" t="s">
        <v>1664</v>
      </c>
      <c r="T291" s="51" t="s">
        <v>284</v>
      </c>
      <c r="U291" s="51" t="s">
        <v>285</v>
      </c>
      <c r="V291" s="51" t="s">
        <v>1667</v>
      </c>
      <c r="W291" s="57" t="s">
        <v>120</v>
      </c>
      <c r="X291" s="58"/>
      <c r="Y291" s="59"/>
      <c r="Z291" s="50"/>
      <c r="AA291" s="60"/>
      <c r="AB291" s="61"/>
      <c r="AC291" s="51"/>
      <c r="AD291" s="50"/>
      <c r="AE291" s="62"/>
      <c r="AF291" s="59"/>
      <c r="AG291" s="50"/>
      <c r="AH291" s="51"/>
      <c r="AI291" s="53"/>
      <c r="AJ291" s="61"/>
      <c r="AK291" s="52"/>
      <c r="AL291" s="50"/>
      <c r="AM291" s="62"/>
      <c r="AN291" s="59"/>
      <c r="AO291" s="50"/>
      <c r="AP291" s="51"/>
      <c r="AQ291" s="53"/>
      <c r="AR291" s="61"/>
      <c r="AS291" s="51"/>
      <c r="AT291" s="50"/>
      <c r="AU291" s="62"/>
      <c r="AV291" s="59"/>
      <c r="AW291" s="50"/>
      <c r="AX291" s="51"/>
      <c r="AY291" s="53"/>
      <c r="AZ291" s="61"/>
      <c r="BA291" s="51"/>
      <c r="BB291" s="50"/>
      <c r="BC291" s="62"/>
      <c r="BD291" s="59"/>
      <c r="BE291" s="50"/>
      <c r="BF291" s="51"/>
      <c r="BG291" s="53"/>
      <c r="BH291" s="63"/>
      <c r="BI291" s="51"/>
      <c r="BJ291" s="64"/>
      <c r="BK291" s="62"/>
      <c r="BL291" s="59"/>
      <c r="BM291" s="50"/>
      <c r="BN291" s="51"/>
      <c r="BO291" s="53"/>
      <c r="BP291" s="48" t="s">
        <v>149</v>
      </c>
      <c r="BQ291" s="56"/>
      <c r="BR291" s="50"/>
      <c r="BS291" s="51"/>
      <c r="BT291" s="53"/>
    </row>
    <row r="292" spans="1:72" ht="168.75" x14ac:dyDescent="0.25">
      <c r="A292" s="48">
        <v>19</v>
      </c>
      <c r="B292" s="49">
        <v>42025</v>
      </c>
      <c r="C292" s="50" t="s">
        <v>108</v>
      </c>
      <c r="D292" s="51" t="s">
        <v>1662</v>
      </c>
      <c r="E292" s="49">
        <v>41660</v>
      </c>
      <c r="F292" s="50">
        <v>3</v>
      </c>
      <c r="G292" s="52" t="s">
        <v>1668</v>
      </c>
      <c r="H292" s="53" t="s">
        <v>278</v>
      </c>
      <c r="I292" s="54" t="s">
        <v>1669</v>
      </c>
      <c r="J292" s="51" t="s">
        <v>1493</v>
      </c>
      <c r="K292" s="50">
        <v>1</v>
      </c>
      <c r="L292" s="50" t="s">
        <v>173</v>
      </c>
      <c r="M292" s="51" t="s">
        <v>1494</v>
      </c>
      <c r="N292" s="55">
        <v>1</v>
      </c>
      <c r="O292" s="49">
        <v>42277</v>
      </c>
      <c r="P292" s="49">
        <v>42338</v>
      </c>
      <c r="Q292" s="56" t="s">
        <v>378</v>
      </c>
      <c r="R292" s="51" t="s">
        <v>282</v>
      </c>
      <c r="S292" s="51" t="s">
        <v>1670</v>
      </c>
      <c r="T292" s="51" t="s">
        <v>1146</v>
      </c>
      <c r="U292" s="51" t="s">
        <v>1147</v>
      </c>
      <c r="V292" s="51" t="s">
        <v>1665</v>
      </c>
      <c r="W292" s="57" t="s">
        <v>120</v>
      </c>
      <c r="X292" s="58"/>
      <c r="Y292" s="59"/>
      <c r="Z292" s="50"/>
      <c r="AA292" s="60"/>
      <c r="AB292" s="61"/>
      <c r="AC292" s="51"/>
      <c r="AD292" s="50"/>
      <c r="AE292" s="62"/>
      <c r="AF292" s="59"/>
      <c r="AG292" s="50"/>
      <c r="AH292" s="51"/>
      <c r="AI292" s="53"/>
      <c r="AJ292" s="61"/>
      <c r="AK292" s="52"/>
      <c r="AL292" s="50"/>
      <c r="AM292" s="62"/>
      <c r="AN292" s="59"/>
      <c r="AO292" s="50"/>
      <c r="AP292" s="51"/>
      <c r="AQ292" s="53"/>
      <c r="AR292" s="61"/>
      <c r="AS292" s="51"/>
      <c r="AT292" s="50"/>
      <c r="AU292" s="62"/>
      <c r="AV292" s="59"/>
      <c r="AW292" s="50"/>
      <c r="AX292" s="51"/>
      <c r="AY292" s="53"/>
      <c r="AZ292" s="61"/>
      <c r="BA292" s="51"/>
      <c r="BB292" s="50"/>
      <c r="BC292" s="62"/>
      <c r="BD292" s="59"/>
      <c r="BE292" s="50"/>
      <c r="BF292" s="51"/>
      <c r="BG292" s="53"/>
      <c r="BH292" s="63"/>
      <c r="BI292" s="51"/>
      <c r="BJ292" s="64"/>
      <c r="BK292" s="62"/>
      <c r="BL292" s="59"/>
      <c r="BM292" s="50"/>
      <c r="BN292" s="51"/>
      <c r="BO292" s="53"/>
      <c r="BP292" s="48" t="s">
        <v>149</v>
      </c>
      <c r="BQ292" s="56"/>
      <c r="BR292" s="50"/>
      <c r="BS292" s="51"/>
      <c r="BT292" s="53"/>
    </row>
    <row r="293" spans="1:72" ht="90" x14ac:dyDescent="0.25">
      <c r="A293" s="48">
        <v>19</v>
      </c>
      <c r="B293" s="49">
        <v>42025</v>
      </c>
      <c r="C293" s="50" t="s">
        <v>108</v>
      </c>
      <c r="D293" s="51" t="s">
        <v>1662</v>
      </c>
      <c r="E293" s="49">
        <v>41660</v>
      </c>
      <c r="F293" s="50">
        <v>5</v>
      </c>
      <c r="G293" s="52" t="s">
        <v>1671</v>
      </c>
      <c r="H293" s="53" t="s">
        <v>278</v>
      </c>
      <c r="I293" s="54" t="s">
        <v>1669</v>
      </c>
      <c r="J293" s="51" t="s">
        <v>1493</v>
      </c>
      <c r="K293" s="50">
        <v>1</v>
      </c>
      <c r="L293" s="50" t="s">
        <v>173</v>
      </c>
      <c r="M293" s="51" t="s">
        <v>1494</v>
      </c>
      <c r="N293" s="55">
        <v>1</v>
      </c>
      <c r="O293" s="49">
        <v>42277</v>
      </c>
      <c r="P293" s="49">
        <v>42338</v>
      </c>
      <c r="Q293" s="56" t="s">
        <v>378</v>
      </c>
      <c r="R293" s="51" t="s">
        <v>282</v>
      </c>
      <c r="S293" s="51" t="s">
        <v>1670</v>
      </c>
      <c r="T293" s="51" t="s">
        <v>1146</v>
      </c>
      <c r="U293" s="51" t="s">
        <v>1147</v>
      </c>
      <c r="V293" s="51" t="s">
        <v>1665</v>
      </c>
      <c r="W293" s="57" t="s">
        <v>120</v>
      </c>
      <c r="X293" s="58"/>
      <c r="Y293" s="59"/>
      <c r="Z293" s="50"/>
      <c r="AA293" s="60"/>
      <c r="AB293" s="61"/>
      <c r="AC293" s="51"/>
      <c r="AD293" s="50"/>
      <c r="AE293" s="62"/>
      <c r="AF293" s="59"/>
      <c r="AG293" s="50"/>
      <c r="AH293" s="51"/>
      <c r="AI293" s="53"/>
      <c r="AJ293" s="61"/>
      <c r="AK293" s="52"/>
      <c r="AL293" s="50"/>
      <c r="AM293" s="62"/>
      <c r="AN293" s="59"/>
      <c r="AO293" s="50"/>
      <c r="AP293" s="51"/>
      <c r="AQ293" s="53"/>
      <c r="AR293" s="61"/>
      <c r="AS293" s="51"/>
      <c r="AT293" s="50"/>
      <c r="AU293" s="62"/>
      <c r="AV293" s="59"/>
      <c r="AW293" s="50"/>
      <c r="AX293" s="51"/>
      <c r="AY293" s="53"/>
      <c r="AZ293" s="61"/>
      <c r="BA293" s="51"/>
      <c r="BB293" s="50"/>
      <c r="BC293" s="62"/>
      <c r="BD293" s="59"/>
      <c r="BE293" s="50"/>
      <c r="BF293" s="51"/>
      <c r="BG293" s="53"/>
      <c r="BH293" s="63"/>
      <c r="BI293" s="51"/>
      <c r="BJ293" s="64"/>
      <c r="BK293" s="62"/>
      <c r="BL293" s="59"/>
      <c r="BM293" s="50"/>
      <c r="BN293" s="51"/>
      <c r="BO293" s="53"/>
      <c r="BP293" s="48" t="s">
        <v>149</v>
      </c>
      <c r="BQ293" s="56"/>
      <c r="BR293" s="50"/>
      <c r="BS293" s="51"/>
      <c r="BT293" s="53"/>
    </row>
    <row r="294" spans="1:72" ht="168.75" x14ac:dyDescent="0.25">
      <c r="A294" s="48">
        <v>19</v>
      </c>
      <c r="B294" s="49">
        <v>42025</v>
      </c>
      <c r="C294" s="50" t="s">
        <v>108</v>
      </c>
      <c r="D294" s="51" t="s">
        <v>1662</v>
      </c>
      <c r="E294" s="49">
        <v>41660</v>
      </c>
      <c r="F294" s="50">
        <v>6</v>
      </c>
      <c r="G294" s="52" t="s">
        <v>1672</v>
      </c>
      <c r="H294" s="53" t="s">
        <v>278</v>
      </c>
      <c r="I294" s="54" t="s">
        <v>1673</v>
      </c>
      <c r="J294" s="51" t="s">
        <v>1674</v>
      </c>
      <c r="K294" s="50">
        <v>1</v>
      </c>
      <c r="L294" s="50" t="s">
        <v>173</v>
      </c>
      <c r="M294" s="51" t="s">
        <v>281</v>
      </c>
      <c r="N294" s="55">
        <v>1</v>
      </c>
      <c r="O294" s="49">
        <v>42277</v>
      </c>
      <c r="P294" s="49">
        <v>42449</v>
      </c>
      <c r="Q294" s="56" t="s">
        <v>378</v>
      </c>
      <c r="R294" s="51" t="s">
        <v>282</v>
      </c>
      <c r="S294" s="51" t="s">
        <v>1664</v>
      </c>
      <c r="T294" s="51" t="s">
        <v>284</v>
      </c>
      <c r="U294" s="51" t="s">
        <v>285</v>
      </c>
      <c r="V294" s="51" t="s">
        <v>1665</v>
      </c>
      <c r="W294" s="57" t="s">
        <v>120</v>
      </c>
      <c r="X294" s="58"/>
      <c r="Y294" s="59"/>
      <c r="Z294" s="50"/>
      <c r="AA294" s="60"/>
      <c r="AB294" s="61"/>
      <c r="AC294" s="51"/>
      <c r="AD294" s="50"/>
      <c r="AE294" s="62"/>
      <c r="AF294" s="59"/>
      <c r="AG294" s="50"/>
      <c r="AH294" s="51"/>
      <c r="AI294" s="53"/>
      <c r="AJ294" s="61"/>
      <c r="AK294" s="52"/>
      <c r="AL294" s="50"/>
      <c r="AM294" s="62"/>
      <c r="AN294" s="59"/>
      <c r="AO294" s="50"/>
      <c r="AP294" s="51"/>
      <c r="AQ294" s="53"/>
      <c r="AR294" s="61"/>
      <c r="AS294" s="51"/>
      <c r="AT294" s="50"/>
      <c r="AU294" s="62"/>
      <c r="AV294" s="59"/>
      <c r="AW294" s="50"/>
      <c r="AX294" s="51"/>
      <c r="AY294" s="53"/>
      <c r="AZ294" s="61"/>
      <c r="BA294" s="51"/>
      <c r="BB294" s="50"/>
      <c r="BC294" s="62"/>
      <c r="BD294" s="59"/>
      <c r="BE294" s="50"/>
      <c r="BF294" s="51"/>
      <c r="BG294" s="53"/>
      <c r="BH294" s="63"/>
      <c r="BI294" s="51"/>
      <c r="BJ294" s="64"/>
      <c r="BK294" s="62"/>
      <c r="BL294" s="59"/>
      <c r="BM294" s="50"/>
      <c r="BN294" s="51"/>
      <c r="BO294" s="53"/>
      <c r="BP294" s="48" t="s">
        <v>149</v>
      </c>
      <c r="BQ294" s="56"/>
      <c r="BR294" s="50"/>
      <c r="BS294" s="51"/>
      <c r="BT294" s="53"/>
    </row>
    <row r="295" spans="1:72" ht="191.25" x14ac:dyDescent="0.25">
      <c r="A295" s="48">
        <v>19</v>
      </c>
      <c r="B295" s="49">
        <v>42025</v>
      </c>
      <c r="C295" s="50" t="s">
        <v>108</v>
      </c>
      <c r="D295" s="51" t="s">
        <v>1662</v>
      </c>
      <c r="E295" s="49">
        <v>41660</v>
      </c>
      <c r="F295" s="50">
        <v>12</v>
      </c>
      <c r="G295" s="52" t="s">
        <v>1675</v>
      </c>
      <c r="H295" s="53" t="s">
        <v>278</v>
      </c>
      <c r="I295" s="54" t="s">
        <v>1676</v>
      </c>
      <c r="J295" s="51" t="s">
        <v>1677</v>
      </c>
      <c r="K295" s="50">
        <v>1</v>
      </c>
      <c r="L295" s="50" t="s">
        <v>173</v>
      </c>
      <c r="M295" s="51" t="s">
        <v>1678</v>
      </c>
      <c r="N295" s="55">
        <v>1</v>
      </c>
      <c r="O295" s="49">
        <v>42277</v>
      </c>
      <c r="P295" s="49">
        <v>42369</v>
      </c>
      <c r="Q295" s="56" t="s">
        <v>378</v>
      </c>
      <c r="R295" s="51" t="s">
        <v>282</v>
      </c>
      <c r="S295" s="51" t="s">
        <v>1664</v>
      </c>
      <c r="T295" s="51" t="s">
        <v>284</v>
      </c>
      <c r="U295" s="51" t="s">
        <v>285</v>
      </c>
      <c r="V295" s="51" t="s">
        <v>1665</v>
      </c>
      <c r="W295" s="57" t="s">
        <v>120</v>
      </c>
      <c r="X295" s="58"/>
      <c r="Y295" s="59"/>
      <c r="Z295" s="50"/>
      <c r="AA295" s="60"/>
      <c r="AB295" s="61"/>
      <c r="AC295" s="51"/>
      <c r="AD295" s="50"/>
      <c r="AE295" s="62"/>
      <c r="AF295" s="59"/>
      <c r="AG295" s="50"/>
      <c r="AH295" s="51"/>
      <c r="AI295" s="53"/>
      <c r="AJ295" s="61"/>
      <c r="AK295" s="52"/>
      <c r="AL295" s="50"/>
      <c r="AM295" s="62"/>
      <c r="AN295" s="59"/>
      <c r="AO295" s="50"/>
      <c r="AP295" s="51"/>
      <c r="AQ295" s="53"/>
      <c r="AR295" s="61"/>
      <c r="AS295" s="51"/>
      <c r="AT295" s="50"/>
      <c r="AU295" s="62"/>
      <c r="AV295" s="59"/>
      <c r="AW295" s="50"/>
      <c r="AX295" s="51"/>
      <c r="AY295" s="53"/>
      <c r="AZ295" s="61"/>
      <c r="BA295" s="51"/>
      <c r="BB295" s="50"/>
      <c r="BC295" s="62"/>
      <c r="BD295" s="59"/>
      <c r="BE295" s="50"/>
      <c r="BF295" s="51"/>
      <c r="BG295" s="53"/>
      <c r="BH295" s="63"/>
      <c r="BI295" s="51"/>
      <c r="BJ295" s="64"/>
      <c r="BK295" s="62"/>
      <c r="BL295" s="59"/>
      <c r="BM295" s="50"/>
      <c r="BN295" s="51"/>
      <c r="BO295" s="53"/>
      <c r="BP295" s="48" t="s">
        <v>149</v>
      </c>
      <c r="BQ295" s="56"/>
      <c r="BR295" s="50"/>
      <c r="BS295" s="51"/>
      <c r="BT295" s="53"/>
    </row>
    <row r="296" spans="1:72" ht="101.25" x14ac:dyDescent="0.25">
      <c r="A296" s="48">
        <v>19</v>
      </c>
      <c r="B296" s="49">
        <v>42025</v>
      </c>
      <c r="C296" s="50" t="s">
        <v>108</v>
      </c>
      <c r="D296" s="51" t="s">
        <v>1662</v>
      </c>
      <c r="E296" s="49">
        <v>41660</v>
      </c>
      <c r="F296" s="50">
        <v>13</v>
      </c>
      <c r="G296" s="52" t="s">
        <v>1679</v>
      </c>
      <c r="H296" s="53" t="s">
        <v>278</v>
      </c>
      <c r="I296" s="54" t="s">
        <v>1680</v>
      </c>
      <c r="J296" s="51" t="s">
        <v>1677</v>
      </c>
      <c r="K296" s="50">
        <v>1</v>
      </c>
      <c r="L296" s="50" t="s">
        <v>173</v>
      </c>
      <c r="M296" s="51" t="s">
        <v>1678</v>
      </c>
      <c r="N296" s="55">
        <v>1</v>
      </c>
      <c r="O296" s="49">
        <v>42277</v>
      </c>
      <c r="P296" s="49">
        <v>42369</v>
      </c>
      <c r="Q296" s="56" t="s">
        <v>378</v>
      </c>
      <c r="R296" s="51" t="s">
        <v>282</v>
      </c>
      <c r="S296" s="51" t="s">
        <v>1664</v>
      </c>
      <c r="T296" s="51" t="s">
        <v>284</v>
      </c>
      <c r="U296" s="51" t="s">
        <v>285</v>
      </c>
      <c r="V296" s="51" t="s">
        <v>1665</v>
      </c>
      <c r="W296" s="57" t="s">
        <v>120</v>
      </c>
      <c r="X296" s="58"/>
      <c r="Y296" s="59"/>
      <c r="Z296" s="50"/>
      <c r="AA296" s="60"/>
      <c r="AB296" s="61"/>
      <c r="AC296" s="51"/>
      <c r="AD296" s="50"/>
      <c r="AE296" s="62"/>
      <c r="AF296" s="59"/>
      <c r="AG296" s="50"/>
      <c r="AH296" s="51"/>
      <c r="AI296" s="53"/>
      <c r="AJ296" s="61"/>
      <c r="AK296" s="52"/>
      <c r="AL296" s="50"/>
      <c r="AM296" s="62"/>
      <c r="AN296" s="59"/>
      <c r="AO296" s="50"/>
      <c r="AP296" s="51"/>
      <c r="AQ296" s="53"/>
      <c r="AR296" s="61"/>
      <c r="AS296" s="51"/>
      <c r="AT296" s="50"/>
      <c r="AU296" s="62"/>
      <c r="AV296" s="59"/>
      <c r="AW296" s="50"/>
      <c r="AX296" s="51"/>
      <c r="AY296" s="53"/>
      <c r="AZ296" s="61"/>
      <c r="BA296" s="51"/>
      <c r="BB296" s="50"/>
      <c r="BC296" s="62"/>
      <c r="BD296" s="59"/>
      <c r="BE296" s="50"/>
      <c r="BF296" s="51"/>
      <c r="BG296" s="53"/>
      <c r="BH296" s="63"/>
      <c r="BI296" s="51"/>
      <c r="BJ296" s="64"/>
      <c r="BK296" s="62"/>
      <c r="BL296" s="59"/>
      <c r="BM296" s="50"/>
      <c r="BN296" s="51"/>
      <c r="BO296" s="53"/>
      <c r="BP296" s="48" t="s">
        <v>149</v>
      </c>
      <c r="BQ296" s="56"/>
      <c r="BR296" s="50"/>
      <c r="BS296" s="51"/>
      <c r="BT296" s="53"/>
    </row>
    <row r="297" spans="1:72" ht="123.75" x14ac:dyDescent="0.25">
      <c r="A297" s="48">
        <v>19</v>
      </c>
      <c r="B297" s="49">
        <v>42025</v>
      </c>
      <c r="C297" s="50" t="s">
        <v>108</v>
      </c>
      <c r="D297" s="51" t="s">
        <v>1662</v>
      </c>
      <c r="E297" s="49">
        <v>41660</v>
      </c>
      <c r="F297" s="50">
        <v>14</v>
      </c>
      <c r="G297" s="52" t="s">
        <v>1681</v>
      </c>
      <c r="H297" s="53" t="s">
        <v>278</v>
      </c>
      <c r="I297" s="54" t="s">
        <v>1676</v>
      </c>
      <c r="J297" s="51" t="s">
        <v>1677</v>
      </c>
      <c r="K297" s="50">
        <v>1</v>
      </c>
      <c r="L297" s="50" t="s">
        <v>173</v>
      </c>
      <c r="M297" s="51" t="s">
        <v>1678</v>
      </c>
      <c r="N297" s="55">
        <v>1</v>
      </c>
      <c r="O297" s="49">
        <v>42277</v>
      </c>
      <c r="P297" s="49">
        <v>42369</v>
      </c>
      <c r="Q297" s="56" t="s">
        <v>378</v>
      </c>
      <c r="R297" s="51" t="s">
        <v>282</v>
      </c>
      <c r="S297" s="51" t="s">
        <v>1664</v>
      </c>
      <c r="T297" s="51" t="s">
        <v>284</v>
      </c>
      <c r="U297" s="51" t="s">
        <v>285</v>
      </c>
      <c r="V297" s="51" t="s">
        <v>1665</v>
      </c>
      <c r="W297" s="57" t="s">
        <v>120</v>
      </c>
      <c r="X297" s="58"/>
      <c r="Y297" s="59"/>
      <c r="Z297" s="50"/>
      <c r="AA297" s="60"/>
      <c r="AB297" s="61"/>
      <c r="AC297" s="51"/>
      <c r="AD297" s="50"/>
      <c r="AE297" s="62"/>
      <c r="AF297" s="59"/>
      <c r="AG297" s="50"/>
      <c r="AH297" s="51"/>
      <c r="AI297" s="53"/>
      <c r="AJ297" s="61"/>
      <c r="AK297" s="52"/>
      <c r="AL297" s="50"/>
      <c r="AM297" s="62"/>
      <c r="AN297" s="59"/>
      <c r="AO297" s="50"/>
      <c r="AP297" s="51"/>
      <c r="AQ297" s="53"/>
      <c r="AR297" s="61"/>
      <c r="AS297" s="51"/>
      <c r="AT297" s="50"/>
      <c r="AU297" s="62"/>
      <c r="AV297" s="59"/>
      <c r="AW297" s="50"/>
      <c r="AX297" s="51"/>
      <c r="AY297" s="53"/>
      <c r="AZ297" s="61"/>
      <c r="BA297" s="51"/>
      <c r="BB297" s="50"/>
      <c r="BC297" s="62"/>
      <c r="BD297" s="59"/>
      <c r="BE297" s="50"/>
      <c r="BF297" s="51"/>
      <c r="BG297" s="53"/>
      <c r="BH297" s="63"/>
      <c r="BI297" s="51"/>
      <c r="BJ297" s="64"/>
      <c r="BK297" s="62"/>
      <c r="BL297" s="59"/>
      <c r="BM297" s="50"/>
      <c r="BN297" s="51"/>
      <c r="BO297" s="53"/>
      <c r="BP297" s="48" t="s">
        <v>149</v>
      </c>
      <c r="BQ297" s="56"/>
      <c r="BR297" s="50"/>
      <c r="BS297" s="51"/>
      <c r="BT297" s="53"/>
    </row>
    <row r="298" spans="1:72" ht="123.75" x14ac:dyDescent="0.25">
      <c r="A298" s="48">
        <v>19</v>
      </c>
      <c r="B298" s="49">
        <v>42177</v>
      </c>
      <c r="C298" s="50" t="s">
        <v>108</v>
      </c>
      <c r="D298" s="51" t="s">
        <v>1682</v>
      </c>
      <c r="E298" s="49">
        <v>42062</v>
      </c>
      <c r="F298" s="50">
        <v>1</v>
      </c>
      <c r="G298" s="52" t="s">
        <v>1683</v>
      </c>
      <c r="H298" s="53" t="s">
        <v>278</v>
      </c>
      <c r="I298" s="54" t="s">
        <v>1524</v>
      </c>
      <c r="J298" s="51" t="s">
        <v>1525</v>
      </c>
      <c r="K298" s="50">
        <v>1</v>
      </c>
      <c r="L298" s="50" t="s">
        <v>173</v>
      </c>
      <c r="M298" s="51" t="s">
        <v>1526</v>
      </c>
      <c r="N298" s="55">
        <v>1</v>
      </c>
      <c r="O298" s="49">
        <v>42277</v>
      </c>
      <c r="P298" s="49">
        <v>42449</v>
      </c>
      <c r="Q298" s="56" t="s">
        <v>378</v>
      </c>
      <c r="R298" s="51" t="s">
        <v>282</v>
      </c>
      <c r="S298" s="51" t="s">
        <v>1664</v>
      </c>
      <c r="T298" s="51" t="s">
        <v>284</v>
      </c>
      <c r="U298" s="51" t="s">
        <v>285</v>
      </c>
      <c r="V298" s="51" t="s">
        <v>1684</v>
      </c>
      <c r="W298" s="57" t="s">
        <v>120</v>
      </c>
      <c r="X298" s="58"/>
      <c r="Y298" s="59"/>
      <c r="Z298" s="50"/>
      <c r="AA298" s="60"/>
      <c r="AB298" s="61"/>
      <c r="AC298" s="51"/>
      <c r="AD298" s="50"/>
      <c r="AE298" s="62"/>
      <c r="AF298" s="59"/>
      <c r="AG298" s="50"/>
      <c r="AH298" s="51"/>
      <c r="AI298" s="53"/>
      <c r="AJ298" s="61"/>
      <c r="AK298" s="52"/>
      <c r="AL298" s="50"/>
      <c r="AM298" s="62"/>
      <c r="AN298" s="59"/>
      <c r="AO298" s="50"/>
      <c r="AP298" s="51"/>
      <c r="AQ298" s="53"/>
      <c r="AR298" s="61"/>
      <c r="AS298" s="51"/>
      <c r="AT298" s="50"/>
      <c r="AU298" s="62"/>
      <c r="AV298" s="59"/>
      <c r="AW298" s="50"/>
      <c r="AX298" s="51"/>
      <c r="AY298" s="53"/>
      <c r="AZ298" s="61"/>
      <c r="BA298" s="51"/>
      <c r="BB298" s="50"/>
      <c r="BC298" s="62"/>
      <c r="BD298" s="59"/>
      <c r="BE298" s="50"/>
      <c r="BF298" s="51"/>
      <c r="BG298" s="53"/>
      <c r="BH298" s="63"/>
      <c r="BI298" s="51"/>
      <c r="BJ298" s="64"/>
      <c r="BK298" s="62"/>
      <c r="BL298" s="59"/>
      <c r="BM298" s="50"/>
      <c r="BN298" s="51"/>
      <c r="BO298" s="53"/>
      <c r="BP298" s="48" t="s">
        <v>149</v>
      </c>
      <c r="BQ298" s="56"/>
      <c r="BR298" s="50"/>
      <c r="BS298" s="51"/>
      <c r="BT298" s="53"/>
    </row>
    <row r="299" spans="1:72" ht="123.75" x14ac:dyDescent="0.25">
      <c r="A299" s="48">
        <v>19</v>
      </c>
      <c r="B299" s="49">
        <v>42177</v>
      </c>
      <c r="C299" s="50" t="s">
        <v>108</v>
      </c>
      <c r="D299" s="51" t="s">
        <v>1682</v>
      </c>
      <c r="E299" s="49">
        <v>42062</v>
      </c>
      <c r="F299" s="50">
        <v>2</v>
      </c>
      <c r="G299" s="52" t="s">
        <v>1685</v>
      </c>
      <c r="H299" s="53" t="s">
        <v>278</v>
      </c>
      <c r="I299" s="54" t="s">
        <v>1524</v>
      </c>
      <c r="J299" s="51" t="s">
        <v>1525</v>
      </c>
      <c r="K299" s="50">
        <v>1</v>
      </c>
      <c r="L299" s="50" t="s">
        <v>173</v>
      </c>
      <c r="M299" s="51" t="s">
        <v>1526</v>
      </c>
      <c r="N299" s="55">
        <v>1</v>
      </c>
      <c r="O299" s="49">
        <v>42277</v>
      </c>
      <c r="P299" s="49">
        <v>42449</v>
      </c>
      <c r="Q299" s="56" t="s">
        <v>378</v>
      </c>
      <c r="R299" s="51" t="s">
        <v>282</v>
      </c>
      <c r="S299" s="51" t="s">
        <v>1664</v>
      </c>
      <c r="T299" s="51" t="s">
        <v>284</v>
      </c>
      <c r="U299" s="51" t="s">
        <v>285</v>
      </c>
      <c r="V299" s="51" t="s">
        <v>1684</v>
      </c>
      <c r="W299" s="57" t="s">
        <v>120</v>
      </c>
      <c r="X299" s="58"/>
      <c r="Y299" s="59"/>
      <c r="Z299" s="50"/>
      <c r="AA299" s="60"/>
      <c r="AB299" s="61"/>
      <c r="AC299" s="51"/>
      <c r="AD299" s="50"/>
      <c r="AE299" s="62"/>
      <c r="AF299" s="59"/>
      <c r="AG299" s="50"/>
      <c r="AH299" s="51"/>
      <c r="AI299" s="53"/>
      <c r="AJ299" s="61"/>
      <c r="AK299" s="52"/>
      <c r="AL299" s="50"/>
      <c r="AM299" s="62"/>
      <c r="AN299" s="59"/>
      <c r="AO299" s="50"/>
      <c r="AP299" s="51"/>
      <c r="AQ299" s="53"/>
      <c r="AR299" s="61"/>
      <c r="AS299" s="51"/>
      <c r="AT299" s="50"/>
      <c r="AU299" s="62"/>
      <c r="AV299" s="59"/>
      <c r="AW299" s="50"/>
      <c r="AX299" s="51"/>
      <c r="AY299" s="53"/>
      <c r="AZ299" s="61"/>
      <c r="BA299" s="51"/>
      <c r="BB299" s="50"/>
      <c r="BC299" s="62"/>
      <c r="BD299" s="59"/>
      <c r="BE299" s="50"/>
      <c r="BF299" s="51"/>
      <c r="BG299" s="53"/>
      <c r="BH299" s="63"/>
      <c r="BI299" s="51"/>
      <c r="BJ299" s="64"/>
      <c r="BK299" s="62"/>
      <c r="BL299" s="59"/>
      <c r="BM299" s="50"/>
      <c r="BN299" s="51"/>
      <c r="BO299" s="53"/>
      <c r="BP299" s="48" t="s">
        <v>149</v>
      </c>
      <c r="BQ299" s="56"/>
      <c r="BR299" s="50"/>
      <c r="BS299" s="51"/>
      <c r="BT299" s="53"/>
    </row>
    <row r="300" spans="1:72" ht="123.75" x14ac:dyDescent="0.25">
      <c r="A300" s="48">
        <v>19</v>
      </c>
      <c r="B300" s="49">
        <v>42177</v>
      </c>
      <c r="C300" s="50" t="s">
        <v>108</v>
      </c>
      <c r="D300" s="51" t="s">
        <v>1682</v>
      </c>
      <c r="E300" s="49">
        <v>42062</v>
      </c>
      <c r="F300" s="50">
        <v>3</v>
      </c>
      <c r="G300" s="52" t="s">
        <v>1686</v>
      </c>
      <c r="H300" s="53" t="s">
        <v>278</v>
      </c>
      <c r="I300" s="54" t="s">
        <v>1524</v>
      </c>
      <c r="J300" s="51" t="s">
        <v>1525</v>
      </c>
      <c r="K300" s="50">
        <v>1</v>
      </c>
      <c r="L300" s="50" t="s">
        <v>173</v>
      </c>
      <c r="M300" s="51" t="s">
        <v>1526</v>
      </c>
      <c r="N300" s="55">
        <v>1</v>
      </c>
      <c r="O300" s="49">
        <v>42277</v>
      </c>
      <c r="P300" s="49">
        <v>42449</v>
      </c>
      <c r="Q300" s="56" t="s">
        <v>378</v>
      </c>
      <c r="R300" s="51" t="s">
        <v>282</v>
      </c>
      <c r="S300" s="51" t="s">
        <v>1664</v>
      </c>
      <c r="T300" s="51" t="s">
        <v>284</v>
      </c>
      <c r="U300" s="51" t="s">
        <v>285</v>
      </c>
      <c r="V300" s="51" t="s">
        <v>1684</v>
      </c>
      <c r="W300" s="57" t="s">
        <v>120</v>
      </c>
      <c r="X300" s="58"/>
      <c r="Y300" s="59"/>
      <c r="Z300" s="50"/>
      <c r="AA300" s="60"/>
      <c r="AB300" s="61"/>
      <c r="AC300" s="51"/>
      <c r="AD300" s="50"/>
      <c r="AE300" s="62"/>
      <c r="AF300" s="59"/>
      <c r="AG300" s="50"/>
      <c r="AH300" s="51"/>
      <c r="AI300" s="53"/>
      <c r="AJ300" s="61"/>
      <c r="AK300" s="52"/>
      <c r="AL300" s="50"/>
      <c r="AM300" s="62"/>
      <c r="AN300" s="59"/>
      <c r="AO300" s="50"/>
      <c r="AP300" s="51"/>
      <c r="AQ300" s="53"/>
      <c r="AR300" s="61"/>
      <c r="AS300" s="51"/>
      <c r="AT300" s="50"/>
      <c r="AU300" s="62"/>
      <c r="AV300" s="59"/>
      <c r="AW300" s="50"/>
      <c r="AX300" s="51"/>
      <c r="AY300" s="53"/>
      <c r="AZ300" s="61"/>
      <c r="BA300" s="51"/>
      <c r="BB300" s="50"/>
      <c r="BC300" s="62"/>
      <c r="BD300" s="59"/>
      <c r="BE300" s="50"/>
      <c r="BF300" s="51"/>
      <c r="BG300" s="53"/>
      <c r="BH300" s="63"/>
      <c r="BI300" s="51"/>
      <c r="BJ300" s="64"/>
      <c r="BK300" s="62"/>
      <c r="BL300" s="59"/>
      <c r="BM300" s="50"/>
      <c r="BN300" s="51"/>
      <c r="BO300" s="53"/>
      <c r="BP300" s="48" t="s">
        <v>149</v>
      </c>
      <c r="BQ300" s="56"/>
      <c r="BR300" s="50"/>
      <c r="BS300" s="51"/>
      <c r="BT300" s="53"/>
    </row>
    <row r="301" spans="1:72" ht="168.75" x14ac:dyDescent="0.25">
      <c r="A301" s="48">
        <v>19</v>
      </c>
      <c r="B301" s="49">
        <v>42177</v>
      </c>
      <c r="C301" s="50" t="s">
        <v>108</v>
      </c>
      <c r="D301" s="51" t="s">
        <v>1682</v>
      </c>
      <c r="E301" s="49">
        <v>42062</v>
      </c>
      <c r="F301" s="50">
        <v>4</v>
      </c>
      <c r="G301" s="52" t="s">
        <v>1687</v>
      </c>
      <c r="H301" s="53" t="s">
        <v>278</v>
      </c>
      <c r="I301" s="54" t="s">
        <v>1514</v>
      </c>
      <c r="J301" s="51" t="s">
        <v>1515</v>
      </c>
      <c r="K301" s="50">
        <v>1</v>
      </c>
      <c r="L301" s="50" t="s">
        <v>173</v>
      </c>
      <c r="M301" s="51" t="s">
        <v>281</v>
      </c>
      <c r="N301" s="55">
        <v>1</v>
      </c>
      <c r="O301" s="49">
        <v>42277</v>
      </c>
      <c r="P301" s="49">
        <v>42369</v>
      </c>
      <c r="Q301" s="56" t="s">
        <v>378</v>
      </c>
      <c r="R301" s="51" t="s">
        <v>282</v>
      </c>
      <c r="S301" s="51" t="s">
        <v>1664</v>
      </c>
      <c r="T301" s="51" t="s">
        <v>284</v>
      </c>
      <c r="U301" s="51" t="s">
        <v>285</v>
      </c>
      <c r="V301" s="51" t="s">
        <v>1665</v>
      </c>
      <c r="W301" s="57" t="s">
        <v>120</v>
      </c>
      <c r="X301" s="58"/>
      <c r="Y301" s="59"/>
      <c r="Z301" s="50"/>
      <c r="AA301" s="60"/>
      <c r="AB301" s="61"/>
      <c r="AC301" s="51"/>
      <c r="AD301" s="50"/>
      <c r="AE301" s="62"/>
      <c r="AF301" s="59"/>
      <c r="AG301" s="50"/>
      <c r="AH301" s="51"/>
      <c r="AI301" s="53"/>
      <c r="AJ301" s="61"/>
      <c r="AK301" s="52"/>
      <c r="AL301" s="50"/>
      <c r="AM301" s="62"/>
      <c r="AN301" s="59"/>
      <c r="AO301" s="50"/>
      <c r="AP301" s="51"/>
      <c r="AQ301" s="53"/>
      <c r="AR301" s="61"/>
      <c r="AS301" s="51"/>
      <c r="AT301" s="50"/>
      <c r="AU301" s="62"/>
      <c r="AV301" s="59"/>
      <c r="AW301" s="50"/>
      <c r="AX301" s="51"/>
      <c r="AY301" s="53"/>
      <c r="AZ301" s="61"/>
      <c r="BA301" s="51"/>
      <c r="BB301" s="50"/>
      <c r="BC301" s="62"/>
      <c r="BD301" s="59"/>
      <c r="BE301" s="50"/>
      <c r="BF301" s="51"/>
      <c r="BG301" s="53"/>
      <c r="BH301" s="63"/>
      <c r="BI301" s="51"/>
      <c r="BJ301" s="64"/>
      <c r="BK301" s="62"/>
      <c r="BL301" s="59"/>
      <c r="BM301" s="50"/>
      <c r="BN301" s="51"/>
      <c r="BO301" s="53"/>
      <c r="BP301" s="48" t="s">
        <v>149</v>
      </c>
      <c r="BQ301" s="56"/>
      <c r="BR301" s="50"/>
      <c r="BS301" s="51"/>
      <c r="BT301" s="53"/>
    </row>
    <row r="302" spans="1:72" ht="168.75" x14ac:dyDescent="0.25">
      <c r="A302" s="48">
        <v>19</v>
      </c>
      <c r="B302" s="49">
        <v>42177</v>
      </c>
      <c r="C302" s="50" t="s">
        <v>108</v>
      </c>
      <c r="D302" s="51" t="s">
        <v>1682</v>
      </c>
      <c r="E302" s="49">
        <v>42062</v>
      </c>
      <c r="F302" s="50">
        <v>5</v>
      </c>
      <c r="G302" s="52" t="s">
        <v>1688</v>
      </c>
      <c r="H302" s="53" t="s">
        <v>278</v>
      </c>
      <c r="I302" s="54" t="s">
        <v>1514</v>
      </c>
      <c r="J302" s="51" t="s">
        <v>1515</v>
      </c>
      <c r="K302" s="50">
        <v>1</v>
      </c>
      <c r="L302" s="50" t="s">
        <v>173</v>
      </c>
      <c r="M302" s="51" t="s">
        <v>281</v>
      </c>
      <c r="N302" s="55">
        <v>1</v>
      </c>
      <c r="O302" s="49">
        <v>42277</v>
      </c>
      <c r="P302" s="49">
        <v>42369</v>
      </c>
      <c r="Q302" s="56" t="s">
        <v>378</v>
      </c>
      <c r="R302" s="51" t="s">
        <v>282</v>
      </c>
      <c r="S302" s="51" t="s">
        <v>1664</v>
      </c>
      <c r="T302" s="51" t="s">
        <v>284</v>
      </c>
      <c r="U302" s="51" t="s">
        <v>285</v>
      </c>
      <c r="V302" s="51" t="s">
        <v>1665</v>
      </c>
      <c r="W302" s="57" t="s">
        <v>120</v>
      </c>
      <c r="X302" s="58"/>
      <c r="Y302" s="59"/>
      <c r="Z302" s="50"/>
      <c r="AA302" s="60"/>
      <c r="AB302" s="61"/>
      <c r="AC302" s="51"/>
      <c r="AD302" s="50"/>
      <c r="AE302" s="62"/>
      <c r="AF302" s="59"/>
      <c r="AG302" s="50"/>
      <c r="AH302" s="51"/>
      <c r="AI302" s="53"/>
      <c r="AJ302" s="61"/>
      <c r="AK302" s="52"/>
      <c r="AL302" s="50"/>
      <c r="AM302" s="62"/>
      <c r="AN302" s="59"/>
      <c r="AO302" s="50"/>
      <c r="AP302" s="51"/>
      <c r="AQ302" s="53"/>
      <c r="AR302" s="61"/>
      <c r="AS302" s="51"/>
      <c r="AT302" s="50"/>
      <c r="AU302" s="62"/>
      <c r="AV302" s="59"/>
      <c r="AW302" s="50"/>
      <c r="AX302" s="51"/>
      <c r="AY302" s="53"/>
      <c r="AZ302" s="61"/>
      <c r="BA302" s="51"/>
      <c r="BB302" s="50"/>
      <c r="BC302" s="62"/>
      <c r="BD302" s="59"/>
      <c r="BE302" s="50"/>
      <c r="BF302" s="51"/>
      <c r="BG302" s="53"/>
      <c r="BH302" s="63"/>
      <c r="BI302" s="51"/>
      <c r="BJ302" s="64"/>
      <c r="BK302" s="62"/>
      <c r="BL302" s="59"/>
      <c r="BM302" s="50"/>
      <c r="BN302" s="51"/>
      <c r="BO302" s="53"/>
      <c r="BP302" s="48" t="s">
        <v>149</v>
      </c>
      <c r="BQ302" s="56"/>
      <c r="BR302" s="50"/>
      <c r="BS302" s="51"/>
      <c r="BT302" s="53"/>
    </row>
    <row r="303" spans="1:72" ht="168.75" x14ac:dyDescent="0.25">
      <c r="A303" s="48">
        <v>19</v>
      </c>
      <c r="B303" s="49">
        <v>42177</v>
      </c>
      <c r="C303" s="50" t="s">
        <v>108</v>
      </c>
      <c r="D303" s="51" t="s">
        <v>1682</v>
      </c>
      <c r="E303" s="49">
        <v>42062</v>
      </c>
      <c r="F303" s="50">
        <v>6</v>
      </c>
      <c r="G303" s="52" t="s">
        <v>1689</v>
      </c>
      <c r="H303" s="53" t="s">
        <v>278</v>
      </c>
      <c r="I303" s="54" t="s">
        <v>1514</v>
      </c>
      <c r="J303" s="51" t="s">
        <v>1515</v>
      </c>
      <c r="K303" s="50">
        <v>1</v>
      </c>
      <c r="L303" s="50" t="s">
        <v>173</v>
      </c>
      <c r="M303" s="51" t="s">
        <v>281</v>
      </c>
      <c r="N303" s="55">
        <v>1</v>
      </c>
      <c r="O303" s="49">
        <v>42277</v>
      </c>
      <c r="P303" s="49">
        <v>42369</v>
      </c>
      <c r="Q303" s="56" t="s">
        <v>378</v>
      </c>
      <c r="R303" s="51" t="s">
        <v>282</v>
      </c>
      <c r="S303" s="51" t="s">
        <v>1664</v>
      </c>
      <c r="T303" s="51" t="s">
        <v>284</v>
      </c>
      <c r="U303" s="51" t="s">
        <v>285</v>
      </c>
      <c r="V303" s="51" t="s">
        <v>1665</v>
      </c>
      <c r="W303" s="57" t="s">
        <v>120</v>
      </c>
      <c r="X303" s="58"/>
      <c r="Y303" s="59"/>
      <c r="Z303" s="50"/>
      <c r="AA303" s="60"/>
      <c r="AB303" s="61"/>
      <c r="AC303" s="51"/>
      <c r="AD303" s="50"/>
      <c r="AE303" s="62"/>
      <c r="AF303" s="59"/>
      <c r="AG303" s="50"/>
      <c r="AH303" s="51"/>
      <c r="AI303" s="53"/>
      <c r="AJ303" s="61"/>
      <c r="AK303" s="52"/>
      <c r="AL303" s="50"/>
      <c r="AM303" s="62"/>
      <c r="AN303" s="59"/>
      <c r="AO303" s="50"/>
      <c r="AP303" s="51"/>
      <c r="AQ303" s="53"/>
      <c r="AR303" s="61"/>
      <c r="AS303" s="51"/>
      <c r="AT303" s="50"/>
      <c r="AU303" s="62"/>
      <c r="AV303" s="59"/>
      <c r="AW303" s="50"/>
      <c r="AX303" s="51"/>
      <c r="AY303" s="53"/>
      <c r="AZ303" s="61"/>
      <c r="BA303" s="51"/>
      <c r="BB303" s="50"/>
      <c r="BC303" s="62"/>
      <c r="BD303" s="59"/>
      <c r="BE303" s="50"/>
      <c r="BF303" s="51"/>
      <c r="BG303" s="53"/>
      <c r="BH303" s="63"/>
      <c r="BI303" s="51"/>
      <c r="BJ303" s="64"/>
      <c r="BK303" s="62"/>
      <c r="BL303" s="59"/>
      <c r="BM303" s="50"/>
      <c r="BN303" s="51"/>
      <c r="BO303" s="53"/>
      <c r="BP303" s="48" t="s">
        <v>149</v>
      </c>
      <c r="BQ303" s="56"/>
      <c r="BR303" s="50"/>
      <c r="BS303" s="51"/>
      <c r="BT303" s="53"/>
    </row>
    <row r="304" spans="1:72" ht="168.75" x14ac:dyDescent="0.25">
      <c r="A304" s="48">
        <v>19</v>
      </c>
      <c r="B304" s="49">
        <v>42177</v>
      </c>
      <c r="C304" s="50" t="s">
        <v>108</v>
      </c>
      <c r="D304" s="51" t="s">
        <v>1682</v>
      </c>
      <c r="E304" s="49">
        <v>42062</v>
      </c>
      <c r="F304" s="50">
        <v>7</v>
      </c>
      <c r="G304" s="52" t="s">
        <v>1690</v>
      </c>
      <c r="H304" s="53" t="s">
        <v>278</v>
      </c>
      <c r="I304" s="54" t="s">
        <v>1514</v>
      </c>
      <c r="J304" s="51" t="s">
        <v>1515</v>
      </c>
      <c r="K304" s="50">
        <v>1</v>
      </c>
      <c r="L304" s="50" t="s">
        <v>173</v>
      </c>
      <c r="M304" s="51" t="s">
        <v>281</v>
      </c>
      <c r="N304" s="55">
        <v>1</v>
      </c>
      <c r="O304" s="49">
        <v>42277</v>
      </c>
      <c r="P304" s="49">
        <v>42369</v>
      </c>
      <c r="Q304" s="56" t="s">
        <v>378</v>
      </c>
      <c r="R304" s="51" t="s">
        <v>282</v>
      </c>
      <c r="S304" s="51" t="s">
        <v>1664</v>
      </c>
      <c r="T304" s="51" t="s">
        <v>284</v>
      </c>
      <c r="U304" s="51" t="s">
        <v>285</v>
      </c>
      <c r="V304" s="51" t="s">
        <v>1665</v>
      </c>
      <c r="W304" s="57" t="s">
        <v>120</v>
      </c>
      <c r="X304" s="58"/>
      <c r="Y304" s="59"/>
      <c r="Z304" s="50"/>
      <c r="AA304" s="60"/>
      <c r="AB304" s="61"/>
      <c r="AC304" s="51"/>
      <c r="AD304" s="50"/>
      <c r="AE304" s="62"/>
      <c r="AF304" s="59"/>
      <c r="AG304" s="50"/>
      <c r="AH304" s="51"/>
      <c r="AI304" s="53"/>
      <c r="AJ304" s="61"/>
      <c r="AK304" s="52"/>
      <c r="AL304" s="50"/>
      <c r="AM304" s="62"/>
      <c r="AN304" s="59"/>
      <c r="AO304" s="50"/>
      <c r="AP304" s="51"/>
      <c r="AQ304" s="53"/>
      <c r="AR304" s="61"/>
      <c r="AS304" s="51"/>
      <c r="AT304" s="50"/>
      <c r="AU304" s="62"/>
      <c r="AV304" s="59"/>
      <c r="AW304" s="50"/>
      <c r="AX304" s="51"/>
      <c r="AY304" s="53"/>
      <c r="AZ304" s="61"/>
      <c r="BA304" s="51"/>
      <c r="BB304" s="50"/>
      <c r="BC304" s="62"/>
      <c r="BD304" s="59"/>
      <c r="BE304" s="50"/>
      <c r="BF304" s="51"/>
      <c r="BG304" s="53"/>
      <c r="BH304" s="63"/>
      <c r="BI304" s="51"/>
      <c r="BJ304" s="64"/>
      <c r="BK304" s="62"/>
      <c r="BL304" s="59"/>
      <c r="BM304" s="50"/>
      <c r="BN304" s="51"/>
      <c r="BO304" s="53"/>
      <c r="BP304" s="48" t="s">
        <v>149</v>
      </c>
      <c r="BQ304" s="56"/>
      <c r="BR304" s="50"/>
      <c r="BS304" s="51"/>
      <c r="BT304" s="53"/>
    </row>
    <row r="305" spans="1:72" ht="168.75" x14ac:dyDescent="0.25">
      <c r="A305" s="48">
        <v>19</v>
      </c>
      <c r="B305" s="49">
        <v>42177</v>
      </c>
      <c r="C305" s="50" t="s">
        <v>108</v>
      </c>
      <c r="D305" s="51" t="s">
        <v>1682</v>
      </c>
      <c r="E305" s="49">
        <v>42062</v>
      </c>
      <c r="F305" s="50">
        <v>8</v>
      </c>
      <c r="G305" s="52" t="s">
        <v>1691</v>
      </c>
      <c r="H305" s="53" t="s">
        <v>278</v>
      </c>
      <c r="I305" s="54" t="s">
        <v>1514</v>
      </c>
      <c r="J305" s="51" t="s">
        <v>1515</v>
      </c>
      <c r="K305" s="50">
        <v>1</v>
      </c>
      <c r="L305" s="50" t="s">
        <v>173</v>
      </c>
      <c r="M305" s="51" t="s">
        <v>281</v>
      </c>
      <c r="N305" s="55">
        <v>1</v>
      </c>
      <c r="O305" s="49">
        <v>42277</v>
      </c>
      <c r="P305" s="49">
        <v>42369</v>
      </c>
      <c r="Q305" s="56" t="s">
        <v>378</v>
      </c>
      <c r="R305" s="51" t="s">
        <v>282</v>
      </c>
      <c r="S305" s="51" t="s">
        <v>1664</v>
      </c>
      <c r="T305" s="51" t="s">
        <v>284</v>
      </c>
      <c r="U305" s="51" t="s">
        <v>285</v>
      </c>
      <c r="V305" s="51" t="s">
        <v>1665</v>
      </c>
      <c r="W305" s="57" t="s">
        <v>120</v>
      </c>
      <c r="X305" s="58"/>
      <c r="Y305" s="59"/>
      <c r="Z305" s="50"/>
      <c r="AA305" s="60"/>
      <c r="AB305" s="61"/>
      <c r="AC305" s="51"/>
      <c r="AD305" s="50"/>
      <c r="AE305" s="62"/>
      <c r="AF305" s="59"/>
      <c r="AG305" s="50"/>
      <c r="AH305" s="51"/>
      <c r="AI305" s="53"/>
      <c r="AJ305" s="61"/>
      <c r="AK305" s="52"/>
      <c r="AL305" s="50"/>
      <c r="AM305" s="62"/>
      <c r="AN305" s="59"/>
      <c r="AO305" s="50"/>
      <c r="AP305" s="51"/>
      <c r="AQ305" s="53"/>
      <c r="AR305" s="61"/>
      <c r="AS305" s="51"/>
      <c r="AT305" s="50"/>
      <c r="AU305" s="62"/>
      <c r="AV305" s="59"/>
      <c r="AW305" s="50"/>
      <c r="AX305" s="51"/>
      <c r="AY305" s="53"/>
      <c r="AZ305" s="61"/>
      <c r="BA305" s="51"/>
      <c r="BB305" s="50"/>
      <c r="BC305" s="62"/>
      <c r="BD305" s="59"/>
      <c r="BE305" s="50"/>
      <c r="BF305" s="51"/>
      <c r="BG305" s="53"/>
      <c r="BH305" s="63"/>
      <c r="BI305" s="51"/>
      <c r="BJ305" s="64"/>
      <c r="BK305" s="62"/>
      <c r="BL305" s="59"/>
      <c r="BM305" s="50"/>
      <c r="BN305" s="51"/>
      <c r="BO305" s="53"/>
      <c r="BP305" s="48" t="s">
        <v>149</v>
      </c>
      <c r="BQ305" s="56"/>
      <c r="BR305" s="50"/>
      <c r="BS305" s="51"/>
      <c r="BT305" s="53"/>
    </row>
    <row r="306" spans="1:72" ht="67.5" x14ac:dyDescent="0.25">
      <c r="A306" s="48">
        <v>19</v>
      </c>
      <c r="B306" s="49">
        <v>42177</v>
      </c>
      <c r="C306" s="50" t="s">
        <v>108</v>
      </c>
      <c r="D306" s="51" t="s">
        <v>1682</v>
      </c>
      <c r="E306" s="49">
        <v>42062</v>
      </c>
      <c r="F306" s="50">
        <v>9</v>
      </c>
      <c r="G306" s="52" t="s">
        <v>1692</v>
      </c>
      <c r="H306" s="53" t="s">
        <v>278</v>
      </c>
      <c r="I306" s="54" t="s">
        <v>1693</v>
      </c>
      <c r="J306" s="51" t="s">
        <v>1677</v>
      </c>
      <c r="K306" s="50">
        <v>1</v>
      </c>
      <c r="L306" s="50" t="s">
        <v>173</v>
      </c>
      <c r="M306" s="51" t="s">
        <v>1678</v>
      </c>
      <c r="N306" s="55">
        <v>1</v>
      </c>
      <c r="O306" s="49">
        <v>42277</v>
      </c>
      <c r="P306" s="49">
        <v>42369</v>
      </c>
      <c r="Q306" s="56" t="s">
        <v>378</v>
      </c>
      <c r="R306" s="51" t="s">
        <v>282</v>
      </c>
      <c r="S306" s="51" t="s">
        <v>1664</v>
      </c>
      <c r="T306" s="51" t="s">
        <v>284</v>
      </c>
      <c r="U306" s="51" t="s">
        <v>285</v>
      </c>
      <c r="V306" s="51" t="s">
        <v>1665</v>
      </c>
      <c r="W306" s="57" t="s">
        <v>120</v>
      </c>
      <c r="X306" s="58"/>
      <c r="Y306" s="59"/>
      <c r="Z306" s="50"/>
      <c r="AA306" s="60"/>
      <c r="AB306" s="61"/>
      <c r="AC306" s="51"/>
      <c r="AD306" s="50"/>
      <c r="AE306" s="62"/>
      <c r="AF306" s="59"/>
      <c r="AG306" s="50"/>
      <c r="AH306" s="51"/>
      <c r="AI306" s="53"/>
      <c r="AJ306" s="61"/>
      <c r="AK306" s="52"/>
      <c r="AL306" s="50"/>
      <c r="AM306" s="62"/>
      <c r="AN306" s="59"/>
      <c r="AO306" s="50"/>
      <c r="AP306" s="51"/>
      <c r="AQ306" s="53"/>
      <c r="AR306" s="61"/>
      <c r="AS306" s="51"/>
      <c r="AT306" s="50"/>
      <c r="AU306" s="62"/>
      <c r="AV306" s="59"/>
      <c r="AW306" s="50"/>
      <c r="AX306" s="51"/>
      <c r="AY306" s="53"/>
      <c r="AZ306" s="61"/>
      <c r="BA306" s="51"/>
      <c r="BB306" s="50"/>
      <c r="BC306" s="62"/>
      <c r="BD306" s="59"/>
      <c r="BE306" s="50"/>
      <c r="BF306" s="51"/>
      <c r="BG306" s="53"/>
      <c r="BH306" s="63"/>
      <c r="BI306" s="51"/>
      <c r="BJ306" s="64"/>
      <c r="BK306" s="62"/>
      <c r="BL306" s="59"/>
      <c r="BM306" s="50"/>
      <c r="BN306" s="51"/>
      <c r="BO306" s="53"/>
      <c r="BP306" s="48" t="s">
        <v>149</v>
      </c>
      <c r="BQ306" s="56"/>
      <c r="BR306" s="50"/>
      <c r="BS306" s="51"/>
      <c r="BT306" s="53"/>
    </row>
    <row r="307" spans="1:72" ht="56.25" x14ac:dyDescent="0.25">
      <c r="A307" s="48">
        <v>19</v>
      </c>
      <c r="B307" s="49">
        <v>42177</v>
      </c>
      <c r="C307" s="50" t="s">
        <v>108</v>
      </c>
      <c r="D307" s="51" t="s">
        <v>1682</v>
      </c>
      <c r="E307" s="49">
        <v>42062</v>
      </c>
      <c r="F307" s="50">
        <v>10</v>
      </c>
      <c r="G307" s="52" t="s">
        <v>1694</v>
      </c>
      <c r="H307" s="53" t="s">
        <v>278</v>
      </c>
      <c r="I307" s="54" t="s">
        <v>1695</v>
      </c>
      <c r="J307" s="51" t="s">
        <v>1677</v>
      </c>
      <c r="K307" s="50">
        <v>1</v>
      </c>
      <c r="L307" s="50" t="s">
        <v>173</v>
      </c>
      <c r="M307" s="51" t="s">
        <v>1678</v>
      </c>
      <c r="N307" s="55">
        <v>1</v>
      </c>
      <c r="O307" s="49">
        <v>42277</v>
      </c>
      <c r="P307" s="49">
        <v>42369</v>
      </c>
      <c r="Q307" s="56" t="s">
        <v>378</v>
      </c>
      <c r="R307" s="51" t="s">
        <v>282</v>
      </c>
      <c r="S307" s="51" t="s">
        <v>1664</v>
      </c>
      <c r="T307" s="51" t="s">
        <v>284</v>
      </c>
      <c r="U307" s="51" t="s">
        <v>285</v>
      </c>
      <c r="V307" s="51" t="s">
        <v>1665</v>
      </c>
      <c r="W307" s="57" t="s">
        <v>120</v>
      </c>
      <c r="X307" s="58"/>
      <c r="Y307" s="59"/>
      <c r="Z307" s="50"/>
      <c r="AA307" s="60"/>
      <c r="AB307" s="61"/>
      <c r="AC307" s="51"/>
      <c r="AD307" s="50"/>
      <c r="AE307" s="62"/>
      <c r="AF307" s="59"/>
      <c r="AG307" s="50"/>
      <c r="AH307" s="51"/>
      <c r="AI307" s="53"/>
      <c r="AJ307" s="61"/>
      <c r="AK307" s="52"/>
      <c r="AL307" s="50"/>
      <c r="AM307" s="62"/>
      <c r="AN307" s="59"/>
      <c r="AO307" s="50"/>
      <c r="AP307" s="51"/>
      <c r="AQ307" s="53"/>
      <c r="AR307" s="61"/>
      <c r="AS307" s="51"/>
      <c r="AT307" s="50"/>
      <c r="AU307" s="62"/>
      <c r="AV307" s="59"/>
      <c r="AW307" s="50"/>
      <c r="AX307" s="51"/>
      <c r="AY307" s="53"/>
      <c r="AZ307" s="61"/>
      <c r="BA307" s="51"/>
      <c r="BB307" s="50"/>
      <c r="BC307" s="62"/>
      <c r="BD307" s="59"/>
      <c r="BE307" s="50"/>
      <c r="BF307" s="51"/>
      <c r="BG307" s="53"/>
      <c r="BH307" s="63"/>
      <c r="BI307" s="51"/>
      <c r="BJ307" s="64"/>
      <c r="BK307" s="62"/>
      <c r="BL307" s="59"/>
      <c r="BM307" s="50"/>
      <c r="BN307" s="51"/>
      <c r="BO307" s="53"/>
      <c r="BP307" s="48" t="s">
        <v>149</v>
      </c>
      <c r="BQ307" s="56"/>
      <c r="BR307" s="50"/>
      <c r="BS307" s="51"/>
      <c r="BT307" s="53"/>
    </row>
    <row r="308" spans="1:72" ht="56.25" x14ac:dyDescent="0.25">
      <c r="A308" s="48">
        <v>19</v>
      </c>
      <c r="B308" s="49">
        <v>42177</v>
      </c>
      <c r="C308" s="50" t="s">
        <v>108</v>
      </c>
      <c r="D308" s="51" t="s">
        <v>1682</v>
      </c>
      <c r="E308" s="49">
        <v>42062</v>
      </c>
      <c r="F308" s="50">
        <v>11</v>
      </c>
      <c r="G308" s="52" t="s">
        <v>1696</v>
      </c>
      <c r="H308" s="53" t="s">
        <v>278</v>
      </c>
      <c r="I308" s="54" t="s">
        <v>1697</v>
      </c>
      <c r="J308" s="51" t="s">
        <v>1677</v>
      </c>
      <c r="K308" s="50">
        <v>1</v>
      </c>
      <c r="L308" s="50" t="s">
        <v>173</v>
      </c>
      <c r="M308" s="51" t="s">
        <v>1678</v>
      </c>
      <c r="N308" s="55">
        <v>1</v>
      </c>
      <c r="O308" s="49">
        <v>42277</v>
      </c>
      <c r="P308" s="49">
        <v>42369</v>
      </c>
      <c r="Q308" s="56" t="s">
        <v>378</v>
      </c>
      <c r="R308" s="51" t="s">
        <v>282</v>
      </c>
      <c r="S308" s="51" t="s">
        <v>1664</v>
      </c>
      <c r="T308" s="51" t="s">
        <v>284</v>
      </c>
      <c r="U308" s="51" t="s">
        <v>285</v>
      </c>
      <c r="V308" s="51" t="s">
        <v>1665</v>
      </c>
      <c r="W308" s="57" t="s">
        <v>120</v>
      </c>
      <c r="X308" s="58"/>
      <c r="Y308" s="59"/>
      <c r="Z308" s="50"/>
      <c r="AA308" s="60"/>
      <c r="AB308" s="61"/>
      <c r="AC308" s="51"/>
      <c r="AD308" s="50"/>
      <c r="AE308" s="62"/>
      <c r="AF308" s="59"/>
      <c r="AG308" s="50"/>
      <c r="AH308" s="51"/>
      <c r="AI308" s="53"/>
      <c r="AJ308" s="61"/>
      <c r="AK308" s="52"/>
      <c r="AL308" s="50"/>
      <c r="AM308" s="62"/>
      <c r="AN308" s="59"/>
      <c r="AO308" s="50"/>
      <c r="AP308" s="51"/>
      <c r="AQ308" s="53"/>
      <c r="AR308" s="61"/>
      <c r="AS308" s="51"/>
      <c r="AT308" s="50"/>
      <c r="AU308" s="62"/>
      <c r="AV308" s="59"/>
      <c r="AW308" s="50"/>
      <c r="AX308" s="51"/>
      <c r="AY308" s="53"/>
      <c r="AZ308" s="61"/>
      <c r="BA308" s="51"/>
      <c r="BB308" s="50"/>
      <c r="BC308" s="62"/>
      <c r="BD308" s="59"/>
      <c r="BE308" s="50"/>
      <c r="BF308" s="51"/>
      <c r="BG308" s="53"/>
      <c r="BH308" s="63"/>
      <c r="BI308" s="51"/>
      <c r="BJ308" s="64"/>
      <c r="BK308" s="62"/>
      <c r="BL308" s="59"/>
      <c r="BM308" s="50"/>
      <c r="BN308" s="51"/>
      <c r="BO308" s="53"/>
      <c r="BP308" s="48" t="s">
        <v>149</v>
      </c>
      <c r="BQ308" s="56"/>
      <c r="BR308" s="50"/>
      <c r="BS308" s="51"/>
      <c r="BT308" s="53"/>
    </row>
    <row r="309" spans="1:72" ht="326.25" x14ac:dyDescent="0.25">
      <c r="A309" s="48">
        <v>19</v>
      </c>
      <c r="B309" s="49">
        <v>42177</v>
      </c>
      <c r="C309" s="50" t="s">
        <v>108</v>
      </c>
      <c r="D309" s="51" t="s">
        <v>1682</v>
      </c>
      <c r="E309" s="49">
        <v>42062</v>
      </c>
      <c r="F309" s="50">
        <v>12</v>
      </c>
      <c r="G309" s="52" t="s">
        <v>1698</v>
      </c>
      <c r="H309" s="53" t="s">
        <v>278</v>
      </c>
      <c r="I309" s="54" t="s">
        <v>1699</v>
      </c>
      <c r="J309" s="51" t="s">
        <v>439</v>
      </c>
      <c r="K309" s="50">
        <v>1</v>
      </c>
      <c r="L309" s="50" t="s">
        <v>173</v>
      </c>
      <c r="M309" s="51" t="s">
        <v>281</v>
      </c>
      <c r="N309" s="55">
        <v>1</v>
      </c>
      <c r="O309" s="49">
        <v>42277</v>
      </c>
      <c r="P309" s="49">
        <v>42449</v>
      </c>
      <c r="Q309" s="56" t="s">
        <v>378</v>
      </c>
      <c r="R309" s="51" t="s">
        <v>282</v>
      </c>
      <c r="S309" s="51" t="s">
        <v>1664</v>
      </c>
      <c r="T309" s="51" t="s">
        <v>284</v>
      </c>
      <c r="U309" s="51" t="s">
        <v>285</v>
      </c>
      <c r="V309" s="51" t="s">
        <v>1665</v>
      </c>
      <c r="W309" s="57" t="s">
        <v>120</v>
      </c>
      <c r="X309" s="58"/>
      <c r="Y309" s="59"/>
      <c r="Z309" s="50"/>
      <c r="AA309" s="60"/>
      <c r="AB309" s="61"/>
      <c r="AC309" s="51"/>
      <c r="AD309" s="50"/>
      <c r="AE309" s="62"/>
      <c r="AF309" s="59"/>
      <c r="AG309" s="50"/>
      <c r="AH309" s="51"/>
      <c r="AI309" s="53"/>
      <c r="AJ309" s="61"/>
      <c r="AK309" s="52"/>
      <c r="AL309" s="50"/>
      <c r="AM309" s="62"/>
      <c r="AN309" s="59"/>
      <c r="AO309" s="50"/>
      <c r="AP309" s="51"/>
      <c r="AQ309" s="53"/>
      <c r="AR309" s="61"/>
      <c r="AS309" s="51"/>
      <c r="AT309" s="50"/>
      <c r="AU309" s="62"/>
      <c r="AV309" s="59"/>
      <c r="AW309" s="50"/>
      <c r="AX309" s="51"/>
      <c r="AY309" s="53"/>
      <c r="AZ309" s="61"/>
      <c r="BA309" s="51"/>
      <c r="BB309" s="50"/>
      <c r="BC309" s="62"/>
      <c r="BD309" s="59"/>
      <c r="BE309" s="50"/>
      <c r="BF309" s="51"/>
      <c r="BG309" s="53"/>
      <c r="BH309" s="63"/>
      <c r="BI309" s="51"/>
      <c r="BJ309" s="64"/>
      <c r="BK309" s="62"/>
      <c r="BL309" s="59"/>
      <c r="BM309" s="50"/>
      <c r="BN309" s="51"/>
      <c r="BO309" s="53"/>
      <c r="BP309" s="48" t="s">
        <v>149</v>
      </c>
      <c r="BQ309" s="56"/>
      <c r="BR309" s="50"/>
      <c r="BS309" s="51"/>
      <c r="BT309" s="53"/>
    </row>
    <row r="310" spans="1:72" ht="326.25" x14ac:dyDescent="0.25">
      <c r="A310" s="48">
        <v>19</v>
      </c>
      <c r="B310" s="49">
        <v>42177</v>
      </c>
      <c r="C310" s="50" t="s">
        <v>108</v>
      </c>
      <c r="D310" s="51" t="s">
        <v>1682</v>
      </c>
      <c r="E310" s="49">
        <v>42062</v>
      </c>
      <c r="F310" s="50">
        <v>13</v>
      </c>
      <c r="G310" s="52" t="s">
        <v>1700</v>
      </c>
      <c r="H310" s="53" t="s">
        <v>278</v>
      </c>
      <c r="I310" s="54" t="s">
        <v>1701</v>
      </c>
      <c r="J310" s="51" t="s">
        <v>439</v>
      </c>
      <c r="K310" s="50">
        <v>1</v>
      </c>
      <c r="L310" s="50" t="s">
        <v>173</v>
      </c>
      <c r="M310" s="51" t="s">
        <v>281</v>
      </c>
      <c r="N310" s="55">
        <v>1</v>
      </c>
      <c r="O310" s="49">
        <v>42277</v>
      </c>
      <c r="P310" s="49">
        <v>42449</v>
      </c>
      <c r="Q310" s="56" t="s">
        <v>378</v>
      </c>
      <c r="R310" s="51" t="s">
        <v>282</v>
      </c>
      <c r="S310" s="51" t="s">
        <v>1664</v>
      </c>
      <c r="T310" s="51" t="s">
        <v>284</v>
      </c>
      <c r="U310" s="51" t="s">
        <v>285</v>
      </c>
      <c r="V310" s="51" t="s">
        <v>1665</v>
      </c>
      <c r="W310" s="57" t="s">
        <v>120</v>
      </c>
      <c r="X310" s="58"/>
      <c r="Y310" s="59"/>
      <c r="Z310" s="50"/>
      <c r="AA310" s="60"/>
      <c r="AB310" s="61"/>
      <c r="AC310" s="51"/>
      <c r="AD310" s="50"/>
      <c r="AE310" s="62"/>
      <c r="AF310" s="59"/>
      <c r="AG310" s="50"/>
      <c r="AH310" s="51"/>
      <c r="AI310" s="53"/>
      <c r="AJ310" s="61"/>
      <c r="AK310" s="52"/>
      <c r="AL310" s="50"/>
      <c r="AM310" s="62"/>
      <c r="AN310" s="59"/>
      <c r="AO310" s="50"/>
      <c r="AP310" s="51"/>
      <c r="AQ310" s="53"/>
      <c r="AR310" s="61"/>
      <c r="AS310" s="51"/>
      <c r="AT310" s="50"/>
      <c r="AU310" s="62"/>
      <c r="AV310" s="59"/>
      <c r="AW310" s="50"/>
      <c r="AX310" s="51"/>
      <c r="AY310" s="53"/>
      <c r="AZ310" s="61"/>
      <c r="BA310" s="51"/>
      <c r="BB310" s="50"/>
      <c r="BC310" s="62"/>
      <c r="BD310" s="59"/>
      <c r="BE310" s="50"/>
      <c r="BF310" s="51"/>
      <c r="BG310" s="53"/>
      <c r="BH310" s="63"/>
      <c r="BI310" s="51"/>
      <c r="BJ310" s="64"/>
      <c r="BK310" s="62"/>
      <c r="BL310" s="59"/>
      <c r="BM310" s="50"/>
      <c r="BN310" s="51"/>
      <c r="BO310" s="53"/>
      <c r="BP310" s="48" t="s">
        <v>149</v>
      </c>
      <c r="BQ310" s="56"/>
      <c r="BR310" s="50"/>
      <c r="BS310" s="51"/>
      <c r="BT310" s="53"/>
    </row>
    <row r="311" spans="1:72" ht="168.75" x14ac:dyDescent="0.25">
      <c r="A311" s="48">
        <v>19</v>
      </c>
      <c r="B311" s="49">
        <v>42177</v>
      </c>
      <c r="C311" s="50" t="s">
        <v>108</v>
      </c>
      <c r="D311" s="51" t="s">
        <v>1682</v>
      </c>
      <c r="E311" s="49">
        <v>42062</v>
      </c>
      <c r="F311" s="50">
        <v>15</v>
      </c>
      <c r="G311" s="52" t="s">
        <v>1702</v>
      </c>
      <c r="H311" s="53" t="s">
        <v>278</v>
      </c>
      <c r="I311" s="54" t="s">
        <v>279</v>
      </c>
      <c r="J311" s="51" t="s">
        <v>280</v>
      </c>
      <c r="K311" s="50">
        <v>1</v>
      </c>
      <c r="L311" s="50" t="s">
        <v>173</v>
      </c>
      <c r="M311" s="51" t="s">
        <v>281</v>
      </c>
      <c r="N311" s="55">
        <v>1</v>
      </c>
      <c r="O311" s="49">
        <v>42277</v>
      </c>
      <c r="P311" s="49">
        <v>42459</v>
      </c>
      <c r="Q311" s="56" t="s">
        <v>378</v>
      </c>
      <c r="R311" s="51" t="s">
        <v>282</v>
      </c>
      <c r="S311" s="51" t="s">
        <v>1664</v>
      </c>
      <c r="T311" s="51" t="s">
        <v>284</v>
      </c>
      <c r="U311" s="51" t="s">
        <v>285</v>
      </c>
      <c r="V311" s="51" t="s">
        <v>1665</v>
      </c>
      <c r="W311" s="57" t="s">
        <v>120</v>
      </c>
      <c r="X311" s="58"/>
      <c r="Y311" s="59"/>
      <c r="Z311" s="50"/>
      <c r="AA311" s="60"/>
      <c r="AB311" s="61"/>
      <c r="AC311" s="51"/>
      <c r="AD311" s="50"/>
      <c r="AE311" s="62"/>
      <c r="AF311" s="59"/>
      <c r="AG311" s="50"/>
      <c r="AH311" s="51"/>
      <c r="AI311" s="53"/>
      <c r="AJ311" s="61"/>
      <c r="AK311" s="52"/>
      <c r="AL311" s="50"/>
      <c r="AM311" s="62"/>
      <c r="AN311" s="59"/>
      <c r="AO311" s="50"/>
      <c r="AP311" s="51"/>
      <c r="AQ311" s="53"/>
      <c r="AR311" s="61"/>
      <c r="AS311" s="51"/>
      <c r="AT311" s="50"/>
      <c r="AU311" s="62"/>
      <c r="AV311" s="59"/>
      <c r="AW311" s="50"/>
      <c r="AX311" s="51"/>
      <c r="AY311" s="53"/>
      <c r="AZ311" s="61"/>
      <c r="BA311" s="51"/>
      <c r="BB311" s="50"/>
      <c r="BC311" s="62"/>
      <c r="BD311" s="59"/>
      <c r="BE311" s="50"/>
      <c r="BF311" s="51"/>
      <c r="BG311" s="53"/>
      <c r="BH311" s="63"/>
      <c r="BI311" s="51"/>
      <c r="BJ311" s="64"/>
      <c r="BK311" s="62"/>
      <c r="BL311" s="59"/>
      <c r="BM311" s="50"/>
      <c r="BN311" s="51"/>
      <c r="BO311" s="53"/>
      <c r="BP311" s="48" t="s">
        <v>149</v>
      </c>
      <c r="BQ311" s="56"/>
      <c r="BR311" s="50"/>
      <c r="BS311" s="51"/>
      <c r="BT311" s="53"/>
    </row>
    <row r="312" spans="1:72" ht="157.5" x14ac:dyDescent="0.25">
      <c r="A312" s="48">
        <v>19</v>
      </c>
      <c r="B312" s="49">
        <v>42177</v>
      </c>
      <c r="C312" s="50" t="s">
        <v>108</v>
      </c>
      <c r="D312" s="51" t="s">
        <v>1682</v>
      </c>
      <c r="E312" s="49">
        <v>42062</v>
      </c>
      <c r="F312" s="50">
        <v>18</v>
      </c>
      <c r="G312" s="52" t="s">
        <v>1703</v>
      </c>
      <c r="H312" s="53" t="s">
        <v>278</v>
      </c>
      <c r="I312" s="54" t="s">
        <v>1704</v>
      </c>
      <c r="J312" s="51" t="s">
        <v>1705</v>
      </c>
      <c r="K312" s="50">
        <v>1</v>
      </c>
      <c r="L312" s="50" t="s">
        <v>173</v>
      </c>
      <c r="M312" s="51" t="s">
        <v>281</v>
      </c>
      <c r="N312" s="55">
        <v>1</v>
      </c>
      <c r="O312" s="49">
        <v>42277</v>
      </c>
      <c r="P312" s="49">
        <v>42369</v>
      </c>
      <c r="Q312" s="56" t="s">
        <v>378</v>
      </c>
      <c r="R312" s="51" t="s">
        <v>282</v>
      </c>
      <c r="S312" s="51" t="s">
        <v>1664</v>
      </c>
      <c r="T312" s="51" t="s">
        <v>284</v>
      </c>
      <c r="U312" s="51" t="s">
        <v>285</v>
      </c>
      <c r="V312" s="51" t="s">
        <v>1665</v>
      </c>
      <c r="W312" s="57" t="s">
        <v>120</v>
      </c>
      <c r="X312" s="58"/>
      <c r="Y312" s="59"/>
      <c r="Z312" s="50"/>
      <c r="AA312" s="60"/>
      <c r="AB312" s="61"/>
      <c r="AC312" s="51"/>
      <c r="AD312" s="50"/>
      <c r="AE312" s="62"/>
      <c r="AF312" s="59"/>
      <c r="AG312" s="50"/>
      <c r="AH312" s="51"/>
      <c r="AI312" s="53"/>
      <c r="AJ312" s="61"/>
      <c r="AK312" s="52"/>
      <c r="AL312" s="50"/>
      <c r="AM312" s="62"/>
      <c r="AN312" s="59"/>
      <c r="AO312" s="50"/>
      <c r="AP312" s="51"/>
      <c r="AQ312" s="53"/>
      <c r="AR312" s="61"/>
      <c r="AS312" s="51"/>
      <c r="AT312" s="50"/>
      <c r="AU312" s="62"/>
      <c r="AV312" s="59"/>
      <c r="AW312" s="50"/>
      <c r="AX312" s="51"/>
      <c r="AY312" s="53"/>
      <c r="AZ312" s="61"/>
      <c r="BA312" s="51"/>
      <c r="BB312" s="50"/>
      <c r="BC312" s="62"/>
      <c r="BD312" s="59"/>
      <c r="BE312" s="50"/>
      <c r="BF312" s="51"/>
      <c r="BG312" s="53"/>
      <c r="BH312" s="63"/>
      <c r="BI312" s="51"/>
      <c r="BJ312" s="64"/>
      <c r="BK312" s="62"/>
      <c r="BL312" s="59"/>
      <c r="BM312" s="50"/>
      <c r="BN312" s="51"/>
      <c r="BO312" s="53"/>
      <c r="BP312" s="48" t="s">
        <v>149</v>
      </c>
      <c r="BQ312" s="56"/>
      <c r="BR312" s="50"/>
      <c r="BS312" s="51"/>
      <c r="BT312" s="53"/>
    </row>
    <row r="313" spans="1:72" ht="157.5" x14ac:dyDescent="0.25">
      <c r="A313" s="48">
        <v>19</v>
      </c>
      <c r="B313" s="49">
        <v>42177</v>
      </c>
      <c r="C313" s="50" t="s">
        <v>108</v>
      </c>
      <c r="D313" s="51" t="s">
        <v>1682</v>
      </c>
      <c r="E313" s="49">
        <v>42062</v>
      </c>
      <c r="F313" s="50">
        <v>19</v>
      </c>
      <c r="G313" s="52" t="s">
        <v>1706</v>
      </c>
      <c r="H313" s="53" t="s">
        <v>278</v>
      </c>
      <c r="I313" s="54" t="s">
        <v>1704</v>
      </c>
      <c r="J313" s="51" t="s">
        <v>1705</v>
      </c>
      <c r="K313" s="50">
        <v>1</v>
      </c>
      <c r="L313" s="50" t="s">
        <v>173</v>
      </c>
      <c r="M313" s="51" t="s">
        <v>281</v>
      </c>
      <c r="N313" s="55">
        <v>1</v>
      </c>
      <c r="O313" s="49">
        <v>42277</v>
      </c>
      <c r="P313" s="49">
        <v>42369</v>
      </c>
      <c r="Q313" s="56" t="s">
        <v>378</v>
      </c>
      <c r="R313" s="51" t="s">
        <v>282</v>
      </c>
      <c r="S313" s="51" t="s">
        <v>1664</v>
      </c>
      <c r="T313" s="51" t="s">
        <v>284</v>
      </c>
      <c r="U313" s="51" t="s">
        <v>285</v>
      </c>
      <c r="V313" s="51" t="s">
        <v>1665</v>
      </c>
      <c r="W313" s="57" t="s">
        <v>120</v>
      </c>
      <c r="X313" s="58"/>
      <c r="Y313" s="59"/>
      <c r="Z313" s="50"/>
      <c r="AA313" s="60"/>
      <c r="AB313" s="61"/>
      <c r="AC313" s="51"/>
      <c r="AD313" s="50"/>
      <c r="AE313" s="62"/>
      <c r="AF313" s="59"/>
      <c r="AG313" s="50"/>
      <c r="AH313" s="51"/>
      <c r="AI313" s="53"/>
      <c r="AJ313" s="61"/>
      <c r="AK313" s="52"/>
      <c r="AL313" s="50"/>
      <c r="AM313" s="62"/>
      <c r="AN313" s="59"/>
      <c r="AO313" s="50"/>
      <c r="AP313" s="51"/>
      <c r="AQ313" s="53"/>
      <c r="AR313" s="61"/>
      <c r="AS313" s="51"/>
      <c r="AT313" s="50"/>
      <c r="AU313" s="62"/>
      <c r="AV313" s="59"/>
      <c r="AW313" s="50"/>
      <c r="AX313" s="51"/>
      <c r="AY313" s="53"/>
      <c r="AZ313" s="61"/>
      <c r="BA313" s="51"/>
      <c r="BB313" s="50"/>
      <c r="BC313" s="62"/>
      <c r="BD313" s="59"/>
      <c r="BE313" s="50"/>
      <c r="BF313" s="51"/>
      <c r="BG313" s="53"/>
      <c r="BH313" s="63"/>
      <c r="BI313" s="51"/>
      <c r="BJ313" s="64"/>
      <c r="BK313" s="62"/>
      <c r="BL313" s="59"/>
      <c r="BM313" s="50"/>
      <c r="BN313" s="51"/>
      <c r="BO313" s="53"/>
      <c r="BP313" s="48" t="s">
        <v>149</v>
      </c>
      <c r="BQ313" s="56"/>
      <c r="BR313" s="50"/>
      <c r="BS313" s="51"/>
      <c r="BT313" s="53"/>
    </row>
    <row r="314" spans="1:72" ht="292.5" x14ac:dyDescent="0.25">
      <c r="A314" s="48">
        <v>19</v>
      </c>
      <c r="B314" s="49">
        <v>42177</v>
      </c>
      <c r="C314" s="50" t="s">
        <v>108</v>
      </c>
      <c r="D314" s="51" t="s">
        <v>1682</v>
      </c>
      <c r="E314" s="49">
        <v>42062</v>
      </c>
      <c r="F314" s="50">
        <v>20</v>
      </c>
      <c r="G314" s="52" t="s">
        <v>1707</v>
      </c>
      <c r="H314" s="53" t="s">
        <v>278</v>
      </c>
      <c r="I314" s="54" t="s">
        <v>1708</v>
      </c>
      <c r="J314" s="51" t="s">
        <v>299</v>
      </c>
      <c r="K314" s="50">
        <v>1</v>
      </c>
      <c r="L314" s="50" t="s">
        <v>173</v>
      </c>
      <c r="M314" s="51" t="s">
        <v>281</v>
      </c>
      <c r="N314" s="55">
        <v>1</v>
      </c>
      <c r="O314" s="49">
        <v>42277</v>
      </c>
      <c r="P314" s="49">
        <v>42449</v>
      </c>
      <c r="Q314" s="56" t="s">
        <v>378</v>
      </c>
      <c r="R314" s="51" t="s">
        <v>282</v>
      </c>
      <c r="S314" s="51" t="s">
        <v>1664</v>
      </c>
      <c r="T314" s="51" t="s">
        <v>284</v>
      </c>
      <c r="U314" s="51" t="s">
        <v>285</v>
      </c>
      <c r="V314" s="51" t="s">
        <v>1665</v>
      </c>
      <c r="W314" s="57" t="s">
        <v>120</v>
      </c>
      <c r="X314" s="58"/>
      <c r="Y314" s="59"/>
      <c r="Z314" s="50"/>
      <c r="AA314" s="60"/>
      <c r="AB314" s="61"/>
      <c r="AC314" s="51"/>
      <c r="AD314" s="50"/>
      <c r="AE314" s="62"/>
      <c r="AF314" s="59"/>
      <c r="AG314" s="50"/>
      <c r="AH314" s="51"/>
      <c r="AI314" s="53"/>
      <c r="AJ314" s="61"/>
      <c r="AK314" s="52"/>
      <c r="AL314" s="50"/>
      <c r="AM314" s="62"/>
      <c r="AN314" s="59"/>
      <c r="AO314" s="50"/>
      <c r="AP314" s="51"/>
      <c r="AQ314" s="53"/>
      <c r="AR314" s="61"/>
      <c r="AS314" s="51"/>
      <c r="AT314" s="50"/>
      <c r="AU314" s="62"/>
      <c r="AV314" s="59"/>
      <c r="AW314" s="50"/>
      <c r="AX314" s="51"/>
      <c r="AY314" s="53"/>
      <c r="AZ314" s="61"/>
      <c r="BA314" s="51"/>
      <c r="BB314" s="50"/>
      <c r="BC314" s="62"/>
      <c r="BD314" s="59"/>
      <c r="BE314" s="50"/>
      <c r="BF314" s="51"/>
      <c r="BG314" s="53"/>
      <c r="BH314" s="63"/>
      <c r="BI314" s="51"/>
      <c r="BJ314" s="64"/>
      <c r="BK314" s="62"/>
      <c r="BL314" s="59"/>
      <c r="BM314" s="50"/>
      <c r="BN314" s="51"/>
      <c r="BO314" s="53"/>
      <c r="BP314" s="48" t="s">
        <v>149</v>
      </c>
      <c r="BQ314" s="56"/>
      <c r="BR314" s="50"/>
      <c r="BS314" s="51"/>
      <c r="BT314" s="53"/>
    </row>
    <row r="315" spans="1:72" ht="56.25" x14ac:dyDescent="0.25">
      <c r="A315" s="48">
        <v>19</v>
      </c>
      <c r="B315" s="49">
        <v>42177</v>
      </c>
      <c r="C315" s="50" t="s">
        <v>108</v>
      </c>
      <c r="D315" s="51" t="s">
        <v>1682</v>
      </c>
      <c r="E315" s="49">
        <v>42062</v>
      </c>
      <c r="F315" s="50">
        <v>22</v>
      </c>
      <c r="G315" s="52" t="s">
        <v>1709</v>
      </c>
      <c r="H315" s="53" t="s">
        <v>278</v>
      </c>
      <c r="I315" s="54" t="s">
        <v>1710</v>
      </c>
      <c r="J315" s="51" t="s">
        <v>1677</v>
      </c>
      <c r="K315" s="50">
        <v>1</v>
      </c>
      <c r="L315" s="50" t="s">
        <v>173</v>
      </c>
      <c r="M315" s="51" t="s">
        <v>1678</v>
      </c>
      <c r="N315" s="55">
        <v>1</v>
      </c>
      <c r="O315" s="49">
        <v>42277</v>
      </c>
      <c r="P315" s="49">
        <v>42369</v>
      </c>
      <c r="Q315" s="56" t="s">
        <v>378</v>
      </c>
      <c r="R315" s="51" t="s">
        <v>282</v>
      </c>
      <c r="S315" s="51" t="s">
        <v>1664</v>
      </c>
      <c r="T315" s="51" t="s">
        <v>284</v>
      </c>
      <c r="U315" s="51" t="s">
        <v>285</v>
      </c>
      <c r="V315" s="51" t="s">
        <v>1665</v>
      </c>
      <c r="W315" s="57" t="s">
        <v>120</v>
      </c>
      <c r="X315" s="58"/>
      <c r="Y315" s="59"/>
      <c r="Z315" s="50"/>
      <c r="AA315" s="60"/>
      <c r="AB315" s="61"/>
      <c r="AC315" s="51"/>
      <c r="AD315" s="50"/>
      <c r="AE315" s="62"/>
      <c r="AF315" s="59"/>
      <c r="AG315" s="50"/>
      <c r="AH315" s="51"/>
      <c r="AI315" s="53"/>
      <c r="AJ315" s="61"/>
      <c r="AK315" s="52"/>
      <c r="AL315" s="50"/>
      <c r="AM315" s="62"/>
      <c r="AN315" s="59"/>
      <c r="AO315" s="50"/>
      <c r="AP315" s="51"/>
      <c r="AQ315" s="53"/>
      <c r="AR315" s="61"/>
      <c r="AS315" s="51"/>
      <c r="AT315" s="50"/>
      <c r="AU315" s="62"/>
      <c r="AV315" s="59"/>
      <c r="AW315" s="50"/>
      <c r="AX315" s="51"/>
      <c r="AY315" s="53"/>
      <c r="AZ315" s="61"/>
      <c r="BA315" s="51"/>
      <c r="BB315" s="50"/>
      <c r="BC315" s="62"/>
      <c r="BD315" s="59"/>
      <c r="BE315" s="50"/>
      <c r="BF315" s="51"/>
      <c r="BG315" s="53"/>
      <c r="BH315" s="63"/>
      <c r="BI315" s="51"/>
      <c r="BJ315" s="64"/>
      <c r="BK315" s="62"/>
      <c r="BL315" s="59"/>
      <c r="BM315" s="50"/>
      <c r="BN315" s="51"/>
      <c r="BO315" s="53"/>
      <c r="BP315" s="48" t="s">
        <v>149</v>
      </c>
      <c r="BQ315" s="56"/>
      <c r="BR315" s="50"/>
      <c r="BS315" s="51"/>
      <c r="BT315" s="53"/>
    </row>
    <row r="316" spans="1:72" ht="326.25" x14ac:dyDescent="0.25">
      <c r="A316" s="48">
        <v>19</v>
      </c>
      <c r="B316" s="49">
        <v>42177</v>
      </c>
      <c r="C316" s="50" t="s">
        <v>108</v>
      </c>
      <c r="D316" s="51" t="s">
        <v>1682</v>
      </c>
      <c r="E316" s="49">
        <v>42062</v>
      </c>
      <c r="F316" s="50">
        <v>23</v>
      </c>
      <c r="G316" s="52" t="s">
        <v>1711</v>
      </c>
      <c r="H316" s="53" t="s">
        <v>278</v>
      </c>
      <c r="I316" s="54" t="s">
        <v>1699</v>
      </c>
      <c r="J316" s="51" t="s">
        <v>439</v>
      </c>
      <c r="K316" s="50">
        <v>1</v>
      </c>
      <c r="L316" s="50" t="s">
        <v>173</v>
      </c>
      <c r="M316" s="51" t="s">
        <v>281</v>
      </c>
      <c r="N316" s="55">
        <v>1</v>
      </c>
      <c r="O316" s="49">
        <v>42277</v>
      </c>
      <c r="P316" s="49">
        <v>42449</v>
      </c>
      <c r="Q316" s="56" t="s">
        <v>378</v>
      </c>
      <c r="R316" s="51" t="s">
        <v>282</v>
      </c>
      <c r="S316" s="51" t="s">
        <v>1664</v>
      </c>
      <c r="T316" s="51" t="s">
        <v>284</v>
      </c>
      <c r="U316" s="51" t="s">
        <v>285</v>
      </c>
      <c r="V316" s="51" t="s">
        <v>1665</v>
      </c>
      <c r="W316" s="57" t="s">
        <v>120</v>
      </c>
      <c r="X316" s="58"/>
      <c r="Y316" s="59"/>
      <c r="Z316" s="50"/>
      <c r="AA316" s="60"/>
      <c r="AB316" s="61"/>
      <c r="AC316" s="51"/>
      <c r="AD316" s="50"/>
      <c r="AE316" s="62"/>
      <c r="AF316" s="59"/>
      <c r="AG316" s="50"/>
      <c r="AH316" s="51"/>
      <c r="AI316" s="53"/>
      <c r="AJ316" s="61"/>
      <c r="AK316" s="52"/>
      <c r="AL316" s="50"/>
      <c r="AM316" s="62"/>
      <c r="AN316" s="59"/>
      <c r="AO316" s="50"/>
      <c r="AP316" s="51"/>
      <c r="AQ316" s="53"/>
      <c r="AR316" s="61"/>
      <c r="AS316" s="51"/>
      <c r="AT316" s="50"/>
      <c r="AU316" s="62"/>
      <c r="AV316" s="59"/>
      <c r="AW316" s="50"/>
      <c r="AX316" s="51"/>
      <c r="AY316" s="53"/>
      <c r="AZ316" s="61"/>
      <c r="BA316" s="51"/>
      <c r="BB316" s="50"/>
      <c r="BC316" s="62"/>
      <c r="BD316" s="59"/>
      <c r="BE316" s="50"/>
      <c r="BF316" s="51"/>
      <c r="BG316" s="53"/>
      <c r="BH316" s="63"/>
      <c r="BI316" s="51"/>
      <c r="BJ316" s="64"/>
      <c r="BK316" s="62"/>
      <c r="BL316" s="59"/>
      <c r="BM316" s="50"/>
      <c r="BN316" s="51"/>
      <c r="BO316" s="53"/>
      <c r="BP316" s="48" t="s">
        <v>149</v>
      </c>
      <c r="BQ316" s="56"/>
      <c r="BR316" s="50"/>
      <c r="BS316" s="51"/>
      <c r="BT316" s="53"/>
    </row>
    <row r="317" spans="1:72" ht="326.25" x14ac:dyDescent="0.25">
      <c r="A317" s="48">
        <v>19</v>
      </c>
      <c r="B317" s="49">
        <v>42177</v>
      </c>
      <c r="C317" s="50" t="s">
        <v>108</v>
      </c>
      <c r="D317" s="51" t="s">
        <v>1682</v>
      </c>
      <c r="E317" s="49">
        <v>42062</v>
      </c>
      <c r="F317" s="50">
        <v>24</v>
      </c>
      <c r="G317" s="52" t="s">
        <v>1712</v>
      </c>
      <c r="H317" s="53" t="s">
        <v>278</v>
      </c>
      <c r="I317" s="54" t="s">
        <v>1699</v>
      </c>
      <c r="J317" s="51" t="s">
        <v>439</v>
      </c>
      <c r="K317" s="50">
        <v>1</v>
      </c>
      <c r="L317" s="50" t="s">
        <v>173</v>
      </c>
      <c r="M317" s="51" t="s">
        <v>281</v>
      </c>
      <c r="N317" s="55">
        <v>1</v>
      </c>
      <c r="O317" s="49">
        <v>42277</v>
      </c>
      <c r="P317" s="49">
        <v>42449</v>
      </c>
      <c r="Q317" s="56" t="s">
        <v>378</v>
      </c>
      <c r="R317" s="51" t="s">
        <v>282</v>
      </c>
      <c r="S317" s="51" t="s">
        <v>1664</v>
      </c>
      <c r="T317" s="51" t="s">
        <v>284</v>
      </c>
      <c r="U317" s="51" t="s">
        <v>285</v>
      </c>
      <c r="V317" s="51" t="s">
        <v>1665</v>
      </c>
      <c r="W317" s="57" t="s">
        <v>120</v>
      </c>
      <c r="X317" s="58"/>
      <c r="Y317" s="59"/>
      <c r="Z317" s="50"/>
      <c r="AA317" s="60"/>
      <c r="AB317" s="61"/>
      <c r="AC317" s="51"/>
      <c r="AD317" s="50"/>
      <c r="AE317" s="62"/>
      <c r="AF317" s="59"/>
      <c r="AG317" s="50"/>
      <c r="AH317" s="51"/>
      <c r="AI317" s="53"/>
      <c r="AJ317" s="61"/>
      <c r="AK317" s="52"/>
      <c r="AL317" s="50"/>
      <c r="AM317" s="62"/>
      <c r="AN317" s="59"/>
      <c r="AO317" s="50"/>
      <c r="AP317" s="51"/>
      <c r="AQ317" s="53"/>
      <c r="AR317" s="61"/>
      <c r="AS317" s="51"/>
      <c r="AT317" s="50"/>
      <c r="AU317" s="62"/>
      <c r="AV317" s="59"/>
      <c r="AW317" s="50"/>
      <c r="AX317" s="51"/>
      <c r="AY317" s="53"/>
      <c r="AZ317" s="61"/>
      <c r="BA317" s="51"/>
      <c r="BB317" s="50"/>
      <c r="BC317" s="62"/>
      <c r="BD317" s="59"/>
      <c r="BE317" s="50"/>
      <c r="BF317" s="51"/>
      <c r="BG317" s="53"/>
      <c r="BH317" s="63"/>
      <c r="BI317" s="51"/>
      <c r="BJ317" s="64"/>
      <c r="BK317" s="62"/>
      <c r="BL317" s="59"/>
      <c r="BM317" s="50"/>
      <c r="BN317" s="51"/>
      <c r="BO317" s="53"/>
      <c r="BP317" s="48" t="s">
        <v>149</v>
      </c>
      <c r="BQ317" s="56"/>
      <c r="BR317" s="50"/>
      <c r="BS317" s="51"/>
      <c r="BT317" s="53"/>
    </row>
    <row r="318" spans="1:72" ht="326.25" x14ac:dyDescent="0.25">
      <c r="A318" s="48">
        <v>19</v>
      </c>
      <c r="B318" s="49">
        <v>42177</v>
      </c>
      <c r="C318" s="50" t="s">
        <v>108</v>
      </c>
      <c r="D318" s="51" t="s">
        <v>1682</v>
      </c>
      <c r="E318" s="49">
        <v>42062</v>
      </c>
      <c r="F318" s="50">
        <v>25</v>
      </c>
      <c r="G318" s="52" t="s">
        <v>1713</v>
      </c>
      <c r="H318" s="53" t="s">
        <v>278</v>
      </c>
      <c r="I318" s="54" t="s">
        <v>1701</v>
      </c>
      <c r="J318" s="51" t="s">
        <v>439</v>
      </c>
      <c r="K318" s="50">
        <v>1</v>
      </c>
      <c r="L318" s="50" t="s">
        <v>173</v>
      </c>
      <c r="M318" s="51" t="s">
        <v>281</v>
      </c>
      <c r="N318" s="55">
        <v>1</v>
      </c>
      <c r="O318" s="49">
        <v>42277</v>
      </c>
      <c r="P318" s="49">
        <v>42449</v>
      </c>
      <c r="Q318" s="56" t="s">
        <v>378</v>
      </c>
      <c r="R318" s="51" t="s">
        <v>282</v>
      </c>
      <c r="S318" s="51" t="s">
        <v>1664</v>
      </c>
      <c r="T318" s="51" t="s">
        <v>284</v>
      </c>
      <c r="U318" s="51" t="s">
        <v>285</v>
      </c>
      <c r="V318" s="51" t="s">
        <v>1665</v>
      </c>
      <c r="W318" s="57" t="s">
        <v>120</v>
      </c>
      <c r="X318" s="58"/>
      <c r="Y318" s="59"/>
      <c r="Z318" s="50"/>
      <c r="AA318" s="60"/>
      <c r="AB318" s="61"/>
      <c r="AC318" s="51"/>
      <c r="AD318" s="50"/>
      <c r="AE318" s="62"/>
      <c r="AF318" s="59"/>
      <c r="AG318" s="50"/>
      <c r="AH318" s="51"/>
      <c r="AI318" s="53"/>
      <c r="AJ318" s="61"/>
      <c r="AK318" s="52"/>
      <c r="AL318" s="50"/>
      <c r="AM318" s="62"/>
      <c r="AN318" s="59"/>
      <c r="AO318" s="50"/>
      <c r="AP318" s="51"/>
      <c r="AQ318" s="53"/>
      <c r="AR318" s="61"/>
      <c r="AS318" s="51"/>
      <c r="AT318" s="50"/>
      <c r="AU318" s="62"/>
      <c r="AV318" s="59"/>
      <c r="AW318" s="50"/>
      <c r="AX318" s="51"/>
      <c r="AY318" s="53"/>
      <c r="AZ318" s="61"/>
      <c r="BA318" s="51"/>
      <c r="BB318" s="50"/>
      <c r="BC318" s="62"/>
      <c r="BD318" s="59"/>
      <c r="BE318" s="50"/>
      <c r="BF318" s="51"/>
      <c r="BG318" s="53"/>
      <c r="BH318" s="63"/>
      <c r="BI318" s="51"/>
      <c r="BJ318" s="64"/>
      <c r="BK318" s="62"/>
      <c r="BL318" s="59"/>
      <c r="BM318" s="50"/>
      <c r="BN318" s="51"/>
      <c r="BO318" s="53"/>
      <c r="BP318" s="48" t="s">
        <v>149</v>
      </c>
      <c r="BQ318" s="56"/>
      <c r="BR318" s="50"/>
      <c r="BS318" s="51"/>
      <c r="BT318" s="53"/>
    </row>
    <row r="319" spans="1:72" ht="123.75" x14ac:dyDescent="0.25">
      <c r="A319" s="48">
        <v>19</v>
      </c>
      <c r="B319" s="49">
        <v>42230</v>
      </c>
      <c r="C319" s="50" t="s">
        <v>108</v>
      </c>
      <c r="D319" s="51" t="s">
        <v>1714</v>
      </c>
      <c r="E319" s="49">
        <v>42230</v>
      </c>
      <c r="F319" s="50">
        <v>1</v>
      </c>
      <c r="G319" s="52" t="s">
        <v>1715</v>
      </c>
      <c r="H319" s="53" t="s">
        <v>278</v>
      </c>
      <c r="I319" s="54" t="s">
        <v>1524</v>
      </c>
      <c r="J319" s="51" t="s">
        <v>1525</v>
      </c>
      <c r="K319" s="50">
        <v>1</v>
      </c>
      <c r="L319" s="50" t="s">
        <v>173</v>
      </c>
      <c r="M319" s="51" t="s">
        <v>1526</v>
      </c>
      <c r="N319" s="55">
        <v>1</v>
      </c>
      <c r="O319" s="49">
        <v>42277</v>
      </c>
      <c r="P319" s="49">
        <v>42449</v>
      </c>
      <c r="Q319" s="56" t="s">
        <v>378</v>
      </c>
      <c r="R319" s="51" t="s">
        <v>282</v>
      </c>
      <c r="S319" s="51" t="s">
        <v>1664</v>
      </c>
      <c r="T319" s="51" t="s">
        <v>284</v>
      </c>
      <c r="U319" s="51" t="s">
        <v>285</v>
      </c>
      <c r="V319" s="51" t="s">
        <v>1716</v>
      </c>
      <c r="W319" s="57" t="s">
        <v>120</v>
      </c>
      <c r="X319" s="58"/>
      <c r="Y319" s="59"/>
      <c r="Z319" s="50"/>
      <c r="AA319" s="60"/>
      <c r="AB319" s="61"/>
      <c r="AC319" s="51"/>
      <c r="AD319" s="50"/>
      <c r="AE319" s="62"/>
      <c r="AF319" s="59"/>
      <c r="AG319" s="50"/>
      <c r="AH319" s="51"/>
      <c r="AI319" s="53"/>
      <c r="AJ319" s="61"/>
      <c r="AK319" s="52"/>
      <c r="AL319" s="50"/>
      <c r="AM319" s="62"/>
      <c r="AN319" s="59"/>
      <c r="AO319" s="50"/>
      <c r="AP319" s="51"/>
      <c r="AQ319" s="53"/>
      <c r="AR319" s="61"/>
      <c r="AS319" s="51"/>
      <c r="AT319" s="50"/>
      <c r="AU319" s="62"/>
      <c r="AV319" s="59"/>
      <c r="AW319" s="50"/>
      <c r="AX319" s="51"/>
      <c r="AY319" s="53"/>
      <c r="AZ319" s="61"/>
      <c r="BA319" s="51"/>
      <c r="BB319" s="50"/>
      <c r="BC319" s="62"/>
      <c r="BD319" s="59"/>
      <c r="BE319" s="50"/>
      <c r="BF319" s="51"/>
      <c r="BG319" s="53"/>
      <c r="BH319" s="63"/>
      <c r="BI319" s="51"/>
      <c r="BJ319" s="64"/>
      <c r="BK319" s="62"/>
      <c r="BL319" s="59"/>
      <c r="BM319" s="50"/>
      <c r="BN319" s="51"/>
      <c r="BO319" s="53"/>
      <c r="BP319" s="48" t="s">
        <v>149</v>
      </c>
      <c r="BQ319" s="56"/>
      <c r="BR319" s="50"/>
      <c r="BS319" s="51"/>
      <c r="BT319" s="53"/>
    </row>
    <row r="320" spans="1:72" ht="112.5" x14ac:dyDescent="0.25">
      <c r="A320" s="48">
        <v>22</v>
      </c>
      <c r="B320" s="49">
        <v>42257</v>
      </c>
      <c r="C320" s="50" t="s">
        <v>108</v>
      </c>
      <c r="D320" s="51" t="s">
        <v>1717</v>
      </c>
      <c r="E320" s="49">
        <v>42229</v>
      </c>
      <c r="F320" s="50">
        <v>1</v>
      </c>
      <c r="G320" s="52" t="s">
        <v>1718</v>
      </c>
      <c r="H320" s="53" t="s">
        <v>136</v>
      </c>
      <c r="I320" s="54" t="s">
        <v>1719</v>
      </c>
      <c r="J320" s="51" t="s">
        <v>1720</v>
      </c>
      <c r="K320" s="50">
        <v>1</v>
      </c>
      <c r="L320" s="50" t="s">
        <v>173</v>
      </c>
      <c r="M320" s="51" t="s">
        <v>1721</v>
      </c>
      <c r="N320" s="55">
        <v>1</v>
      </c>
      <c r="O320" s="49">
        <v>42271</v>
      </c>
      <c r="P320" s="49">
        <v>42400</v>
      </c>
      <c r="Q320" s="56" t="s">
        <v>154</v>
      </c>
      <c r="R320" s="51" t="s">
        <v>138</v>
      </c>
      <c r="S320" s="51" t="s">
        <v>153</v>
      </c>
      <c r="T320" s="51" t="s">
        <v>1722</v>
      </c>
      <c r="U320" s="51" t="s">
        <v>1723</v>
      </c>
      <c r="V320" s="51" t="s">
        <v>1724</v>
      </c>
      <c r="W320" s="57" t="s">
        <v>120</v>
      </c>
      <c r="X320" s="58"/>
      <c r="Y320" s="59"/>
      <c r="Z320" s="50"/>
      <c r="AA320" s="60"/>
      <c r="AB320" s="61"/>
      <c r="AC320" s="51"/>
      <c r="AD320" s="50"/>
      <c r="AE320" s="62"/>
      <c r="AF320" s="59"/>
      <c r="AG320" s="50"/>
      <c r="AH320" s="51"/>
      <c r="AI320" s="53"/>
      <c r="AJ320" s="61"/>
      <c r="AK320" s="52"/>
      <c r="AL320" s="50"/>
      <c r="AM320" s="62"/>
      <c r="AN320" s="59"/>
      <c r="AO320" s="50"/>
      <c r="AP320" s="51"/>
      <c r="AQ320" s="53"/>
      <c r="AR320" s="61"/>
      <c r="AS320" s="51"/>
      <c r="AT320" s="50"/>
      <c r="AU320" s="62"/>
      <c r="AV320" s="59"/>
      <c r="AW320" s="50"/>
      <c r="AX320" s="51"/>
      <c r="AY320" s="53"/>
      <c r="AZ320" s="61"/>
      <c r="BA320" s="51"/>
      <c r="BB320" s="50"/>
      <c r="BC320" s="62"/>
      <c r="BD320" s="59"/>
      <c r="BE320" s="50"/>
      <c r="BF320" s="51"/>
      <c r="BG320" s="53"/>
      <c r="BH320" s="63"/>
      <c r="BI320" s="51"/>
      <c r="BJ320" s="64"/>
      <c r="BK320" s="62"/>
      <c r="BL320" s="59"/>
      <c r="BM320" s="50"/>
      <c r="BN320" s="51"/>
      <c r="BO320" s="53"/>
      <c r="BP320" s="48" t="s">
        <v>149</v>
      </c>
      <c r="BQ320" s="56"/>
      <c r="BR320" s="50"/>
      <c r="BS320" s="51"/>
      <c r="BT320" s="53"/>
    </row>
    <row r="321" spans="1:72" ht="191.25" x14ac:dyDescent="0.25">
      <c r="A321" s="48">
        <v>22</v>
      </c>
      <c r="B321" s="49">
        <v>42257</v>
      </c>
      <c r="C321" s="50" t="s">
        <v>108</v>
      </c>
      <c r="D321" s="51" t="s">
        <v>1717</v>
      </c>
      <c r="E321" s="49">
        <v>42229</v>
      </c>
      <c r="F321" s="50">
        <v>2</v>
      </c>
      <c r="G321" s="52" t="s">
        <v>1725</v>
      </c>
      <c r="H321" s="53" t="s">
        <v>136</v>
      </c>
      <c r="I321" s="54" t="s">
        <v>1719</v>
      </c>
      <c r="J321" s="51" t="s">
        <v>1720</v>
      </c>
      <c r="K321" s="50">
        <v>1</v>
      </c>
      <c r="L321" s="50" t="s">
        <v>173</v>
      </c>
      <c r="M321" s="51" t="s">
        <v>1721</v>
      </c>
      <c r="N321" s="55">
        <v>1</v>
      </c>
      <c r="O321" s="49">
        <v>42271</v>
      </c>
      <c r="P321" s="49">
        <v>42400</v>
      </c>
      <c r="Q321" s="56" t="s">
        <v>154</v>
      </c>
      <c r="R321" s="51" t="s">
        <v>138</v>
      </c>
      <c r="S321" s="51" t="s">
        <v>153</v>
      </c>
      <c r="T321" s="51" t="s">
        <v>1722</v>
      </c>
      <c r="U321" s="51" t="s">
        <v>1723</v>
      </c>
      <c r="V321" s="51" t="s">
        <v>1724</v>
      </c>
      <c r="W321" s="57" t="s">
        <v>120</v>
      </c>
      <c r="X321" s="58"/>
      <c r="Y321" s="59"/>
      <c r="Z321" s="50"/>
      <c r="AA321" s="60"/>
      <c r="AB321" s="61"/>
      <c r="AC321" s="51"/>
      <c r="AD321" s="50"/>
      <c r="AE321" s="62"/>
      <c r="AF321" s="59"/>
      <c r="AG321" s="50"/>
      <c r="AH321" s="51"/>
      <c r="AI321" s="53"/>
      <c r="AJ321" s="61"/>
      <c r="AK321" s="52"/>
      <c r="AL321" s="50"/>
      <c r="AM321" s="62"/>
      <c r="AN321" s="59"/>
      <c r="AO321" s="50"/>
      <c r="AP321" s="51"/>
      <c r="AQ321" s="53"/>
      <c r="AR321" s="61"/>
      <c r="AS321" s="51"/>
      <c r="AT321" s="50"/>
      <c r="AU321" s="62"/>
      <c r="AV321" s="59"/>
      <c r="AW321" s="50"/>
      <c r="AX321" s="51"/>
      <c r="AY321" s="53"/>
      <c r="AZ321" s="61"/>
      <c r="BA321" s="51"/>
      <c r="BB321" s="50"/>
      <c r="BC321" s="62"/>
      <c r="BD321" s="59"/>
      <c r="BE321" s="50"/>
      <c r="BF321" s="51"/>
      <c r="BG321" s="53"/>
      <c r="BH321" s="63"/>
      <c r="BI321" s="51"/>
      <c r="BJ321" s="64"/>
      <c r="BK321" s="62"/>
      <c r="BL321" s="59"/>
      <c r="BM321" s="50"/>
      <c r="BN321" s="51"/>
      <c r="BO321" s="53"/>
      <c r="BP321" s="48" t="s">
        <v>149</v>
      </c>
      <c r="BQ321" s="56"/>
      <c r="BR321" s="50"/>
      <c r="BS321" s="51"/>
      <c r="BT321" s="53"/>
    </row>
    <row r="322" spans="1:72" ht="135" x14ac:dyDescent="0.25">
      <c r="A322" s="48">
        <v>22</v>
      </c>
      <c r="B322" s="49">
        <v>42257</v>
      </c>
      <c r="C322" s="50" t="s">
        <v>108</v>
      </c>
      <c r="D322" s="51" t="s">
        <v>1717</v>
      </c>
      <c r="E322" s="49">
        <v>42229</v>
      </c>
      <c r="F322" s="50">
        <v>3</v>
      </c>
      <c r="G322" s="52" t="s">
        <v>1726</v>
      </c>
      <c r="H322" s="53" t="s">
        <v>136</v>
      </c>
      <c r="I322" s="54" t="s">
        <v>1727</v>
      </c>
      <c r="J322" s="51" t="s">
        <v>1728</v>
      </c>
      <c r="K322" s="50">
        <v>6</v>
      </c>
      <c r="L322" s="50" t="s">
        <v>173</v>
      </c>
      <c r="M322" s="51" t="s">
        <v>1729</v>
      </c>
      <c r="N322" s="55">
        <v>1</v>
      </c>
      <c r="O322" s="49">
        <v>42271</v>
      </c>
      <c r="P322" s="49">
        <v>42400</v>
      </c>
      <c r="Q322" s="56" t="s">
        <v>154</v>
      </c>
      <c r="R322" s="51" t="s">
        <v>138</v>
      </c>
      <c r="S322" s="51" t="s">
        <v>153</v>
      </c>
      <c r="T322" s="51" t="s">
        <v>1722</v>
      </c>
      <c r="U322" s="51" t="s">
        <v>1723</v>
      </c>
      <c r="V322" s="51" t="s">
        <v>1730</v>
      </c>
      <c r="W322" s="57" t="s">
        <v>120</v>
      </c>
      <c r="X322" s="58"/>
      <c r="Y322" s="59"/>
      <c r="Z322" s="50"/>
      <c r="AA322" s="60"/>
      <c r="AB322" s="61"/>
      <c r="AC322" s="51"/>
      <c r="AD322" s="50"/>
      <c r="AE322" s="62"/>
      <c r="AF322" s="59"/>
      <c r="AG322" s="50"/>
      <c r="AH322" s="51"/>
      <c r="AI322" s="53"/>
      <c r="AJ322" s="61"/>
      <c r="AK322" s="52"/>
      <c r="AL322" s="50"/>
      <c r="AM322" s="62"/>
      <c r="AN322" s="59"/>
      <c r="AO322" s="50"/>
      <c r="AP322" s="51"/>
      <c r="AQ322" s="53"/>
      <c r="AR322" s="61"/>
      <c r="AS322" s="51"/>
      <c r="AT322" s="50"/>
      <c r="AU322" s="62"/>
      <c r="AV322" s="59"/>
      <c r="AW322" s="50"/>
      <c r="AX322" s="51"/>
      <c r="AY322" s="53"/>
      <c r="AZ322" s="61"/>
      <c r="BA322" s="51"/>
      <c r="BB322" s="50"/>
      <c r="BC322" s="62"/>
      <c r="BD322" s="59"/>
      <c r="BE322" s="50"/>
      <c r="BF322" s="51"/>
      <c r="BG322" s="53"/>
      <c r="BH322" s="63"/>
      <c r="BI322" s="51"/>
      <c r="BJ322" s="64"/>
      <c r="BK322" s="62"/>
      <c r="BL322" s="59"/>
      <c r="BM322" s="50"/>
      <c r="BN322" s="51"/>
      <c r="BO322" s="53"/>
      <c r="BP322" s="48" t="s">
        <v>149</v>
      </c>
      <c r="BQ322" s="56"/>
      <c r="BR322" s="50"/>
      <c r="BS322" s="51"/>
      <c r="BT322" s="53"/>
    </row>
    <row r="323" spans="1:72" ht="258.75" x14ac:dyDescent="0.25">
      <c r="A323" s="48">
        <v>22</v>
      </c>
      <c r="B323" s="49">
        <v>42257</v>
      </c>
      <c r="C323" s="50" t="s">
        <v>108</v>
      </c>
      <c r="D323" s="51" t="s">
        <v>1717</v>
      </c>
      <c r="E323" s="49">
        <v>42229</v>
      </c>
      <c r="F323" s="50">
        <v>4</v>
      </c>
      <c r="G323" s="52" t="s">
        <v>1731</v>
      </c>
      <c r="H323" s="53" t="s">
        <v>136</v>
      </c>
      <c r="I323" s="54" t="s">
        <v>1727</v>
      </c>
      <c r="J323" s="51" t="s">
        <v>1728</v>
      </c>
      <c r="K323" s="50">
        <v>6</v>
      </c>
      <c r="L323" s="50" t="s">
        <v>173</v>
      </c>
      <c r="M323" s="51" t="s">
        <v>1729</v>
      </c>
      <c r="N323" s="55">
        <v>1</v>
      </c>
      <c r="O323" s="49">
        <v>42271</v>
      </c>
      <c r="P323" s="49">
        <v>42400</v>
      </c>
      <c r="Q323" s="56" t="s">
        <v>154</v>
      </c>
      <c r="R323" s="51" t="s">
        <v>138</v>
      </c>
      <c r="S323" s="51" t="s">
        <v>153</v>
      </c>
      <c r="T323" s="51" t="s">
        <v>1722</v>
      </c>
      <c r="U323" s="51" t="s">
        <v>1723</v>
      </c>
      <c r="V323" s="51" t="s">
        <v>1730</v>
      </c>
      <c r="W323" s="57" t="s">
        <v>120</v>
      </c>
      <c r="X323" s="58"/>
      <c r="Y323" s="59"/>
      <c r="Z323" s="50"/>
      <c r="AA323" s="60"/>
      <c r="AB323" s="61"/>
      <c r="AC323" s="51"/>
      <c r="AD323" s="50"/>
      <c r="AE323" s="62"/>
      <c r="AF323" s="59"/>
      <c r="AG323" s="50"/>
      <c r="AH323" s="51"/>
      <c r="AI323" s="53"/>
      <c r="AJ323" s="61"/>
      <c r="AK323" s="52"/>
      <c r="AL323" s="50"/>
      <c r="AM323" s="62"/>
      <c r="AN323" s="59"/>
      <c r="AO323" s="50"/>
      <c r="AP323" s="51"/>
      <c r="AQ323" s="53"/>
      <c r="AR323" s="61"/>
      <c r="AS323" s="51"/>
      <c r="AT323" s="50"/>
      <c r="AU323" s="62"/>
      <c r="AV323" s="59"/>
      <c r="AW323" s="50"/>
      <c r="AX323" s="51"/>
      <c r="AY323" s="53"/>
      <c r="AZ323" s="61"/>
      <c r="BA323" s="51"/>
      <c r="BB323" s="50"/>
      <c r="BC323" s="62"/>
      <c r="BD323" s="59"/>
      <c r="BE323" s="50"/>
      <c r="BF323" s="51"/>
      <c r="BG323" s="53"/>
      <c r="BH323" s="63"/>
      <c r="BI323" s="51"/>
      <c r="BJ323" s="64"/>
      <c r="BK323" s="62"/>
      <c r="BL323" s="59"/>
      <c r="BM323" s="50"/>
      <c r="BN323" s="51"/>
      <c r="BO323" s="53"/>
      <c r="BP323" s="48" t="s">
        <v>149</v>
      </c>
      <c r="BQ323" s="56"/>
      <c r="BR323" s="50"/>
      <c r="BS323" s="51"/>
      <c r="BT323" s="53"/>
    </row>
    <row r="324" spans="1:72" ht="281.25" x14ac:dyDescent="0.25">
      <c r="A324" s="48">
        <v>22</v>
      </c>
      <c r="B324" s="49">
        <v>42257</v>
      </c>
      <c r="C324" s="50" t="s">
        <v>108</v>
      </c>
      <c r="D324" s="51" t="s">
        <v>1717</v>
      </c>
      <c r="E324" s="49">
        <v>42229</v>
      </c>
      <c r="F324" s="50">
        <v>5</v>
      </c>
      <c r="G324" s="52" t="s">
        <v>1732</v>
      </c>
      <c r="H324" s="53" t="s">
        <v>136</v>
      </c>
      <c r="I324" s="54" t="s">
        <v>1727</v>
      </c>
      <c r="J324" s="51" t="s">
        <v>1728</v>
      </c>
      <c r="K324" s="50">
        <v>6</v>
      </c>
      <c r="L324" s="50" t="s">
        <v>173</v>
      </c>
      <c r="M324" s="51" t="s">
        <v>1729</v>
      </c>
      <c r="N324" s="55">
        <v>1</v>
      </c>
      <c r="O324" s="49">
        <v>42271</v>
      </c>
      <c r="P324" s="49">
        <v>42400</v>
      </c>
      <c r="Q324" s="56" t="s">
        <v>154</v>
      </c>
      <c r="R324" s="51" t="s">
        <v>138</v>
      </c>
      <c r="S324" s="51" t="s">
        <v>153</v>
      </c>
      <c r="T324" s="51" t="s">
        <v>1722</v>
      </c>
      <c r="U324" s="51" t="s">
        <v>1723</v>
      </c>
      <c r="V324" s="51" t="s">
        <v>1730</v>
      </c>
      <c r="W324" s="57" t="s">
        <v>120</v>
      </c>
      <c r="X324" s="58"/>
      <c r="Y324" s="59"/>
      <c r="Z324" s="50"/>
      <c r="AA324" s="60"/>
      <c r="AB324" s="61"/>
      <c r="AC324" s="51"/>
      <c r="AD324" s="50"/>
      <c r="AE324" s="62"/>
      <c r="AF324" s="59"/>
      <c r="AG324" s="50"/>
      <c r="AH324" s="51"/>
      <c r="AI324" s="53"/>
      <c r="AJ324" s="61"/>
      <c r="AK324" s="52"/>
      <c r="AL324" s="50"/>
      <c r="AM324" s="62"/>
      <c r="AN324" s="59"/>
      <c r="AO324" s="50"/>
      <c r="AP324" s="51"/>
      <c r="AQ324" s="53"/>
      <c r="AR324" s="61"/>
      <c r="AS324" s="51"/>
      <c r="AT324" s="50"/>
      <c r="AU324" s="62"/>
      <c r="AV324" s="59"/>
      <c r="AW324" s="50"/>
      <c r="AX324" s="51"/>
      <c r="AY324" s="53"/>
      <c r="AZ324" s="61"/>
      <c r="BA324" s="51"/>
      <c r="BB324" s="50"/>
      <c r="BC324" s="62"/>
      <c r="BD324" s="59"/>
      <c r="BE324" s="50"/>
      <c r="BF324" s="51"/>
      <c r="BG324" s="53"/>
      <c r="BH324" s="63"/>
      <c r="BI324" s="51"/>
      <c r="BJ324" s="64"/>
      <c r="BK324" s="62"/>
      <c r="BL324" s="59"/>
      <c r="BM324" s="50"/>
      <c r="BN324" s="51"/>
      <c r="BO324" s="53"/>
      <c r="BP324" s="48" t="s">
        <v>149</v>
      </c>
      <c r="BQ324" s="56"/>
      <c r="BR324" s="50"/>
      <c r="BS324" s="51"/>
      <c r="BT324" s="53"/>
    </row>
    <row r="325" spans="1:72" ht="135" x14ac:dyDescent="0.25">
      <c r="A325" s="48">
        <v>22</v>
      </c>
      <c r="B325" s="49">
        <v>42257</v>
      </c>
      <c r="C325" s="50" t="s">
        <v>108</v>
      </c>
      <c r="D325" s="51" t="s">
        <v>1717</v>
      </c>
      <c r="E325" s="49">
        <v>42229</v>
      </c>
      <c r="F325" s="50">
        <v>6</v>
      </c>
      <c r="G325" s="52" t="s">
        <v>1733</v>
      </c>
      <c r="H325" s="53" t="s">
        <v>136</v>
      </c>
      <c r="I325" s="54" t="s">
        <v>1734</v>
      </c>
      <c r="J325" s="51" t="s">
        <v>1735</v>
      </c>
      <c r="K325" s="50">
        <v>1</v>
      </c>
      <c r="L325" s="50" t="s">
        <v>173</v>
      </c>
      <c r="M325" s="51" t="s">
        <v>1736</v>
      </c>
      <c r="N325" s="55">
        <v>1</v>
      </c>
      <c r="O325" s="49">
        <v>42271</v>
      </c>
      <c r="P325" s="49">
        <v>42400</v>
      </c>
      <c r="Q325" s="56" t="s">
        <v>154</v>
      </c>
      <c r="R325" s="51" t="s">
        <v>138</v>
      </c>
      <c r="S325" s="51" t="s">
        <v>153</v>
      </c>
      <c r="T325" s="51" t="s">
        <v>1722</v>
      </c>
      <c r="U325" s="51" t="s">
        <v>1723</v>
      </c>
      <c r="V325" s="51" t="s">
        <v>1737</v>
      </c>
      <c r="W325" s="57" t="s">
        <v>120</v>
      </c>
      <c r="X325" s="58"/>
      <c r="Y325" s="59"/>
      <c r="Z325" s="50"/>
      <c r="AA325" s="60"/>
      <c r="AB325" s="61"/>
      <c r="AC325" s="51"/>
      <c r="AD325" s="50"/>
      <c r="AE325" s="62"/>
      <c r="AF325" s="59"/>
      <c r="AG325" s="50"/>
      <c r="AH325" s="51"/>
      <c r="AI325" s="53"/>
      <c r="AJ325" s="61"/>
      <c r="AK325" s="52"/>
      <c r="AL325" s="50"/>
      <c r="AM325" s="62"/>
      <c r="AN325" s="59"/>
      <c r="AO325" s="50"/>
      <c r="AP325" s="51"/>
      <c r="AQ325" s="53"/>
      <c r="AR325" s="61"/>
      <c r="AS325" s="51"/>
      <c r="AT325" s="50"/>
      <c r="AU325" s="62"/>
      <c r="AV325" s="59"/>
      <c r="AW325" s="50"/>
      <c r="AX325" s="51"/>
      <c r="AY325" s="53"/>
      <c r="AZ325" s="61"/>
      <c r="BA325" s="51"/>
      <c r="BB325" s="50"/>
      <c r="BC325" s="62"/>
      <c r="BD325" s="59"/>
      <c r="BE325" s="50"/>
      <c r="BF325" s="51"/>
      <c r="BG325" s="53"/>
      <c r="BH325" s="63"/>
      <c r="BI325" s="51"/>
      <c r="BJ325" s="64"/>
      <c r="BK325" s="62"/>
      <c r="BL325" s="59"/>
      <c r="BM325" s="50"/>
      <c r="BN325" s="51"/>
      <c r="BO325" s="53"/>
      <c r="BP325" s="48" t="s">
        <v>149</v>
      </c>
      <c r="BQ325" s="56"/>
      <c r="BR325" s="50"/>
      <c r="BS325" s="51"/>
      <c r="BT325" s="53"/>
    </row>
    <row r="326" spans="1:72" ht="112.5" x14ac:dyDescent="0.25">
      <c r="A326" s="48">
        <v>22</v>
      </c>
      <c r="B326" s="49">
        <v>42257</v>
      </c>
      <c r="C326" s="50" t="s">
        <v>108</v>
      </c>
      <c r="D326" s="51" t="s">
        <v>1717</v>
      </c>
      <c r="E326" s="49">
        <v>42229</v>
      </c>
      <c r="F326" s="50">
        <v>7</v>
      </c>
      <c r="G326" s="52" t="s">
        <v>1738</v>
      </c>
      <c r="H326" s="53" t="s">
        <v>136</v>
      </c>
      <c r="I326" s="54" t="s">
        <v>1739</v>
      </c>
      <c r="J326" s="51" t="s">
        <v>1740</v>
      </c>
      <c r="K326" s="50">
        <v>1</v>
      </c>
      <c r="L326" s="50" t="s">
        <v>173</v>
      </c>
      <c r="M326" s="51" t="s">
        <v>1741</v>
      </c>
      <c r="N326" s="55">
        <v>1</v>
      </c>
      <c r="O326" s="49">
        <v>42271</v>
      </c>
      <c r="P326" s="49">
        <v>42400</v>
      </c>
      <c r="Q326" s="56" t="s">
        <v>154</v>
      </c>
      <c r="R326" s="51" t="s">
        <v>138</v>
      </c>
      <c r="S326" s="51" t="s">
        <v>153</v>
      </c>
      <c r="T326" s="51" t="s">
        <v>1722</v>
      </c>
      <c r="U326" s="51" t="s">
        <v>1723</v>
      </c>
      <c r="V326" s="51" t="s">
        <v>1737</v>
      </c>
      <c r="W326" s="57" t="s">
        <v>120</v>
      </c>
      <c r="X326" s="58"/>
      <c r="Y326" s="59"/>
      <c r="Z326" s="50"/>
      <c r="AA326" s="60"/>
      <c r="AB326" s="61"/>
      <c r="AC326" s="51"/>
      <c r="AD326" s="50"/>
      <c r="AE326" s="62"/>
      <c r="AF326" s="59"/>
      <c r="AG326" s="50"/>
      <c r="AH326" s="51"/>
      <c r="AI326" s="53"/>
      <c r="AJ326" s="61"/>
      <c r="AK326" s="52"/>
      <c r="AL326" s="50"/>
      <c r="AM326" s="62"/>
      <c r="AN326" s="59"/>
      <c r="AO326" s="50"/>
      <c r="AP326" s="51"/>
      <c r="AQ326" s="53"/>
      <c r="AR326" s="61"/>
      <c r="AS326" s="51"/>
      <c r="AT326" s="50"/>
      <c r="AU326" s="62"/>
      <c r="AV326" s="59"/>
      <c r="AW326" s="50"/>
      <c r="AX326" s="51"/>
      <c r="AY326" s="53"/>
      <c r="AZ326" s="61"/>
      <c r="BA326" s="51"/>
      <c r="BB326" s="50"/>
      <c r="BC326" s="62"/>
      <c r="BD326" s="59"/>
      <c r="BE326" s="50"/>
      <c r="BF326" s="51"/>
      <c r="BG326" s="53"/>
      <c r="BH326" s="63"/>
      <c r="BI326" s="51"/>
      <c r="BJ326" s="64"/>
      <c r="BK326" s="62"/>
      <c r="BL326" s="59"/>
      <c r="BM326" s="50"/>
      <c r="BN326" s="51"/>
      <c r="BO326" s="53"/>
      <c r="BP326" s="48" t="s">
        <v>149</v>
      </c>
      <c r="BQ326" s="56"/>
      <c r="BR326" s="50"/>
      <c r="BS326" s="51"/>
      <c r="BT326" s="53"/>
    </row>
    <row r="327" spans="1:72" ht="90" x14ac:dyDescent="0.25">
      <c r="A327" s="48">
        <v>22</v>
      </c>
      <c r="B327" s="49">
        <v>42257</v>
      </c>
      <c r="C327" s="50" t="s">
        <v>108</v>
      </c>
      <c r="D327" s="51" t="s">
        <v>1717</v>
      </c>
      <c r="E327" s="49">
        <v>42229</v>
      </c>
      <c r="F327" s="50">
        <v>8</v>
      </c>
      <c r="G327" s="52" t="s">
        <v>1742</v>
      </c>
      <c r="H327" s="53" t="s">
        <v>136</v>
      </c>
      <c r="I327" s="54" t="s">
        <v>1743</v>
      </c>
      <c r="J327" s="51" t="s">
        <v>1744</v>
      </c>
      <c r="K327" s="50">
        <v>1</v>
      </c>
      <c r="L327" s="50" t="s">
        <v>173</v>
      </c>
      <c r="M327" s="51" t="s">
        <v>1745</v>
      </c>
      <c r="N327" s="55">
        <v>1</v>
      </c>
      <c r="O327" s="49">
        <v>42271</v>
      </c>
      <c r="P327" s="49">
        <v>42400</v>
      </c>
      <c r="Q327" s="56" t="s">
        <v>154</v>
      </c>
      <c r="R327" s="51" t="s">
        <v>138</v>
      </c>
      <c r="S327" s="51" t="s">
        <v>153</v>
      </c>
      <c r="T327" s="51" t="s">
        <v>1722</v>
      </c>
      <c r="U327" s="51" t="s">
        <v>1723</v>
      </c>
      <c r="V327" s="51" t="s">
        <v>1724</v>
      </c>
      <c r="W327" s="57" t="s">
        <v>120</v>
      </c>
      <c r="X327" s="58"/>
      <c r="Y327" s="59"/>
      <c r="Z327" s="50"/>
      <c r="AA327" s="60"/>
      <c r="AB327" s="61"/>
      <c r="AC327" s="51"/>
      <c r="AD327" s="50"/>
      <c r="AE327" s="62"/>
      <c r="AF327" s="59"/>
      <c r="AG327" s="50"/>
      <c r="AH327" s="51"/>
      <c r="AI327" s="53"/>
      <c r="AJ327" s="61"/>
      <c r="AK327" s="52"/>
      <c r="AL327" s="50"/>
      <c r="AM327" s="62"/>
      <c r="AN327" s="59"/>
      <c r="AO327" s="50"/>
      <c r="AP327" s="51"/>
      <c r="AQ327" s="53"/>
      <c r="AR327" s="61"/>
      <c r="AS327" s="51"/>
      <c r="AT327" s="50"/>
      <c r="AU327" s="62"/>
      <c r="AV327" s="59"/>
      <c r="AW327" s="50"/>
      <c r="AX327" s="51"/>
      <c r="AY327" s="53"/>
      <c r="AZ327" s="61"/>
      <c r="BA327" s="51"/>
      <c r="BB327" s="50"/>
      <c r="BC327" s="62"/>
      <c r="BD327" s="59"/>
      <c r="BE327" s="50"/>
      <c r="BF327" s="51"/>
      <c r="BG327" s="53"/>
      <c r="BH327" s="63"/>
      <c r="BI327" s="51"/>
      <c r="BJ327" s="64"/>
      <c r="BK327" s="62"/>
      <c r="BL327" s="59"/>
      <c r="BM327" s="50"/>
      <c r="BN327" s="51"/>
      <c r="BO327" s="53"/>
      <c r="BP327" s="48" t="s">
        <v>149</v>
      </c>
      <c r="BQ327" s="56"/>
      <c r="BR327" s="50"/>
      <c r="BS327" s="51"/>
      <c r="BT327" s="53"/>
    </row>
    <row r="328" spans="1:72" ht="67.5" x14ac:dyDescent="0.25">
      <c r="A328" s="48">
        <v>22</v>
      </c>
      <c r="B328" s="49">
        <v>42257</v>
      </c>
      <c r="C328" s="50" t="s">
        <v>108</v>
      </c>
      <c r="D328" s="51" t="s">
        <v>1717</v>
      </c>
      <c r="E328" s="49">
        <v>42229</v>
      </c>
      <c r="F328" s="50">
        <v>9</v>
      </c>
      <c r="G328" s="52" t="s">
        <v>1746</v>
      </c>
      <c r="H328" s="53" t="s">
        <v>136</v>
      </c>
      <c r="I328" s="54" t="s">
        <v>1747</v>
      </c>
      <c r="J328" s="51" t="s">
        <v>1748</v>
      </c>
      <c r="K328" s="50">
        <v>1</v>
      </c>
      <c r="L328" s="50" t="s">
        <v>173</v>
      </c>
      <c r="M328" s="51" t="s">
        <v>1749</v>
      </c>
      <c r="N328" s="55">
        <v>1</v>
      </c>
      <c r="O328" s="49">
        <v>42271</v>
      </c>
      <c r="P328" s="49">
        <v>42400</v>
      </c>
      <c r="Q328" s="56" t="s">
        <v>154</v>
      </c>
      <c r="R328" s="51" t="s">
        <v>138</v>
      </c>
      <c r="S328" s="51" t="s">
        <v>153</v>
      </c>
      <c r="T328" s="51" t="s">
        <v>1722</v>
      </c>
      <c r="U328" s="51" t="s">
        <v>1723</v>
      </c>
      <c r="V328" s="51" t="s">
        <v>1724</v>
      </c>
      <c r="W328" s="57" t="s">
        <v>120</v>
      </c>
      <c r="X328" s="58"/>
      <c r="Y328" s="59"/>
      <c r="Z328" s="50"/>
      <c r="AA328" s="60"/>
      <c r="AB328" s="61"/>
      <c r="AC328" s="51"/>
      <c r="AD328" s="50"/>
      <c r="AE328" s="62"/>
      <c r="AF328" s="59"/>
      <c r="AG328" s="50"/>
      <c r="AH328" s="51"/>
      <c r="AI328" s="53"/>
      <c r="AJ328" s="61"/>
      <c r="AK328" s="52"/>
      <c r="AL328" s="50"/>
      <c r="AM328" s="62"/>
      <c r="AN328" s="59"/>
      <c r="AO328" s="50"/>
      <c r="AP328" s="51"/>
      <c r="AQ328" s="53"/>
      <c r="AR328" s="61"/>
      <c r="AS328" s="51"/>
      <c r="AT328" s="50"/>
      <c r="AU328" s="62"/>
      <c r="AV328" s="59"/>
      <c r="AW328" s="50"/>
      <c r="AX328" s="51"/>
      <c r="AY328" s="53"/>
      <c r="AZ328" s="61"/>
      <c r="BA328" s="51"/>
      <c r="BB328" s="50"/>
      <c r="BC328" s="62"/>
      <c r="BD328" s="59"/>
      <c r="BE328" s="50"/>
      <c r="BF328" s="51"/>
      <c r="BG328" s="53"/>
      <c r="BH328" s="63"/>
      <c r="BI328" s="51"/>
      <c r="BJ328" s="64"/>
      <c r="BK328" s="62"/>
      <c r="BL328" s="59"/>
      <c r="BM328" s="50"/>
      <c r="BN328" s="51"/>
      <c r="BO328" s="53"/>
      <c r="BP328" s="48" t="s">
        <v>149</v>
      </c>
      <c r="BQ328" s="56"/>
      <c r="BR328" s="50"/>
      <c r="BS328" s="51"/>
      <c r="BT328" s="53"/>
    </row>
    <row r="329" spans="1:72" ht="135" x14ac:dyDescent="0.25">
      <c r="A329" s="48">
        <v>22</v>
      </c>
      <c r="B329" s="49">
        <v>42257</v>
      </c>
      <c r="C329" s="50" t="s">
        <v>108</v>
      </c>
      <c r="D329" s="51" t="s">
        <v>1717</v>
      </c>
      <c r="E329" s="49">
        <v>42229</v>
      </c>
      <c r="F329" s="50">
        <v>10</v>
      </c>
      <c r="G329" s="52" t="s">
        <v>1750</v>
      </c>
      <c r="H329" s="53" t="s">
        <v>136</v>
      </c>
      <c r="I329" s="54" t="s">
        <v>1751</v>
      </c>
      <c r="J329" s="51" t="s">
        <v>1752</v>
      </c>
      <c r="K329" s="50">
        <v>1</v>
      </c>
      <c r="L329" s="50" t="s">
        <v>173</v>
      </c>
      <c r="M329" s="51" t="s">
        <v>1753</v>
      </c>
      <c r="N329" s="55">
        <v>1</v>
      </c>
      <c r="O329" s="49">
        <v>42271</v>
      </c>
      <c r="P329" s="49">
        <v>42400</v>
      </c>
      <c r="Q329" s="56" t="s">
        <v>154</v>
      </c>
      <c r="R329" s="51" t="s">
        <v>138</v>
      </c>
      <c r="S329" s="51" t="s">
        <v>153</v>
      </c>
      <c r="T329" s="51" t="s">
        <v>1722</v>
      </c>
      <c r="U329" s="51" t="s">
        <v>1723</v>
      </c>
      <c r="V329" s="51" t="s">
        <v>1724</v>
      </c>
      <c r="W329" s="57" t="s">
        <v>120</v>
      </c>
      <c r="X329" s="58"/>
      <c r="Y329" s="59"/>
      <c r="Z329" s="50"/>
      <c r="AA329" s="60"/>
      <c r="AB329" s="61"/>
      <c r="AC329" s="51"/>
      <c r="AD329" s="50"/>
      <c r="AE329" s="62"/>
      <c r="AF329" s="59"/>
      <c r="AG329" s="50"/>
      <c r="AH329" s="51"/>
      <c r="AI329" s="53"/>
      <c r="AJ329" s="61"/>
      <c r="AK329" s="52"/>
      <c r="AL329" s="50"/>
      <c r="AM329" s="62"/>
      <c r="AN329" s="59"/>
      <c r="AO329" s="50"/>
      <c r="AP329" s="51"/>
      <c r="AQ329" s="53"/>
      <c r="AR329" s="61"/>
      <c r="AS329" s="51"/>
      <c r="AT329" s="50"/>
      <c r="AU329" s="62"/>
      <c r="AV329" s="59"/>
      <c r="AW329" s="50"/>
      <c r="AX329" s="51"/>
      <c r="AY329" s="53"/>
      <c r="AZ329" s="61"/>
      <c r="BA329" s="51"/>
      <c r="BB329" s="50"/>
      <c r="BC329" s="62"/>
      <c r="BD329" s="59"/>
      <c r="BE329" s="50"/>
      <c r="BF329" s="51"/>
      <c r="BG329" s="53"/>
      <c r="BH329" s="63"/>
      <c r="BI329" s="51"/>
      <c r="BJ329" s="64"/>
      <c r="BK329" s="62"/>
      <c r="BL329" s="59"/>
      <c r="BM329" s="50"/>
      <c r="BN329" s="51"/>
      <c r="BO329" s="53"/>
      <c r="BP329" s="48" t="s">
        <v>149</v>
      </c>
      <c r="BQ329" s="56"/>
      <c r="BR329" s="50"/>
      <c r="BS329" s="51"/>
      <c r="BT329" s="53"/>
    </row>
    <row r="330" spans="1:72" ht="123.75" x14ac:dyDescent="0.25">
      <c r="A330" s="48">
        <v>22</v>
      </c>
      <c r="B330" s="49">
        <v>42257</v>
      </c>
      <c r="C330" s="50" t="s">
        <v>108</v>
      </c>
      <c r="D330" s="51" t="s">
        <v>1717</v>
      </c>
      <c r="E330" s="49">
        <v>42229</v>
      </c>
      <c r="F330" s="50">
        <v>11</v>
      </c>
      <c r="G330" s="52" t="s">
        <v>1754</v>
      </c>
      <c r="H330" s="53" t="s">
        <v>136</v>
      </c>
      <c r="I330" s="54" t="s">
        <v>1755</v>
      </c>
      <c r="J330" s="51" t="s">
        <v>1756</v>
      </c>
      <c r="K330" s="50">
        <v>1</v>
      </c>
      <c r="L330" s="50" t="s">
        <v>173</v>
      </c>
      <c r="M330" s="51" t="s">
        <v>1757</v>
      </c>
      <c r="N330" s="55">
        <v>1</v>
      </c>
      <c r="O330" s="49">
        <v>42271</v>
      </c>
      <c r="P330" s="49">
        <v>42400</v>
      </c>
      <c r="Q330" s="56" t="s">
        <v>154</v>
      </c>
      <c r="R330" s="51" t="s">
        <v>138</v>
      </c>
      <c r="S330" s="51" t="s">
        <v>153</v>
      </c>
      <c r="T330" s="51" t="s">
        <v>1722</v>
      </c>
      <c r="U330" s="51" t="s">
        <v>1723</v>
      </c>
      <c r="V330" s="51" t="s">
        <v>1724</v>
      </c>
      <c r="W330" s="57" t="s">
        <v>120</v>
      </c>
      <c r="X330" s="58"/>
      <c r="Y330" s="59"/>
      <c r="Z330" s="50"/>
      <c r="AA330" s="60"/>
      <c r="AB330" s="61"/>
      <c r="AC330" s="51"/>
      <c r="AD330" s="50"/>
      <c r="AE330" s="62"/>
      <c r="AF330" s="59"/>
      <c r="AG330" s="50"/>
      <c r="AH330" s="51"/>
      <c r="AI330" s="53"/>
      <c r="AJ330" s="61"/>
      <c r="AK330" s="52"/>
      <c r="AL330" s="50"/>
      <c r="AM330" s="62"/>
      <c r="AN330" s="59"/>
      <c r="AO330" s="50"/>
      <c r="AP330" s="51"/>
      <c r="AQ330" s="53"/>
      <c r="AR330" s="61"/>
      <c r="AS330" s="51"/>
      <c r="AT330" s="50"/>
      <c r="AU330" s="62"/>
      <c r="AV330" s="59"/>
      <c r="AW330" s="50"/>
      <c r="AX330" s="51"/>
      <c r="AY330" s="53"/>
      <c r="AZ330" s="61"/>
      <c r="BA330" s="51"/>
      <c r="BB330" s="50"/>
      <c r="BC330" s="62"/>
      <c r="BD330" s="59"/>
      <c r="BE330" s="50"/>
      <c r="BF330" s="51"/>
      <c r="BG330" s="53"/>
      <c r="BH330" s="63"/>
      <c r="BI330" s="51"/>
      <c r="BJ330" s="64"/>
      <c r="BK330" s="62"/>
      <c r="BL330" s="59"/>
      <c r="BM330" s="50"/>
      <c r="BN330" s="51"/>
      <c r="BO330" s="53"/>
      <c r="BP330" s="48" t="s">
        <v>149</v>
      </c>
      <c r="BQ330" s="56"/>
      <c r="BR330" s="50"/>
      <c r="BS330" s="51"/>
      <c r="BT330" s="53"/>
    </row>
    <row r="331" spans="1:72" ht="123.75" x14ac:dyDescent="0.25">
      <c r="A331" s="48">
        <v>22</v>
      </c>
      <c r="B331" s="49">
        <v>42257</v>
      </c>
      <c r="C331" s="50" t="s">
        <v>108</v>
      </c>
      <c r="D331" s="51" t="s">
        <v>1717</v>
      </c>
      <c r="E331" s="49">
        <v>42229</v>
      </c>
      <c r="F331" s="50">
        <v>12</v>
      </c>
      <c r="G331" s="52" t="s">
        <v>1758</v>
      </c>
      <c r="H331" s="53" t="s">
        <v>136</v>
      </c>
      <c r="I331" s="54" t="s">
        <v>1755</v>
      </c>
      <c r="J331" s="51" t="s">
        <v>1756</v>
      </c>
      <c r="K331" s="50">
        <v>1</v>
      </c>
      <c r="L331" s="50" t="s">
        <v>173</v>
      </c>
      <c r="M331" s="51" t="s">
        <v>1757</v>
      </c>
      <c r="N331" s="55">
        <v>1</v>
      </c>
      <c r="O331" s="49">
        <v>42271</v>
      </c>
      <c r="P331" s="49">
        <v>42400</v>
      </c>
      <c r="Q331" s="56" t="s">
        <v>154</v>
      </c>
      <c r="R331" s="51" t="s">
        <v>138</v>
      </c>
      <c r="S331" s="51" t="s">
        <v>153</v>
      </c>
      <c r="T331" s="51" t="s">
        <v>1722</v>
      </c>
      <c r="U331" s="51" t="s">
        <v>1723</v>
      </c>
      <c r="V331" s="51" t="s">
        <v>1724</v>
      </c>
      <c r="W331" s="57" t="s">
        <v>120</v>
      </c>
      <c r="X331" s="58"/>
      <c r="Y331" s="59"/>
      <c r="Z331" s="50"/>
      <c r="AA331" s="60"/>
      <c r="AB331" s="61"/>
      <c r="AC331" s="51"/>
      <c r="AD331" s="50"/>
      <c r="AE331" s="62"/>
      <c r="AF331" s="59"/>
      <c r="AG331" s="50"/>
      <c r="AH331" s="51"/>
      <c r="AI331" s="53"/>
      <c r="AJ331" s="61"/>
      <c r="AK331" s="52"/>
      <c r="AL331" s="50"/>
      <c r="AM331" s="62"/>
      <c r="AN331" s="59"/>
      <c r="AO331" s="50"/>
      <c r="AP331" s="51"/>
      <c r="AQ331" s="53"/>
      <c r="AR331" s="61"/>
      <c r="AS331" s="51"/>
      <c r="AT331" s="50"/>
      <c r="AU331" s="62"/>
      <c r="AV331" s="59"/>
      <c r="AW331" s="50"/>
      <c r="AX331" s="51"/>
      <c r="AY331" s="53"/>
      <c r="AZ331" s="61"/>
      <c r="BA331" s="51"/>
      <c r="BB331" s="50"/>
      <c r="BC331" s="62"/>
      <c r="BD331" s="59"/>
      <c r="BE331" s="50"/>
      <c r="BF331" s="51"/>
      <c r="BG331" s="53"/>
      <c r="BH331" s="63"/>
      <c r="BI331" s="51"/>
      <c r="BJ331" s="64"/>
      <c r="BK331" s="62"/>
      <c r="BL331" s="59"/>
      <c r="BM331" s="50"/>
      <c r="BN331" s="51"/>
      <c r="BO331" s="53"/>
      <c r="BP331" s="48" t="s">
        <v>149</v>
      </c>
      <c r="BQ331" s="56"/>
      <c r="BR331" s="50"/>
      <c r="BS331" s="51"/>
      <c r="BT331" s="53"/>
    </row>
    <row r="332" spans="1:72" ht="123.75" x14ac:dyDescent="0.25">
      <c r="A332" s="48">
        <v>22</v>
      </c>
      <c r="B332" s="49">
        <v>42257</v>
      </c>
      <c r="C332" s="50" t="s">
        <v>108</v>
      </c>
      <c r="D332" s="51" t="s">
        <v>1717</v>
      </c>
      <c r="E332" s="49">
        <v>42229</v>
      </c>
      <c r="F332" s="50">
        <v>13</v>
      </c>
      <c r="G332" s="52" t="s">
        <v>1759</v>
      </c>
      <c r="H332" s="53" t="s">
        <v>136</v>
      </c>
      <c r="I332" s="54" t="s">
        <v>1755</v>
      </c>
      <c r="J332" s="51" t="s">
        <v>1756</v>
      </c>
      <c r="K332" s="50">
        <v>1</v>
      </c>
      <c r="L332" s="50" t="s">
        <v>173</v>
      </c>
      <c r="M332" s="51" t="s">
        <v>1757</v>
      </c>
      <c r="N332" s="55">
        <v>1</v>
      </c>
      <c r="O332" s="49">
        <v>42271</v>
      </c>
      <c r="P332" s="49">
        <v>42400</v>
      </c>
      <c r="Q332" s="56" t="s">
        <v>154</v>
      </c>
      <c r="R332" s="51" t="s">
        <v>138</v>
      </c>
      <c r="S332" s="51" t="s">
        <v>153</v>
      </c>
      <c r="T332" s="51" t="s">
        <v>1722</v>
      </c>
      <c r="U332" s="51" t="s">
        <v>1723</v>
      </c>
      <c r="V332" s="51" t="s">
        <v>1724</v>
      </c>
      <c r="W332" s="57" t="s">
        <v>120</v>
      </c>
      <c r="X332" s="58"/>
      <c r="Y332" s="59"/>
      <c r="Z332" s="50"/>
      <c r="AA332" s="60"/>
      <c r="AB332" s="61"/>
      <c r="AC332" s="51"/>
      <c r="AD332" s="50"/>
      <c r="AE332" s="62"/>
      <c r="AF332" s="59"/>
      <c r="AG332" s="50"/>
      <c r="AH332" s="51"/>
      <c r="AI332" s="53"/>
      <c r="AJ332" s="61"/>
      <c r="AK332" s="52"/>
      <c r="AL332" s="50"/>
      <c r="AM332" s="62"/>
      <c r="AN332" s="59"/>
      <c r="AO332" s="50"/>
      <c r="AP332" s="51"/>
      <c r="AQ332" s="53"/>
      <c r="AR332" s="61"/>
      <c r="AS332" s="51"/>
      <c r="AT332" s="50"/>
      <c r="AU332" s="62"/>
      <c r="AV332" s="59"/>
      <c r="AW332" s="50"/>
      <c r="AX332" s="51"/>
      <c r="AY332" s="53"/>
      <c r="AZ332" s="61"/>
      <c r="BA332" s="51"/>
      <c r="BB332" s="50"/>
      <c r="BC332" s="62"/>
      <c r="BD332" s="59"/>
      <c r="BE332" s="50"/>
      <c r="BF332" s="51"/>
      <c r="BG332" s="53"/>
      <c r="BH332" s="63"/>
      <c r="BI332" s="51"/>
      <c r="BJ332" s="64"/>
      <c r="BK332" s="62"/>
      <c r="BL332" s="59"/>
      <c r="BM332" s="50"/>
      <c r="BN332" s="51"/>
      <c r="BO332" s="53"/>
      <c r="BP332" s="48" t="s">
        <v>149</v>
      </c>
      <c r="BQ332" s="56"/>
      <c r="BR332" s="50"/>
      <c r="BS332" s="51"/>
      <c r="BT332" s="53"/>
    </row>
    <row r="333" spans="1:72" ht="90" x14ac:dyDescent="0.25">
      <c r="A333" s="48">
        <v>22</v>
      </c>
      <c r="B333" s="49">
        <v>42257</v>
      </c>
      <c r="C333" s="50" t="s">
        <v>108</v>
      </c>
      <c r="D333" s="51" t="s">
        <v>1717</v>
      </c>
      <c r="E333" s="49">
        <v>42229</v>
      </c>
      <c r="F333" s="50">
        <v>14</v>
      </c>
      <c r="G333" s="52" t="s">
        <v>1760</v>
      </c>
      <c r="H333" s="53" t="s">
        <v>136</v>
      </c>
      <c r="I333" s="54" t="s">
        <v>1761</v>
      </c>
      <c r="J333" s="51" t="s">
        <v>1762</v>
      </c>
      <c r="K333" s="50">
        <v>1</v>
      </c>
      <c r="L333" s="50" t="s">
        <v>173</v>
      </c>
      <c r="M333" s="51" t="s">
        <v>1763</v>
      </c>
      <c r="N333" s="55">
        <v>1</v>
      </c>
      <c r="O333" s="49">
        <v>42271</v>
      </c>
      <c r="P333" s="49">
        <v>42400</v>
      </c>
      <c r="Q333" s="56" t="s">
        <v>154</v>
      </c>
      <c r="R333" s="51" t="s">
        <v>138</v>
      </c>
      <c r="S333" s="51" t="s">
        <v>153</v>
      </c>
      <c r="T333" s="51" t="s">
        <v>1722</v>
      </c>
      <c r="U333" s="51" t="s">
        <v>1723</v>
      </c>
      <c r="V333" s="51" t="s">
        <v>1724</v>
      </c>
      <c r="W333" s="57" t="s">
        <v>120</v>
      </c>
      <c r="X333" s="58"/>
      <c r="Y333" s="59"/>
      <c r="Z333" s="50"/>
      <c r="AA333" s="60"/>
      <c r="AB333" s="61"/>
      <c r="AC333" s="51"/>
      <c r="AD333" s="50"/>
      <c r="AE333" s="62"/>
      <c r="AF333" s="59"/>
      <c r="AG333" s="50"/>
      <c r="AH333" s="51"/>
      <c r="AI333" s="53"/>
      <c r="AJ333" s="61"/>
      <c r="AK333" s="52"/>
      <c r="AL333" s="50"/>
      <c r="AM333" s="62"/>
      <c r="AN333" s="59"/>
      <c r="AO333" s="50"/>
      <c r="AP333" s="51"/>
      <c r="AQ333" s="53"/>
      <c r="AR333" s="61"/>
      <c r="AS333" s="51"/>
      <c r="AT333" s="50"/>
      <c r="AU333" s="62"/>
      <c r="AV333" s="59"/>
      <c r="AW333" s="50"/>
      <c r="AX333" s="51"/>
      <c r="AY333" s="53"/>
      <c r="AZ333" s="61"/>
      <c r="BA333" s="51"/>
      <c r="BB333" s="50"/>
      <c r="BC333" s="62"/>
      <c r="BD333" s="59"/>
      <c r="BE333" s="50"/>
      <c r="BF333" s="51"/>
      <c r="BG333" s="53"/>
      <c r="BH333" s="63"/>
      <c r="BI333" s="51"/>
      <c r="BJ333" s="64"/>
      <c r="BK333" s="62"/>
      <c r="BL333" s="59"/>
      <c r="BM333" s="50"/>
      <c r="BN333" s="51"/>
      <c r="BO333" s="53"/>
      <c r="BP333" s="48" t="s">
        <v>149</v>
      </c>
      <c r="BQ333" s="56"/>
      <c r="BR333" s="50"/>
      <c r="BS333" s="51"/>
      <c r="BT333" s="53"/>
    </row>
    <row r="334" spans="1:72" ht="112.5" x14ac:dyDescent="0.25">
      <c r="A334" s="48">
        <v>22</v>
      </c>
      <c r="B334" s="49">
        <v>42257</v>
      </c>
      <c r="C334" s="50" t="s">
        <v>108</v>
      </c>
      <c r="D334" s="51" t="s">
        <v>1717</v>
      </c>
      <c r="E334" s="49">
        <v>42229</v>
      </c>
      <c r="F334" s="50">
        <v>15</v>
      </c>
      <c r="G334" s="52" t="s">
        <v>1764</v>
      </c>
      <c r="H334" s="53" t="s">
        <v>136</v>
      </c>
      <c r="I334" s="54" t="s">
        <v>1765</v>
      </c>
      <c r="J334" s="51" t="s">
        <v>1766</v>
      </c>
      <c r="K334" s="50">
        <v>1</v>
      </c>
      <c r="L334" s="50" t="s">
        <v>173</v>
      </c>
      <c r="M334" s="51" t="s">
        <v>1767</v>
      </c>
      <c r="N334" s="55">
        <v>1</v>
      </c>
      <c r="O334" s="49">
        <v>42271</v>
      </c>
      <c r="P334" s="49">
        <v>42400</v>
      </c>
      <c r="Q334" s="56" t="s">
        <v>154</v>
      </c>
      <c r="R334" s="51" t="s">
        <v>138</v>
      </c>
      <c r="S334" s="51" t="s">
        <v>153</v>
      </c>
      <c r="T334" s="51" t="s">
        <v>1722</v>
      </c>
      <c r="U334" s="51" t="s">
        <v>1723</v>
      </c>
      <c r="V334" s="51" t="s">
        <v>1724</v>
      </c>
      <c r="W334" s="57" t="s">
        <v>120</v>
      </c>
      <c r="X334" s="58"/>
      <c r="Y334" s="59"/>
      <c r="Z334" s="50"/>
      <c r="AA334" s="60"/>
      <c r="AB334" s="61"/>
      <c r="AC334" s="51"/>
      <c r="AD334" s="50"/>
      <c r="AE334" s="62"/>
      <c r="AF334" s="59"/>
      <c r="AG334" s="50"/>
      <c r="AH334" s="51"/>
      <c r="AI334" s="53"/>
      <c r="AJ334" s="61"/>
      <c r="AK334" s="52"/>
      <c r="AL334" s="50"/>
      <c r="AM334" s="62"/>
      <c r="AN334" s="59"/>
      <c r="AO334" s="50"/>
      <c r="AP334" s="51"/>
      <c r="AQ334" s="53"/>
      <c r="AR334" s="61"/>
      <c r="AS334" s="51"/>
      <c r="AT334" s="50"/>
      <c r="AU334" s="62"/>
      <c r="AV334" s="59"/>
      <c r="AW334" s="50"/>
      <c r="AX334" s="51"/>
      <c r="AY334" s="53"/>
      <c r="AZ334" s="61"/>
      <c r="BA334" s="51"/>
      <c r="BB334" s="50"/>
      <c r="BC334" s="62"/>
      <c r="BD334" s="59"/>
      <c r="BE334" s="50"/>
      <c r="BF334" s="51"/>
      <c r="BG334" s="53"/>
      <c r="BH334" s="63"/>
      <c r="BI334" s="51"/>
      <c r="BJ334" s="64"/>
      <c r="BK334" s="62"/>
      <c r="BL334" s="59"/>
      <c r="BM334" s="50"/>
      <c r="BN334" s="51"/>
      <c r="BO334" s="53"/>
      <c r="BP334" s="48" t="s">
        <v>149</v>
      </c>
      <c r="BQ334" s="56"/>
      <c r="BR334" s="50"/>
      <c r="BS334" s="51"/>
      <c r="BT334" s="53"/>
    </row>
    <row r="335" spans="1:72" ht="15.75" thickBot="1" x14ac:dyDescent="0.3">
      <c r="A335" s="79"/>
      <c r="B335" s="79"/>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c r="AA335" s="80"/>
      <c r="AB335" s="80"/>
      <c r="AC335" s="80"/>
      <c r="AD335" s="80"/>
      <c r="AE335" s="80"/>
      <c r="AF335" s="80"/>
      <c r="AG335" s="80"/>
      <c r="AH335" s="80"/>
      <c r="AI335" s="80"/>
      <c r="AJ335" s="80"/>
      <c r="AK335" s="80"/>
      <c r="AL335" s="80"/>
      <c r="AM335" s="80"/>
      <c r="AN335" s="80"/>
      <c r="AO335" s="80"/>
      <c r="AP335" s="80"/>
      <c r="AQ335" s="80"/>
      <c r="AR335" s="80"/>
      <c r="AS335" s="80"/>
      <c r="AT335" s="80"/>
      <c r="AU335" s="80"/>
      <c r="AV335" s="80"/>
      <c r="AW335" s="80"/>
      <c r="AX335" s="80"/>
      <c r="AY335" s="80"/>
      <c r="AZ335" s="80"/>
      <c r="BA335" s="80"/>
      <c r="BB335" s="80"/>
      <c r="BC335" s="80"/>
      <c r="BD335" s="80"/>
      <c r="BE335" s="80"/>
      <c r="BF335" s="80"/>
      <c r="BG335" s="80"/>
      <c r="BH335" s="80"/>
      <c r="BI335" s="80"/>
      <c r="BJ335" s="80"/>
      <c r="BK335" s="80"/>
      <c r="BL335" s="80"/>
      <c r="BM335" s="80"/>
      <c r="BN335" s="80"/>
      <c r="BO335" s="80"/>
      <c r="BP335" s="80"/>
      <c r="BQ335" s="80"/>
      <c r="BR335" s="80"/>
      <c r="BS335" s="80"/>
      <c r="BT335" s="81"/>
    </row>
    <row r="338" spans="8:8" x14ac:dyDescent="0.25">
      <c r="H338" s="83"/>
    </row>
    <row r="339" spans="8:8" x14ac:dyDescent="0.25">
      <c r="H339" s="83"/>
    </row>
  </sheetData>
  <mergeCells count="86">
    <mergeCell ref="A1:C4"/>
    <mergeCell ref="D1:BF4"/>
    <mergeCell ref="BG1:BR1"/>
    <mergeCell ref="BS1:BT4"/>
    <mergeCell ref="BG2:BR2"/>
    <mergeCell ref="BG3:BR3"/>
    <mergeCell ref="BG4:BR4"/>
    <mergeCell ref="A5:BT5"/>
    <mergeCell ref="A6:H6"/>
    <mergeCell ref="I6:W6"/>
    <mergeCell ref="X6:AA6"/>
    <mergeCell ref="AB6:AI6"/>
    <mergeCell ref="AJ6:AQ6"/>
    <mergeCell ref="AR6:AY6"/>
    <mergeCell ref="AZ6:BG6"/>
    <mergeCell ref="BH6:BO6"/>
    <mergeCell ref="BP6:BT6"/>
    <mergeCell ref="M7:M8"/>
    <mergeCell ref="A7:A8"/>
    <mergeCell ref="B7:B8"/>
    <mergeCell ref="C7:C8"/>
    <mergeCell ref="D7:D8"/>
    <mergeCell ref="E7:E8"/>
    <mergeCell ref="F7:F8"/>
    <mergeCell ref="G7:G8"/>
    <mergeCell ref="H7:H8"/>
    <mergeCell ref="I7:I8"/>
    <mergeCell ref="J7:K7"/>
    <mergeCell ref="L7:L8"/>
    <mergeCell ref="AA7:AA8"/>
    <mergeCell ref="N7:N8"/>
    <mergeCell ref="O7:O8"/>
    <mergeCell ref="P7:P8"/>
    <mergeCell ref="Q7:Q8"/>
    <mergeCell ref="S7:S8"/>
    <mergeCell ref="T7:T8"/>
    <mergeCell ref="V7:V8"/>
    <mergeCell ref="W7:W8"/>
    <mergeCell ref="X7:X8"/>
    <mergeCell ref="Y7:Y8"/>
    <mergeCell ref="Z7:Z8"/>
    <mergeCell ref="AM7:AM8"/>
    <mergeCell ref="AB7:AB8"/>
    <mergeCell ref="AC7:AC8"/>
    <mergeCell ref="AD7:AD8"/>
    <mergeCell ref="AE7:AE8"/>
    <mergeCell ref="AF7:AF8"/>
    <mergeCell ref="AG7:AG8"/>
    <mergeCell ref="AH7:AH8"/>
    <mergeCell ref="AI7:AI8"/>
    <mergeCell ref="AJ7:AJ8"/>
    <mergeCell ref="AK7:AK8"/>
    <mergeCell ref="AL7:AL8"/>
    <mergeCell ref="AY7:AY8"/>
    <mergeCell ref="AN7:AN8"/>
    <mergeCell ref="AO7:AO8"/>
    <mergeCell ref="AP7:AP8"/>
    <mergeCell ref="AQ7:AQ8"/>
    <mergeCell ref="AR7:AR8"/>
    <mergeCell ref="AS7:AS8"/>
    <mergeCell ref="AT7:AT8"/>
    <mergeCell ref="AU7:AU8"/>
    <mergeCell ref="AV7:AV8"/>
    <mergeCell ref="AW7:AW8"/>
    <mergeCell ref="AX7:AX8"/>
    <mergeCell ref="BK7:BK8"/>
    <mergeCell ref="AZ7:AZ8"/>
    <mergeCell ref="BA7:BA8"/>
    <mergeCell ref="BB7:BB8"/>
    <mergeCell ref="BC7:BC8"/>
    <mergeCell ref="BD7:BD8"/>
    <mergeCell ref="BE7:BE8"/>
    <mergeCell ref="BF7:BF8"/>
    <mergeCell ref="BG7:BG8"/>
    <mergeCell ref="BH7:BH8"/>
    <mergeCell ref="BI7:BI8"/>
    <mergeCell ref="BJ7:BJ8"/>
    <mergeCell ref="BR7:BR8"/>
    <mergeCell ref="BS7:BS8"/>
    <mergeCell ref="BT7:BT9"/>
    <mergeCell ref="BL7:BL8"/>
    <mergeCell ref="BM7:BM8"/>
    <mergeCell ref="BN7:BN8"/>
    <mergeCell ref="BO7:BO8"/>
    <mergeCell ref="BP7:BP8"/>
    <mergeCell ref="BQ7:BQ8"/>
  </mergeCells>
  <conditionalFormatting sqref="X148 BA10 BI192:BI210 BA192:BA210 BF192:BF210 BN192:BN210 X208:Y210 AA208:AA210 AK22 AP198 AK198 AK200:AK201 AP200:AP201 AP204 AK204 AP208:AP210 AK208:AK210 AP22 AP162 AK162 AK129 AP129 AK134:AK135 AP134:AP135 AK146 AP146 AK13:AK14 AK16 AP13:AP16 AZ11:BA20 AP26:AP33 AK26:AK33 AP35:AP71 X22:X71 AK35:AK71 AZ175:AZ210 AP172:AP174 AA22:AA71 X172:X174 BI22:BI118 BF22:BF118 BN22:BN118 AZ22:BA118 AK172:AK174 X220:Y255 AP10 AA10:AA20 X10:X20 X256:X261 BI10:BI20 BF10:BF20 BN10:BN20 AH10:AH71 AH220:AH261 BN220:BN288 BF220:BF288 BI220:BI288 AA220:AA261 AP220:AP261 AZ220:BA288 AK220:AK261 AH104:AH116 AA104:AA116 AK104:AK116 X104:X116 AP104:AP116 AP118 X118 AK118 AA118 AH118 AH73 AA73 AK73 X73 AP75 X75 AK75 AA75 AH75 AH77:AH102 AA77:AA102 AK77:AK102 X77:X102 AP77:AP102 AX10:AX11 AS195:AS196 AX284:AX286 AS284:AS286 AS10 AS201:AS202 AX192:AX199 AS22:AS24 AS123:AS126 AS163:AS174 AX201:AX202 AS26:AS58 AX204:AX220 AS208:AS211 AS215:AS220 AS213 AX14:AX16 AS19:AS20 AS60:AS62 AS147:AS159 AX223:AX226 AX253 AS253 AS256 AX256 AS198 AX264 AS264 AK263:AK288 AP263:AP288 AA263:AA288 AH263:AH288 X263:X288 AX259 AS259 AS261 AX261 AS266:AS267 AX266:AX267 AX269:AX275 AS288 AX288 AX278:AX281 AX228:AX232 AS228:AS232 AS120:AS121 AH120:AH174 AA120:AA174 AK120:AK122 X120:X126 AP120:AP122 AZ120:BA174 BN120:BN174 BF120:BF174 BI120:BI174 AS83 AS88 AS93 AS98 AS102:AS104 AS106 AS110 AS114:AS118 AS269:AS280 AS223:AS226 AS134:AS145 AS14:AS17 AS243:AS250 AX234:AX250 AS64:AS80">
    <cfRule type="containsText" dxfId="1710" priority="1265" stopIfTrue="1" operator="containsText" text="Fecha debe ser posterior a la">
      <formula>NOT(ISERROR(SEARCH("Fecha debe ser posterior a la",X10)))</formula>
    </cfRule>
  </conditionalFormatting>
  <conditionalFormatting sqref="BR192:BR200 BR202:BR207 BR22:BR33 BR35:BR118 BR10:BR20 BR220:BR288 BR120:BR174">
    <cfRule type="cellIs" priority="1262" operator="equal">
      <formula>" "</formula>
    </cfRule>
  </conditionalFormatting>
  <conditionalFormatting sqref="Z148 Z208:Z210 AO184:AO185 AO198 AO206 AO191 AO200:AO201 AO204 AO208:AO210 AO13:AO16 AO162:AO181 Z172:Z174 AO10:AO11 Z10:Z20 AG220:AG261 Z220:Z261 AO220:AO261 AW10:AW11 BE10:BE118 BM10:BM118 AG104:AG116 Z104:Z116 AO104:AO116 AO118 Z118 AG118 Z22:Z71 AO22:AO71 AG10:AG71 AG73 AO73 Z73 Z75 AO75 AG75 AG77:AG102 AO77:AO102 Z77:Z102 AW26:AW58 AW14:AW17 AW19:AW20 AW22:AW24 AW60:AW62 AW64:AW72 AW123:AW128 AW130:AW145 AW147:AW159 AW163:AW188 AW190:AW220 AW223:AW232 AW253 AW256 AW264 AO263:AO288 Z263:Z288 AG263:AG288 AW82:AW86 AW88:AW90 AW259 AW261 AW266:AW267 AW269:AW280 AW288 AW74:AW80 AW92:AW118 AW120:AW121 AG120:AG174 Z120:Z125 AO120:AO159 BM120:BM288 BE120:BE288 AW282:AW286 AW234:AW250">
    <cfRule type="containsText" dxfId="1709" priority="1269" stopIfTrue="1" operator="containsText" text="FALTA FECHA SEGUIMIENTO">
      <formula>NOT(ISERROR(SEARCH("FALTA FECHA SEGUIMIENTO",Z10)))</formula>
    </cfRule>
  </conditionalFormatting>
  <conditionalFormatting sqref="Z148 Z208:Z210 AO184:AO185 AO198 AO206 AO191 AO200:AO201 AO204 AO208:AO210 AO13:AO16 AO162:AO181 Z172:Z174 AO10:AO11 Z10:Z20 AG220:AG261 Z220:Z261 AO220:AO261 AW10:AW11 BE10:BE118 BM10:BM118 AG104:AG116 Z104:Z116 AO104:AO116 AO118 Z118 AG118 Z22:Z71 AO22:AO71 AG10:AG71 AG73 AO73 Z73 Z75 AO75 AG75 AG77:AG102 AO77:AO102 Z77:Z102 AW26:AW58 AW14:AW17 AW19:AW20 AW22:AW24 AW60:AW62 AW64:AW72 AW123:AW128 AW130:AW145 AW147:AW159 AW163:AW188 AW190:AW220 AW223:AW232 AW253 AW256 AW264 AO263:AO288 Z263:Z288 AG263:AG288 AW82:AW86 AW88:AW90 AW259 AW261 AW266:AW267 AW269:AW280 AW288 AW74:AW80 AW92:AW118 AW120:AW121 AG120:AG174 Z120:Z125 AO120:AO159 BM120:BM288 BE120:BE288 AW282:AW286 AW234:AW250">
    <cfRule type="containsText" dxfId="1708" priority="1266" stopIfTrue="1" operator="containsText" text="ROJO">
      <formula>NOT(ISERROR(SEARCH("ROJO",Z10)))</formula>
    </cfRule>
    <cfRule type="containsText" dxfId="1707" priority="1267" stopIfTrue="1" operator="containsText" text="OK">
      <formula>NOT(ISERROR(SEARCH("OK",Z10)))</formula>
    </cfRule>
    <cfRule type="containsText" dxfId="1706" priority="1268" stopIfTrue="1" operator="containsText" text="AMARILLO">
      <formula>NOT(ISERROR(SEARCH("AMARILLO",Z10)))</formula>
    </cfRule>
  </conditionalFormatting>
  <conditionalFormatting sqref="BR192:BR200 BR202:BR207 BR22:BR33 BR35:BR118 BR10:BR20 BR220:BR288 BR120:BR174">
    <cfRule type="containsText" dxfId="1705" priority="1263" stopIfTrue="1" operator="containsText" text="Cerrado">
      <formula>NOT(ISERROR(SEARCH("Cerrado",BR10)))</formula>
    </cfRule>
    <cfRule type="containsText" dxfId="1704" priority="1264" stopIfTrue="1" operator="containsText" text="Abierto">
      <formula>NOT(ISERROR(SEARCH("Abierto",BR10)))</formula>
    </cfRule>
  </conditionalFormatting>
  <conditionalFormatting sqref="BP10:BP20 BP22:BP33 BP35:BP118 BP212:BP288 BP120:BP174">
    <cfRule type="containsText" dxfId="1703" priority="1260" stopIfTrue="1" operator="containsText" text="Cumplida">
      <formula>NOT(ISERROR(SEARCH("Cumplida",BP10)))</formula>
    </cfRule>
    <cfRule type="containsText" dxfId="1702" priority="1261" stopIfTrue="1" operator="containsText" text="Pendiente">
      <formula>NOT(ISERROR(SEARCH("Pendiente",BP10)))</formula>
    </cfRule>
  </conditionalFormatting>
  <conditionalFormatting sqref="X129 X134:X135">
    <cfRule type="containsText" dxfId="1701" priority="1259" stopIfTrue="1" operator="containsText" text="Fecha debe ser posterior a la">
      <formula>NOT(ISERROR(SEARCH("Fecha debe ser posterior a la",X129)))</formula>
    </cfRule>
  </conditionalFormatting>
  <conditionalFormatting sqref="Z129 Z134:Z135">
    <cfRule type="containsText" dxfId="1700" priority="1258" stopIfTrue="1" operator="containsText" text="FALTA FECHA SEGUIMIENTO">
      <formula>NOT(ISERROR(SEARCH("FALTA FECHA SEGUIMIENTO",Z129)))</formula>
    </cfRule>
  </conditionalFormatting>
  <conditionalFormatting sqref="Z129 Z134:Z135">
    <cfRule type="containsText" dxfId="1699" priority="1255" stopIfTrue="1" operator="containsText" text="ROJO">
      <formula>NOT(ISERROR(SEARCH("ROJO",Z129)))</formula>
    </cfRule>
    <cfRule type="containsText" dxfId="1698" priority="1256" stopIfTrue="1" operator="containsText" text="OK">
      <formula>NOT(ISERROR(SEARCH("OK",Z129)))</formula>
    </cfRule>
    <cfRule type="containsText" dxfId="1697" priority="1257" stopIfTrue="1" operator="containsText" text="AMARILLO">
      <formula>NOT(ISERROR(SEARCH("AMARILLO",Z129)))</formula>
    </cfRule>
  </conditionalFormatting>
  <conditionalFormatting sqref="Y126">
    <cfRule type="containsText" dxfId="1696" priority="1254" stopIfTrue="1" operator="containsText" text="Fecha debe ser posterior a la">
      <formula>NOT(ISERROR(SEARCH("Fecha debe ser posterior a la",Y126)))</formula>
    </cfRule>
  </conditionalFormatting>
  <conditionalFormatting sqref="Z126">
    <cfRule type="containsText" dxfId="1695" priority="1253" stopIfTrue="1" operator="containsText" text="FALTA FECHA SEGUIMIENTO">
      <formula>NOT(ISERROR(SEARCH("FALTA FECHA SEGUIMIENTO",Z126)))</formula>
    </cfRule>
  </conditionalFormatting>
  <conditionalFormatting sqref="Z126">
    <cfRule type="containsText" dxfId="1694" priority="1250" stopIfTrue="1" operator="containsText" text="ROJO">
      <formula>NOT(ISERROR(SEARCH("ROJO",Z126)))</formula>
    </cfRule>
    <cfRule type="containsText" dxfId="1693" priority="1251" stopIfTrue="1" operator="containsText" text="OK">
      <formula>NOT(ISERROR(SEARCH("OK",Z126)))</formula>
    </cfRule>
    <cfRule type="containsText" dxfId="1692" priority="1252" stopIfTrue="1" operator="containsText" text="AMARILLO">
      <formula>NOT(ISERROR(SEARCH("AMARILLO",Z126)))</formula>
    </cfRule>
  </conditionalFormatting>
  <conditionalFormatting sqref="X127">
    <cfRule type="containsText" dxfId="1691" priority="1249" stopIfTrue="1" operator="containsText" text="Fecha debe ser posterior a la">
      <formula>NOT(ISERROR(SEARCH("Fecha debe ser posterior a la",X127)))</formula>
    </cfRule>
  </conditionalFormatting>
  <conditionalFormatting sqref="Y127">
    <cfRule type="containsText" dxfId="1690" priority="1248" stopIfTrue="1" operator="containsText" text="Fecha debe ser posterior a la">
      <formula>NOT(ISERROR(SEARCH("Fecha debe ser posterior a la",Y127)))</formula>
    </cfRule>
  </conditionalFormatting>
  <conditionalFormatting sqref="Z127">
    <cfRule type="containsText" dxfId="1689" priority="1247" stopIfTrue="1" operator="containsText" text="FALTA FECHA SEGUIMIENTO">
      <formula>NOT(ISERROR(SEARCH("FALTA FECHA SEGUIMIENTO",Z127)))</formula>
    </cfRule>
  </conditionalFormatting>
  <conditionalFormatting sqref="Z127">
    <cfRule type="containsText" dxfId="1688" priority="1244" stopIfTrue="1" operator="containsText" text="ROJO">
      <formula>NOT(ISERROR(SEARCH("ROJO",Z127)))</formula>
    </cfRule>
    <cfRule type="containsText" dxfId="1687" priority="1245" stopIfTrue="1" operator="containsText" text="OK">
      <formula>NOT(ISERROR(SEARCH("OK",Z127)))</formula>
    </cfRule>
    <cfRule type="containsText" dxfId="1686" priority="1246" stopIfTrue="1" operator="containsText" text="AMARILLO">
      <formula>NOT(ISERROR(SEARCH("AMARILLO",Z127)))</formula>
    </cfRule>
  </conditionalFormatting>
  <conditionalFormatting sqref="X128">
    <cfRule type="containsText" dxfId="1685" priority="1243" stopIfTrue="1" operator="containsText" text="Fecha debe ser posterior a la">
      <formula>NOT(ISERROR(SEARCH("Fecha debe ser posterior a la",X128)))</formula>
    </cfRule>
  </conditionalFormatting>
  <conditionalFormatting sqref="Y128">
    <cfRule type="containsText" dxfId="1684" priority="1242" stopIfTrue="1" operator="containsText" text="Fecha debe ser posterior a la">
      <formula>NOT(ISERROR(SEARCH("Fecha debe ser posterior a la",Y128)))</formula>
    </cfRule>
  </conditionalFormatting>
  <conditionalFormatting sqref="Z128">
    <cfRule type="containsText" dxfId="1683" priority="1241" stopIfTrue="1" operator="containsText" text="FALTA FECHA SEGUIMIENTO">
      <formula>NOT(ISERROR(SEARCH("FALTA FECHA SEGUIMIENTO",Z128)))</formula>
    </cfRule>
  </conditionalFormatting>
  <conditionalFormatting sqref="Z128">
    <cfRule type="containsText" dxfId="1682" priority="1238" stopIfTrue="1" operator="containsText" text="ROJO">
      <formula>NOT(ISERROR(SEARCH("ROJO",Z128)))</formula>
    </cfRule>
    <cfRule type="containsText" dxfId="1681" priority="1239" stopIfTrue="1" operator="containsText" text="OK">
      <formula>NOT(ISERROR(SEARCH("OK",Z128)))</formula>
    </cfRule>
    <cfRule type="containsText" dxfId="1680" priority="1240" stopIfTrue="1" operator="containsText" text="AMARILLO">
      <formula>NOT(ISERROR(SEARCH("AMARILLO",Z128)))</formula>
    </cfRule>
  </conditionalFormatting>
  <conditionalFormatting sqref="X130">
    <cfRule type="containsText" dxfId="1679" priority="1237" stopIfTrue="1" operator="containsText" text="Fecha debe ser posterior a la">
      <formula>NOT(ISERROR(SEARCH("Fecha debe ser posterior a la",X130)))</formula>
    </cfRule>
  </conditionalFormatting>
  <conditionalFormatting sqref="Y130">
    <cfRule type="containsText" dxfId="1678" priority="1236" stopIfTrue="1" operator="containsText" text="Fecha debe ser posterior a la">
      <formula>NOT(ISERROR(SEARCH("Fecha debe ser posterior a la",Y130)))</formula>
    </cfRule>
  </conditionalFormatting>
  <conditionalFormatting sqref="Z130">
    <cfRule type="containsText" dxfId="1677" priority="1235" stopIfTrue="1" operator="containsText" text="FALTA FECHA SEGUIMIENTO">
      <formula>NOT(ISERROR(SEARCH("FALTA FECHA SEGUIMIENTO",Z130)))</formula>
    </cfRule>
  </conditionalFormatting>
  <conditionalFormatting sqref="Z130">
    <cfRule type="containsText" dxfId="1676" priority="1232" stopIfTrue="1" operator="containsText" text="ROJO">
      <formula>NOT(ISERROR(SEARCH("ROJO",Z130)))</formula>
    </cfRule>
    <cfRule type="containsText" dxfId="1675" priority="1233" stopIfTrue="1" operator="containsText" text="OK">
      <formula>NOT(ISERROR(SEARCH("OK",Z130)))</formula>
    </cfRule>
    <cfRule type="containsText" dxfId="1674" priority="1234" stopIfTrue="1" operator="containsText" text="AMARILLO">
      <formula>NOT(ISERROR(SEARCH("AMARILLO",Z130)))</formula>
    </cfRule>
  </conditionalFormatting>
  <conditionalFormatting sqref="X131">
    <cfRule type="containsText" dxfId="1673" priority="1231" stopIfTrue="1" operator="containsText" text="Fecha debe ser posterior a la">
      <formula>NOT(ISERROR(SEARCH("Fecha debe ser posterior a la",X131)))</formula>
    </cfRule>
  </conditionalFormatting>
  <conditionalFormatting sqref="Y131">
    <cfRule type="containsText" dxfId="1672" priority="1230" stopIfTrue="1" operator="containsText" text="Fecha debe ser posterior a la">
      <formula>NOT(ISERROR(SEARCH("Fecha debe ser posterior a la",Y131)))</formula>
    </cfRule>
  </conditionalFormatting>
  <conditionalFormatting sqref="Z131">
    <cfRule type="containsText" dxfId="1671" priority="1229" stopIfTrue="1" operator="containsText" text="FALTA FECHA SEGUIMIENTO">
      <formula>NOT(ISERROR(SEARCH("FALTA FECHA SEGUIMIENTO",Z131)))</formula>
    </cfRule>
  </conditionalFormatting>
  <conditionalFormatting sqref="Z131">
    <cfRule type="containsText" dxfId="1670" priority="1226" stopIfTrue="1" operator="containsText" text="ROJO">
      <formula>NOT(ISERROR(SEARCH("ROJO",Z131)))</formula>
    </cfRule>
    <cfRule type="containsText" dxfId="1669" priority="1227" stopIfTrue="1" operator="containsText" text="OK">
      <formula>NOT(ISERROR(SEARCH("OK",Z131)))</formula>
    </cfRule>
    <cfRule type="containsText" dxfId="1668" priority="1228" stopIfTrue="1" operator="containsText" text="AMARILLO">
      <formula>NOT(ISERROR(SEARCH("AMARILLO",Z131)))</formula>
    </cfRule>
  </conditionalFormatting>
  <conditionalFormatting sqref="X132">
    <cfRule type="containsText" dxfId="1667" priority="1225" stopIfTrue="1" operator="containsText" text="Fecha debe ser posterior a la">
      <formula>NOT(ISERROR(SEARCH("Fecha debe ser posterior a la",X132)))</formula>
    </cfRule>
  </conditionalFormatting>
  <conditionalFormatting sqref="Y132">
    <cfRule type="containsText" dxfId="1666" priority="1224" stopIfTrue="1" operator="containsText" text="Fecha debe ser posterior a la">
      <formula>NOT(ISERROR(SEARCH("Fecha debe ser posterior a la",Y132)))</formula>
    </cfRule>
  </conditionalFormatting>
  <conditionalFormatting sqref="Z132">
    <cfRule type="containsText" dxfId="1665" priority="1223" stopIfTrue="1" operator="containsText" text="FALTA FECHA SEGUIMIENTO">
      <formula>NOT(ISERROR(SEARCH("FALTA FECHA SEGUIMIENTO",Z132)))</formula>
    </cfRule>
  </conditionalFormatting>
  <conditionalFormatting sqref="Z132">
    <cfRule type="containsText" dxfId="1664" priority="1220" stopIfTrue="1" operator="containsText" text="ROJO">
      <formula>NOT(ISERROR(SEARCH("ROJO",Z132)))</formula>
    </cfRule>
    <cfRule type="containsText" dxfId="1663" priority="1221" stopIfTrue="1" operator="containsText" text="OK">
      <formula>NOT(ISERROR(SEARCH("OK",Z132)))</formula>
    </cfRule>
    <cfRule type="containsText" dxfId="1662" priority="1222" stopIfTrue="1" operator="containsText" text="AMARILLO">
      <formula>NOT(ISERROR(SEARCH("AMARILLO",Z132)))</formula>
    </cfRule>
  </conditionalFormatting>
  <conditionalFormatting sqref="X133">
    <cfRule type="containsText" dxfId="1661" priority="1219" stopIfTrue="1" operator="containsText" text="Fecha debe ser posterior a la">
      <formula>NOT(ISERROR(SEARCH("Fecha debe ser posterior a la",X133)))</formula>
    </cfRule>
  </conditionalFormatting>
  <conditionalFormatting sqref="Y133">
    <cfRule type="containsText" dxfId="1660" priority="1218" stopIfTrue="1" operator="containsText" text="Fecha debe ser posterior a la">
      <formula>NOT(ISERROR(SEARCH("Fecha debe ser posterior a la",Y133)))</formula>
    </cfRule>
  </conditionalFormatting>
  <conditionalFormatting sqref="Z133">
    <cfRule type="containsText" dxfId="1659" priority="1217" stopIfTrue="1" operator="containsText" text="FALTA FECHA SEGUIMIENTO">
      <formula>NOT(ISERROR(SEARCH("FALTA FECHA SEGUIMIENTO",Z133)))</formula>
    </cfRule>
  </conditionalFormatting>
  <conditionalFormatting sqref="Z133">
    <cfRule type="containsText" dxfId="1658" priority="1214" stopIfTrue="1" operator="containsText" text="ROJO">
      <formula>NOT(ISERROR(SEARCH("ROJO",Z133)))</formula>
    </cfRule>
    <cfRule type="containsText" dxfId="1657" priority="1215" stopIfTrue="1" operator="containsText" text="OK">
      <formula>NOT(ISERROR(SEARCH("OK",Z133)))</formula>
    </cfRule>
    <cfRule type="containsText" dxfId="1656" priority="1216" stopIfTrue="1" operator="containsText" text="AMARILLO">
      <formula>NOT(ISERROR(SEARCH("AMARILLO",Z133)))</formula>
    </cfRule>
  </conditionalFormatting>
  <conditionalFormatting sqref="X136">
    <cfRule type="containsText" dxfId="1655" priority="1213" stopIfTrue="1" operator="containsText" text="Fecha debe ser posterior a la">
      <formula>NOT(ISERROR(SEARCH("Fecha debe ser posterior a la",X136)))</formula>
    </cfRule>
  </conditionalFormatting>
  <conditionalFormatting sqref="Y136">
    <cfRule type="containsText" dxfId="1654" priority="1212" stopIfTrue="1" operator="containsText" text="Fecha debe ser posterior a la">
      <formula>NOT(ISERROR(SEARCH("Fecha debe ser posterior a la",Y136)))</formula>
    </cfRule>
  </conditionalFormatting>
  <conditionalFormatting sqref="Z136">
    <cfRule type="containsText" dxfId="1653" priority="1211" stopIfTrue="1" operator="containsText" text="FALTA FECHA SEGUIMIENTO">
      <formula>NOT(ISERROR(SEARCH("FALTA FECHA SEGUIMIENTO",Z136)))</formula>
    </cfRule>
  </conditionalFormatting>
  <conditionalFormatting sqref="Z136">
    <cfRule type="containsText" dxfId="1652" priority="1208" stopIfTrue="1" operator="containsText" text="ROJO">
      <formula>NOT(ISERROR(SEARCH("ROJO",Z136)))</formula>
    </cfRule>
    <cfRule type="containsText" dxfId="1651" priority="1209" stopIfTrue="1" operator="containsText" text="OK">
      <formula>NOT(ISERROR(SEARCH("OK",Z136)))</formula>
    </cfRule>
    <cfRule type="containsText" dxfId="1650" priority="1210" stopIfTrue="1" operator="containsText" text="AMARILLO">
      <formula>NOT(ISERROR(SEARCH("AMARILLO",Z136)))</formula>
    </cfRule>
  </conditionalFormatting>
  <conditionalFormatting sqref="X137">
    <cfRule type="containsText" dxfId="1649" priority="1207" stopIfTrue="1" operator="containsText" text="Fecha debe ser posterior a la">
      <formula>NOT(ISERROR(SEARCH("Fecha debe ser posterior a la",X137)))</formula>
    </cfRule>
  </conditionalFormatting>
  <conditionalFormatting sqref="Y137">
    <cfRule type="containsText" dxfId="1648" priority="1206" stopIfTrue="1" operator="containsText" text="Fecha debe ser posterior a la">
      <formula>NOT(ISERROR(SEARCH("Fecha debe ser posterior a la",Y137)))</formula>
    </cfRule>
  </conditionalFormatting>
  <conditionalFormatting sqref="Z137">
    <cfRule type="containsText" dxfId="1647" priority="1205" stopIfTrue="1" operator="containsText" text="FALTA FECHA SEGUIMIENTO">
      <formula>NOT(ISERROR(SEARCH("FALTA FECHA SEGUIMIENTO",Z137)))</formula>
    </cfRule>
  </conditionalFormatting>
  <conditionalFormatting sqref="Z137">
    <cfRule type="containsText" dxfId="1646" priority="1202" stopIfTrue="1" operator="containsText" text="ROJO">
      <formula>NOT(ISERROR(SEARCH("ROJO",Z137)))</formula>
    </cfRule>
    <cfRule type="containsText" dxfId="1645" priority="1203" stopIfTrue="1" operator="containsText" text="OK">
      <formula>NOT(ISERROR(SEARCH("OK",Z137)))</formula>
    </cfRule>
    <cfRule type="containsText" dxfId="1644" priority="1204" stopIfTrue="1" operator="containsText" text="AMARILLO">
      <formula>NOT(ISERROR(SEARCH("AMARILLO",Z137)))</formula>
    </cfRule>
  </conditionalFormatting>
  <conditionalFormatting sqref="X138">
    <cfRule type="containsText" dxfId="1643" priority="1201" stopIfTrue="1" operator="containsText" text="Fecha debe ser posterior a la">
      <formula>NOT(ISERROR(SEARCH("Fecha debe ser posterior a la",X138)))</formula>
    </cfRule>
  </conditionalFormatting>
  <conditionalFormatting sqref="Y138">
    <cfRule type="containsText" dxfId="1642" priority="1200" stopIfTrue="1" operator="containsText" text="Fecha debe ser posterior a la">
      <formula>NOT(ISERROR(SEARCH("Fecha debe ser posterior a la",Y138)))</formula>
    </cfRule>
  </conditionalFormatting>
  <conditionalFormatting sqref="Z138">
    <cfRule type="containsText" dxfId="1641" priority="1199" stopIfTrue="1" operator="containsText" text="FALTA FECHA SEGUIMIENTO">
      <formula>NOT(ISERROR(SEARCH("FALTA FECHA SEGUIMIENTO",Z138)))</formula>
    </cfRule>
  </conditionalFormatting>
  <conditionalFormatting sqref="Z138">
    <cfRule type="containsText" dxfId="1640" priority="1196" stopIfTrue="1" operator="containsText" text="ROJO">
      <formula>NOT(ISERROR(SEARCH("ROJO",Z138)))</formula>
    </cfRule>
    <cfRule type="containsText" dxfId="1639" priority="1197" stopIfTrue="1" operator="containsText" text="OK">
      <formula>NOT(ISERROR(SEARCH("OK",Z138)))</formula>
    </cfRule>
    <cfRule type="containsText" dxfId="1638" priority="1198" stopIfTrue="1" operator="containsText" text="AMARILLO">
      <formula>NOT(ISERROR(SEARCH("AMARILLO",Z138)))</formula>
    </cfRule>
  </conditionalFormatting>
  <conditionalFormatting sqref="X139">
    <cfRule type="containsText" dxfId="1637" priority="1195" stopIfTrue="1" operator="containsText" text="Fecha debe ser posterior a la">
      <formula>NOT(ISERROR(SEARCH("Fecha debe ser posterior a la",X139)))</formula>
    </cfRule>
  </conditionalFormatting>
  <conditionalFormatting sqref="Y139">
    <cfRule type="containsText" dxfId="1636" priority="1194" stopIfTrue="1" operator="containsText" text="Fecha debe ser posterior a la">
      <formula>NOT(ISERROR(SEARCH("Fecha debe ser posterior a la",Y139)))</formula>
    </cfRule>
  </conditionalFormatting>
  <conditionalFormatting sqref="Z139">
    <cfRule type="containsText" dxfId="1635" priority="1193" stopIfTrue="1" operator="containsText" text="FALTA FECHA SEGUIMIENTO">
      <formula>NOT(ISERROR(SEARCH("FALTA FECHA SEGUIMIENTO",Z139)))</formula>
    </cfRule>
  </conditionalFormatting>
  <conditionalFormatting sqref="Z139">
    <cfRule type="containsText" dxfId="1634" priority="1190" stopIfTrue="1" operator="containsText" text="ROJO">
      <formula>NOT(ISERROR(SEARCH("ROJO",Z139)))</formula>
    </cfRule>
    <cfRule type="containsText" dxfId="1633" priority="1191" stopIfTrue="1" operator="containsText" text="OK">
      <formula>NOT(ISERROR(SEARCH("OK",Z139)))</formula>
    </cfRule>
    <cfRule type="containsText" dxfId="1632" priority="1192" stopIfTrue="1" operator="containsText" text="AMARILLO">
      <formula>NOT(ISERROR(SEARCH("AMARILLO",Z139)))</formula>
    </cfRule>
  </conditionalFormatting>
  <conditionalFormatting sqref="X140">
    <cfRule type="containsText" dxfId="1631" priority="1189" stopIfTrue="1" operator="containsText" text="Fecha debe ser posterior a la">
      <formula>NOT(ISERROR(SEARCH("Fecha debe ser posterior a la",X140)))</formula>
    </cfRule>
  </conditionalFormatting>
  <conditionalFormatting sqref="Y140">
    <cfRule type="containsText" dxfId="1630" priority="1188" stopIfTrue="1" operator="containsText" text="Fecha debe ser posterior a la">
      <formula>NOT(ISERROR(SEARCH("Fecha debe ser posterior a la",Y140)))</formula>
    </cfRule>
  </conditionalFormatting>
  <conditionalFormatting sqref="Z140">
    <cfRule type="containsText" dxfId="1629" priority="1187" stopIfTrue="1" operator="containsText" text="FALTA FECHA SEGUIMIENTO">
      <formula>NOT(ISERROR(SEARCH("FALTA FECHA SEGUIMIENTO",Z140)))</formula>
    </cfRule>
  </conditionalFormatting>
  <conditionalFormatting sqref="Z140">
    <cfRule type="containsText" dxfId="1628" priority="1184" stopIfTrue="1" operator="containsText" text="ROJO">
      <formula>NOT(ISERROR(SEARCH("ROJO",Z140)))</formula>
    </cfRule>
    <cfRule type="containsText" dxfId="1627" priority="1185" stopIfTrue="1" operator="containsText" text="OK">
      <formula>NOT(ISERROR(SEARCH("OK",Z140)))</formula>
    </cfRule>
    <cfRule type="containsText" dxfId="1626" priority="1186" stopIfTrue="1" operator="containsText" text="AMARILLO">
      <formula>NOT(ISERROR(SEARCH("AMARILLO",Z140)))</formula>
    </cfRule>
  </conditionalFormatting>
  <conditionalFormatting sqref="X141">
    <cfRule type="containsText" dxfId="1625" priority="1183" stopIfTrue="1" operator="containsText" text="Fecha debe ser posterior a la">
      <formula>NOT(ISERROR(SEARCH("Fecha debe ser posterior a la",X141)))</formula>
    </cfRule>
  </conditionalFormatting>
  <conditionalFormatting sqref="Y141">
    <cfRule type="containsText" dxfId="1624" priority="1182" stopIfTrue="1" operator="containsText" text="Fecha debe ser posterior a la">
      <formula>NOT(ISERROR(SEARCH("Fecha debe ser posterior a la",Y141)))</formula>
    </cfRule>
  </conditionalFormatting>
  <conditionalFormatting sqref="Z141">
    <cfRule type="containsText" dxfId="1623" priority="1181" stopIfTrue="1" operator="containsText" text="FALTA FECHA SEGUIMIENTO">
      <formula>NOT(ISERROR(SEARCH("FALTA FECHA SEGUIMIENTO",Z141)))</formula>
    </cfRule>
  </conditionalFormatting>
  <conditionalFormatting sqref="Z141">
    <cfRule type="containsText" dxfId="1622" priority="1178" stopIfTrue="1" operator="containsText" text="ROJO">
      <formula>NOT(ISERROR(SEARCH("ROJO",Z141)))</formula>
    </cfRule>
    <cfRule type="containsText" dxfId="1621" priority="1179" stopIfTrue="1" operator="containsText" text="OK">
      <formula>NOT(ISERROR(SEARCH("OK",Z141)))</formula>
    </cfRule>
    <cfRule type="containsText" dxfId="1620" priority="1180" stopIfTrue="1" operator="containsText" text="AMARILLO">
      <formula>NOT(ISERROR(SEARCH("AMARILLO",Z141)))</formula>
    </cfRule>
  </conditionalFormatting>
  <conditionalFormatting sqref="X142">
    <cfRule type="containsText" dxfId="1619" priority="1177" stopIfTrue="1" operator="containsText" text="Fecha debe ser posterior a la">
      <formula>NOT(ISERROR(SEARCH("Fecha debe ser posterior a la",X142)))</formula>
    </cfRule>
  </conditionalFormatting>
  <conditionalFormatting sqref="Y142">
    <cfRule type="containsText" dxfId="1618" priority="1176" stopIfTrue="1" operator="containsText" text="Fecha debe ser posterior a la">
      <formula>NOT(ISERROR(SEARCH("Fecha debe ser posterior a la",Y142)))</formula>
    </cfRule>
  </conditionalFormatting>
  <conditionalFormatting sqref="Z142">
    <cfRule type="containsText" dxfId="1617" priority="1175" stopIfTrue="1" operator="containsText" text="FALTA FECHA SEGUIMIENTO">
      <formula>NOT(ISERROR(SEARCH("FALTA FECHA SEGUIMIENTO",Z142)))</formula>
    </cfRule>
  </conditionalFormatting>
  <conditionalFormatting sqref="Z142">
    <cfRule type="containsText" dxfId="1616" priority="1172" stopIfTrue="1" operator="containsText" text="ROJO">
      <formula>NOT(ISERROR(SEARCH("ROJO",Z142)))</formula>
    </cfRule>
    <cfRule type="containsText" dxfId="1615" priority="1173" stopIfTrue="1" operator="containsText" text="OK">
      <formula>NOT(ISERROR(SEARCH("OK",Z142)))</formula>
    </cfRule>
    <cfRule type="containsText" dxfId="1614" priority="1174" stopIfTrue="1" operator="containsText" text="AMARILLO">
      <formula>NOT(ISERROR(SEARCH("AMARILLO",Z142)))</formula>
    </cfRule>
  </conditionalFormatting>
  <conditionalFormatting sqref="X143">
    <cfRule type="containsText" dxfId="1613" priority="1171" stopIfTrue="1" operator="containsText" text="Fecha debe ser posterior a la">
      <formula>NOT(ISERROR(SEARCH("Fecha debe ser posterior a la",X143)))</formula>
    </cfRule>
  </conditionalFormatting>
  <conditionalFormatting sqref="Y143">
    <cfRule type="containsText" dxfId="1612" priority="1170" stopIfTrue="1" operator="containsText" text="Fecha debe ser posterior a la">
      <formula>NOT(ISERROR(SEARCH("Fecha debe ser posterior a la",Y143)))</formula>
    </cfRule>
  </conditionalFormatting>
  <conditionalFormatting sqref="Z143">
    <cfRule type="containsText" dxfId="1611" priority="1169" stopIfTrue="1" operator="containsText" text="FALTA FECHA SEGUIMIENTO">
      <formula>NOT(ISERROR(SEARCH("FALTA FECHA SEGUIMIENTO",Z143)))</formula>
    </cfRule>
  </conditionalFormatting>
  <conditionalFormatting sqref="Z143">
    <cfRule type="containsText" dxfId="1610" priority="1166" stopIfTrue="1" operator="containsText" text="ROJO">
      <formula>NOT(ISERROR(SEARCH("ROJO",Z143)))</formula>
    </cfRule>
    <cfRule type="containsText" dxfId="1609" priority="1167" stopIfTrue="1" operator="containsText" text="OK">
      <formula>NOT(ISERROR(SEARCH("OK",Z143)))</formula>
    </cfRule>
    <cfRule type="containsText" dxfId="1608" priority="1168" stopIfTrue="1" operator="containsText" text="AMARILLO">
      <formula>NOT(ISERROR(SEARCH("AMARILLO",Z143)))</formula>
    </cfRule>
  </conditionalFormatting>
  <conditionalFormatting sqref="X144">
    <cfRule type="containsText" dxfId="1607" priority="1165" stopIfTrue="1" operator="containsText" text="Fecha debe ser posterior a la">
      <formula>NOT(ISERROR(SEARCH("Fecha debe ser posterior a la",X144)))</formula>
    </cfRule>
  </conditionalFormatting>
  <conditionalFormatting sqref="Y144">
    <cfRule type="containsText" dxfId="1606" priority="1164" stopIfTrue="1" operator="containsText" text="Fecha debe ser posterior a la">
      <formula>NOT(ISERROR(SEARCH("Fecha debe ser posterior a la",Y144)))</formula>
    </cfRule>
  </conditionalFormatting>
  <conditionalFormatting sqref="Z144">
    <cfRule type="containsText" dxfId="1605" priority="1163" stopIfTrue="1" operator="containsText" text="FALTA FECHA SEGUIMIENTO">
      <formula>NOT(ISERROR(SEARCH("FALTA FECHA SEGUIMIENTO",Z144)))</formula>
    </cfRule>
  </conditionalFormatting>
  <conditionalFormatting sqref="Z144">
    <cfRule type="containsText" dxfId="1604" priority="1160" stopIfTrue="1" operator="containsText" text="ROJO">
      <formula>NOT(ISERROR(SEARCH("ROJO",Z144)))</formula>
    </cfRule>
    <cfRule type="containsText" dxfId="1603" priority="1161" stopIfTrue="1" operator="containsText" text="OK">
      <formula>NOT(ISERROR(SEARCH("OK",Z144)))</formula>
    </cfRule>
    <cfRule type="containsText" dxfId="1602" priority="1162" stopIfTrue="1" operator="containsText" text="AMARILLO">
      <formula>NOT(ISERROR(SEARCH("AMARILLO",Z144)))</formula>
    </cfRule>
  </conditionalFormatting>
  <conditionalFormatting sqref="X145">
    <cfRule type="containsText" dxfId="1601" priority="1159" stopIfTrue="1" operator="containsText" text="Fecha debe ser posterior a la">
      <formula>NOT(ISERROR(SEARCH("Fecha debe ser posterior a la",X145)))</formula>
    </cfRule>
  </conditionalFormatting>
  <conditionalFormatting sqref="Y145">
    <cfRule type="containsText" dxfId="1600" priority="1158" stopIfTrue="1" operator="containsText" text="Fecha debe ser posterior a la">
      <formula>NOT(ISERROR(SEARCH("Fecha debe ser posterior a la",Y145)))</formula>
    </cfRule>
  </conditionalFormatting>
  <conditionalFormatting sqref="Z145">
    <cfRule type="containsText" dxfId="1599" priority="1157" stopIfTrue="1" operator="containsText" text="FALTA FECHA SEGUIMIENTO">
      <formula>NOT(ISERROR(SEARCH("FALTA FECHA SEGUIMIENTO",Z145)))</formula>
    </cfRule>
  </conditionalFormatting>
  <conditionalFormatting sqref="Z145">
    <cfRule type="containsText" dxfId="1598" priority="1154" stopIfTrue="1" operator="containsText" text="ROJO">
      <formula>NOT(ISERROR(SEARCH("ROJO",Z145)))</formula>
    </cfRule>
    <cfRule type="containsText" dxfId="1597" priority="1155" stopIfTrue="1" operator="containsText" text="OK">
      <formula>NOT(ISERROR(SEARCH("OK",Z145)))</formula>
    </cfRule>
    <cfRule type="containsText" dxfId="1596" priority="1156" stopIfTrue="1" operator="containsText" text="AMARILLO">
      <formula>NOT(ISERROR(SEARCH("AMARILLO",Z145)))</formula>
    </cfRule>
  </conditionalFormatting>
  <conditionalFormatting sqref="X146">
    <cfRule type="containsText" dxfId="1595" priority="1153" stopIfTrue="1" operator="containsText" text="Fecha debe ser posterior a la">
      <formula>NOT(ISERROR(SEARCH("Fecha debe ser posterior a la",X146)))</formula>
    </cfRule>
  </conditionalFormatting>
  <conditionalFormatting sqref="Y146">
    <cfRule type="containsText" dxfId="1594" priority="1152" stopIfTrue="1" operator="containsText" text="Fecha debe ser posterior a la">
      <formula>NOT(ISERROR(SEARCH("Fecha debe ser posterior a la",Y146)))</formula>
    </cfRule>
  </conditionalFormatting>
  <conditionalFormatting sqref="Z146">
    <cfRule type="containsText" dxfId="1593" priority="1151" stopIfTrue="1" operator="containsText" text="FALTA FECHA SEGUIMIENTO">
      <formula>NOT(ISERROR(SEARCH("FALTA FECHA SEGUIMIENTO",Z146)))</formula>
    </cfRule>
  </conditionalFormatting>
  <conditionalFormatting sqref="Z146">
    <cfRule type="containsText" dxfId="1592" priority="1148" stopIfTrue="1" operator="containsText" text="ROJO">
      <formula>NOT(ISERROR(SEARCH("ROJO",Z146)))</formula>
    </cfRule>
    <cfRule type="containsText" dxfId="1591" priority="1149" stopIfTrue="1" operator="containsText" text="OK">
      <formula>NOT(ISERROR(SEARCH("OK",Z146)))</formula>
    </cfRule>
    <cfRule type="containsText" dxfId="1590" priority="1150" stopIfTrue="1" operator="containsText" text="AMARILLO">
      <formula>NOT(ISERROR(SEARCH("AMARILLO",Z146)))</formula>
    </cfRule>
  </conditionalFormatting>
  <conditionalFormatting sqref="X147">
    <cfRule type="containsText" dxfId="1589" priority="1147" stopIfTrue="1" operator="containsText" text="Fecha debe ser posterior a la">
      <formula>NOT(ISERROR(SEARCH("Fecha debe ser posterior a la",X147)))</formula>
    </cfRule>
  </conditionalFormatting>
  <conditionalFormatting sqref="Y147">
    <cfRule type="containsText" dxfId="1588" priority="1146" stopIfTrue="1" operator="containsText" text="Fecha debe ser posterior a la">
      <formula>NOT(ISERROR(SEARCH("Fecha debe ser posterior a la",Y147)))</formula>
    </cfRule>
  </conditionalFormatting>
  <conditionalFormatting sqref="Z147">
    <cfRule type="containsText" dxfId="1587" priority="1145" stopIfTrue="1" operator="containsText" text="FALTA FECHA SEGUIMIENTO">
      <formula>NOT(ISERROR(SEARCH("FALTA FECHA SEGUIMIENTO",Z147)))</formula>
    </cfRule>
  </conditionalFormatting>
  <conditionalFormatting sqref="Z147">
    <cfRule type="containsText" dxfId="1586" priority="1142" stopIfTrue="1" operator="containsText" text="ROJO">
      <formula>NOT(ISERROR(SEARCH("ROJO",Z147)))</formula>
    </cfRule>
    <cfRule type="containsText" dxfId="1585" priority="1143" stopIfTrue="1" operator="containsText" text="OK">
      <formula>NOT(ISERROR(SEARCH("OK",Z147)))</formula>
    </cfRule>
    <cfRule type="containsText" dxfId="1584" priority="1144" stopIfTrue="1" operator="containsText" text="AMARILLO">
      <formula>NOT(ISERROR(SEARCH("AMARILLO",Z147)))</formula>
    </cfRule>
  </conditionalFormatting>
  <conditionalFormatting sqref="X149">
    <cfRule type="containsText" dxfId="1583" priority="1141" stopIfTrue="1" operator="containsText" text="Fecha debe ser posterior a la">
      <formula>NOT(ISERROR(SEARCH("Fecha debe ser posterior a la",X149)))</formula>
    </cfRule>
  </conditionalFormatting>
  <conditionalFormatting sqref="Y149">
    <cfRule type="containsText" dxfId="1582" priority="1140" stopIfTrue="1" operator="containsText" text="Fecha debe ser posterior a la">
      <formula>NOT(ISERROR(SEARCH("Fecha debe ser posterior a la",Y149)))</formula>
    </cfRule>
  </conditionalFormatting>
  <conditionalFormatting sqref="Z149">
    <cfRule type="containsText" dxfId="1581" priority="1139" stopIfTrue="1" operator="containsText" text="FALTA FECHA SEGUIMIENTO">
      <formula>NOT(ISERROR(SEARCH("FALTA FECHA SEGUIMIENTO",Z149)))</formula>
    </cfRule>
  </conditionalFormatting>
  <conditionalFormatting sqref="Z149">
    <cfRule type="containsText" dxfId="1580" priority="1136" stopIfTrue="1" operator="containsText" text="ROJO">
      <formula>NOT(ISERROR(SEARCH("ROJO",Z149)))</formula>
    </cfRule>
    <cfRule type="containsText" dxfId="1579" priority="1137" stopIfTrue="1" operator="containsText" text="OK">
      <formula>NOT(ISERROR(SEARCH("OK",Z149)))</formula>
    </cfRule>
    <cfRule type="containsText" dxfId="1578" priority="1138" stopIfTrue="1" operator="containsText" text="AMARILLO">
      <formula>NOT(ISERROR(SEARCH("AMARILLO",Z149)))</formula>
    </cfRule>
  </conditionalFormatting>
  <conditionalFormatting sqref="X150">
    <cfRule type="containsText" dxfId="1577" priority="1135" stopIfTrue="1" operator="containsText" text="Fecha debe ser posterior a la">
      <formula>NOT(ISERROR(SEARCH("Fecha debe ser posterior a la",X150)))</formula>
    </cfRule>
  </conditionalFormatting>
  <conditionalFormatting sqref="Y150">
    <cfRule type="containsText" dxfId="1576" priority="1134" stopIfTrue="1" operator="containsText" text="Fecha debe ser posterior a la">
      <formula>NOT(ISERROR(SEARCH("Fecha debe ser posterior a la",Y150)))</formula>
    </cfRule>
  </conditionalFormatting>
  <conditionalFormatting sqref="Z150">
    <cfRule type="containsText" dxfId="1575" priority="1133" stopIfTrue="1" operator="containsText" text="FALTA FECHA SEGUIMIENTO">
      <formula>NOT(ISERROR(SEARCH("FALTA FECHA SEGUIMIENTO",Z150)))</formula>
    </cfRule>
  </conditionalFormatting>
  <conditionalFormatting sqref="Z150">
    <cfRule type="containsText" dxfId="1574" priority="1130" stopIfTrue="1" operator="containsText" text="ROJO">
      <formula>NOT(ISERROR(SEARCH("ROJO",Z150)))</formula>
    </cfRule>
    <cfRule type="containsText" dxfId="1573" priority="1131" stopIfTrue="1" operator="containsText" text="OK">
      <formula>NOT(ISERROR(SEARCH("OK",Z150)))</formula>
    </cfRule>
    <cfRule type="containsText" dxfId="1572" priority="1132" stopIfTrue="1" operator="containsText" text="AMARILLO">
      <formula>NOT(ISERROR(SEARCH("AMARILLO",Z150)))</formula>
    </cfRule>
  </conditionalFormatting>
  <conditionalFormatting sqref="X151">
    <cfRule type="containsText" dxfId="1571" priority="1129" stopIfTrue="1" operator="containsText" text="Fecha debe ser posterior a la">
      <formula>NOT(ISERROR(SEARCH("Fecha debe ser posterior a la",X151)))</formula>
    </cfRule>
  </conditionalFormatting>
  <conditionalFormatting sqref="Y151">
    <cfRule type="containsText" dxfId="1570" priority="1128" stopIfTrue="1" operator="containsText" text="Fecha debe ser posterior a la">
      <formula>NOT(ISERROR(SEARCH("Fecha debe ser posterior a la",Y151)))</formula>
    </cfRule>
  </conditionalFormatting>
  <conditionalFormatting sqref="Z151">
    <cfRule type="containsText" dxfId="1569" priority="1127" stopIfTrue="1" operator="containsText" text="FALTA FECHA SEGUIMIENTO">
      <formula>NOT(ISERROR(SEARCH("FALTA FECHA SEGUIMIENTO",Z151)))</formula>
    </cfRule>
  </conditionalFormatting>
  <conditionalFormatting sqref="Z151">
    <cfRule type="containsText" dxfId="1568" priority="1124" stopIfTrue="1" operator="containsText" text="ROJO">
      <formula>NOT(ISERROR(SEARCH("ROJO",Z151)))</formula>
    </cfRule>
    <cfRule type="containsText" dxfId="1567" priority="1125" stopIfTrue="1" operator="containsText" text="OK">
      <formula>NOT(ISERROR(SEARCH("OK",Z151)))</formula>
    </cfRule>
    <cfRule type="containsText" dxfId="1566" priority="1126" stopIfTrue="1" operator="containsText" text="AMARILLO">
      <formula>NOT(ISERROR(SEARCH("AMARILLO",Z151)))</formula>
    </cfRule>
  </conditionalFormatting>
  <conditionalFormatting sqref="X152">
    <cfRule type="containsText" dxfId="1565" priority="1123" stopIfTrue="1" operator="containsText" text="Fecha debe ser posterior a la">
      <formula>NOT(ISERROR(SEARCH("Fecha debe ser posterior a la",X152)))</formula>
    </cfRule>
  </conditionalFormatting>
  <conditionalFormatting sqref="Y152">
    <cfRule type="containsText" dxfId="1564" priority="1122" stopIfTrue="1" operator="containsText" text="Fecha debe ser posterior a la">
      <formula>NOT(ISERROR(SEARCH("Fecha debe ser posterior a la",Y152)))</formula>
    </cfRule>
  </conditionalFormatting>
  <conditionalFormatting sqref="Z152">
    <cfRule type="containsText" dxfId="1563" priority="1121" stopIfTrue="1" operator="containsText" text="FALTA FECHA SEGUIMIENTO">
      <formula>NOT(ISERROR(SEARCH("FALTA FECHA SEGUIMIENTO",Z152)))</formula>
    </cfRule>
  </conditionalFormatting>
  <conditionalFormatting sqref="Z152">
    <cfRule type="containsText" dxfId="1562" priority="1118" stopIfTrue="1" operator="containsText" text="ROJO">
      <formula>NOT(ISERROR(SEARCH("ROJO",Z152)))</formula>
    </cfRule>
    <cfRule type="containsText" dxfId="1561" priority="1119" stopIfTrue="1" operator="containsText" text="OK">
      <formula>NOT(ISERROR(SEARCH("OK",Z152)))</formula>
    </cfRule>
    <cfRule type="containsText" dxfId="1560" priority="1120" stopIfTrue="1" operator="containsText" text="AMARILLO">
      <formula>NOT(ISERROR(SEARCH("AMARILLO",Z152)))</formula>
    </cfRule>
  </conditionalFormatting>
  <conditionalFormatting sqref="X153">
    <cfRule type="containsText" dxfId="1559" priority="1117" stopIfTrue="1" operator="containsText" text="Fecha debe ser posterior a la">
      <formula>NOT(ISERROR(SEARCH("Fecha debe ser posterior a la",X153)))</formula>
    </cfRule>
  </conditionalFormatting>
  <conditionalFormatting sqref="Y153">
    <cfRule type="containsText" dxfId="1558" priority="1116" stopIfTrue="1" operator="containsText" text="Fecha debe ser posterior a la">
      <formula>NOT(ISERROR(SEARCH("Fecha debe ser posterior a la",Y153)))</formula>
    </cfRule>
  </conditionalFormatting>
  <conditionalFormatting sqref="Z153">
    <cfRule type="containsText" dxfId="1557" priority="1115" stopIfTrue="1" operator="containsText" text="FALTA FECHA SEGUIMIENTO">
      <formula>NOT(ISERROR(SEARCH("FALTA FECHA SEGUIMIENTO",Z153)))</formula>
    </cfRule>
  </conditionalFormatting>
  <conditionalFormatting sqref="Z153">
    <cfRule type="containsText" dxfId="1556" priority="1112" stopIfTrue="1" operator="containsText" text="ROJO">
      <formula>NOT(ISERROR(SEARCH("ROJO",Z153)))</formula>
    </cfRule>
    <cfRule type="containsText" dxfId="1555" priority="1113" stopIfTrue="1" operator="containsText" text="OK">
      <formula>NOT(ISERROR(SEARCH("OK",Z153)))</formula>
    </cfRule>
    <cfRule type="containsText" dxfId="1554" priority="1114" stopIfTrue="1" operator="containsText" text="AMARILLO">
      <formula>NOT(ISERROR(SEARCH("AMARILLO",Z153)))</formula>
    </cfRule>
  </conditionalFormatting>
  <conditionalFormatting sqref="X154">
    <cfRule type="containsText" dxfId="1553" priority="1111" stopIfTrue="1" operator="containsText" text="Fecha debe ser posterior a la">
      <formula>NOT(ISERROR(SEARCH("Fecha debe ser posterior a la",X154)))</formula>
    </cfRule>
  </conditionalFormatting>
  <conditionalFormatting sqref="Y154">
    <cfRule type="containsText" dxfId="1552" priority="1110" stopIfTrue="1" operator="containsText" text="Fecha debe ser posterior a la">
      <formula>NOT(ISERROR(SEARCH("Fecha debe ser posterior a la",Y154)))</formula>
    </cfRule>
  </conditionalFormatting>
  <conditionalFormatting sqref="Z154">
    <cfRule type="containsText" dxfId="1551" priority="1109" stopIfTrue="1" operator="containsText" text="FALTA FECHA SEGUIMIENTO">
      <formula>NOT(ISERROR(SEARCH("FALTA FECHA SEGUIMIENTO",Z154)))</formula>
    </cfRule>
  </conditionalFormatting>
  <conditionalFormatting sqref="Z154">
    <cfRule type="containsText" dxfId="1550" priority="1106" stopIfTrue="1" operator="containsText" text="ROJO">
      <formula>NOT(ISERROR(SEARCH("ROJO",Z154)))</formula>
    </cfRule>
    <cfRule type="containsText" dxfId="1549" priority="1107" stopIfTrue="1" operator="containsText" text="OK">
      <formula>NOT(ISERROR(SEARCH("OK",Z154)))</formula>
    </cfRule>
    <cfRule type="containsText" dxfId="1548" priority="1108" stopIfTrue="1" operator="containsText" text="AMARILLO">
      <formula>NOT(ISERROR(SEARCH("AMARILLO",Z154)))</formula>
    </cfRule>
  </conditionalFormatting>
  <conditionalFormatting sqref="X155">
    <cfRule type="containsText" dxfId="1547" priority="1105" stopIfTrue="1" operator="containsText" text="Fecha debe ser posterior a la">
      <formula>NOT(ISERROR(SEARCH("Fecha debe ser posterior a la",X155)))</formula>
    </cfRule>
  </conditionalFormatting>
  <conditionalFormatting sqref="Y155">
    <cfRule type="containsText" dxfId="1546" priority="1104" stopIfTrue="1" operator="containsText" text="Fecha debe ser posterior a la">
      <formula>NOT(ISERROR(SEARCH("Fecha debe ser posterior a la",Y155)))</formula>
    </cfRule>
  </conditionalFormatting>
  <conditionalFormatting sqref="Z155">
    <cfRule type="containsText" dxfId="1545" priority="1103" stopIfTrue="1" operator="containsText" text="FALTA FECHA SEGUIMIENTO">
      <formula>NOT(ISERROR(SEARCH("FALTA FECHA SEGUIMIENTO",Z155)))</formula>
    </cfRule>
  </conditionalFormatting>
  <conditionalFormatting sqref="Z155">
    <cfRule type="containsText" dxfId="1544" priority="1100" stopIfTrue="1" operator="containsText" text="ROJO">
      <formula>NOT(ISERROR(SEARCH("ROJO",Z155)))</formula>
    </cfRule>
    <cfRule type="containsText" dxfId="1543" priority="1101" stopIfTrue="1" operator="containsText" text="OK">
      <formula>NOT(ISERROR(SEARCH("OK",Z155)))</formula>
    </cfRule>
    <cfRule type="containsText" dxfId="1542" priority="1102" stopIfTrue="1" operator="containsText" text="AMARILLO">
      <formula>NOT(ISERROR(SEARCH("AMARILLO",Z155)))</formula>
    </cfRule>
  </conditionalFormatting>
  <conditionalFormatting sqref="X156">
    <cfRule type="containsText" dxfId="1541" priority="1099" stopIfTrue="1" operator="containsText" text="Fecha debe ser posterior a la">
      <formula>NOT(ISERROR(SEARCH("Fecha debe ser posterior a la",X156)))</formula>
    </cfRule>
  </conditionalFormatting>
  <conditionalFormatting sqref="Y156">
    <cfRule type="containsText" dxfId="1540" priority="1098" stopIfTrue="1" operator="containsText" text="Fecha debe ser posterior a la">
      <formula>NOT(ISERROR(SEARCH("Fecha debe ser posterior a la",Y156)))</formula>
    </cfRule>
  </conditionalFormatting>
  <conditionalFormatting sqref="Z156">
    <cfRule type="containsText" dxfId="1539" priority="1097" stopIfTrue="1" operator="containsText" text="FALTA FECHA SEGUIMIENTO">
      <formula>NOT(ISERROR(SEARCH("FALTA FECHA SEGUIMIENTO",Z156)))</formula>
    </cfRule>
  </conditionalFormatting>
  <conditionalFormatting sqref="Z156">
    <cfRule type="containsText" dxfId="1538" priority="1094" stopIfTrue="1" operator="containsText" text="ROJO">
      <formula>NOT(ISERROR(SEARCH("ROJO",Z156)))</formula>
    </cfRule>
    <cfRule type="containsText" dxfId="1537" priority="1095" stopIfTrue="1" operator="containsText" text="OK">
      <formula>NOT(ISERROR(SEARCH("OK",Z156)))</formula>
    </cfRule>
    <cfRule type="containsText" dxfId="1536" priority="1096" stopIfTrue="1" operator="containsText" text="AMARILLO">
      <formula>NOT(ISERROR(SEARCH("AMARILLO",Z156)))</formula>
    </cfRule>
  </conditionalFormatting>
  <conditionalFormatting sqref="X157">
    <cfRule type="containsText" dxfId="1535" priority="1093" stopIfTrue="1" operator="containsText" text="Fecha debe ser posterior a la">
      <formula>NOT(ISERROR(SEARCH("Fecha debe ser posterior a la",X157)))</formula>
    </cfRule>
  </conditionalFormatting>
  <conditionalFormatting sqref="Y157">
    <cfRule type="containsText" dxfId="1534" priority="1092" stopIfTrue="1" operator="containsText" text="Fecha debe ser posterior a la">
      <formula>NOT(ISERROR(SEARCH("Fecha debe ser posterior a la",Y157)))</formula>
    </cfRule>
  </conditionalFormatting>
  <conditionalFormatting sqref="Z157">
    <cfRule type="containsText" dxfId="1533" priority="1091" stopIfTrue="1" operator="containsText" text="FALTA FECHA SEGUIMIENTO">
      <formula>NOT(ISERROR(SEARCH("FALTA FECHA SEGUIMIENTO",Z157)))</formula>
    </cfRule>
  </conditionalFormatting>
  <conditionalFormatting sqref="Z157">
    <cfRule type="containsText" dxfId="1532" priority="1088" stopIfTrue="1" operator="containsText" text="ROJO">
      <formula>NOT(ISERROR(SEARCH("ROJO",Z157)))</formula>
    </cfRule>
    <cfRule type="containsText" dxfId="1531" priority="1089" stopIfTrue="1" operator="containsText" text="OK">
      <formula>NOT(ISERROR(SEARCH("OK",Z157)))</formula>
    </cfRule>
    <cfRule type="containsText" dxfId="1530" priority="1090" stopIfTrue="1" operator="containsText" text="AMARILLO">
      <formula>NOT(ISERROR(SEARCH("AMARILLO",Z157)))</formula>
    </cfRule>
  </conditionalFormatting>
  <conditionalFormatting sqref="X158">
    <cfRule type="containsText" dxfId="1529" priority="1087" stopIfTrue="1" operator="containsText" text="Fecha debe ser posterior a la">
      <formula>NOT(ISERROR(SEARCH("Fecha debe ser posterior a la",X158)))</formula>
    </cfRule>
  </conditionalFormatting>
  <conditionalFormatting sqref="Y158">
    <cfRule type="containsText" dxfId="1528" priority="1086" stopIfTrue="1" operator="containsText" text="Fecha debe ser posterior a la">
      <formula>NOT(ISERROR(SEARCH("Fecha debe ser posterior a la",Y158)))</formula>
    </cfRule>
  </conditionalFormatting>
  <conditionalFormatting sqref="Z158">
    <cfRule type="containsText" dxfId="1527" priority="1085" stopIfTrue="1" operator="containsText" text="FALTA FECHA SEGUIMIENTO">
      <formula>NOT(ISERROR(SEARCH("FALTA FECHA SEGUIMIENTO",Z158)))</formula>
    </cfRule>
  </conditionalFormatting>
  <conditionalFormatting sqref="Z158">
    <cfRule type="containsText" dxfId="1526" priority="1082" stopIfTrue="1" operator="containsText" text="ROJO">
      <formula>NOT(ISERROR(SEARCH("ROJO",Z158)))</formula>
    </cfRule>
    <cfRule type="containsText" dxfId="1525" priority="1083" stopIfTrue="1" operator="containsText" text="OK">
      <formula>NOT(ISERROR(SEARCH("OK",Z158)))</formula>
    </cfRule>
    <cfRule type="containsText" dxfId="1524" priority="1084" stopIfTrue="1" operator="containsText" text="AMARILLO">
      <formula>NOT(ISERROR(SEARCH("AMARILLO",Z158)))</formula>
    </cfRule>
  </conditionalFormatting>
  <conditionalFormatting sqref="X159">
    <cfRule type="containsText" dxfId="1523" priority="1081" stopIfTrue="1" operator="containsText" text="Fecha debe ser posterior a la">
      <formula>NOT(ISERROR(SEARCH("Fecha debe ser posterior a la",X159)))</formula>
    </cfRule>
  </conditionalFormatting>
  <conditionalFormatting sqref="Y159">
    <cfRule type="containsText" dxfId="1522" priority="1080" stopIfTrue="1" operator="containsText" text="Fecha debe ser posterior a la">
      <formula>NOT(ISERROR(SEARCH("Fecha debe ser posterior a la",Y159)))</formula>
    </cfRule>
  </conditionalFormatting>
  <conditionalFormatting sqref="Z159">
    <cfRule type="containsText" dxfId="1521" priority="1079" stopIfTrue="1" operator="containsText" text="FALTA FECHA SEGUIMIENTO">
      <formula>NOT(ISERROR(SEARCH("FALTA FECHA SEGUIMIENTO",Z159)))</formula>
    </cfRule>
  </conditionalFormatting>
  <conditionalFormatting sqref="Z159">
    <cfRule type="containsText" dxfId="1520" priority="1076" stopIfTrue="1" operator="containsText" text="ROJO">
      <formula>NOT(ISERROR(SEARCH("ROJO",Z159)))</formula>
    </cfRule>
    <cfRule type="containsText" dxfId="1519" priority="1077" stopIfTrue="1" operator="containsText" text="OK">
      <formula>NOT(ISERROR(SEARCH("OK",Z159)))</formula>
    </cfRule>
    <cfRule type="containsText" dxfId="1518" priority="1078" stopIfTrue="1" operator="containsText" text="AMARILLO">
      <formula>NOT(ISERROR(SEARCH("AMARILLO",Z159)))</formula>
    </cfRule>
  </conditionalFormatting>
  <conditionalFormatting sqref="X160">
    <cfRule type="containsText" dxfId="1517" priority="1075" stopIfTrue="1" operator="containsText" text="Fecha debe ser posterior a la">
      <formula>NOT(ISERROR(SEARCH("Fecha debe ser posterior a la",X160)))</formula>
    </cfRule>
  </conditionalFormatting>
  <conditionalFormatting sqref="Y160">
    <cfRule type="containsText" dxfId="1516" priority="1074" stopIfTrue="1" operator="containsText" text="Fecha debe ser posterior a la">
      <formula>NOT(ISERROR(SEARCH("Fecha debe ser posterior a la",Y160)))</formula>
    </cfRule>
  </conditionalFormatting>
  <conditionalFormatting sqref="Z160">
    <cfRule type="containsText" dxfId="1515" priority="1073" stopIfTrue="1" operator="containsText" text="FALTA FECHA SEGUIMIENTO">
      <formula>NOT(ISERROR(SEARCH("FALTA FECHA SEGUIMIENTO",Z160)))</formula>
    </cfRule>
  </conditionalFormatting>
  <conditionalFormatting sqref="Z160">
    <cfRule type="containsText" dxfId="1514" priority="1070" stopIfTrue="1" operator="containsText" text="ROJO">
      <formula>NOT(ISERROR(SEARCH("ROJO",Z160)))</formula>
    </cfRule>
    <cfRule type="containsText" dxfId="1513" priority="1071" stopIfTrue="1" operator="containsText" text="OK">
      <formula>NOT(ISERROR(SEARCH("OK",Z160)))</formula>
    </cfRule>
    <cfRule type="containsText" dxfId="1512" priority="1072" stopIfTrue="1" operator="containsText" text="AMARILLO">
      <formula>NOT(ISERROR(SEARCH("AMARILLO",Z160)))</formula>
    </cfRule>
  </conditionalFormatting>
  <conditionalFormatting sqref="X161">
    <cfRule type="containsText" dxfId="1511" priority="1069" stopIfTrue="1" operator="containsText" text="Fecha debe ser posterior a la">
      <formula>NOT(ISERROR(SEARCH("Fecha debe ser posterior a la",X161)))</formula>
    </cfRule>
  </conditionalFormatting>
  <conditionalFormatting sqref="Y161">
    <cfRule type="containsText" dxfId="1510" priority="1068" stopIfTrue="1" operator="containsText" text="Fecha debe ser posterior a la">
      <formula>NOT(ISERROR(SEARCH("Fecha debe ser posterior a la",Y161)))</formula>
    </cfRule>
  </conditionalFormatting>
  <conditionalFormatting sqref="Z161">
    <cfRule type="containsText" dxfId="1509" priority="1067" stopIfTrue="1" operator="containsText" text="FALTA FECHA SEGUIMIENTO">
      <formula>NOT(ISERROR(SEARCH("FALTA FECHA SEGUIMIENTO",Z161)))</formula>
    </cfRule>
  </conditionalFormatting>
  <conditionalFormatting sqref="Z161">
    <cfRule type="containsText" dxfId="1508" priority="1064" stopIfTrue="1" operator="containsText" text="ROJO">
      <formula>NOT(ISERROR(SEARCH("ROJO",Z161)))</formula>
    </cfRule>
    <cfRule type="containsText" dxfId="1507" priority="1065" stopIfTrue="1" operator="containsText" text="OK">
      <formula>NOT(ISERROR(SEARCH("OK",Z161)))</formula>
    </cfRule>
    <cfRule type="containsText" dxfId="1506" priority="1066" stopIfTrue="1" operator="containsText" text="AMARILLO">
      <formula>NOT(ISERROR(SEARCH("AMARILLO",Z161)))</formula>
    </cfRule>
  </conditionalFormatting>
  <conditionalFormatting sqref="X162">
    <cfRule type="containsText" dxfId="1505" priority="1063" stopIfTrue="1" operator="containsText" text="Fecha debe ser posterior a la">
      <formula>NOT(ISERROR(SEARCH("Fecha debe ser posterior a la",X162)))</formula>
    </cfRule>
  </conditionalFormatting>
  <conditionalFormatting sqref="Y162">
    <cfRule type="containsText" dxfId="1504" priority="1062" stopIfTrue="1" operator="containsText" text="Fecha debe ser posterior a la">
      <formula>NOT(ISERROR(SEARCH("Fecha debe ser posterior a la",Y162)))</formula>
    </cfRule>
  </conditionalFormatting>
  <conditionalFormatting sqref="Z162">
    <cfRule type="containsText" dxfId="1503" priority="1061" stopIfTrue="1" operator="containsText" text="FALTA FECHA SEGUIMIENTO">
      <formula>NOT(ISERROR(SEARCH("FALTA FECHA SEGUIMIENTO",Z162)))</formula>
    </cfRule>
  </conditionalFormatting>
  <conditionalFormatting sqref="Z162">
    <cfRule type="containsText" dxfId="1502" priority="1058" stopIfTrue="1" operator="containsText" text="ROJO">
      <formula>NOT(ISERROR(SEARCH("ROJO",Z162)))</formula>
    </cfRule>
    <cfRule type="containsText" dxfId="1501" priority="1059" stopIfTrue="1" operator="containsText" text="OK">
      <formula>NOT(ISERROR(SEARCH("OK",Z162)))</formula>
    </cfRule>
    <cfRule type="containsText" dxfId="1500" priority="1060" stopIfTrue="1" operator="containsText" text="AMARILLO">
      <formula>NOT(ISERROR(SEARCH("AMARILLO",Z162)))</formula>
    </cfRule>
  </conditionalFormatting>
  <conditionalFormatting sqref="X163">
    <cfRule type="containsText" dxfId="1499" priority="1057" stopIfTrue="1" operator="containsText" text="Fecha debe ser posterior a la">
      <formula>NOT(ISERROR(SEARCH("Fecha debe ser posterior a la",X163)))</formula>
    </cfRule>
  </conditionalFormatting>
  <conditionalFormatting sqref="Y163">
    <cfRule type="containsText" dxfId="1498" priority="1056" stopIfTrue="1" operator="containsText" text="Fecha debe ser posterior a la">
      <formula>NOT(ISERROR(SEARCH("Fecha debe ser posterior a la",Y163)))</formula>
    </cfRule>
  </conditionalFormatting>
  <conditionalFormatting sqref="Z163">
    <cfRule type="containsText" dxfId="1497" priority="1055" stopIfTrue="1" operator="containsText" text="FALTA FECHA SEGUIMIENTO">
      <formula>NOT(ISERROR(SEARCH("FALTA FECHA SEGUIMIENTO",Z163)))</formula>
    </cfRule>
  </conditionalFormatting>
  <conditionalFormatting sqref="Z163">
    <cfRule type="containsText" dxfId="1496" priority="1052" stopIfTrue="1" operator="containsText" text="ROJO">
      <formula>NOT(ISERROR(SEARCH("ROJO",Z163)))</formula>
    </cfRule>
    <cfRule type="containsText" dxfId="1495" priority="1053" stopIfTrue="1" operator="containsText" text="OK">
      <formula>NOT(ISERROR(SEARCH("OK",Z163)))</formula>
    </cfRule>
    <cfRule type="containsText" dxfId="1494" priority="1054" stopIfTrue="1" operator="containsText" text="AMARILLO">
      <formula>NOT(ISERROR(SEARCH("AMARILLO",Z163)))</formula>
    </cfRule>
  </conditionalFormatting>
  <conditionalFormatting sqref="X164">
    <cfRule type="containsText" dxfId="1493" priority="1051" stopIfTrue="1" operator="containsText" text="Fecha debe ser posterior a la">
      <formula>NOT(ISERROR(SEARCH("Fecha debe ser posterior a la",X164)))</formula>
    </cfRule>
  </conditionalFormatting>
  <conditionalFormatting sqref="Y164">
    <cfRule type="containsText" dxfId="1492" priority="1050" stopIfTrue="1" operator="containsText" text="Fecha debe ser posterior a la">
      <formula>NOT(ISERROR(SEARCH("Fecha debe ser posterior a la",Y164)))</formula>
    </cfRule>
  </conditionalFormatting>
  <conditionalFormatting sqref="Z164">
    <cfRule type="containsText" dxfId="1491" priority="1049" stopIfTrue="1" operator="containsText" text="FALTA FECHA SEGUIMIENTO">
      <formula>NOT(ISERROR(SEARCH("FALTA FECHA SEGUIMIENTO",Z164)))</formula>
    </cfRule>
  </conditionalFormatting>
  <conditionalFormatting sqref="Z164">
    <cfRule type="containsText" dxfId="1490" priority="1046" stopIfTrue="1" operator="containsText" text="ROJO">
      <formula>NOT(ISERROR(SEARCH("ROJO",Z164)))</formula>
    </cfRule>
    <cfRule type="containsText" dxfId="1489" priority="1047" stopIfTrue="1" operator="containsText" text="OK">
      <formula>NOT(ISERROR(SEARCH("OK",Z164)))</formula>
    </cfRule>
    <cfRule type="containsText" dxfId="1488" priority="1048" stopIfTrue="1" operator="containsText" text="AMARILLO">
      <formula>NOT(ISERROR(SEARCH("AMARILLO",Z164)))</formula>
    </cfRule>
  </conditionalFormatting>
  <conditionalFormatting sqref="X165">
    <cfRule type="containsText" dxfId="1487" priority="1045" stopIfTrue="1" operator="containsText" text="Fecha debe ser posterior a la">
      <formula>NOT(ISERROR(SEARCH("Fecha debe ser posterior a la",X165)))</formula>
    </cfRule>
  </conditionalFormatting>
  <conditionalFormatting sqref="Y165">
    <cfRule type="containsText" dxfId="1486" priority="1044" stopIfTrue="1" operator="containsText" text="Fecha debe ser posterior a la">
      <formula>NOT(ISERROR(SEARCH("Fecha debe ser posterior a la",Y165)))</formula>
    </cfRule>
  </conditionalFormatting>
  <conditionalFormatting sqref="Z165">
    <cfRule type="containsText" dxfId="1485" priority="1043" stopIfTrue="1" operator="containsText" text="FALTA FECHA SEGUIMIENTO">
      <formula>NOT(ISERROR(SEARCH("FALTA FECHA SEGUIMIENTO",Z165)))</formula>
    </cfRule>
  </conditionalFormatting>
  <conditionalFormatting sqref="Z165">
    <cfRule type="containsText" dxfId="1484" priority="1040" stopIfTrue="1" operator="containsText" text="ROJO">
      <formula>NOT(ISERROR(SEARCH("ROJO",Z165)))</formula>
    </cfRule>
    <cfRule type="containsText" dxfId="1483" priority="1041" stopIfTrue="1" operator="containsText" text="OK">
      <formula>NOT(ISERROR(SEARCH("OK",Z165)))</formula>
    </cfRule>
    <cfRule type="containsText" dxfId="1482" priority="1042" stopIfTrue="1" operator="containsText" text="AMARILLO">
      <formula>NOT(ISERROR(SEARCH("AMARILLO",Z165)))</formula>
    </cfRule>
  </conditionalFormatting>
  <conditionalFormatting sqref="X166">
    <cfRule type="containsText" dxfId="1481" priority="1039" stopIfTrue="1" operator="containsText" text="Fecha debe ser posterior a la">
      <formula>NOT(ISERROR(SEARCH("Fecha debe ser posterior a la",X166)))</formula>
    </cfRule>
  </conditionalFormatting>
  <conditionalFormatting sqref="Y166">
    <cfRule type="containsText" dxfId="1480" priority="1038" stopIfTrue="1" operator="containsText" text="Fecha debe ser posterior a la">
      <formula>NOT(ISERROR(SEARCH("Fecha debe ser posterior a la",Y166)))</formula>
    </cfRule>
  </conditionalFormatting>
  <conditionalFormatting sqref="Z166">
    <cfRule type="containsText" dxfId="1479" priority="1037" stopIfTrue="1" operator="containsText" text="FALTA FECHA SEGUIMIENTO">
      <formula>NOT(ISERROR(SEARCH("FALTA FECHA SEGUIMIENTO",Z166)))</formula>
    </cfRule>
  </conditionalFormatting>
  <conditionalFormatting sqref="Z166">
    <cfRule type="containsText" dxfId="1478" priority="1034" stopIfTrue="1" operator="containsText" text="ROJO">
      <formula>NOT(ISERROR(SEARCH("ROJO",Z166)))</formula>
    </cfRule>
    <cfRule type="containsText" dxfId="1477" priority="1035" stopIfTrue="1" operator="containsText" text="OK">
      <formula>NOT(ISERROR(SEARCH("OK",Z166)))</formula>
    </cfRule>
    <cfRule type="containsText" dxfId="1476" priority="1036" stopIfTrue="1" operator="containsText" text="AMARILLO">
      <formula>NOT(ISERROR(SEARCH("AMARILLO",Z166)))</formula>
    </cfRule>
  </conditionalFormatting>
  <conditionalFormatting sqref="X167">
    <cfRule type="containsText" dxfId="1475" priority="1033" stopIfTrue="1" operator="containsText" text="Fecha debe ser posterior a la">
      <formula>NOT(ISERROR(SEARCH("Fecha debe ser posterior a la",X167)))</formula>
    </cfRule>
  </conditionalFormatting>
  <conditionalFormatting sqref="Y167">
    <cfRule type="containsText" dxfId="1474" priority="1032" stopIfTrue="1" operator="containsText" text="Fecha debe ser posterior a la">
      <formula>NOT(ISERROR(SEARCH("Fecha debe ser posterior a la",Y167)))</formula>
    </cfRule>
  </conditionalFormatting>
  <conditionalFormatting sqref="Z167">
    <cfRule type="containsText" dxfId="1473" priority="1031" stopIfTrue="1" operator="containsText" text="FALTA FECHA SEGUIMIENTO">
      <formula>NOT(ISERROR(SEARCH("FALTA FECHA SEGUIMIENTO",Z167)))</formula>
    </cfRule>
  </conditionalFormatting>
  <conditionalFormatting sqref="Z167">
    <cfRule type="containsText" dxfId="1472" priority="1028" stopIfTrue="1" operator="containsText" text="ROJO">
      <formula>NOT(ISERROR(SEARCH("ROJO",Z167)))</formula>
    </cfRule>
    <cfRule type="containsText" dxfId="1471" priority="1029" stopIfTrue="1" operator="containsText" text="OK">
      <formula>NOT(ISERROR(SEARCH("OK",Z167)))</formula>
    </cfRule>
    <cfRule type="containsText" dxfId="1470" priority="1030" stopIfTrue="1" operator="containsText" text="AMARILLO">
      <formula>NOT(ISERROR(SEARCH("AMARILLO",Z167)))</formula>
    </cfRule>
  </conditionalFormatting>
  <conditionalFormatting sqref="X168">
    <cfRule type="containsText" dxfId="1469" priority="1027" stopIfTrue="1" operator="containsText" text="Fecha debe ser posterior a la">
      <formula>NOT(ISERROR(SEARCH("Fecha debe ser posterior a la",X168)))</formula>
    </cfRule>
  </conditionalFormatting>
  <conditionalFormatting sqref="Y168">
    <cfRule type="containsText" dxfId="1468" priority="1026" stopIfTrue="1" operator="containsText" text="Fecha debe ser posterior a la">
      <formula>NOT(ISERROR(SEARCH("Fecha debe ser posterior a la",Y168)))</formula>
    </cfRule>
  </conditionalFormatting>
  <conditionalFormatting sqref="Z168">
    <cfRule type="containsText" dxfId="1467" priority="1025" stopIfTrue="1" operator="containsText" text="FALTA FECHA SEGUIMIENTO">
      <formula>NOT(ISERROR(SEARCH("FALTA FECHA SEGUIMIENTO",Z168)))</formula>
    </cfRule>
  </conditionalFormatting>
  <conditionalFormatting sqref="Z168">
    <cfRule type="containsText" dxfId="1466" priority="1022" stopIfTrue="1" operator="containsText" text="ROJO">
      <formula>NOT(ISERROR(SEARCH("ROJO",Z168)))</formula>
    </cfRule>
    <cfRule type="containsText" dxfId="1465" priority="1023" stopIfTrue="1" operator="containsText" text="OK">
      <formula>NOT(ISERROR(SEARCH("OK",Z168)))</formula>
    </cfRule>
    <cfRule type="containsText" dxfId="1464" priority="1024" stopIfTrue="1" operator="containsText" text="AMARILLO">
      <formula>NOT(ISERROR(SEARCH("AMARILLO",Z168)))</formula>
    </cfRule>
  </conditionalFormatting>
  <conditionalFormatting sqref="X169">
    <cfRule type="containsText" dxfId="1463" priority="1021" stopIfTrue="1" operator="containsText" text="Fecha debe ser posterior a la">
      <formula>NOT(ISERROR(SEARCH("Fecha debe ser posterior a la",X169)))</formula>
    </cfRule>
  </conditionalFormatting>
  <conditionalFormatting sqref="Y169">
    <cfRule type="containsText" dxfId="1462" priority="1020" stopIfTrue="1" operator="containsText" text="Fecha debe ser posterior a la">
      <formula>NOT(ISERROR(SEARCH("Fecha debe ser posterior a la",Y169)))</formula>
    </cfRule>
  </conditionalFormatting>
  <conditionalFormatting sqref="Z169">
    <cfRule type="containsText" dxfId="1461" priority="1019" stopIfTrue="1" operator="containsText" text="FALTA FECHA SEGUIMIENTO">
      <formula>NOT(ISERROR(SEARCH("FALTA FECHA SEGUIMIENTO",Z169)))</formula>
    </cfRule>
  </conditionalFormatting>
  <conditionalFormatting sqref="Z169">
    <cfRule type="containsText" dxfId="1460" priority="1016" stopIfTrue="1" operator="containsText" text="ROJO">
      <formula>NOT(ISERROR(SEARCH("ROJO",Z169)))</formula>
    </cfRule>
    <cfRule type="containsText" dxfId="1459" priority="1017" stopIfTrue="1" operator="containsText" text="OK">
      <formula>NOT(ISERROR(SEARCH("OK",Z169)))</formula>
    </cfRule>
    <cfRule type="containsText" dxfId="1458" priority="1018" stopIfTrue="1" operator="containsText" text="AMARILLO">
      <formula>NOT(ISERROR(SEARCH("AMARILLO",Z169)))</formula>
    </cfRule>
  </conditionalFormatting>
  <conditionalFormatting sqref="X170">
    <cfRule type="containsText" dxfId="1457" priority="1015" stopIfTrue="1" operator="containsText" text="Fecha debe ser posterior a la">
      <formula>NOT(ISERROR(SEARCH("Fecha debe ser posterior a la",X170)))</formula>
    </cfRule>
  </conditionalFormatting>
  <conditionalFormatting sqref="Y170">
    <cfRule type="containsText" dxfId="1456" priority="1014" stopIfTrue="1" operator="containsText" text="Fecha debe ser posterior a la">
      <formula>NOT(ISERROR(SEARCH("Fecha debe ser posterior a la",Y170)))</formula>
    </cfRule>
  </conditionalFormatting>
  <conditionalFormatting sqref="Z170">
    <cfRule type="containsText" dxfId="1455" priority="1013" stopIfTrue="1" operator="containsText" text="FALTA FECHA SEGUIMIENTO">
      <formula>NOT(ISERROR(SEARCH("FALTA FECHA SEGUIMIENTO",Z170)))</formula>
    </cfRule>
  </conditionalFormatting>
  <conditionalFormatting sqref="Z170">
    <cfRule type="containsText" dxfId="1454" priority="1010" stopIfTrue="1" operator="containsText" text="ROJO">
      <formula>NOT(ISERROR(SEARCH("ROJO",Z170)))</formula>
    </cfRule>
    <cfRule type="containsText" dxfId="1453" priority="1011" stopIfTrue="1" operator="containsText" text="OK">
      <formula>NOT(ISERROR(SEARCH("OK",Z170)))</formula>
    </cfRule>
    <cfRule type="containsText" dxfId="1452" priority="1012" stopIfTrue="1" operator="containsText" text="AMARILLO">
      <formula>NOT(ISERROR(SEARCH("AMARILLO",Z170)))</formula>
    </cfRule>
  </conditionalFormatting>
  <conditionalFormatting sqref="X171">
    <cfRule type="containsText" dxfId="1451" priority="1009" stopIfTrue="1" operator="containsText" text="Fecha debe ser posterior a la">
      <formula>NOT(ISERROR(SEARCH("Fecha debe ser posterior a la",X171)))</formula>
    </cfRule>
  </conditionalFormatting>
  <conditionalFormatting sqref="Y171">
    <cfRule type="containsText" dxfId="1450" priority="1008" stopIfTrue="1" operator="containsText" text="Fecha debe ser posterior a la">
      <formula>NOT(ISERROR(SEARCH("Fecha debe ser posterior a la",Y171)))</formula>
    </cfRule>
  </conditionalFormatting>
  <conditionalFormatting sqref="Z171">
    <cfRule type="containsText" dxfId="1449" priority="1007" stopIfTrue="1" operator="containsText" text="FALTA FECHA SEGUIMIENTO">
      <formula>NOT(ISERROR(SEARCH("FALTA FECHA SEGUIMIENTO",Z171)))</formula>
    </cfRule>
  </conditionalFormatting>
  <conditionalFormatting sqref="Z171">
    <cfRule type="containsText" dxfId="1448" priority="1004" stopIfTrue="1" operator="containsText" text="ROJO">
      <formula>NOT(ISERROR(SEARCH("ROJO",Z171)))</formula>
    </cfRule>
    <cfRule type="containsText" dxfId="1447" priority="1005" stopIfTrue="1" operator="containsText" text="OK">
      <formula>NOT(ISERROR(SEARCH("OK",Z171)))</formula>
    </cfRule>
    <cfRule type="containsText" dxfId="1446" priority="1006" stopIfTrue="1" operator="containsText" text="AMARILLO">
      <formula>NOT(ISERROR(SEARCH("AMARILLO",Z171)))</formula>
    </cfRule>
  </conditionalFormatting>
  <conditionalFormatting sqref="AA175">
    <cfRule type="containsText" dxfId="1445" priority="1003" stopIfTrue="1" operator="containsText" text="Fecha debe ser posterior a la">
      <formula>NOT(ISERROR(SEARCH("Fecha debe ser posterior a la",AA175)))</formula>
    </cfRule>
  </conditionalFormatting>
  <conditionalFormatting sqref="Z175:Z178">
    <cfRule type="containsText" dxfId="1444" priority="1002" stopIfTrue="1" operator="containsText" text="FALTA FECHA SEGUIMIENTO">
      <formula>NOT(ISERROR(SEARCH("FALTA FECHA SEGUIMIENTO",Z175)))</formula>
    </cfRule>
  </conditionalFormatting>
  <conditionalFormatting sqref="Z175:Z178">
    <cfRule type="containsText" dxfId="1443" priority="999" stopIfTrue="1" operator="containsText" text="ROJO">
      <formula>NOT(ISERROR(SEARCH("ROJO",Z175)))</formula>
    </cfRule>
    <cfRule type="containsText" dxfId="1442" priority="1000" stopIfTrue="1" operator="containsText" text="OK">
      <formula>NOT(ISERROR(SEARCH("OK",Z175)))</formula>
    </cfRule>
    <cfRule type="containsText" dxfId="1441" priority="1001" stopIfTrue="1" operator="containsText" text="AMARILLO">
      <formula>NOT(ISERROR(SEARCH("AMARILLO",Z175)))</formula>
    </cfRule>
  </conditionalFormatting>
  <conditionalFormatting sqref="AS175:AS178 AK175:AK178 BI175:BI178 BA175:BA178 AP175:AP178 BF175:BF178 BN175:BN178">
    <cfRule type="containsText" dxfId="1440" priority="998" stopIfTrue="1" operator="containsText" text="Fecha debe ser posterior a la">
      <formula>NOT(ISERROR(SEARCH("Fecha debe ser posterior a la",AK175)))</formula>
    </cfRule>
  </conditionalFormatting>
  <conditionalFormatting sqref="BR175:BR176 BR178">
    <cfRule type="cellIs" priority="995" operator="equal">
      <formula>" "</formula>
    </cfRule>
  </conditionalFormatting>
  <conditionalFormatting sqref="BR175:BR176 BR178">
    <cfRule type="containsText" dxfId="1439" priority="996" stopIfTrue="1" operator="containsText" text="Cerrado">
      <formula>NOT(ISERROR(SEARCH("Cerrado",BR175)))</formula>
    </cfRule>
    <cfRule type="containsText" dxfId="1438" priority="997" stopIfTrue="1" operator="containsText" text="Abierto">
      <formula>NOT(ISERROR(SEARCH("Abierto",BR175)))</formula>
    </cfRule>
  </conditionalFormatting>
  <conditionalFormatting sqref="BP175:BP176 BP178">
    <cfRule type="containsText" dxfId="1437" priority="993" stopIfTrue="1" operator="containsText" text="Cumplida">
      <formula>NOT(ISERROR(SEARCH("Cumplida",BP175)))</formula>
    </cfRule>
    <cfRule type="containsText" dxfId="1436" priority="994" stopIfTrue="1" operator="containsText" text="Pendiente">
      <formula>NOT(ISERROR(SEARCH("Pendiente",BP175)))</formula>
    </cfRule>
  </conditionalFormatting>
  <conditionalFormatting sqref="X175:X178">
    <cfRule type="containsText" dxfId="1435" priority="992" stopIfTrue="1" operator="containsText" text="Fecha debe ser posterior a la">
      <formula>NOT(ISERROR(SEARCH("Fecha debe ser posterior a la",X175)))</formula>
    </cfRule>
  </conditionalFormatting>
  <conditionalFormatting sqref="Y175:Y178">
    <cfRule type="containsText" dxfId="1434" priority="991" stopIfTrue="1" operator="containsText" text="Fecha debe ser posterior a la">
      <formula>NOT(ISERROR(SEARCH("Fecha debe ser posterior a la",Y175)))</formula>
    </cfRule>
  </conditionalFormatting>
  <conditionalFormatting sqref="Z179">
    <cfRule type="containsText" dxfId="1433" priority="990" stopIfTrue="1" operator="containsText" text="FALTA FECHA SEGUIMIENTO">
      <formula>NOT(ISERROR(SEARCH("FALTA FECHA SEGUIMIENTO",Z179)))</formula>
    </cfRule>
  </conditionalFormatting>
  <conditionalFormatting sqref="Z179">
    <cfRule type="containsText" dxfId="1432" priority="987" stopIfTrue="1" operator="containsText" text="ROJO">
      <formula>NOT(ISERROR(SEARCH("ROJO",Z179)))</formula>
    </cfRule>
    <cfRule type="containsText" dxfId="1431" priority="988" stopIfTrue="1" operator="containsText" text="OK">
      <formula>NOT(ISERROR(SEARCH("OK",Z179)))</formula>
    </cfRule>
    <cfRule type="containsText" dxfId="1430" priority="989" stopIfTrue="1" operator="containsText" text="AMARILLO">
      <formula>NOT(ISERROR(SEARCH("AMARILLO",Z179)))</formula>
    </cfRule>
  </conditionalFormatting>
  <conditionalFormatting sqref="AS179 AK179 BI179 BA179 AP179 BF179 BN179">
    <cfRule type="containsText" dxfId="1429" priority="986" stopIfTrue="1" operator="containsText" text="Fecha debe ser posterior a la">
      <formula>NOT(ISERROR(SEARCH("Fecha debe ser posterior a la",AK179)))</formula>
    </cfRule>
  </conditionalFormatting>
  <conditionalFormatting sqref="BR179">
    <cfRule type="cellIs" priority="983" operator="equal">
      <formula>" "</formula>
    </cfRule>
  </conditionalFormatting>
  <conditionalFormatting sqref="BR179">
    <cfRule type="containsText" dxfId="1428" priority="984" stopIfTrue="1" operator="containsText" text="Cerrado">
      <formula>NOT(ISERROR(SEARCH("Cerrado",BR179)))</formula>
    </cfRule>
    <cfRule type="containsText" dxfId="1427" priority="985" stopIfTrue="1" operator="containsText" text="Abierto">
      <formula>NOT(ISERROR(SEARCH("Abierto",BR179)))</formula>
    </cfRule>
  </conditionalFormatting>
  <conditionalFormatting sqref="BP179">
    <cfRule type="containsText" dxfId="1426" priority="981" stopIfTrue="1" operator="containsText" text="Cumplida">
      <formula>NOT(ISERROR(SEARCH("Cumplida",BP179)))</formula>
    </cfRule>
    <cfRule type="containsText" dxfId="1425" priority="982" stopIfTrue="1" operator="containsText" text="Pendiente">
      <formula>NOT(ISERROR(SEARCH("Pendiente",BP179)))</formula>
    </cfRule>
  </conditionalFormatting>
  <conditionalFormatting sqref="X179">
    <cfRule type="containsText" dxfId="1424" priority="980" stopIfTrue="1" operator="containsText" text="Fecha debe ser posterior a la">
      <formula>NOT(ISERROR(SEARCH("Fecha debe ser posterior a la",X179)))</formula>
    </cfRule>
  </conditionalFormatting>
  <conditionalFormatting sqref="Y179">
    <cfRule type="containsText" dxfId="1423" priority="979" stopIfTrue="1" operator="containsText" text="Fecha debe ser posterior a la">
      <formula>NOT(ISERROR(SEARCH("Fecha debe ser posterior a la",Y179)))</formula>
    </cfRule>
  </conditionalFormatting>
  <conditionalFormatting sqref="AA176:AA179">
    <cfRule type="containsText" dxfId="1422" priority="978" stopIfTrue="1" operator="containsText" text="Fecha debe ser posterior a la">
      <formula>NOT(ISERROR(SEARCH("Fecha debe ser posterior a la",AA176)))</formula>
    </cfRule>
  </conditionalFormatting>
  <conditionalFormatting sqref="Z180:Z186 Z188">
    <cfRule type="containsText" dxfId="1421" priority="977" stopIfTrue="1" operator="containsText" text="FALTA FECHA SEGUIMIENTO">
      <formula>NOT(ISERROR(SEARCH("FALTA FECHA SEGUIMIENTO",Z180)))</formula>
    </cfRule>
  </conditionalFormatting>
  <conditionalFormatting sqref="Z180:Z186 Z188">
    <cfRule type="containsText" dxfId="1420" priority="974" stopIfTrue="1" operator="containsText" text="ROJO">
      <formula>NOT(ISERROR(SEARCH("ROJO",Z180)))</formula>
    </cfRule>
    <cfRule type="containsText" dxfId="1419" priority="975" stopIfTrue="1" operator="containsText" text="OK">
      <formula>NOT(ISERROR(SEARCH("OK",Z180)))</formula>
    </cfRule>
    <cfRule type="containsText" dxfId="1418" priority="976" stopIfTrue="1" operator="containsText" text="AMARILLO">
      <formula>NOT(ISERROR(SEARCH("AMARILLO",Z180)))</formula>
    </cfRule>
  </conditionalFormatting>
  <conditionalFormatting sqref="AS183:AS186 AK184:AK185 BI180:BI186 BA180:BA186 BF180:BF186 BN180:BN186 BN188 BF188 AX188 BA188 BI188 AS188 AP184:AP185 AX180:AX182 AX184:AX186">
    <cfRule type="containsText" dxfId="1417" priority="973" stopIfTrue="1" operator="containsText" text="Fecha debe ser posterior a la">
      <formula>NOT(ISERROR(SEARCH("Fecha debe ser posterior a la",AK180)))</formula>
    </cfRule>
  </conditionalFormatting>
  <conditionalFormatting sqref="BR180:BR183 BR188 BR186">
    <cfRule type="cellIs" priority="970" operator="equal">
      <formula>" "</formula>
    </cfRule>
  </conditionalFormatting>
  <conditionalFormatting sqref="BR180:BR183 BR188 BR186">
    <cfRule type="containsText" dxfId="1416" priority="971" stopIfTrue="1" operator="containsText" text="Cerrado">
      <formula>NOT(ISERROR(SEARCH("Cerrado",BR180)))</formula>
    </cfRule>
    <cfRule type="containsText" dxfId="1415" priority="972" stopIfTrue="1" operator="containsText" text="Abierto">
      <formula>NOT(ISERROR(SEARCH("Abierto",BR180)))</formula>
    </cfRule>
  </conditionalFormatting>
  <conditionalFormatting sqref="BP188 BP180:BP183 BP186">
    <cfRule type="containsText" dxfId="1414" priority="968" stopIfTrue="1" operator="containsText" text="Cumplida">
      <formula>NOT(ISERROR(SEARCH("Cumplida",BP180)))</formula>
    </cfRule>
    <cfRule type="containsText" dxfId="1413" priority="969" stopIfTrue="1" operator="containsText" text="Pendiente">
      <formula>NOT(ISERROR(SEARCH("Pendiente",BP180)))</formula>
    </cfRule>
  </conditionalFormatting>
  <conditionalFormatting sqref="X180:X186 X188">
    <cfRule type="containsText" dxfId="1412" priority="967" stopIfTrue="1" operator="containsText" text="Fecha debe ser posterior a la">
      <formula>NOT(ISERROR(SEARCH("Fecha debe ser posterior a la",X180)))</formula>
    </cfRule>
  </conditionalFormatting>
  <conditionalFormatting sqref="Y180:Y186 Y188">
    <cfRule type="containsText" dxfId="1411" priority="966" stopIfTrue="1" operator="containsText" text="Fecha debe ser posterior a la">
      <formula>NOT(ISERROR(SEARCH("Fecha debe ser posterior a la",Y180)))</formula>
    </cfRule>
  </conditionalFormatting>
  <conditionalFormatting sqref="AA180:AA186 AA188">
    <cfRule type="containsText" dxfId="1410" priority="965" stopIfTrue="1" operator="containsText" text="Fecha debe ser posterior a la">
      <formula>NOT(ISERROR(SEARCH("Fecha debe ser posterior a la",AA180)))</formula>
    </cfRule>
  </conditionalFormatting>
  <conditionalFormatting sqref="Z187">
    <cfRule type="containsText" dxfId="1409" priority="964" stopIfTrue="1" operator="containsText" text="FALTA FECHA SEGUIMIENTO">
      <formula>NOT(ISERROR(SEARCH("FALTA FECHA SEGUIMIENTO",Z187)))</formula>
    </cfRule>
  </conditionalFormatting>
  <conditionalFormatting sqref="Z187">
    <cfRule type="containsText" dxfId="1408" priority="961" stopIfTrue="1" operator="containsText" text="ROJO">
      <formula>NOT(ISERROR(SEARCH("ROJO",Z187)))</formula>
    </cfRule>
    <cfRule type="containsText" dxfId="1407" priority="962" stopIfTrue="1" operator="containsText" text="OK">
      <formula>NOT(ISERROR(SEARCH("OK",Z187)))</formula>
    </cfRule>
    <cfRule type="containsText" dxfId="1406" priority="963" stopIfTrue="1" operator="containsText" text="AMARILLO">
      <formula>NOT(ISERROR(SEARCH("AMARILLO",Z187)))</formula>
    </cfRule>
  </conditionalFormatting>
  <conditionalFormatting sqref="AS187 BI187 BA187 AX187 BF187 BN187">
    <cfRule type="containsText" dxfId="1405" priority="960" stopIfTrue="1" operator="containsText" text="Fecha debe ser posterior a la">
      <formula>NOT(ISERROR(SEARCH("Fecha debe ser posterior a la",AS187)))</formula>
    </cfRule>
  </conditionalFormatting>
  <conditionalFormatting sqref="BR187">
    <cfRule type="cellIs" priority="957" operator="equal">
      <formula>" "</formula>
    </cfRule>
  </conditionalFormatting>
  <conditionalFormatting sqref="BR187">
    <cfRule type="containsText" dxfId="1404" priority="958" stopIfTrue="1" operator="containsText" text="Cerrado">
      <formula>NOT(ISERROR(SEARCH("Cerrado",BR187)))</formula>
    </cfRule>
    <cfRule type="containsText" dxfId="1403" priority="959" stopIfTrue="1" operator="containsText" text="Abierto">
      <formula>NOT(ISERROR(SEARCH("Abierto",BR187)))</formula>
    </cfRule>
  </conditionalFormatting>
  <conditionalFormatting sqref="BP187">
    <cfRule type="containsText" dxfId="1402" priority="955" stopIfTrue="1" operator="containsText" text="Cumplida">
      <formula>NOT(ISERROR(SEARCH("Cumplida",BP187)))</formula>
    </cfRule>
    <cfRule type="containsText" dxfId="1401" priority="956" stopIfTrue="1" operator="containsText" text="Pendiente">
      <formula>NOT(ISERROR(SEARCH("Pendiente",BP187)))</formula>
    </cfRule>
  </conditionalFormatting>
  <conditionalFormatting sqref="X187">
    <cfRule type="containsText" dxfId="1400" priority="954" stopIfTrue="1" operator="containsText" text="Fecha debe ser posterior a la">
      <formula>NOT(ISERROR(SEARCH("Fecha debe ser posterior a la",X187)))</formula>
    </cfRule>
  </conditionalFormatting>
  <conditionalFormatting sqref="Y187">
    <cfRule type="containsText" dxfId="1399" priority="953" stopIfTrue="1" operator="containsText" text="Fecha debe ser posterior a la">
      <formula>NOT(ISERROR(SEARCH("Fecha debe ser posterior a la",Y187)))</formula>
    </cfRule>
  </conditionalFormatting>
  <conditionalFormatting sqref="AA187">
    <cfRule type="containsText" dxfId="1398" priority="952" stopIfTrue="1" operator="containsText" text="Fecha debe ser posterior a la">
      <formula>NOT(ISERROR(SEARCH("Fecha debe ser posterior a la",AA187)))</formula>
    </cfRule>
  </conditionalFormatting>
  <conditionalFormatting sqref="Z189">
    <cfRule type="containsText" dxfId="1397" priority="951" stopIfTrue="1" operator="containsText" text="FALTA FECHA SEGUIMIENTO">
      <formula>NOT(ISERROR(SEARCH("FALTA FECHA SEGUIMIENTO",Z189)))</formula>
    </cfRule>
  </conditionalFormatting>
  <conditionalFormatting sqref="Z189">
    <cfRule type="containsText" dxfId="1396" priority="948" stopIfTrue="1" operator="containsText" text="ROJO">
      <formula>NOT(ISERROR(SEARCH("ROJO",Z189)))</formula>
    </cfRule>
    <cfRule type="containsText" dxfId="1395" priority="949" stopIfTrue="1" operator="containsText" text="OK">
      <formula>NOT(ISERROR(SEARCH("OK",Z189)))</formula>
    </cfRule>
    <cfRule type="containsText" dxfId="1394" priority="950" stopIfTrue="1" operator="containsText" text="AMARILLO">
      <formula>NOT(ISERROR(SEARCH("AMARILLO",Z189)))</formula>
    </cfRule>
  </conditionalFormatting>
  <conditionalFormatting sqref="BN189 BF189 BA189 BI189">
    <cfRule type="containsText" dxfId="1393" priority="947" stopIfTrue="1" operator="containsText" text="Fecha debe ser posterior a la">
      <formula>NOT(ISERROR(SEARCH("Fecha debe ser posterior a la",BA189)))</formula>
    </cfRule>
  </conditionalFormatting>
  <conditionalFormatting sqref="BR189">
    <cfRule type="cellIs" priority="944" operator="equal">
      <formula>" "</formula>
    </cfRule>
  </conditionalFormatting>
  <conditionalFormatting sqref="BR189">
    <cfRule type="containsText" dxfId="1392" priority="945" stopIfTrue="1" operator="containsText" text="Cerrado">
      <formula>NOT(ISERROR(SEARCH("Cerrado",BR189)))</formula>
    </cfRule>
    <cfRule type="containsText" dxfId="1391" priority="946" stopIfTrue="1" operator="containsText" text="Abierto">
      <formula>NOT(ISERROR(SEARCH("Abierto",BR189)))</formula>
    </cfRule>
  </conditionalFormatting>
  <conditionalFormatting sqref="BP189">
    <cfRule type="containsText" dxfId="1390" priority="942" stopIfTrue="1" operator="containsText" text="Cumplida">
      <formula>NOT(ISERROR(SEARCH("Cumplida",BP189)))</formula>
    </cfRule>
    <cfRule type="containsText" dxfId="1389" priority="943" stopIfTrue="1" operator="containsText" text="Pendiente">
      <formula>NOT(ISERROR(SEARCH("Pendiente",BP189)))</formula>
    </cfRule>
  </conditionalFormatting>
  <conditionalFormatting sqref="X189">
    <cfRule type="containsText" dxfId="1388" priority="941" stopIfTrue="1" operator="containsText" text="Fecha debe ser posterior a la">
      <formula>NOT(ISERROR(SEARCH("Fecha debe ser posterior a la",X189)))</formula>
    </cfRule>
  </conditionalFormatting>
  <conditionalFormatting sqref="Y189">
    <cfRule type="containsText" dxfId="1387" priority="940" stopIfTrue="1" operator="containsText" text="Fecha debe ser posterior a la">
      <formula>NOT(ISERROR(SEARCH("Fecha debe ser posterior a la",Y189)))</formula>
    </cfRule>
  </conditionalFormatting>
  <conditionalFormatting sqref="AA189">
    <cfRule type="containsText" dxfId="1386" priority="939" stopIfTrue="1" operator="containsText" text="Fecha debe ser posterior a la">
      <formula>NOT(ISERROR(SEARCH("Fecha debe ser posterior a la",AA189)))</formula>
    </cfRule>
  </conditionalFormatting>
  <conditionalFormatting sqref="BN190 BF190 AX190 BA190 BI190 AS190">
    <cfRule type="containsText" dxfId="1385" priority="938" stopIfTrue="1" operator="containsText" text="Fecha debe ser posterior a la">
      <formula>NOT(ISERROR(SEARCH("Fecha debe ser posterior a la",AS190)))</formula>
    </cfRule>
  </conditionalFormatting>
  <conditionalFormatting sqref="BR190">
    <cfRule type="cellIs" priority="935" operator="equal">
      <formula>" "</formula>
    </cfRule>
  </conditionalFormatting>
  <conditionalFormatting sqref="BR190">
    <cfRule type="containsText" dxfId="1384" priority="936" stopIfTrue="1" operator="containsText" text="Cerrado">
      <formula>NOT(ISERROR(SEARCH("Cerrado",BR190)))</formula>
    </cfRule>
    <cfRule type="containsText" dxfId="1383" priority="937" stopIfTrue="1" operator="containsText" text="Abierto">
      <formula>NOT(ISERROR(SEARCH("Abierto",BR190)))</formula>
    </cfRule>
  </conditionalFormatting>
  <conditionalFormatting sqref="BN191 BF191 AX191 AP191 BA191 BI191 AK191 AS191">
    <cfRule type="containsText" dxfId="1382" priority="934" stopIfTrue="1" operator="containsText" text="Fecha debe ser posterior a la">
      <formula>NOT(ISERROR(SEARCH("Fecha debe ser posterior a la",AK191)))</formula>
    </cfRule>
  </conditionalFormatting>
  <conditionalFormatting sqref="BR191">
    <cfRule type="cellIs" priority="931" operator="equal">
      <formula>" "</formula>
    </cfRule>
  </conditionalFormatting>
  <conditionalFormatting sqref="BR191">
    <cfRule type="containsText" dxfId="1381" priority="932" stopIfTrue="1" operator="containsText" text="Cerrado">
      <formula>NOT(ISERROR(SEARCH("Cerrado",BR191)))</formula>
    </cfRule>
    <cfRule type="containsText" dxfId="1380" priority="933" stopIfTrue="1" operator="containsText" text="Abierto">
      <formula>NOT(ISERROR(SEARCH("Abierto",BR191)))</formula>
    </cfRule>
  </conditionalFormatting>
  <conditionalFormatting sqref="Z190">
    <cfRule type="containsText" dxfId="1379" priority="930" stopIfTrue="1" operator="containsText" text="FALTA FECHA SEGUIMIENTO">
      <formula>NOT(ISERROR(SEARCH("FALTA FECHA SEGUIMIENTO",Z190)))</formula>
    </cfRule>
  </conditionalFormatting>
  <conditionalFormatting sqref="Z190">
    <cfRule type="containsText" dxfId="1378" priority="927" stopIfTrue="1" operator="containsText" text="ROJO">
      <formula>NOT(ISERROR(SEARCH("ROJO",Z190)))</formula>
    </cfRule>
    <cfRule type="containsText" dxfId="1377" priority="928" stopIfTrue="1" operator="containsText" text="OK">
      <formula>NOT(ISERROR(SEARCH("OK",Z190)))</formula>
    </cfRule>
    <cfRule type="containsText" dxfId="1376" priority="929" stopIfTrue="1" operator="containsText" text="AMARILLO">
      <formula>NOT(ISERROR(SEARCH("AMARILLO",Z190)))</formula>
    </cfRule>
  </conditionalFormatting>
  <conditionalFormatting sqref="X190">
    <cfRule type="containsText" dxfId="1375" priority="926" stopIfTrue="1" operator="containsText" text="Fecha debe ser posterior a la">
      <formula>NOT(ISERROR(SEARCH("Fecha debe ser posterior a la",X190)))</formula>
    </cfRule>
  </conditionalFormatting>
  <conditionalFormatting sqref="Y190">
    <cfRule type="containsText" dxfId="1374" priority="925" stopIfTrue="1" operator="containsText" text="Fecha debe ser posterior a la">
      <formula>NOT(ISERROR(SEARCH("Fecha debe ser posterior a la",Y190)))</formula>
    </cfRule>
  </conditionalFormatting>
  <conditionalFormatting sqref="AA190">
    <cfRule type="containsText" dxfId="1373" priority="924" stopIfTrue="1" operator="containsText" text="Fecha debe ser posterior a la">
      <formula>NOT(ISERROR(SEARCH("Fecha debe ser posterior a la",AA190)))</formula>
    </cfRule>
  </conditionalFormatting>
  <conditionalFormatting sqref="Z191">
    <cfRule type="containsText" dxfId="1372" priority="923" stopIfTrue="1" operator="containsText" text="FALTA FECHA SEGUIMIENTO">
      <formula>NOT(ISERROR(SEARCH("FALTA FECHA SEGUIMIENTO",Z191)))</formula>
    </cfRule>
  </conditionalFormatting>
  <conditionalFormatting sqref="Z191">
    <cfRule type="containsText" dxfId="1371" priority="920" stopIfTrue="1" operator="containsText" text="ROJO">
      <formula>NOT(ISERROR(SEARCH("ROJO",Z191)))</formula>
    </cfRule>
    <cfRule type="containsText" dxfId="1370" priority="921" stopIfTrue="1" operator="containsText" text="OK">
      <formula>NOT(ISERROR(SEARCH("OK",Z191)))</formula>
    </cfRule>
    <cfRule type="containsText" dxfId="1369" priority="922" stopIfTrue="1" operator="containsText" text="AMARILLO">
      <formula>NOT(ISERROR(SEARCH("AMARILLO",Z191)))</formula>
    </cfRule>
  </conditionalFormatting>
  <conditionalFormatting sqref="X191">
    <cfRule type="containsText" dxfId="1368" priority="919" stopIfTrue="1" operator="containsText" text="Fecha debe ser posterior a la">
      <formula>NOT(ISERROR(SEARCH("Fecha debe ser posterior a la",X191)))</formula>
    </cfRule>
  </conditionalFormatting>
  <conditionalFormatting sqref="Y191">
    <cfRule type="containsText" dxfId="1367" priority="918" stopIfTrue="1" operator="containsText" text="Fecha debe ser posterior a la">
      <formula>NOT(ISERROR(SEARCH("Fecha debe ser posterior a la",Y191)))</formula>
    </cfRule>
  </conditionalFormatting>
  <conditionalFormatting sqref="AA191">
    <cfRule type="containsText" dxfId="1366" priority="917" stopIfTrue="1" operator="containsText" text="Fecha debe ser posterior a la">
      <formula>NOT(ISERROR(SEARCH("Fecha debe ser posterior a la",AA191)))</formula>
    </cfRule>
  </conditionalFormatting>
  <conditionalFormatting sqref="Z192">
    <cfRule type="containsText" dxfId="1365" priority="916" stopIfTrue="1" operator="containsText" text="FALTA FECHA SEGUIMIENTO">
      <formula>NOT(ISERROR(SEARCH("FALTA FECHA SEGUIMIENTO",Z192)))</formula>
    </cfRule>
  </conditionalFormatting>
  <conditionalFormatting sqref="Z192">
    <cfRule type="containsText" dxfId="1364" priority="913" stopIfTrue="1" operator="containsText" text="ROJO">
      <formula>NOT(ISERROR(SEARCH("ROJO",Z192)))</formula>
    </cfRule>
    <cfRule type="containsText" dxfId="1363" priority="914" stopIfTrue="1" operator="containsText" text="OK">
      <formula>NOT(ISERROR(SEARCH("OK",Z192)))</formula>
    </cfRule>
    <cfRule type="containsText" dxfId="1362" priority="915" stopIfTrue="1" operator="containsText" text="AMARILLO">
      <formula>NOT(ISERROR(SEARCH("AMARILLO",Z192)))</formula>
    </cfRule>
  </conditionalFormatting>
  <conditionalFormatting sqref="X192">
    <cfRule type="containsText" dxfId="1361" priority="912" stopIfTrue="1" operator="containsText" text="Fecha debe ser posterior a la">
      <formula>NOT(ISERROR(SEARCH("Fecha debe ser posterior a la",X192)))</formula>
    </cfRule>
  </conditionalFormatting>
  <conditionalFormatting sqref="Y192">
    <cfRule type="containsText" dxfId="1360" priority="911" stopIfTrue="1" operator="containsText" text="Fecha debe ser posterior a la">
      <formula>NOT(ISERROR(SEARCH("Fecha debe ser posterior a la",Y192)))</formula>
    </cfRule>
  </conditionalFormatting>
  <conditionalFormatting sqref="AA192">
    <cfRule type="containsText" dxfId="1359" priority="910" stopIfTrue="1" operator="containsText" text="Fecha debe ser posterior a la">
      <formula>NOT(ISERROR(SEARCH("Fecha debe ser posterior a la",AA192)))</formula>
    </cfRule>
  </conditionalFormatting>
  <conditionalFormatting sqref="Z193">
    <cfRule type="containsText" dxfId="1358" priority="909" stopIfTrue="1" operator="containsText" text="FALTA FECHA SEGUIMIENTO">
      <formula>NOT(ISERROR(SEARCH("FALTA FECHA SEGUIMIENTO",Z193)))</formula>
    </cfRule>
  </conditionalFormatting>
  <conditionalFormatting sqref="Z193">
    <cfRule type="containsText" dxfId="1357" priority="906" stopIfTrue="1" operator="containsText" text="ROJO">
      <formula>NOT(ISERROR(SEARCH("ROJO",Z193)))</formula>
    </cfRule>
    <cfRule type="containsText" dxfId="1356" priority="907" stopIfTrue="1" operator="containsText" text="OK">
      <formula>NOT(ISERROR(SEARCH("OK",Z193)))</formula>
    </cfRule>
    <cfRule type="containsText" dxfId="1355" priority="908" stopIfTrue="1" operator="containsText" text="AMARILLO">
      <formula>NOT(ISERROR(SEARCH("AMARILLO",Z193)))</formula>
    </cfRule>
  </conditionalFormatting>
  <conditionalFormatting sqref="X193">
    <cfRule type="containsText" dxfId="1354" priority="905" stopIfTrue="1" operator="containsText" text="Fecha debe ser posterior a la">
      <formula>NOT(ISERROR(SEARCH("Fecha debe ser posterior a la",X193)))</formula>
    </cfRule>
  </conditionalFormatting>
  <conditionalFormatting sqref="Y193">
    <cfRule type="containsText" dxfId="1353" priority="904" stopIfTrue="1" operator="containsText" text="Fecha debe ser posterior a la">
      <formula>NOT(ISERROR(SEARCH("Fecha debe ser posterior a la",Y193)))</formula>
    </cfRule>
  </conditionalFormatting>
  <conditionalFormatting sqref="AA193">
    <cfRule type="containsText" dxfId="1352" priority="903" stopIfTrue="1" operator="containsText" text="Fecha debe ser posterior a la">
      <formula>NOT(ISERROR(SEARCH("Fecha debe ser posterior a la",AA193)))</formula>
    </cfRule>
  </conditionalFormatting>
  <conditionalFormatting sqref="Z194">
    <cfRule type="containsText" dxfId="1351" priority="902" stopIfTrue="1" operator="containsText" text="FALTA FECHA SEGUIMIENTO">
      <formula>NOT(ISERROR(SEARCH("FALTA FECHA SEGUIMIENTO",Z194)))</formula>
    </cfRule>
  </conditionalFormatting>
  <conditionalFormatting sqref="Z194">
    <cfRule type="containsText" dxfId="1350" priority="899" stopIfTrue="1" operator="containsText" text="ROJO">
      <formula>NOT(ISERROR(SEARCH("ROJO",Z194)))</formula>
    </cfRule>
    <cfRule type="containsText" dxfId="1349" priority="900" stopIfTrue="1" operator="containsText" text="OK">
      <formula>NOT(ISERROR(SEARCH("OK",Z194)))</formula>
    </cfRule>
    <cfRule type="containsText" dxfId="1348" priority="901" stopIfTrue="1" operator="containsText" text="AMARILLO">
      <formula>NOT(ISERROR(SEARCH("AMARILLO",Z194)))</formula>
    </cfRule>
  </conditionalFormatting>
  <conditionalFormatting sqref="X194">
    <cfRule type="containsText" dxfId="1347" priority="898" stopIfTrue="1" operator="containsText" text="Fecha debe ser posterior a la">
      <formula>NOT(ISERROR(SEARCH("Fecha debe ser posterior a la",X194)))</formula>
    </cfRule>
  </conditionalFormatting>
  <conditionalFormatting sqref="Y194">
    <cfRule type="containsText" dxfId="1346" priority="897" stopIfTrue="1" operator="containsText" text="Fecha debe ser posterior a la">
      <formula>NOT(ISERROR(SEARCH("Fecha debe ser posterior a la",Y194)))</formula>
    </cfRule>
  </conditionalFormatting>
  <conditionalFormatting sqref="AA194">
    <cfRule type="containsText" dxfId="1345" priority="896" stopIfTrue="1" operator="containsText" text="Fecha debe ser posterior a la">
      <formula>NOT(ISERROR(SEARCH("Fecha debe ser posterior a la",AA194)))</formula>
    </cfRule>
  </conditionalFormatting>
  <conditionalFormatting sqref="Z195">
    <cfRule type="containsText" dxfId="1344" priority="895" stopIfTrue="1" operator="containsText" text="FALTA FECHA SEGUIMIENTO">
      <formula>NOT(ISERROR(SEARCH("FALTA FECHA SEGUIMIENTO",Z195)))</formula>
    </cfRule>
  </conditionalFormatting>
  <conditionalFormatting sqref="Z195">
    <cfRule type="containsText" dxfId="1343" priority="892" stopIfTrue="1" operator="containsText" text="ROJO">
      <formula>NOT(ISERROR(SEARCH("ROJO",Z195)))</formula>
    </cfRule>
    <cfRule type="containsText" dxfId="1342" priority="893" stopIfTrue="1" operator="containsText" text="OK">
      <formula>NOT(ISERROR(SEARCH("OK",Z195)))</formula>
    </cfRule>
    <cfRule type="containsText" dxfId="1341" priority="894" stopIfTrue="1" operator="containsText" text="AMARILLO">
      <formula>NOT(ISERROR(SEARCH("AMARILLO",Z195)))</formula>
    </cfRule>
  </conditionalFormatting>
  <conditionalFormatting sqref="X195">
    <cfRule type="containsText" dxfId="1340" priority="891" stopIfTrue="1" operator="containsText" text="Fecha debe ser posterior a la">
      <formula>NOT(ISERROR(SEARCH("Fecha debe ser posterior a la",X195)))</formula>
    </cfRule>
  </conditionalFormatting>
  <conditionalFormatting sqref="Y195">
    <cfRule type="containsText" dxfId="1339" priority="890" stopIfTrue="1" operator="containsText" text="Fecha debe ser posterior a la">
      <formula>NOT(ISERROR(SEARCH("Fecha debe ser posterior a la",Y195)))</formula>
    </cfRule>
  </conditionalFormatting>
  <conditionalFormatting sqref="AA195">
    <cfRule type="containsText" dxfId="1338" priority="889" stopIfTrue="1" operator="containsText" text="Fecha debe ser posterior a la">
      <formula>NOT(ISERROR(SEARCH("Fecha debe ser posterior a la",AA195)))</formula>
    </cfRule>
  </conditionalFormatting>
  <conditionalFormatting sqref="Z196">
    <cfRule type="containsText" dxfId="1337" priority="888" stopIfTrue="1" operator="containsText" text="FALTA FECHA SEGUIMIENTO">
      <formula>NOT(ISERROR(SEARCH("FALTA FECHA SEGUIMIENTO",Z196)))</formula>
    </cfRule>
  </conditionalFormatting>
  <conditionalFormatting sqref="Z196">
    <cfRule type="containsText" dxfId="1336" priority="885" stopIfTrue="1" operator="containsText" text="ROJO">
      <formula>NOT(ISERROR(SEARCH("ROJO",Z196)))</formula>
    </cfRule>
    <cfRule type="containsText" dxfId="1335" priority="886" stopIfTrue="1" operator="containsText" text="OK">
      <formula>NOT(ISERROR(SEARCH("OK",Z196)))</formula>
    </cfRule>
    <cfRule type="containsText" dxfId="1334" priority="887" stopIfTrue="1" operator="containsText" text="AMARILLO">
      <formula>NOT(ISERROR(SEARCH("AMARILLO",Z196)))</formula>
    </cfRule>
  </conditionalFormatting>
  <conditionalFormatting sqref="X196">
    <cfRule type="containsText" dxfId="1333" priority="884" stopIfTrue="1" operator="containsText" text="Fecha debe ser posterior a la">
      <formula>NOT(ISERROR(SEARCH("Fecha debe ser posterior a la",X196)))</formula>
    </cfRule>
  </conditionalFormatting>
  <conditionalFormatting sqref="Y196">
    <cfRule type="containsText" dxfId="1332" priority="883" stopIfTrue="1" operator="containsText" text="Fecha debe ser posterior a la">
      <formula>NOT(ISERROR(SEARCH("Fecha debe ser posterior a la",Y196)))</formula>
    </cfRule>
  </conditionalFormatting>
  <conditionalFormatting sqref="AA196">
    <cfRule type="containsText" dxfId="1331" priority="882" stopIfTrue="1" operator="containsText" text="Fecha debe ser posterior a la">
      <formula>NOT(ISERROR(SEARCH("Fecha debe ser posterior a la",AA196)))</formula>
    </cfRule>
  </conditionalFormatting>
  <conditionalFormatting sqref="Z197">
    <cfRule type="containsText" dxfId="1330" priority="881" stopIfTrue="1" operator="containsText" text="FALTA FECHA SEGUIMIENTO">
      <formula>NOT(ISERROR(SEARCH("FALTA FECHA SEGUIMIENTO",Z197)))</formula>
    </cfRule>
  </conditionalFormatting>
  <conditionalFormatting sqref="Z197">
    <cfRule type="containsText" dxfId="1329" priority="878" stopIfTrue="1" operator="containsText" text="ROJO">
      <formula>NOT(ISERROR(SEARCH("ROJO",Z197)))</formula>
    </cfRule>
    <cfRule type="containsText" dxfId="1328" priority="879" stopIfTrue="1" operator="containsText" text="OK">
      <formula>NOT(ISERROR(SEARCH("OK",Z197)))</formula>
    </cfRule>
    <cfRule type="containsText" dxfId="1327" priority="880" stopIfTrue="1" operator="containsText" text="AMARILLO">
      <formula>NOT(ISERROR(SEARCH("AMARILLO",Z197)))</formula>
    </cfRule>
  </conditionalFormatting>
  <conditionalFormatting sqref="X197">
    <cfRule type="containsText" dxfId="1326" priority="877" stopIfTrue="1" operator="containsText" text="Fecha debe ser posterior a la">
      <formula>NOT(ISERROR(SEARCH("Fecha debe ser posterior a la",X197)))</formula>
    </cfRule>
  </conditionalFormatting>
  <conditionalFormatting sqref="Y197">
    <cfRule type="containsText" dxfId="1325" priority="876" stopIfTrue="1" operator="containsText" text="Fecha debe ser posterior a la">
      <formula>NOT(ISERROR(SEARCH("Fecha debe ser posterior a la",Y197)))</formula>
    </cfRule>
  </conditionalFormatting>
  <conditionalFormatting sqref="AA197">
    <cfRule type="containsText" dxfId="1324" priority="875" stopIfTrue="1" operator="containsText" text="Fecha debe ser posterior a la">
      <formula>NOT(ISERROR(SEARCH("Fecha debe ser posterior a la",AA197)))</formula>
    </cfRule>
  </conditionalFormatting>
  <conditionalFormatting sqref="Z198">
    <cfRule type="containsText" dxfId="1323" priority="874" stopIfTrue="1" operator="containsText" text="FALTA FECHA SEGUIMIENTO">
      <formula>NOT(ISERROR(SEARCH("FALTA FECHA SEGUIMIENTO",Z198)))</formula>
    </cfRule>
  </conditionalFormatting>
  <conditionalFormatting sqref="Z198">
    <cfRule type="containsText" dxfId="1322" priority="871" stopIfTrue="1" operator="containsText" text="ROJO">
      <formula>NOT(ISERROR(SEARCH("ROJO",Z198)))</formula>
    </cfRule>
    <cfRule type="containsText" dxfId="1321" priority="872" stopIfTrue="1" operator="containsText" text="OK">
      <formula>NOT(ISERROR(SEARCH("OK",Z198)))</formula>
    </cfRule>
    <cfRule type="containsText" dxfId="1320" priority="873" stopIfTrue="1" operator="containsText" text="AMARILLO">
      <formula>NOT(ISERROR(SEARCH("AMARILLO",Z198)))</formula>
    </cfRule>
  </conditionalFormatting>
  <conditionalFormatting sqref="X198">
    <cfRule type="containsText" dxfId="1319" priority="870" stopIfTrue="1" operator="containsText" text="Fecha debe ser posterior a la">
      <formula>NOT(ISERROR(SEARCH("Fecha debe ser posterior a la",X198)))</formula>
    </cfRule>
  </conditionalFormatting>
  <conditionalFormatting sqref="Y198">
    <cfRule type="containsText" dxfId="1318" priority="869" stopIfTrue="1" operator="containsText" text="Fecha debe ser posterior a la">
      <formula>NOT(ISERROR(SEARCH("Fecha debe ser posterior a la",Y198)))</formula>
    </cfRule>
  </conditionalFormatting>
  <conditionalFormatting sqref="AA198">
    <cfRule type="containsText" dxfId="1317" priority="868" stopIfTrue="1" operator="containsText" text="Fecha debe ser posterior a la">
      <formula>NOT(ISERROR(SEARCH("Fecha debe ser posterior a la",AA198)))</formula>
    </cfRule>
  </conditionalFormatting>
  <conditionalFormatting sqref="Z199">
    <cfRule type="containsText" dxfId="1316" priority="867" stopIfTrue="1" operator="containsText" text="FALTA FECHA SEGUIMIENTO">
      <formula>NOT(ISERROR(SEARCH("FALTA FECHA SEGUIMIENTO",Z199)))</formula>
    </cfRule>
  </conditionalFormatting>
  <conditionalFormatting sqref="Z199">
    <cfRule type="containsText" dxfId="1315" priority="864" stopIfTrue="1" operator="containsText" text="ROJO">
      <formula>NOT(ISERROR(SEARCH("ROJO",Z199)))</formula>
    </cfRule>
    <cfRule type="containsText" dxfId="1314" priority="865" stopIfTrue="1" operator="containsText" text="OK">
      <formula>NOT(ISERROR(SEARCH("OK",Z199)))</formula>
    </cfRule>
    <cfRule type="containsText" dxfId="1313" priority="866" stopIfTrue="1" operator="containsText" text="AMARILLO">
      <formula>NOT(ISERROR(SEARCH("AMARILLO",Z199)))</formula>
    </cfRule>
  </conditionalFormatting>
  <conditionalFormatting sqref="X199">
    <cfRule type="containsText" dxfId="1312" priority="863" stopIfTrue="1" operator="containsText" text="Fecha debe ser posterior a la">
      <formula>NOT(ISERROR(SEARCH("Fecha debe ser posterior a la",X199)))</formula>
    </cfRule>
  </conditionalFormatting>
  <conditionalFormatting sqref="Y199">
    <cfRule type="containsText" dxfId="1311" priority="862" stopIfTrue="1" operator="containsText" text="Fecha debe ser posterior a la">
      <formula>NOT(ISERROR(SEARCH("Fecha debe ser posterior a la",Y199)))</formula>
    </cfRule>
  </conditionalFormatting>
  <conditionalFormatting sqref="AA199">
    <cfRule type="containsText" dxfId="1310" priority="861" stopIfTrue="1" operator="containsText" text="Fecha debe ser posterior a la">
      <formula>NOT(ISERROR(SEARCH("Fecha debe ser posterior a la",AA199)))</formula>
    </cfRule>
  </conditionalFormatting>
  <conditionalFormatting sqref="Z200">
    <cfRule type="containsText" dxfId="1309" priority="860" stopIfTrue="1" operator="containsText" text="FALTA FECHA SEGUIMIENTO">
      <formula>NOT(ISERROR(SEARCH("FALTA FECHA SEGUIMIENTO",Z200)))</formula>
    </cfRule>
  </conditionalFormatting>
  <conditionalFormatting sqref="Z200">
    <cfRule type="containsText" dxfId="1308" priority="857" stopIfTrue="1" operator="containsText" text="ROJO">
      <formula>NOT(ISERROR(SEARCH("ROJO",Z200)))</formula>
    </cfRule>
    <cfRule type="containsText" dxfId="1307" priority="858" stopIfTrue="1" operator="containsText" text="OK">
      <formula>NOT(ISERROR(SEARCH("OK",Z200)))</formula>
    </cfRule>
    <cfRule type="containsText" dxfId="1306" priority="859" stopIfTrue="1" operator="containsText" text="AMARILLO">
      <formula>NOT(ISERROR(SEARCH("AMARILLO",Z200)))</formula>
    </cfRule>
  </conditionalFormatting>
  <conditionalFormatting sqref="X200">
    <cfRule type="containsText" dxfId="1305" priority="856" stopIfTrue="1" operator="containsText" text="Fecha debe ser posterior a la">
      <formula>NOT(ISERROR(SEARCH("Fecha debe ser posterior a la",X200)))</formula>
    </cfRule>
  </conditionalFormatting>
  <conditionalFormatting sqref="Y200">
    <cfRule type="containsText" dxfId="1304" priority="855" stopIfTrue="1" operator="containsText" text="Fecha debe ser posterior a la">
      <formula>NOT(ISERROR(SEARCH("Fecha debe ser posterior a la",Y200)))</formula>
    </cfRule>
  </conditionalFormatting>
  <conditionalFormatting sqref="AA200">
    <cfRule type="containsText" dxfId="1303" priority="854" stopIfTrue="1" operator="containsText" text="Fecha debe ser posterior a la">
      <formula>NOT(ISERROR(SEARCH("Fecha debe ser posterior a la",AA200)))</formula>
    </cfRule>
  </conditionalFormatting>
  <conditionalFormatting sqref="Z201">
    <cfRule type="containsText" dxfId="1302" priority="853" stopIfTrue="1" operator="containsText" text="FALTA FECHA SEGUIMIENTO">
      <formula>NOT(ISERROR(SEARCH("FALTA FECHA SEGUIMIENTO",Z201)))</formula>
    </cfRule>
  </conditionalFormatting>
  <conditionalFormatting sqref="Z201">
    <cfRule type="containsText" dxfId="1301" priority="850" stopIfTrue="1" operator="containsText" text="ROJO">
      <formula>NOT(ISERROR(SEARCH("ROJO",Z201)))</formula>
    </cfRule>
    <cfRule type="containsText" dxfId="1300" priority="851" stopIfTrue="1" operator="containsText" text="OK">
      <formula>NOT(ISERROR(SEARCH("OK",Z201)))</formula>
    </cfRule>
    <cfRule type="containsText" dxfId="1299" priority="852" stopIfTrue="1" operator="containsText" text="AMARILLO">
      <formula>NOT(ISERROR(SEARCH("AMARILLO",Z201)))</formula>
    </cfRule>
  </conditionalFormatting>
  <conditionalFormatting sqref="X201">
    <cfRule type="containsText" dxfId="1298" priority="849" stopIfTrue="1" operator="containsText" text="Fecha debe ser posterior a la">
      <formula>NOT(ISERROR(SEARCH("Fecha debe ser posterior a la",X201)))</formula>
    </cfRule>
  </conditionalFormatting>
  <conditionalFormatting sqref="Y201">
    <cfRule type="containsText" dxfId="1297" priority="848" stopIfTrue="1" operator="containsText" text="Fecha debe ser posterior a la">
      <formula>NOT(ISERROR(SEARCH("Fecha debe ser posterior a la",Y201)))</formula>
    </cfRule>
  </conditionalFormatting>
  <conditionalFormatting sqref="AA201">
    <cfRule type="containsText" dxfId="1296" priority="847" stopIfTrue="1" operator="containsText" text="Fecha debe ser posterior a la">
      <formula>NOT(ISERROR(SEARCH("Fecha debe ser posterior a la",AA201)))</formula>
    </cfRule>
  </conditionalFormatting>
  <conditionalFormatting sqref="Z202">
    <cfRule type="containsText" dxfId="1295" priority="846" stopIfTrue="1" operator="containsText" text="FALTA FECHA SEGUIMIENTO">
      <formula>NOT(ISERROR(SEARCH("FALTA FECHA SEGUIMIENTO",Z202)))</formula>
    </cfRule>
  </conditionalFormatting>
  <conditionalFormatting sqref="Z202">
    <cfRule type="containsText" dxfId="1294" priority="843" stopIfTrue="1" operator="containsText" text="ROJO">
      <formula>NOT(ISERROR(SEARCH("ROJO",Z202)))</formula>
    </cfRule>
    <cfRule type="containsText" dxfId="1293" priority="844" stopIfTrue="1" operator="containsText" text="OK">
      <formula>NOT(ISERROR(SEARCH("OK",Z202)))</formula>
    </cfRule>
    <cfRule type="containsText" dxfId="1292" priority="845" stopIfTrue="1" operator="containsText" text="AMARILLO">
      <formula>NOT(ISERROR(SEARCH("AMARILLO",Z202)))</formula>
    </cfRule>
  </conditionalFormatting>
  <conditionalFormatting sqref="X202">
    <cfRule type="containsText" dxfId="1291" priority="842" stopIfTrue="1" operator="containsText" text="Fecha debe ser posterior a la">
      <formula>NOT(ISERROR(SEARCH("Fecha debe ser posterior a la",X202)))</formula>
    </cfRule>
  </conditionalFormatting>
  <conditionalFormatting sqref="Y202">
    <cfRule type="containsText" dxfId="1290" priority="841" stopIfTrue="1" operator="containsText" text="Fecha debe ser posterior a la">
      <formula>NOT(ISERROR(SEARCH("Fecha debe ser posterior a la",Y202)))</formula>
    </cfRule>
  </conditionalFormatting>
  <conditionalFormatting sqref="AA202">
    <cfRule type="containsText" dxfId="1289" priority="840" stopIfTrue="1" operator="containsText" text="Fecha debe ser posterior a la">
      <formula>NOT(ISERROR(SEARCH("Fecha debe ser posterior a la",AA202)))</formula>
    </cfRule>
  </conditionalFormatting>
  <conditionalFormatting sqref="Z203">
    <cfRule type="containsText" dxfId="1288" priority="839" stopIfTrue="1" operator="containsText" text="FALTA FECHA SEGUIMIENTO">
      <formula>NOT(ISERROR(SEARCH("FALTA FECHA SEGUIMIENTO",Z203)))</formula>
    </cfRule>
  </conditionalFormatting>
  <conditionalFormatting sqref="Z203">
    <cfRule type="containsText" dxfId="1287" priority="836" stopIfTrue="1" operator="containsText" text="ROJO">
      <formula>NOT(ISERROR(SEARCH("ROJO",Z203)))</formula>
    </cfRule>
    <cfRule type="containsText" dxfId="1286" priority="837" stopIfTrue="1" operator="containsText" text="OK">
      <formula>NOT(ISERROR(SEARCH("OK",Z203)))</formula>
    </cfRule>
    <cfRule type="containsText" dxfId="1285" priority="838" stopIfTrue="1" operator="containsText" text="AMARILLO">
      <formula>NOT(ISERROR(SEARCH("AMARILLO",Z203)))</formula>
    </cfRule>
  </conditionalFormatting>
  <conditionalFormatting sqref="X203">
    <cfRule type="containsText" dxfId="1284" priority="835" stopIfTrue="1" operator="containsText" text="Fecha debe ser posterior a la">
      <formula>NOT(ISERROR(SEARCH("Fecha debe ser posterior a la",X203)))</formula>
    </cfRule>
  </conditionalFormatting>
  <conditionalFormatting sqref="Y203">
    <cfRule type="containsText" dxfId="1283" priority="834" stopIfTrue="1" operator="containsText" text="Fecha debe ser posterior a la">
      <formula>NOT(ISERROR(SEARCH("Fecha debe ser posterior a la",Y203)))</formula>
    </cfRule>
  </conditionalFormatting>
  <conditionalFormatting sqref="AA203">
    <cfRule type="containsText" dxfId="1282" priority="833" stopIfTrue="1" operator="containsText" text="Fecha debe ser posterior a la">
      <formula>NOT(ISERROR(SEARCH("Fecha debe ser posterior a la",AA203)))</formula>
    </cfRule>
  </conditionalFormatting>
  <conditionalFormatting sqref="Z204">
    <cfRule type="containsText" dxfId="1281" priority="832" stopIfTrue="1" operator="containsText" text="FALTA FECHA SEGUIMIENTO">
      <formula>NOT(ISERROR(SEARCH("FALTA FECHA SEGUIMIENTO",Z204)))</formula>
    </cfRule>
  </conditionalFormatting>
  <conditionalFormatting sqref="Z204">
    <cfRule type="containsText" dxfId="1280" priority="829" stopIfTrue="1" operator="containsText" text="ROJO">
      <formula>NOT(ISERROR(SEARCH("ROJO",Z204)))</formula>
    </cfRule>
    <cfRule type="containsText" dxfId="1279" priority="830" stopIfTrue="1" operator="containsText" text="OK">
      <formula>NOT(ISERROR(SEARCH("OK",Z204)))</formula>
    </cfRule>
    <cfRule type="containsText" dxfId="1278" priority="831" stopIfTrue="1" operator="containsText" text="AMARILLO">
      <formula>NOT(ISERROR(SEARCH("AMARILLO",Z204)))</formula>
    </cfRule>
  </conditionalFormatting>
  <conditionalFormatting sqref="X204">
    <cfRule type="containsText" dxfId="1277" priority="828" stopIfTrue="1" operator="containsText" text="Fecha debe ser posterior a la">
      <formula>NOT(ISERROR(SEARCH("Fecha debe ser posterior a la",X204)))</formula>
    </cfRule>
  </conditionalFormatting>
  <conditionalFormatting sqref="Y204">
    <cfRule type="containsText" dxfId="1276" priority="827" stopIfTrue="1" operator="containsText" text="Fecha debe ser posterior a la">
      <formula>NOT(ISERROR(SEARCH("Fecha debe ser posterior a la",Y204)))</formula>
    </cfRule>
  </conditionalFormatting>
  <conditionalFormatting sqref="AA204">
    <cfRule type="containsText" dxfId="1275" priority="826" stopIfTrue="1" operator="containsText" text="Fecha debe ser posterior a la">
      <formula>NOT(ISERROR(SEARCH("Fecha debe ser posterior a la",AA204)))</formula>
    </cfRule>
  </conditionalFormatting>
  <conditionalFormatting sqref="Z205">
    <cfRule type="containsText" dxfId="1274" priority="825" stopIfTrue="1" operator="containsText" text="FALTA FECHA SEGUIMIENTO">
      <formula>NOT(ISERROR(SEARCH("FALTA FECHA SEGUIMIENTO",Z205)))</formula>
    </cfRule>
  </conditionalFormatting>
  <conditionalFormatting sqref="Z205">
    <cfRule type="containsText" dxfId="1273" priority="822" stopIfTrue="1" operator="containsText" text="ROJO">
      <formula>NOT(ISERROR(SEARCH("ROJO",Z205)))</formula>
    </cfRule>
    <cfRule type="containsText" dxfId="1272" priority="823" stopIfTrue="1" operator="containsText" text="OK">
      <formula>NOT(ISERROR(SEARCH("OK",Z205)))</formula>
    </cfRule>
    <cfRule type="containsText" dxfId="1271" priority="824" stopIfTrue="1" operator="containsText" text="AMARILLO">
      <formula>NOT(ISERROR(SEARCH("AMARILLO",Z205)))</formula>
    </cfRule>
  </conditionalFormatting>
  <conditionalFormatting sqref="X205">
    <cfRule type="containsText" dxfId="1270" priority="821" stopIfTrue="1" operator="containsText" text="Fecha debe ser posterior a la">
      <formula>NOT(ISERROR(SEARCH("Fecha debe ser posterior a la",X205)))</formula>
    </cfRule>
  </conditionalFormatting>
  <conditionalFormatting sqref="Y205">
    <cfRule type="containsText" dxfId="1269" priority="820" stopIfTrue="1" operator="containsText" text="Fecha debe ser posterior a la">
      <formula>NOT(ISERROR(SEARCH("Fecha debe ser posterior a la",Y205)))</formula>
    </cfRule>
  </conditionalFormatting>
  <conditionalFormatting sqref="AA205">
    <cfRule type="containsText" dxfId="1268" priority="819" stopIfTrue="1" operator="containsText" text="Fecha debe ser posterior a la">
      <formula>NOT(ISERROR(SEARCH("Fecha debe ser posterior a la",AA205)))</formula>
    </cfRule>
  </conditionalFormatting>
  <conditionalFormatting sqref="Z206">
    <cfRule type="containsText" dxfId="1267" priority="818" stopIfTrue="1" operator="containsText" text="FALTA FECHA SEGUIMIENTO">
      <formula>NOT(ISERROR(SEARCH("FALTA FECHA SEGUIMIENTO",Z206)))</formula>
    </cfRule>
  </conditionalFormatting>
  <conditionalFormatting sqref="Z206">
    <cfRule type="containsText" dxfId="1266" priority="815" stopIfTrue="1" operator="containsText" text="ROJO">
      <formula>NOT(ISERROR(SEARCH("ROJO",Z206)))</formula>
    </cfRule>
    <cfRule type="containsText" dxfId="1265" priority="816" stopIfTrue="1" operator="containsText" text="OK">
      <formula>NOT(ISERROR(SEARCH("OK",Z206)))</formula>
    </cfRule>
    <cfRule type="containsText" dxfId="1264" priority="817" stopIfTrue="1" operator="containsText" text="AMARILLO">
      <formula>NOT(ISERROR(SEARCH("AMARILLO",Z206)))</formula>
    </cfRule>
  </conditionalFormatting>
  <conditionalFormatting sqref="X206">
    <cfRule type="containsText" dxfId="1263" priority="814" stopIfTrue="1" operator="containsText" text="Fecha debe ser posterior a la">
      <formula>NOT(ISERROR(SEARCH("Fecha debe ser posterior a la",X206)))</formula>
    </cfRule>
  </conditionalFormatting>
  <conditionalFormatting sqref="Y206">
    <cfRule type="containsText" dxfId="1262" priority="813" stopIfTrue="1" operator="containsText" text="Fecha debe ser posterior a la">
      <formula>NOT(ISERROR(SEARCH("Fecha debe ser posterior a la",Y206)))</formula>
    </cfRule>
  </conditionalFormatting>
  <conditionalFormatting sqref="AA206">
    <cfRule type="containsText" dxfId="1261" priority="812" stopIfTrue="1" operator="containsText" text="Fecha debe ser posterior a la">
      <formula>NOT(ISERROR(SEARCH("Fecha debe ser posterior a la",AA206)))</formula>
    </cfRule>
  </conditionalFormatting>
  <conditionalFormatting sqref="Z207">
    <cfRule type="containsText" dxfId="1260" priority="811" stopIfTrue="1" operator="containsText" text="FALTA FECHA SEGUIMIENTO">
      <formula>NOT(ISERROR(SEARCH("FALTA FECHA SEGUIMIENTO",Z207)))</formula>
    </cfRule>
  </conditionalFormatting>
  <conditionalFormatting sqref="Z207">
    <cfRule type="containsText" dxfId="1259" priority="808" stopIfTrue="1" operator="containsText" text="ROJO">
      <formula>NOT(ISERROR(SEARCH("ROJO",Z207)))</formula>
    </cfRule>
    <cfRule type="containsText" dxfId="1258" priority="809" stopIfTrue="1" operator="containsText" text="OK">
      <formula>NOT(ISERROR(SEARCH("OK",Z207)))</formula>
    </cfRule>
    <cfRule type="containsText" dxfId="1257" priority="810" stopIfTrue="1" operator="containsText" text="AMARILLO">
      <formula>NOT(ISERROR(SEARCH("AMARILLO",Z207)))</formula>
    </cfRule>
  </conditionalFormatting>
  <conditionalFormatting sqref="X207">
    <cfRule type="containsText" dxfId="1256" priority="807" stopIfTrue="1" operator="containsText" text="Fecha debe ser posterior a la">
      <formula>NOT(ISERROR(SEARCH("Fecha debe ser posterior a la",X207)))</formula>
    </cfRule>
  </conditionalFormatting>
  <conditionalFormatting sqref="Y207">
    <cfRule type="containsText" dxfId="1255" priority="806" stopIfTrue="1" operator="containsText" text="Fecha debe ser posterior a la">
      <formula>NOT(ISERROR(SEARCH("Fecha debe ser posterior a la",Y207)))</formula>
    </cfRule>
  </conditionalFormatting>
  <conditionalFormatting sqref="AA207">
    <cfRule type="containsText" dxfId="1254" priority="805" stopIfTrue="1" operator="containsText" text="Fecha debe ser posterior a la">
      <formula>NOT(ISERROR(SEARCH("Fecha debe ser posterior a la",AA207)))</formula>
    </cfRule>
  </conditionalFormatting>
  <conditionalFormatting sqref="AZ10">
    <cfRule type="containsText" dxfId="1253" priority="804" stopIfTrue="1" operator="containsText" text="Fecha debe ser posterior a la">
      <formula>NOT(ISERROR(SEARCH("Fecha debe ser posterior a la",AZ10)))</formula>
    </cfRule>
  </conditionalFormatting>
  <conditionalFormatting sqref="BP190">
    <cfRule type="containsText" dxfId="1252" priority="802" stopIfTrue="1" operator="containsText" text="Cumplida">
      <formula>NOT(ISERROR(SEARCH("Cumplida",BP190)))</formula>
    </cfRule>
    <cfRule type="containsText" dxfId="1251" priority="803" stopIfTrue="1" operator="containsText" text="Pendiente">
      <formula>NOT(ISERROR(SEARCH("Pendiente",BP190)))</formula>
    </cfRule>
  </conditionalFormatting>
  <conditionalFormatting sqref="BP191:BP200 BP202:BP207">
    <cfRule type="containsText" dxfId="1250" priority="800" stopIfTrue="1" operator="containsText" text="Cumplida">
      <formula>NOT(ISERROR(SEARCH("Cumplida",BP191)))</formula>
    </cfRule>
    <cfRule type="containsText" dxfId="1249" priority="801" stopIfTrue="1" operator="containsText" text="Pendiente">
      <formula>NOT(ISERROR(SEARCH("Pendiente",BP191)))</formula>
    </cfRule>
  </conditionalFormatting>
  <conditionalFormatting sqref="BI217:BI218 BA217:BA218 BF217:BF218 BN217:BN218 X217:Y218 AA217:AA218 AH217:AH218">
    <cfRule type="containsText" dxfId="1248" priority="795" stopIfTrue="1" operator="containsText" text="Fecha debe ser posterior a la">
      <formula>NOT(ISERROR(SEARCH("Fecha debe ser posterior a la",X217)))</formula>
    </cfRule>
  </conditionalFormatting>
  <conditionalFormatting sqref="Z217:Z218">
    <cfRule type="containsText" dxfId="1247" priority="799" stopIfTrue="1" operator="containsText" text="FALTA FECHA SEGUIMIENTO">
      <formula>NOT(ISERROR(SEARCH("FALTA FECHA SEGUIMIENTO",Z217)))</formula>
    </cfRule>
  </conditionalFormatting>
  <conditionalFormatting sqref="Z217:Z218">
    <cfRule type="containsText" dxfId="1246" priority="796" stopIfTrue="1" operator="containsText" text="ROJO">
      <formula>NOT(ISERROR(SEARCH("ROJO",Z217)))</formula>
    </cfRule>
    <cfRule type="containsText" dxfId="1245" priority="797" stopIfTrue="1" operator="containsText" text="OK">
      <formula>NOT(ISERROR(SEARCH("OK",Z217)))</formula>
    </cfRule>
    <cfRule type="containsText" dxfId="1244" priority="798" stopIfTrue="1" operator="containsText" text="AMARILLO">
      <formula>NOT(ISERROR(SEARCH("AMARILLO",Z217)))</formula>
    </cfRule>
  </conditionalFormatting>
  <conditionalFormatting sqref="AG217:AG218">
    <cfRule type="containsText" dxfId="1243" priority="794" stopIfTrue="1" operator="containsText" text="FALTA FECHA SEGUIMIENTO">
      <formula>NOT(ISERROR(SEARCH("FALTA FECHA SEGUIMIENTO",AG217)))</formula>
    </cfRule>
  </conditionalFormatting>
  <conditionalFormatting sqref="AG217:AG218">
    <cfRule type="containsText" dxfId="1242" priority="791" stopIfTrue="1" operator="containsText" text="ROJO">
      <formula>NOT(ISERROR(SEARCH("ROJO",AG217)))</formula>
    </cfRule>
    <cfRule type="containsText" dxfId="1241" priority="792" stopIfTrue="1" operator="containsText" text="OK">
      <formula>NOT(ISERROR(SEARCH("OK",AG217)))</formula>
    </cfRule>
    <cfRule type="containsText" dxfId="1240" priority="793" stopIfTrue="1" operator="containsText" text="AMARILLO">
      <formula>NOT(ISERROR(SEARCH("AMARILLO",AG217)))</formula>
    </cfRule>
  </conditionalFormatting>
  <conditionalFormatting sqref="AZ217:AZ218">
    <cfRule type="containsText" dxfId="1239" priority="790" stopIfTrue="1" operator="containsText" text="Fecha debe ser posterior a la">
      <formula>NOT(ISERROR(SEARCH("Fecha debe ser posterior a la",AZ217)))</formula>
    </cfRule>
  </conditionalFormatting>
  <conditionalFormatting sqref="AK15">
    <cfRule type="containsText" dxfId="1238" priority="789" stopIfTrue="1" operator="containsText" text="Fecha debe ser posterior a la">
      <formula>NOT(ISERROR(SEARCH("Fecha debe ser posterior a la",AK15)))</formula>
    </cfRule>
  </conditionalFormatting>
  <conditionalFormatting sqref="AK10">
    <cfRule type="containsText" dxfId="1237" priority="788" stopIfTrue="1" operator="containsText" text="Fecha debe ser posterior a la">
      <formula>NOT(ISERROR(SEARCH("Fecha debe ser posterior a la",AK10)))</formula>
    </cfRule>
  </conditionalFormatting>
  <conditionalFormatting sqref="AK180">
    <cfRule type="containsText" dxfId="1236" priority="787" stopIfTrue="1" operator="containsText" text="Fecha debe ser posterior a la">
      <formula>NOT(ISERROR(SEARCH("Fecha debe ser posterior a la",AK180)))</formula>
    </cfRule>
  </conditionalFormatting>
  <conditionalFormatting sqref="AK181">
    <cfRule type="containsText" dxfId="1235" priority="786" stopIfTrue="1" operator="containsText" text="Fecha debe ser posterior a la">
      <formula>NOT(ISERROR(SEARCH("Fecha debe ser posterior a la",AK181)))</formula>
    </cfRule>
  </conditionalFormatting>
  <conditionalFormatting sqref="AO182:AO183">
    <cfRule type="containsText" dxfId="1234" priority="785" stopIfTrue="1" operator="containsText" text="FALTA FECHA SEGUIMIENTO">
      <formula>NOT(ISERROR(SEARCH("FALTA FECHA SEGUIMIENTO",AO182)))</formula>
    </cfRule>
  </conditionalFormatting>
  <conditionalFormatting sqref="AO182:AO183">
    <cfRule type="containsText" dxfId="1233" priority="782" stopIfTrue="1" operator="containsText" text="ROJO">
      <formula>NOT(ISERROR(SEARCH("ROJO",AO182)))</formula>
    </cfRule>
    <cfRule type="containsText" dxfId="1232" priority="783" stopIfTrue="1" operator="containsText" text="OK">
      <formula>NOT(ISERROR(SEARCH("OK",AO182)))</formula>
    </cfRule>
    <cfRule type="containsText" dxfId="1231" priority="784" stopIfTrue="1" operator="containsText" text="AMARILLO">
      <formula>NOT(ISERROR(SEARCH("AMARILLO",AO182)))</formula>
    </cfRule>
  </conditionalFormatting>
  <conditionalFormatting sqref="AP182 AK183">
    <cfRule type="containsText" dxfId="1230" priority="781" stopIfTrue="1" operator="containsText" text="Fecha debe ser posterior a la">
      <formula>NOT(ISERROR(SEARCH("Fecha debe ser posterior a la",AK182)))</formula>
    </cfRule>
  </conditionalFormatting>
  <conditionalFormatting sqref="AK182">
    <cfRule type="containsText" dxfId="1229" priority="780" stopIfTrue="1" operator="containsText" text="Fecha debe ser posterior a la">
      <formula>NOT(ISERROR(SEARCH("Fecha debe ser posterior a la",AK182)))</formula>
    </cfRule>
  </conditionalFormatting>
  <conditionalFormatting sqref="AO186">
    <cfRule type="containsText" dxfId="1228" priority="779" stopIfTrue="1" operator="containsText" text="FALTA FECHA SEGUIMIENTO">
      <formula>NOT(ISERROR(SEARCH("FALTA FECHA SEGUIMIENTO",AO186)))</formula>
    </cfRule>
  </conditionalFormatting>
  <conditionalFormatting sqref="AO186">
    <cfRule type="containsText" dxfId="1227" priority="776" stopIfTrue="1" operator="containsText" text="ROJO">
      <formula>NOT(ISERROR(SEARCH("ROJO",AO186)))</formula>
    </cfRule>
    <cfRule type="containsText" dxfId="1226" priority="777" stopIfTrue="1" operator="containsText" text="OK">
      <formula>NOT(ISERROR(SEARCH("OK",AO186)))</formula>
    </cfRule>
    <cfRule type="containsText" dxfId="1225" priority="778" stopIfTrue="1" operator="containsText" text="AMARILLO">
      <formula>NOT(ISERROR(SEARCH("AMARILLO",AO186)))</formula>
    </cfRule>
  </conditionalFormatting>
  <conditionalFormatting sqref="AK186">
    <cfRule type="containsText" dxfId="1224" priority="775" stopIfTrue="1" operator="containsText" text="Fecha debe ser posterior a la">
      <formula>NOT(ISERROR(SEARCH("Fecha debe ser posterior a la",AK186)))</formula>
    </cfRule>
  </conditionalFormatting>
  <conditionalFormatting sqref="AO188">
    <cfRule type="containsText" dxfId="1223" priority="774" stopIfTrue="1" operator="containsText" text="FALTA FECHA SEGUIMIENTO">
      <formula>NOT(ISERROR(SEARCH("FALTA FECHA SEGUIMIENTO",AO188)))</formula>
    </cfRule>
  </conditionalFormatting>
  <conditionalFormatting sqref="AO188">
    <cfRule type="containsText" dxfId="1222" priority="771" stopIfTrue="1" operator="containsText" text="ROJO">
      <formula>NOT(ISERROR(SEARCH("ROJO",AO188)))</formula>
    </cfRule>
    <cfRule type="containsText" dxfId="1221" priority="772" stopIfTrue="1" operator="containsText" text="OK">
      <formula>NOT(ISERROR(SEARCH("OK",AO188)))</formula>
    </cfRule>
    <cfRule type="containsText" dxfId="1220" priority="773" stopIfTrue="1" operator="containsText" text="AMARILLO">
      <formula>NOT(ISERROR(SEARCH("AMARILLO",AO188)))</formula>
    </cfRule>
  </conditionalFormatting>
  <conditionalFormatting sqref="AK188">
    <cfRule type="containsText" dxfId="1219" priority="770" stopIfTrue="1" operator="containsText" text="Fecha debe ser posterior a la">
      <formula>NOT(ISERROR(SEARCH("Fecha debe ser posterior a la",AK188)))</formula>
    </cfRule>
  </conditionalFormatting>
  <conditionalFormatting sqref="AO205">
    <cfRule type="containsText" dxfId="1218" priority="769" stopIfTrue="1" operator="containsText" text="FALTA FECHA SEGUIMIENTO">
      <formula>NOT(ISERROR(SEARCH("FALTA FECHA SEGUIMIENTO",AO205)))</formula>
    </cfRule>
  </conditionalFormatting>
  <conditionalFormatting sqref="AO205">
    <cfRule type="containsText" dxfId="1217" priority="766" stopIfTrue="1" operator="containsText" text="ROJO">
      <formula>NOT(ISERROR(SEARCH("ROJO",AO205)))</formula>
    </cfRule>
    <cfRule type="containsText" dxfId="1216" priority="767" stopIfTrue="1" operator="containsText" text="OK">
      <formula>NOT(ISERROR(SEARCH("OK",AO205)))</formula>
    </cfRule>
    <cfRule type="containsText" dxfId="1215" priority="768" stopIfTrue="1" operator="containsText" text="AMARILLO">
      <formula>NOT(ISERROR(SEARCH("AMARILLO",AO205)))</formula>
    </cfRule>
  </conditionalFormatting>
  <conditionalFormatting sqref="AK34">
    <cfRule type="containsText" dxfId="1214" priority="765" stopIfTrue="1" operator="containsText" text="Fecha debe ser posterior a la">
      <formula>NOT(ISERROR(SEARCH("Fecha debe ser posterior a la",AK34)))</formula>
    </cfRule>
  </conditionalFormatting>
  <conditionalFormatting sqref="AO190">
    <cfRule type="containsText" dxfId="1213" priority="764" stopIfTrue="1" operator="containsText" text="FALTA FECHA SEGUIMIENTO">
      <formula>NOT(ISERROR(SEARCH("FALTA FECHA SEGUIMIENTO",AO190)))</formula>
    </cfRule>
  </conditionalFormatting>
  <conditionalFormatting sqref="AO190">
    <cfRule type="containsText" dxfId="1212" priority="761" stopIfTrue="1" operator="containsText" text="ROJO">
      <formula>NOT(ISERROR(SEARCH("ROJO",AO190)))</formula>
    </cfRule>
    <cfRule type="containsText" dxfId="1211" priority="762" stopIfTrue="1" operator="containsText" text="OK">
      <formula>NOT(ISERROR(SEARCH("OK",AO190)))</formula>
    </cfRule>
    <cfRule type="containsText" dxfId="1210" priority="763" stopIfTrue="1" operator="containsText" text="AMARILLO">
      <formula>NOT(ISERROR(SEARCH("AMARILLO",AO190)))</formula>
    </cfRule>
  </conditionalFormatting>
  <conditionalFormatting sqref="AK190">
    <cfRule type="containsText" dxfId="1209" priority="760" stopIfTrue="1" operator="containsText" text="Fecha debe ser posterior a la">
      <formula>NOT(ISERROR(SEARCH("Fecha debe ser posterior a la",AK190)))</formula>
    </cfRule>
  </conditionalFormatting>
  <conditionalFormatting sqref="AP192 AK192">
    <cfRule type="containsText" dxfId="1208" priority="755" stopIfTrue="1" operator="containsText" text="Fecha debe ser posterior a la">
      <formula>NOT(ISERROR(SEARCH("Fecha debe ser posterior a la",AK192)))</formula>
    </cfRule>
  </conditionalFormatting>
  <conditionalFormatting sqref="AO192">
    <cfRule type="containsText" dxfId="1207" priority="759" stopIfTrue="1" operator="containsText" text="FALTA FECHA SEGUIMIENTO">
      <formula>NOT(ISERROR(SEARCH("FALTA FECHA SEGUIMIENTO",AO192)))</formula>
    </cfRule>
  </conditionalFormatting>
  <conditionalFormatting sqref="AO192">
    <cfRule type="containsText" dxfId="1206" priority="756" stopIfTrue="1" operator="containsText" text="ROJO">
      <formula>NOT(ISERROR(SEARCH("ROJO",AO192)))</formula>
    </cfRule>
    <cfRule type="containsText" dxfId="1205" priority="757" stopIfTrue="1" operator="containsText" text="OK">
      <formula>NOT(ISERROR(SEARCH("OK",AO192)))</formula>
    </cfRule>
    <cfRule type="containsText" dxfId="1204" priority="758" stopIfTrue="1" operator="containsText" text="AMARILLO">
      <formula>NOT(ISERROR(SEARCH("AMARILLO",AO192)))</formula>
    </cfRule>
  </conditionalFormatting>
  <conditionalFormatting sqref="AO194">
    <cfRule type="containsText" dxfId="1203" priority="754" stopIfTrue="1" operator="containsText" text="FALTA FECHA SEGUIMIENTO">
      <formula>NOT(ISERROR(SEARCH("FALTA FECHA SEGUIMIENTO",AO194)))</formula>
    </cfRule>
  </conditionalFormatting>
  <conditionalFormatting sqref="AO194">
    <cfRule type="containsText" dxfId="1202" priority="751" stopIfTrue="1" operator="containsText" text="ROJO">
      <formula>NOT(ISERROR(SEARCH("ROJO",AO194)))</formula>
    </cfRule>
    <cfRule type="containsText" dxfId="1201" priority="752" stopIfTrue="1" operator="containsText" text="OK">
      <formula>NOT(ISERROR(SEARCH("OK",AO194)))</formula>
    </cfRule>
    <cfRule type="containsText" dxfId="1200" priority="753" stopIfTrue="1" operator="containsText" text="AMARILLO">
      <formula>NOT(ISERROR(SEARCH("AMARILLO",AO194)))</formula>
    </cfRule>
  </conditionalFormatting>
  <conditionalFormatting sqref="AP196 AK196">
    <cfRule type="containsText" dxfId="1199" priority="746" stopIfTrue="1" operator="containsText" text="Fecha debe ser posterior a la">
      <formula>NOT(ISERROR(SEARCH("Fecha debe ser posterior a la",AK196)))</formula>
    </cfRule>
  </conditionalFormatting>
  <conditionalFormatting sqref="AO196">
    <cfRule type="containsText" dxfId="1198" priority="750" stopIfTrue="1" operator="containsText" text="FALTA FECHA SEGUIMIENTO">
      <formula>NOT(ISERROR(SEARCH("FALTA FECHA SEGUIMIENTO",AO196)))</formula>
    </cfRule>
  </conditionalFormatting>
  <conditionalFormatting sqref="AO196">
    <cfRule type="containsText" dxfId="1197" priority="747" stopIfTrue="1" operator="containsText" text="ROJO">
      <formula>NOT(ISERROR(SEARCH("ROJO",AO196)))</formula>
    </cfRule>
    <cfRule type="containsText" dxfId="1196" priority="748" stopIfTrue="1" operator="containsText" text="OK">
      <formula>NOT(ISERROR(SEARCH("OK",AO196)))</formula>
    </cfRule>
    <cfRule type="containsText" dxfId="1195" priority="749" stopIfTrue="1" operator="containsText" text="AMARILLO">
      <formula>NOT(ISERROR(SEARCH("AMARILLO",AO196)))</formula>
    </cfRule>
  </conditionalFormatting>
  <conditionalFormatting sqref="AP197 AK197">
    <cfRule type="containsText" dxfId="1194" priority="741" stopIfTrue="1" operator="containsText" text="Fecha debe ser posterior a la">
      <formula>NOT(ISERROR(SEARCH("Fecha debe ser posterior a la",AK197)))</formula>
    </cfRule>
  </conditionalFormatting>
  <conditionalFormatting sqref="AO197">
    <cfRule type="containsText" dxfId="1193" priority="745" stopIfTrue="1" operator="containsText" text="FALTA FECHA SEGUIMIENTO">
      <formula>NOT(ISERROR(SEARCH("FALTA FECHA SEGUIMIENTO",AO197)))</formula>
    </cfRule>
  </conditionalFormatting>
  <conditionalFormatting sqref="AO197">
    <cfRule type="containsText" dxfId="1192" priority="742" stopIfTrue="1" operator="containsText" text="ROJO">
      <formula>NOT(ISERROR(SEARCH("ROJO",AO197)))</formula>
    </cfRule>
    <cfRule type="containsText" dxfId="1191" priority="743" stopIfTrue="1" operator="containsText" text="OK">
      <formula>NOT(ISERROR(SEARCH("OK",AO197)))</formula>
    </cfRule>
    <cfRule type="containsText" dxfId="1190" priority="744" stopIfTrue="1" operator="containsText" text="AMARILLO">
      <formula>NOT(ISERROR(SEARCH("AMARILLO",AO197)))</formula>
    </cfRule>
  </conditionalFormatting>
  <conditionalFormatting sqref="AP203 AK203">
    <cfRule type="containsText" dxfId="1189" priority="736" stopIfTrue="1" operator="containsText" text="Fecha debe ser posterior a la">
      <formula>NOT(ISERROR(SEARCH("Fecha debe ser posterior a la",AK203)))</formula>
    </cfRule>
  </conditionalFormatting>
  <conditionalFormatting sqref="AO203">
    <cfRule type="containsText" dxfId="1188" priority="740" stopIfTrue="1" operator="containsText" text="FALTA FECHA SEGUIMIENTO">
      <formula>NOT(ISERROR(SEARCH("FALTA FECHA SEGUIMIENTO",AO203)))</formula>
    </cfRule>
  </conditionalFormatting>
  <conditionalFormatting sqref="AO203">
    <cfRule type="containsText" dxfId="1187" priority="737" stopIfTrue="1" operator="containsText" text="ROJO">
      <formula>NOT(ISERROR(SEARCH("ROJO",AO203)))</formula>
    </cfRule>
    <cfRule type="containsText" dxfId="1186" priority="738" stopIfTrue="1" operator="containsText" text="OK">
      <formula>NOT(ISERROR(SEARCH("OK",AO203)))</formula>
    </cfRule>
    <cfRule type="containsText" dxfId="1185" priority="739" stopIfTrue="1" operator="containsText" text="AMARILLO">
      <formula>NOT(ISERROR(SEARCH("AMARILLO",AO203)))</formula>
    </cfRule>
  </conditionalFormatting>
  <conditionalFormatting sqref="AP207 AK207">
    <cfRule type="containsText" dxfId="1184" priority="731" stopIfTrue="1" operator="containsText" text="Fecha debe ser posterior a la">
      <formula>NOT(ISERROR(SEARCH("Fecha debe ser posterior a la",AK207)))</formula>
    </cfRule>
  </conditionalFormatting>
  <conditionalFormatting sqref="AO207">
    <cfRule type="containsText" dxfId="1183" priority="735" stopIfTrue="1" operator="containsText" text="FALTA FECHA SEGUIMIENTO">
      <formula>NOT(ISERROR(SEARCH("FALTA FECHA SEGUIMIENTO",AO207)))</formula>
    </cfRule>
  </conditionalFormatting>
  <conditionalFormatting sqref="AO207">
    <cfRule type="containsText" dxfId="1182" priority="732" stopIfTrue="1" operator="containsText" text="ROJO">
      <formula>NOT(ISERROR(SEARCH("ROJO",AO207)))</formula>
    </cfRule>
    <cfRule type="containsText" dxfId="1181" priority="733" stopIfTrue="1" operator="containsText" text="OK">
      <formula>NOT(ISERROR(SEARCH("OK",AO207)))</formula>
    </cfRule>
    <cfRule type="containsText" dxfId="1180" priority="734" stopIfTrue="1" operator="containsText" text="AMARILLO">
      <formula>NOT(ISERROR(SEARCH("AMARILLO",AO207)))</formula>
    </cfRule>
  </conditionalFormatting>
  <conditionalFormatting sqref="AP217:AP218 AK217:AK218">
    <cfRule type="containsText" dxfId="1179" priority="730" stopIfTrue="1" operator="containsText" text="Fecha debe ser posterior a la">
      <formula>NOT(ISERROR(SEARCH("Fecha debe ser posterior a la",AK217)))</formula>
    </cfRule>
  </conditionalFormatting>
  <conditionalFormatting sqref="AO217">
    <cfRule type="containsText" dxfId="1178" priority="729" stopIfTrue="1" operator="containsText" text="FALTA FECHA SEGUIMIENTO">
      <formula>NOT(ISERROR(SEARCH("FALTA FECHA SEGUIMIENTO",AO217)))</formula>
    </cfRule>
  </conditionalFormatting>
  <conditionalFormatting sqref="AO217">
    <cfRule type="containsText" dxfId="1177" priority="726" stopIfTrue="1" operator="containsText" text="ROJO">
      <formula>NOT(ISERROR(SEARCH("ROJO",AO217)))</formula>
    </cfRule>
    <cfRule type="containsText" dxfId="1176" priority="727" stopIfTrue="1" operator="containsText" text="OK">
      <formula>NOT(ISERROR(SEARCH("OK",AO217)))</formula>
    </cfRule>
    <cfRule type="containsText" dxfId="1175" priority="728" stopIfTrue="1" operator="containsText" text="AMARILLO">
      <formula>NOT(ISERROR(SEARCH("AMARILLO",AO217)))</formula>
    </cfRule>
  </conditionalFormatting>
  <conditionalFormatting sqref="AO218">
    <cfRule type="containsText" dxfId="1174" priority="725" stopIfTrue="1" operator="containsText" text="FALTA FECHA SEGUIMIENTO">
      <formula>NOT(ISERROR(SEARCH("FALTA FECHA SEGUIMIENTO",AO218)))</formula>
    </cfRule>
  </conditionalFormatting>
  <conditionalFormatting sqref="AO218">
    <cfRule type="containsText" dxfId="1173" priority="722" stopIfTrue="1" operator="containsText" text="ROJO">
      <formula>NOT(ISERROR(SEARCH("ROJO",AO218)))</formula>
    </cfRule>
    <cfRule type="containsText" dxfId="1172" priority="723" stopIfTrue="1" operator="containsText" text="OK">
      <formula>NOT(ISERROR(SEARCH("OK",AO218)))</formula>
    </cfRule>
    <cfRule type="containsText" dxfId="1171" priority="724" stopIfTrue="1" operator="containsText" text="AMARILLO">
      <formula>NOT(ISERROR(SEARCH("AMARILLO",AO218)))</formula>
    </cfRule>
  </conditionalFormatting>
  <conditionalFormatting sqref="AP195 AK195">
    <cfRule type="containsText" dxfId="1170" priority="717" stopIfTrue="1" operator="containsText" text="Fecha debe ser posterior a la">
      <formula>NOT(ISERROR(SEARCH("Fecha debe ser posterior a la",AK195)))</formula>
    </cfRule>
  </conditionalFormatting>
  <conditionalFormatting sqref="AO195">
    <cfRule type="containsText" dxfId="1169" priority="721" stopIfTrue="1" operator="containsText" text="FALTA FECHA SEGUIMIENTO">
      <formula>NOT(ISERROR(SEARCH("FALTA FECHA SEGUIMIENTO",AO195)))</formula>
    </cfRule>
  </conditionalFormatting>
  <conditionalFormatting sqref="AO195">
    <cfRule type="containsText" dxfId="1168" priority="718" stopIfTrue="1" operator="containsText" text="ROJO">
      <formula>NOT(ISERROR(SEARCH("ROJO",AO195)))</formula>
    </cfRule>
    <cfRule type="containsText" dxfId="1167" priority="719" stopIfTrue="1" operator="containsText" text="OK">
      <formula>NOT(ISERROR(SEARCH("OK",AO195)))</formula>
    </cfRule>
    <cfRule type="containsText" dxfId="1166" priority="720" stopIfTrue="1" operator="containsText" text="AMARILLO">
      <formula>NOT(ISERROR(SEARCH("AMARILLO",AO195)))</formula>
    </cfRule>
  </conditionalFormatting>
  <conditionalFormatting sqref="AK202">
    <cfRule type="containsText" dxfId="1165" priority="712" stopIfTrue="1" operator="containsText" text="Fecha debe ser posterior a la">
      <formula>NOT(ISERROR(SEARCH("Fecha debe ser posterior a la",AK202)))</formula>
    </cfRule>
  </conditionalFormatting>
  <conditionalFormatting sqref="AO202">
    <cfRule type="containsText" dxfId="1164" priority="716" stopIfTrue="1" operator="containsText" text="FALTA FECHA SEGUIMIENTO">
      <formula>NOT(ISERROR(SEARCH("FALTA FECHA SEGUIMIENTO",AO202)))</formula>
    </cfRule>
  </conditionalFormatting>
  <conditionalFormatting sqref="AO202">
    <cfRule type="containsText" dxfId="1163" priority="713" stopIfTrue="1" operator="containsText" text="ROJO">
      <formula>NOT(ISERROR(SEARCH("ROJO",AO202)))</formula>
    </cfRule>
    <cfRule type="containsText" dxfId="1162" priority="714" stopIfTrue="1" operator="containsText" text="OK">
      <formula>NOT(ISERROR(SEARCH("OK",AO202)))</formula>
    </cfRule>
    <cfRule type="containsText" dxfId="1161" priority="715" stopIfTrue="1" operator="containsText" text="AMARILLO">
      <formula>NOT(ISERROR(SEARCH("AMARILLO",AO202)))</formula>
    </cfRule>
  </conditionalFormatting>
  <conditionalFormatting sqref="AK17 AP17">
    <cfRule type="containsText" dxfId="1160" priority="707" stopIfTrue="1" operator="containsText" text="Fecha debe ser posterior a la">
      <formula>NOT(ISERROR(SEARCH("Fecha debe ser posterior a la",AK17)))</formula>
    </cfRule>
  </conditionalFormatting>
  <conditionalFormatting sqref="AO17">
    <cfRule type="containsText" dxfId="1159" priority="711" stopIfTrue="1" operator="containsText" text="FALTA FECHA SEGUIMIENTO">
      <formula>NOT(ISERROR(SEARCH("FALTA FECHA SEGUIMIENTO",AO17)))</formula>
    </cfRule>
  </conditionalFormatting>
  <conditionalFormatting sqref="AO17">
    <cfRule type="containsText" dxfId="1158" priority="708" stopIfTrue="1" operator="containsText" text="ROJO">
      <formula>NOT(ISERROR(SEARCH("ROJO",AO17)))</formula>
    </cfRule>
    <cfRule type="containsText" dxfId="1157" priority="709" stopIfTrue="1" operator="containsText" text="OK">
      <formula>NOT(ISERROR(SEARCH("OK",AO17)))</formula>
    </cfRule>
    <cfRule type="containsText" dxfId="1156" priority="710" stopIfTrue="1" operator="containsText" text="AMARILLO">
      <formula>NOT(ISERROR(SEARCH("AMARILLO",AO17)))</formula>
    </cfRule>
  </conditionalFormatting>
  <conditionalFormatting sqref="AP18 AK18">
    <cfRule type="containsText" dxfId="1155" priority="702" stopIfTrue="1" operator="containsText" text="Fecha debe ser posterior a la">
      <formula>NOT(ISERROR(SEARCH("Fecha debe ser posterior a la",AK18)))</formula>
    </cfRule>
  </conditionalFormatting>
  <conditionalFormatting sqref="AO18">
    <cfRule type="containsText" dxfId="1154" priority="706" stopIfTrue="1" operator="containsText" text="FALTA FECHA SEGUIMIENTO">
      <formula>NOT(ISERROR(SEARCH("FALTA FECHA SEGUIMIENTO",AO18)))</formula>
    </cfRule>
  </conditionalFormatting>
  <conditionalFormatting sqref="AO18">
    <cfRule type="containsText" dxfId="1153" priority="703" stopIfTrue="1" operator="containsText" text="ROJO">
      <formula>NOT(ISERROR(SEARCH("ROJO",AO18)))</formula>
    </cfRule>
    <cfRule type="containsText" dxfId="1152" priority="704" stopIfTrue="1" operator="containsText" text="OK">
      <formula>NOT(ISERROR(SEARCH("OK",AO18)))</formula>
    </cfRule>
    <cfRule type="containsText" dxfId="1151" priority="705" stopIfTrue="1" operator="containsText" text="AMARILLO">
      <formula>NOT(ISERROR(SEARCH("AMARILLO",AO18)))</formula>
    </cfRule>
  </conditionalFormatting>
  <conditionalFormatting sqref="AK19">
    <cfRule type="containsText" dxfId="1150" priority="697" stopIfTrue="1" operator="containsText" text="Fecha debe ser posterior a la">
      <formula>NOT(ISERROR(SEARCH("Fecha debe ser posterior a la",AK19)))</formula>
    </cfRule>
  </conditionalFormatting>
  <conditionalFormatting sqref="AO19">
    <cfRule type="containsText" dxfId="1149" priority="701" stopIfTrue="1" operator="containsText" text="FALTA FECHA SEGUIMIENTO">
      <formula>NOT(ISERROR(SEARCH("FALTA FECHA SEGUIMIENTO",AO19)))</formula>
    </cfRule>
  </conditionalFormatting>
  <conditionalFormatting sqref="AO19">
    <cfRule type="containsText" dxfId="1148" priority="698" stopIfTrue="1" operator="containsText" text="ROJO">
      <formula>NOT(ISERROR(SEARCH("ROJO",AO19)))</formula>
    </cfRule>
    <cfRule type="containsText" dxfId="1147" priority="699" stopIfTrue="1" operator="containsText" text="OK">
      <formula>NOT(ISERROR(SEARCH("OK",AO19)))</formula>
    </cfRule>
    <cfRule type="containsText" dxfId="1146" priority="700" stopIfTrue="1" operator="containsText" text="AMARILLO">
      <formula>NOT(ISERROR(SEARCH("AMARILLO",AO19)))</formula>
    </cfRule>
  </conditionalFormatting>
  <conditionalFormatting sqref="AO20">
    <cfRule type="containsText" dxfId="1145" priority="696" stopIfTrue="1" operator="containsText" text="FALTA FECHA SEGUIMIENTO">
      <formula>NOT(ISERROR(SEARCH("FALTA FECHA SEGUIMIENTO",AO20)))</formula>
    </cfRule>
  </conditionalFormatting>
  <conditionalFormatting sqref="AO20">
    <cfRule type="containsText" dxfId="1144" priority="693" stopIfTrue="1" operator="containsText" text="ROJO">
      <formula>NOT(ISERROR(SEARCH("ROJO",AO20)))</formula>
    </cfRule>
    <cfRule type="containsText" dxfId="1143" priority="694" stopIfTrue="1" operator="containsText" text="OK">
      <formula>NOT(ISERROR(SEARCH("OK",AO20)))</formula>
    </cfRule>
    <cfRule type="containsText" dxfId="1142" priority="695" stopIfTrue="1" operator="containsText" text="AMARILLO">
      <formula>NOT(ISERROR(SEARCH("AMARILLO",AO20)))</formula>
    </cfRule>
  </conditionalFormatting>
  <conditionalFormatting sqref="AP160">
    <cfRule type="containsText" dxfId="1141" priority="688" stopIfTrue="1" operator="containsText" text="Fecha debe ser posterior a la">
      <formula>NOT(ISERROR(SEARCH("Fecha debe ser posterior a la",AP160)))</formula>
    </cfRule>
  </conditionalFormatting>
  <conditionalFormatting sqref="AO160">
    <cfRule type="containsText" dxfId="1140" priority="692" stopIfTrue="1" operator="containsText" text="FALTA FECHA SEGUIMIENTO">
      <formula>NOT(ISERROR(SEARCH("FALTA FECHA SEGUIMIENTO",AO160)))</formula>
    </cfRule>
  </conditionalFormatting>
  <conditionalFormatting sqref="AO160">
    <cfRule type="containsText" dxfId="1139" priority="689" stopIfTrue="1" operator="containsText" text="ROJO">
      <formula>NOT(ISERROR(SEARCH("ROJO",AO160)))</formula>
    </cfRule>
    <cfRule type="containsText" dxfId="1138" priority="690" stopIfTrue="1" operator="containsText" text="OK">
      <formula>NOT(ISERROR(SEARCH("OK",AO160)))</formula>
    </cfRule>
    <cfRule type="containsText" dxfId="1137" priority="691" stopIfTrue="1" operator="containsText" text="AMARILLO">
      <formula>NOT(ISERROR(SEARCH("AMARILLO",AO160)))</formula>
    </cfRule>
  </conditionalFormatting>
  <conditionalFormatting sqref="AK161 AP161">
    <cfRule type="containsText" dxfId="1136" priority="683" stopIfTrue="1" operator="containsText" text="Fecha debe ser posterior a la">
      <formula>NOT(ISERROR(SEARCH("Fecha debe ser posterior a la",AK161)))</formula>
    </cfRule>
  </conditionalFormatting>
  <conditionalFormatting sqref="AO161">
    <cfRule type="containsText" dxfId="1135" priority="687" stopIfTrue="1" operator="containsText" text="FALTA FECHA SEGUIMIENTO">
      <formula>NOT(ISERROR(SEARCH("FALTA FECHA SEGUIMIENTO",AO161)))</formula>
    </cfRule>
  </conditionalFormatting>
  <conditionalFormatting sqref="AO161">
    <cfRule type="containsText" dxfId="1134" priority="684" stopIfTrue="1" operator="containsText" text="ROJO">
      <formula>NOT(ISERROR(SEARCH("ROJO",AO161)))</formula>
    </cfRule>
    <cfRule type="containsText" dxfId="1133" priority="685" stopIfTrue="1" operator="containsText" text="OK">
      <formula>NOT(ISERROR(SEARCH("OK",AO161)))</formula>
    </cfRule>
    <cfRule type="containsText" dxfId="1132" priority="686" stopIfTrue="1" operator="containsText" text="AMARILLO">
      <formula>NOT(ISERROR(SEARCH("AMARILLO",AO161)))</formula>
    </cfRule>
  </conditionalFormatting>
  <conditionalFormatting sqref="AK160">
    <cfRule type="containsText" dxfId="1131" priority="682" stopIfTrue="1" operator="containsText" text="Fecha debe ser posterior a la">
      <formula>NOT(ISERROR(SEARCH("Fecha debe ser posterior a la",AK160)))</formula>
    </cfRule>
  </conditionalFormatting>
  <conditionalFormatting sqref="AP19">
    <cfRule type="containsText" dxfId="1130" priority="681" stopIfTrue="1" operator="containsText" text="Fecha debe ser posterior a la">
      <formula>NOT(ISERROR(SEARCH("Fecha debe ser posterior a la",AP19)))</formula>
    </cfRule>
  </conditionalFormatting>
  <conditionalFormatting sqref="AP20">
    <cfRule type="containsText" dxfId="1129" priority="680" stopIfTrue="1" operator="containsText" text="Fecha debe ser posterior a la">
      <formula>NOT(ISERROR(SEARCH("Fecha debe ser posterior a la",AP20)))</formula>
    </cfRule>
  </conditionalFormatting>
  <conditionalFormatting sqref="AK20">
    <cfRule type="containsText" dxfId="1128" priority="679" stopIfTrue="1" operator="containsText" text="Fecha debe ser posterior a la">
      <formula>NOT(ISERROR(SEARCH("Fecha debe ser posterior a la",AK20)))</formula>
    </cfRule>
  </conditionalFormatting>
  <conditionalFormatting sqref="BI21 BA21 BF21 BN21 X21 AA21">
    <cfRule type="containsText" dxfId="1127" priority="674" stopIfTrue="1" operator="containsText" text="Fecha debe ser posterior a la">
      <formula>NOT(ISERROR(SEARCH("Fecha debe ser posterior a la",X21)))</formula>
    </cfRule>
  </conditionalFormatting>
  <conditionalFormatting sqref="BR21">
    <cfRule type="cellIs" priority="671" operator="equal">
      <formula>" "</formula>
    </cfRule>
  </conditionalFormatting>
  <conditionalFormatting sqref="Z21">
    <cfRule type="containsText" dxfId="1126" priority="678" stopIfTrue="1" operator="containsText" text="FALTA FECHA SEGUIMIENTO">
      <formula>NOT(ISERROR(SEARCH("FALTA FECHA SEGUIMIENTO",Z21)))</formula>
    </cfRule>
  </conditionalFormatting>
  <conditionalFormatting sqref="Z21">
    <cfRule type="containsText" dxfId="1125" priority="675" stopIfTrue="1" operator="containsText" text="ROJO">
      <formula>NOT(ISERROR(SEARCH("ROJO",Z21)))</formula>
    </cfRule>
    <cfRule type="containsText" dxfId="1124" priority="676" stopIfTrue="1" operator="containsText" text="OK">
      <formula>NOT(ISERROR(SEARCH("OK",Z21)))</formula>
    </cfRule>
    <cfRule type="containsText" dxfId="1123" priority="677" stopIfTrue="1" operator="containsText" text="AMARILLO">
      <formula>NOT(ISERROR(SEARCH("AMARILLO",Z21)))</formula>
    </cfRule>
  </conditionalFormatting>
  <conditionalFormatting sqref="BR21">
    <cfRule type="containsText" dxfId="1122" priority="672" stopIfTrue="1" operator="containsText" text="Cerrado">
      <formula>NOT(ISERROR(SEARCH("Cerrado",BR21)))</formula>
    </cfRule>
    <cfRule type="containsText" dxfId="1121" priority="673" stopIfTrue="1" operator="containsText" text="Abierto">
      <formula>NOT(ISERROR(SEARCH("Abierto",BR21)))</formula>
    </cfRule>
  </conditionalFormatting>
  <conditionalFormatting sqref="BP21">
    <cfRule type="containsText" dxfId="1120" priority="669" stopIfTrue="1" operator="containsText" text="Cumplida">
      <formula>NOT(ISERROR(SEARCH("Cumplida",BP21)))</formula>
    </cfRule>
    <cfRule type="containsText" dxfId="1119" priority="670" stopIfTrue="1" operator="containsText" text="Pendiente">
      <formula>NOT(ISERROR(SEARCH("Pendiente",BP21)))</formula>
    </cfRule>
  </conditionalFormatting>
  <conditionalFormatting sqref="AZ21">
    <cfRule type="containsText" dxfId="1118" priority="668" stopIfTrue="1" operator="containsText" text="Fecha debe ser posterior a la">
      <formula>NOT(ISERROR(SEARCH("Fecha debe ser posterior a la",AZ21)))</formula>
    </cfRule>
  </conditionalFormatting>
  <conditionalFormatting sqref="AO21">
    <cfRule type="containsText" dxfId="1117" priority="667" stopIfTrue="1" operator="containsText" text="FALTA FECHA SEGUIMIENTO">
      <formula>NOT(ISERROR(SEARCH("FALTA FECHA SEGUIMIENTO",AO21)))</formula>
    </cfRule>
  </conditionalFormatting>
  <conditionalFormatting sqref="AO21">
    <cfRule type="containsText" dxfId="1116" priority="664" stopIfTrue="1" operator="containsText" text="ROJO">
      <formula>NOT(ISERROR(SEARCH("ROJO",AO21)))</formula>
    </cfRule>
    <cfRule type="containsText" dxfId="1115" priority="665" stopIfTrue="1" operator="containsText" text="OK">
      <formula>NOT(ISERROR(SEARCH("OK",AO21)))</formula>
    </cfRule>
    <cfRule type="containsText" dxfId="1114" priority="666" stopIfTrue="1" operator="containsText" text="AMARILLO">
      <formula>NOT(ISERROR(SEARCH("AMARILLO",AO21)))</formula>
    </cfRule>
  </conditionalFormatting>
  <conditionalFormatting sqref="AP21">
    <cfRule type="containsText" dxfId="1113" priority="663" stopIfTrue="1" operator="containsText" text="Fecha debe ser posterior a la">
      <formula>NOT(ISERROR(SEARCH("Fecha debe ser posterior a la",AP21)))</formula>
    </cfRule>
  </conditionalFormatting>
  <conditionalFormatting sqref="AK21">
    <cfRule type="containsText" dxfId="1112" priority="662" stopIfTrue="1" operator="containsText" text="Fecha debe ser posterior a la">
      <formula>NOT(ISERROR(SEARCH("Fecha debe ser posterior a la",AK21)))</formula>
    </cfRule>
  </conditionalFormatting>
  <conditionalFormatting sqref="AP34">
    <cfRule type="containsText" dxfId="1111" priority="661" stopIfTrue="1" operator="containsText" text="Fecha debe ser posterior a la">
      <formula>NOT(ISERROR(SEARCH("Fecha debe ser posterior a la",AP34)))</formula>
    </cfRule>
  </conditionalFormatting>
  <conditionalFormatting sqref="AK23">
    <cfRule type="containsText" dxfId="1110" priority="660" stopIfTrue="1" operator="containsText" text="Fecha debe ser posterior a la">
      <formula>NOT(ISERROR(SEARCH("Fecha debe ser posterior a la",AK23)))</formula>
    </cfRule>
  </conditionalFormatting>
  <conditionalFormatting sqref="AP23">
    <cfRule type="containsText" dxfId="1109" priority="659" stopIfTrue="1" operator="containsText" text="Fecha debe ser posterior a la">
      <formula>NOT(ISERROR(SEARCH("Fecha debe ser posterior a la",AP23)))</formula>
    </cfRule>
  </conditionalFormatting>
  <conditionalFormatting sqref="AK25">
    <cfRule type="containsText" dxfId="1108" priority="658" stopIfTrue="1" operator="containsText" text="Fecha debe ser posterior a la">
      <formula>NOT(ISERROR(SEARCH("Fecha debe ser posterior a la",AK25)))</formula>
    </cfRule>
  </conditionalFormatting>
  <conditionalFormatting sqref="AP25">
    <cfRule type="containsText" dxfId="1107" priority="657" stopIfTrue="1" operator="containsText" text="Fecha debe ser posterior a la">
      <formula>NOT(ISERROR(SEARCH("Fecha debe ser posterior a la",AP25)))</formula>
    </cfRule>
  </conditionalFormatting>
  <conditionalFormatting sqref="AK11">
    <cfRule type="containsText" dxfId="1106" priority="656" stopIfTrue="1" operator="containsText" text="Fecha debe ser posterior a la">
      <formula>NOT(ISERROR(SEARCH("Fecha debe ser posterior a la",AK11)))</formula>
    </cfRule>
  </conditionalFormatting>
  <conditionalFormatting sqref="AP11">
    <cfRule type="containsText" dxfId="1105" priority="655" stopIfTrue="1" operator="containsText" text="Fecha debe ser posterior a la">
      <formula>NOT(ISERROR(SEARCH("Fecha debe ser posterior a la",AP11)))</formula>
    </cfRule>
  </conditionalFormatting>
  <conditionalFormatting sqref="AK123">
    <cfRule type="containsText" dxfId="1104" priority="654" stopIfTrue="1" operator="containsText" text="Fecha debe ser posterior a la">
      <formula>NOT(ISERROR(SEARCH("Fecha debe ser posterior a la",AK123)))</formula>
    </cfRule>
  </conditionalFormatting>
  <conditionalFormatting sqref="AP123">
    <cfRule type="containsText" dxfId="1103" priority="653" stopIfTrue="1" operator="containsText" text="Fecha debe ser posterior a la">
      <formula>NOT(ISERROR(SEARCH("Fecha debe ser posterior a la",AP123)))</formula>
    </cfRule>
  </conditionalFormatting>
  <conditionalFormatting sqref="AK24">
    <cfRule type="containsText" dxfId="1102" priority="652" stopIfTrue="1" operator="containsText" text="Fecha debe ser posterior a la">
      <formula>NOT(ISERROR(SEARCH("Fecha debe ser posterior a la",AK24)))</formula>
    </cfRule>
  </conditionalFormatting>
  <conditionalFormatting sqref="AK124">
    <cfRule type="containsText" dxfId="1101" priority="651" stopIfTrue="1" operator="containsText" text="Fecha debe ser posterior a la">
      <formula>NOT(ISERROR(SEARCH("Fecha debe ser posterior a la",AK124)))</formula>
    </cfRule>
  </conditionalFormatting>
  <conditionalFormatting sqref="AP124">
    <cfRule type="containsText" dxfId="1100" priority="650" stopIfTrue="1" operator="containsText" text="Fecha debe ser posterior a la">
      <formula>NOT(ISERROR(SEARCH("Fecha debe ser posterior a la",AP124)))</formula>
    </cfRule>
  </conditionalFormatting>
  <conditionalFormatting sqref="AK125">
    <cfRule type="containsText" dxfId="1099" priority="649" stopIfTrue="1" operator="containsText" text="Fecha debe ser posterior a la">
      <formula>NOT(ISERROR(SEARCH("Fecha debe ser posterior a la",AK125)))</formula>
    </cfRule>
  </conditionalFormatting>
  <conditionalFormatting sqref="AP125">
    <cfRule type="containsText" dxfId="1098" priority="648" stopIfTrue="1" operator="containsText" text="Fecha debe ser posterior a la">
      <formula>NOT(ISERROR(SEARCH("Fecha debe ser posterior a la",AP125)))</formula>
    </cfRule>
  </conditionalFormatting>
  <conditionalFormatting sqref="AK126">
    <cfRule type="containsText" dxfId="1097" priority="647" stopIfTrue="1" operator="containsText" text="Fecha debe ser posterior a la">
      <formula>NOT(ISERROR(SEARCH("Fecha debe ser posterior a la",AK126)))</formula>
    </cfRule>
  </conditionalFormatting>
  <conditionalFormatting sqref="AP126">
    <cfRule type="containsText" dxfId="1096" priority="646" stopIfTrue="1" operator="containsText" text="Fecha debe ser posterior a la">
      <formula>NOT(ISERROR(SEARCH("Fecha debe ser posterior a la",AP126)))</formula>
    </cfRule>
  </conditionalFormatting>
  <conditionalFormatting sqref="AK127">
    <cfRule type="containsText" dxfId="1095" priority="645" stopIfTrue="1" operator="containsText" text="Fecha debe ser posterior a la">
      <formula>NOT(ISERROR(SEARCH("Fecha debe ser posterior a la",AK127)))</formula>
    </cfRule>
  </conditionalFormatting>
  <conditionalFormatting sqref="AP127">
    <cfRule type="containsText" dxfId="1094" priority="644" stopIfTrue="1" operator="containsText" text="Fecha debe ser posterior a la">
      <formula>NOT(ISERROR(SEARCH("Fecha debe ser posterior a la",AP127)))</formula>
    </cfRule>
  </conditionalFormatting>
  <conditionalFormatting sqref="AK128">
    <cfRule type="containsText" dxfId="1093" priority="643" stopIfTrue="1" operator="containsText" text="Fecha debe ser posterior a la">
      <formula>NOT(ISERROR(SEARCH("Fecha debe ser posterior a la",AK128)))</formula>
    </cfRule>
  </conditionalFormatting>
  <conditionalFormatting sqref="AP128">
    <cfRule type="containsText" dxfId="1092" priority="642" stopIfTrue="1" operator="containsText" text="Fecha debe ser posterior a la">
      <formula>NOT(ISERROR(SEARCH("Fecha debe ser posterior a la",AP128)))</formula>
    </cfRule>
  </conditionalFormatting>
  <conditionalFormatting sqref="AK130">
    <cfRule type="containsText" dxfId="1091" priority="641" stopIfTrue="1" operator="containsText" text="Fecha debe ser posterior a la">
      <formula>NOT(ISERROR(SEARCH("Fecha debe ser posterior a la",AK130)))</formula>
    </cfRule>
  </conditionalFormatting>
  <conditionalFormatting sqref="AP130">
    <cfRule type="containsText" dxfId="1090" priority="640" stopIfTrue="1" operator="containsText" text="Fecha debe ser posterior a la">
      <formula>NOT(ISERROR(SEARCH("Fecha debe ser posterior a la",AP130)))</formula>
    </cfRule>
  </conditionalFormatting>
  <conditionalFormatting sqref="AK131">
    <cfRule type="containsText" dxfId="1089" priority="639" stopIfTrue="1" operator="containsText" text="Fecha debe ser posterior a la">
      <formula>NOT(ISERROR(SEARCH("Fecha debe ser posterior a la",AK131)))</formula>
    </cfRule>
  </conditionalFormatting>
  <conditionalFormatting sqref="AP131">
    <cfRule type="containsText" dxfId="1088" priority="638" stopIfTrue="1" operator="containsText" text="Fecha debe ser posterior a la">
      <formula>NOT(ISERROR(SEARCH("Fecha debe ser posterior a la",AP131)))</formula>
    </cfRule>
  </conditionalFormatting>
  <conditionalFormatting sqref="AK132">
    <cfRule type="containsText" dxfId="1087" priority="637" stopIfTrue="1" operator="containsText" text="Fecha debe ser posterior a la">
      <formula>NOT(ISERROR(SEARCH("Fecha debe ser posterior a la",AK132)))</formula>
    </cfRule>
  </conditionalFormatting>
  <conditionalFormatting sqref="AP132">
    <cfRule type="containsText" dxfId="1086" priority="636" stopIfTrue="1" operator="containsText" text="Fecha debe ser posterior a la">
      <formula>NOT(ISERROR(SEARCH("Fecha debe ser posterior a la",AP132)))</formula>
    </cfRule>
  </conditionalFormatting>
  <conditionalFormatting sqref="AK133">
    <cfRule type="containsText" dxfId="1085" priority="635" stopIfTrue="1" operator="containsText" text="Fecha debe ser posterior a la">
      <formula>NOT(ISERROR(SEARCH("Fecha debe ser posterior a la",AK133)))</formula>
    </cfRule>
  </conditionalFormatting>
  <conditionalFormatting sqref="AP133">
    <cfRule type="containsText" dxfId="1084" priority="634" stopIfTrue="1" operator="containsText" text="Fecha debe ser posterior a la">
      <formula>NOT(ISERROR(SEARCH("Fecha debe ser posterior a la",AP133)))</formula>
    </cfRule>
  </conditionalFormatting>
  <conditionalFormatting sqref="AK136">
    <cfRule type="containsText" dxfId="1083" priority="633" stopIfTrue="1" operator="containsText" text="Fecha debe ser posterior a la">
      <formula>NOT(ISERROR(SEARCH("Fecha debe ser posterior a la",AK136)))</formula>
    </cfRule>
  </conditionalFormatting>
  <conditionalFormatting sqref="AP136">
    <cfRule type="containsText" dxfId="1082" priority="632" stopIfTrue="1" operator="containsText" text="Fecha debe ser posterior a la">
      <formula>NOT(ISERROR(SEARCH("Fecha debe ser posterior a la",AP136)))</formula>
    </cfRule>
  </conditionalFormatting>
  <conditionalFormatting sqref="AK137">
    <cfRule type="containsText" dxfId="1081" priority="631" stopIfTrue="1" operator="containsText" text="Fecha debe ser posterior a la">
      <formula>NOT(ISERROR(SEARCH("Fecha debe ser posterior a la",AK137)))</formula>
    </cfRule>
  </conditionalFormatting>
  <conditionalFormatting sqref="AP137">
    <cfRule type="containsText" dxfId="1080" priority="630" stopIfTrue="1" operator="containsText" text="Fecha debe ser posterior a la">
      <formula>NOT(ISERROR(SEARCH("Fecha debe ser posterior a la",AP137)))</formula>
    </cfRule>
  </conditionalFormatting>
  <conditionalFormatting sqref="AK138">
    <cfRule type="containsText" dxfId="1079" priority="629" stopIfTrue="1" operator="containsText" text="Fecha debe ser posterior a la">
      <formula>NOT(ISERROR(SEARCH("Fecha debe ser posterior a la",AK138)))</formula>
    </cfRule>
  </conditionalFormatting>
  <conditionalFormatting sqref="AP138">
    <cfRule type="containsText" dxfId="1078" priority="628" stopIfTrue="1" operator="containsText" text="Fecha debe ser posterior a la">
      <formula>NOT(ISERROR(SEARCH("Fecha debe ser posterior a la",AP138)))</formula>
    </cfRule>
  </conditionalFormatting>
  <conditionalFormatting sqref="AK139">
    <cfRule type="containsText" dxfId="1077" priority="627" stopIfTrue="1" operator="containsText" text="Fecha debe ser posterior a la">
      <formula>NOT(ISERROR(SEARCH("Fecha debe ser posterior a la",AK139)))</formula>
    </cfRule>
  </conditionalFormatting>
  <conditionalFormatting sqref="AP139">
    <cfRule type="containsText" dxfId="1076" priority="626" stopIfTrue="1" operator="containsText" text="Fecha debe ser posterior a la">
      <formula>NOT(ISERROR(SEARCH("Fecha debe ser posterior a la",AP139)))</formula>
    </cfRule>
  </conditionalFormatting>
  <conditionalFormatting sqref="AK140">
    <cfRule type="containsText" dxfId="1075" priority="625" stopIfTrue="1" operator="containsText" text="Fecha debe ser posterior a la">
      <formula>NOT(ISERROR(SEARCH("Fecha debe ser posterior a la",AK140)))</formula>
    </cfRule>
  </conditionalFormatting>
  <conditionalFormatting sqref="AP140">
    <cfRule type="containsText" dxfId="1074" priority="624" stopIfTrue="1" operator="containsText" text="Fecha debe ser posterior a la">
      <formula>NOT(ISERROR(SEARCH("Fecha debe ser posterior a la",AP140)))</formula>
    </cfRule>
  </conditionalFormatting>
  <conditionalFormatting sqref="AK141">
    <cfRule type="containsText" dxfId="1073" priority="623" stopIfTrue="1" operator="containsText" text="Fecha debe ser posterior a la">
      <formula>NOT(ISERROR(SEARCH("Fecha debe ser posterior a la",AK141)))</formula>
    </cfRule>
  </conditionalFormatting>
  <conditionalFormatting sqref="AP141">
    <cfRule type="containsText" dxfId="1072" priority="622" stopIfTrue="1" operator="containsText" text="Fecha debe ser posterior a la">
      <formula>NOT(ISERROR(SEARCH("Fecha debe ser posterior a la",AP141)))</formula>
    </cfRule>
  </conditionalFormatting>
  <conditionalFormatting sqref="AK142">
    <cfRule type="containsText" dxfId="1071" priority="621" stopIfTrue="1" operator="containsText" text="Fecha debe ser posterior a la">
      <formula>NOT(ISERROR(SEARCH("Fecha debe ser posterior a la",AK142)))</formula>
    </cfRule>
  </conditionalFormatting>
  <conditionalFormatting sqref="AP142">
    <cfRule type="containsText" dxfId="1070" priority="620" stopIfTrue="1" operator="containsText" text="Fecha debe ser posterior a la">
      <formula>NOT(ISERROR(SEARCH("Fecha debe ser posterior a la",AP142)))</formula>
    </cfRule>
  </conditionalFormatting>
  <conditionalFormatting sqref="AK143">
    <cfRule type="containsText" dxfId="1069" priority="619" stopIfTrue="1" operator="containsText" text="Fecha debe ser posterior a la">
      <formula>NOT(ISERROR(SEARCH("Fecha debe ser posterior a la",AK143)))</formula>
    </cfRule>
  </conditionalFormatting>
  <conditionalFormatting sqref="AP143">
    <cfRule type="containsText" dxfId="1068" priority="618" stopIfTrue="1" operator="containsText" text="Fecha debe ser posterior a la">
      <formula>NOT(ISERROR(SEARCH("Fecha debe ser posterior a la",AP143)))</formula>
    </cfRule>
  </conditionalFormatting>
  <conditionalFormatting sqref="AK144">
    <cfRule type="containsText" dxfId="1067" priority="617" stopIfTrue="1" operator="containsText" text="Fecha debe ser posterior a la">
      <formula>NOT(ISERROR(SEARCH("Fecha debe ser posterior a la",AK144)))</formula>
    </cfRule>
  </conditionalFormatting>
  <conditionalFormatting sqref="AP144">
    <cfRule type="containsText" dxfId="1066" priority="616" stopIfTrue="1" operator="containsText" text="Fecha debe ser posterior a la">
      <formula>NOT(ISERROR(SEARCH("Fecha debe ser posterior a la",AP144)))</formula>
    </cfRule>
  </conditionalFormatting>
  <conditionalFormatting sqref="AK145">
    <cfRule type="containsText" dxfId="1065" priority="615" stopIfTrue="1" operator="containsText" text="Fecha debe ser posterior a la">
      <formula>NOT(ISERROR(SEARCH("Fecha debe ser posterior a la",AK145)))</formula>
    </cfRule>
  </conditionalFormatting>
  <conditionalFormatting sqref="AP145">
    <cfRule type="containsText" dxfId="1064" priority="614" stopIfTrue="1" operator="containsText" text="Fecha debe ser posterior a la">
      <formula>NOT(ISERROR(SEARCH("Fecha debe ser posterior a la",AP145)))</formula>
    </cfRule>
  </conditionalFormatting>
  <conditionalFormatting sqref="AK147">
    <cfRule type="containsText" dxfId="1063" priority="613" stopIfTrue="1" operator="containsText" text="Fecha debe ser posterior a la">
      <formula>NOT(ISERROR(SEARCH("Fecha debe ser posterior a la",AK147)))</formula>
    </cfRule>
  </conditionalFormatting>
  <conditionalFormatting sqref="AP147">
    <cfRule type="containsText" dxfId="1062" priority="612" stopIfTrue="1" operator="containsText" text="Fecha debe ser posterior a la">
      <formula>NOT(ISERROR(SEARCH("Fecha debe ser posterior a la",AP147)))</formula>
    </cfRule>
  </conditionalFormatting>
  <conditionalFormatting sqref="AK148">
    <cfRule type="containsText" dxfId="1061" priority="611" stopIfTrue="1" operator="containsText" text="Fecha debe ser posterior a la">
      <formula>NOT(ISERROR(SEARCH("Fecha debe ser posterior a la",AK148)))</formula>
    </cfRule>
  </conditionalFormatting>
  <conditionalFormatting sqref="AP148">
    <cfRule type="containsText" dxfId="1060" priority="610" stopIfTrue="1" operator="containsText" text="Fecha debe ser posterior a la">
      <formula>NOT(ISERROR(SEARCH("Fecha debe ser posterior a la",AP148)))</formula>
    </cfRule>
  </conditionalFormatting>
  <conditionalFormatting sqref="AK149">
    <cfRule type="containsText" dxfId="1059" priority="609" stopIfTrue="1" operator="containsText" text="Fecha debe ser posterior a la">
      <formula>NOT(ISERROR(SEARCH("Fecha debe ser posterior a la",AK149)))</formula>
    </cfRule>
  </conditionalFormatting>
  <conditionalFormatting sqref="AP149">
    <cfRule type="containsText" dxfId="1058" priority="608" stopIfTrue="1" operator="containsText" text="Fecha debe ser posterior a la">
      <formula>NOT(ISERROR(SEARCH("Fecha debe ser posterior a la",AP149)))</formula>
    </cfRule>
  </conditionalFormatting>
  <conditionalFormatting sqref="AK150">
    <cfRule type="containsText" dxfId="1057" priority="607" stopIfTrue="1" operator="containsText" text="Fecha debe ser posterior a la">
      <formula>NOT(ISERROR(SEARCH("Fecha debe ser posterior a la",AK150)))</formula>
    </cfRule>
  </conditionalFormatting>
  <conditionalFormatting sqref="AP150">
    <cfRule type="containsText" dxfId="1056" priority="606" stopIfTrue="1" operator="containsText" text="Fecha debe ser posterior a la">
      <formula>NOT(ISERROR(SEARCH("Fecha debe ser posterior a la",AP150)))</formula>
    </cfRule>
  </conditionalFormatting>
  <conditionalFormatting sqref="AK151">
    <cfRule type="containsText" dxfId="1055" priority="605" stopIfTrue="1" operator="containsText" text="Fecha debe ser posterior a la">
      <formula>NOT(ISERROR(SEARCH("Fecha debe ser posterior a la",AK151)))</formula>
    </cfRule>
  </conditionalFormatting>
  <conditionalFormatting sqref="AP151">
    <cfRule type="containsText" dxfId="1054" priority="604" stopIfTrue="1" operator="containsText" text="Fecha debe ser posterior a la">
      <formula>NOT(ISERROR(SEARCH("Fecha debe ser posterior a la",AP151)))</formula>
    </cfRule>
  </conditionalFormatting>
  <conditionalFormatting sqref="AK152">
    <cfRule type="containsText" dxfId="1053" priority="603" stopIfTrue="1" operator="containsText" text="Fecha debe ser posterior a la">
      <formula>NOT(ISERROR(SEARCH("Fecha debe ser posterior a la",AK152)))</formula>
    </cfRule>
  </conditionalFormatting>
  <conditionalFormatting sqref="AP152">
    <cfRule type="containsText" dxfId="1052" priority="602" stopIfTrue="1" operator="containsText" text="Fecha debe ser posterior a la">
      <formula>NOT(ISERROR(SEARCH("Fecha debe ser posterior a la",AP152)))</formula>
    </cfRule>
  </conditionalFormatting>
  <conditionalFormatting sqref="AK153">
    <cfRule type="containsText" dxfId="1051" priority="601" stopIfTrue="1" operator="containsText" text="Fecha debe ser posterior a la">
      <formula>NOT(ISERROR(SEARCH("Fecha debe ser posterior a la",AK153)))</formula>
    </cfRule>
  </conditionalFormatting>
  <conditionalFormatting sqref="AP153">
    <cfRule type="containsText" dxfId="1050" priority="600" stopIfTrue="1" operator="containsText" text="Fecha debe ser posterior a la">
      <formula>NOT(ISERROR(SEARCH("Fecha debe ser posterior a la",AP153)))</formula>
    </cfRule>
  </conditionalFormatting>
  <conditionalFormatting sqref="AK163">
    <cfRule type="containsText" dxfId="1049" priority="599" stopIfTrue="1" operator="containsText" text="Fecha debe ser posterior a la">
      <formula>NOT(ISERROR(SEARCH("Fecha debe ser posterior a la",AK163)))</formula>
    </cfRule>
  </conditionalFormatting>
  <conditionalFormatting sqref="AP163">
    <cfRule type="containsText" dxfId="1048" priority="598" stopIfTrue="1" operator="containsText" text="Fecha debe ser posterior a la">
      <formula>NOT(ISERROR(SEARCH("Fecha debe ser posterior a la",AP163)))</formula>
    </cfRule>
  </conditionalFormatting>
  <conditionalFormatting sqref="AK154:AK159">
    <cfRule type="containsText" dxfId="1047" priority="597" stopIfTrue="1" operator="containsText" text="Fecha debe ser posterior a la">
      <formula>NOT(ISERROR(SEARCH("Fecha debe ser posterior a la",AK154)))</formula>
    </cfRule>
  </conditionalFormatting>
  <conditionalFormatting sqref="AP154:AP159">
    <cfRule type="containsText" dxfId="1046" priority="596" stopIfTrue="1" operator="containsText" text="Fecha debe ser posterior a la">
      <formula>NOT(ISERROR(SEARCH("Fecha debe ser posterior a la",AP154)))</formula>
    </cfRule>
  </conditionalFormatting>
  <conditionalFormatting sqref="AK164:AK171">
    <cfRule type="containsText" dxfId="1045" priority="595" stopIfTrue="1" operator="containsText" text="Fecha debe ser posterior a la">
      <formula>NOT(ISERROR(SEARCH("Fecha debe ser posterior a la",AK164)))</formula>
    </cfRule>
  </conditionalFormatting>
  <conditionalFormatting sqref="AP164:AP171">
    <cfRule type="containsText" dxfId="1044" priority="594" stopIfTrue="1" operator="containsText" text="Fecha debe ser posterior a la">
      <formula>NOT(ISERROR(SEARCH("Fecha debe ser posterior a la",AP164)))</formula>
    </cfRule>
  </conditionalFormatting>
  <conditionalFormatting sqref="AP24">
    <cfRule type="containsText" dxfId="1043" priority="593" stopIfTrue="1" operator="containsText" text="Fecha debe ser posterior a la">
      <formula>NOT(ISERROR(SEARCH("Fecha debe ser posterior a la",AP24)))</formula>
    </cfRule>
  </conditionalFormatting>
  <conditionalFormatting sqref="AP180">
    <cfRule type="containsText" dxfId="1042" priority="592" stopIfTrue="1" operator="containsText" text="Fecha debe ser posterior a la">
      <formula>NOT(ISERROR(SEARCH("Fecha debe ser posterior a la",AP180)))</formula>
    </cfRule>
  </conditionalFormatting>
  <conditionalFormatting sqref="AP181">
    <cfRule type="containsText" dxfId="1041" priority="591" stopIfTrue="1" operator="containsText" text="Fecha debe ser posterior a la">
      <formula>NOT(ISERROR(SEARCH("Fecha debe ser posterior a la",AP181)))</formula>
    </cfRule>
  </conditionalFormatting>
  <conditionalFormatting sqref="AP183">
    <cfRule type="containsText" dxfId="1040" priority="590" stopIfTrue="1" operator="containsText" text="Fecha debe ser posterior a la">
      <formula>NOT(ISERROR(SEARCH("Fecha debe ser posterior a la",AP183)))</formula>
    </cfRule>
  </conditionalFormatting>
  <conditionalFormatting sqref="AP187">
    <cfRule type="containsText" dxfId="1039" priority="589" stopIfTrue="1" operator="containsText" text="Fecha debe ser posterior a la">
      <formula>NOT(ISERROR(SEARCH("Fecha debe ser posterior a la",AP187)))</formula>
    </cfRule>
  </conditionalFormatting>
  <conditionalFormatting sqref="AK187">
    <cfRule type="containsText" dxfId="1038" priority="588" stopIfTrue="1" operator="containsText" text="Fecha debe ser posterior a la">
      <formula>NOT(ISERROR(SEARCH("Fecha debe ser posterior a la",AK187)))</formula>
    </cfRule>
  </conditionalFormatting>
  <conditionalFormatting sqref="AO187">
    <cfRule type="containsText" dxfId="1037" priority="587" stopIfTrue="1" operator="containsText" text="FALTA FECHA SEGUIMIENTO">
      <formula>NOT(ISERROR(SEARCH("FALTA FECHA SEGUIMIENTO",AO187)))</formula>
    </cfRule>
  </conditionalFormatting>
  <conditionalFormatting sqref="AO187">
    <cfRule type="containsText" dxfId="1036" priority="584" stopIfTrue="1" operator="containsText" text="ROJO">
      <formula>NOT(ISERROR(SEARCH("ROJO",AO187)))</formula>
    </cfRule>
    <cfRule type="containsText" dxfId="1035" priority="585" stopIfTrue="1" operator="containsText" text="OK">
      <formula>NOT(ISERROR(SEARCH("OK",AO187)))</formula>
    </cfRule>
    <cfRule type="containsText" dxfId="1034" priority="586" stopIfTrue="1" operator="containsText" text="AMARILLO">
      <formula>NOT(ISERROR(SEARCH("AMARILLO",AO187)))</formula>
    </cfRule>
  </conditionalFormatting>
  <conditionalFormatting sqref="AP188">
    <cfRule type="containsText" dxfId="1033" priority="583" stopIfTrue="1" operator="containsText" text="Fecha debe ser posterior a la">
      <formula>NOT(ISERROR(SEARCH("Fecha debe ser posterior a la",AP188)))</formula>
    </cfRule>
  </conditionalFormatting>
  <conditionalFormatting sqref="AO189">
    <cfRule type="containsText" dxfId="1032" priority="582" stopIfTrue="1" operator="containsText" text="FALTA FECHA SEGUIMIENTO">
      <formula>NOT(ISERROR(SEARCH("FALTA FECHA SEGUIMIENTO",AO189)))</formula>
    </cfRule>
  </conditionalFormatting>
  <conditionalFormatting sqref="AO189">
    <cfRule type="containsText" dxfId="1031" priority="579" stopIfTrue="1" operator="containsText" text="ROJO">
      <formula>NOT(ISERROR(SEARCH("ROJO",AO189)))</formula>
    </cfRule>
    <cfRule type="containsText" dxfId="1030" priority="580" stopIfTrue="1" operator="containsText" text="OK">
      <formula>NOT(ISERROR(SEARCH("OK",AO189)))</formula>
    </cfRule>
    <cfRule type="containsText" dxfId="1029" priority="581" stopIfTrue="1" operator="containsText" text="AMARILLO">
      <formula>NOT(ISERROR(SEARCH("AMARILLO",AO189)))</formula>
    </cfRule>
  </conditionalFormatting>
  <conditionalFormatting sqref="AK189">
    <cfRule type="containsText" dxfId="1028" priority="578" stopIfTrue="1" operator="containsText" text="Fecha debe ser posterior a la">
      <formula>NOT(ISERROR(SEARCH("Fecha debe ser posterior a la",AK189)))</formula>
    </cfRule>
  </conditionalFormatting>
  <conditionalFormatting sqref="AP189">
    <cfRule type="containsText" dxfId="1027" priority="577" stopIfTrue="1" operator="containsText" text="Fecha debe ser posterior a la">
      <formula>NOT(ISERROR(SEARCH("Fecha debe ser posterior a la",AP189)))</formula>
    </cfRule>
  </conditionalFormatting>
  <conditionalFormatting sqref="AP186">
    <cfRule type="containsText" dxfId="1026" priority="576" stopIfTrue="1" operator="containsText" text="Fecha debe ser posterior a la">
      <formula>NOT(ISERROR(SEARCH("Fecha debe ser posterior a la",AP186)))</formula>
    </cfRule>
  </conditionalFormatting>
  <conditionalFormatting sqref="AP190">
    <cfRule type="containsText" dxfId="1025" priority="575" stopIfTrue="1" operator="containsText" text="Fecha debe ser posterior a la">
      <formula>NOT(ISERROR(SEARCH("Fecha debe ser posterior a la",AP190)))</formula>
    </cfRule>
  </conditionalFormatting>
  <conditionalFormatting sqref="AP202">
    <cfRule type="containsText" dxfId="1024" priority="574" stopIfTrue="1" operator="containsText" text="Fecha debe ser posterior a la">
      <formula>NOT(ISERROR(SEARCH("Fecha debe ser posterior a la",AP202)))</formula>
    </cfRule>
  </conditionalFormatting>
  <conditionalFormatting sqref="BI211:BI212 BA211:BA212 BF211:BF212 BN211:BN212 X211:Y212 AA211:AA212 AH212 AP211:AP212 AK211:AK212">
    <cfRule type="containsText" dxfId="1023" priority="569" stopIfTrue="1" operator="containsText" text="Fecha debe ser posterior a la">
      <formula>NOT(ISERROR(SEARCH("Fecha debe ser posterior a la",X211)))</formula>
    </cfRule>
  </conditionalFormatting>
  <conditionalFormatting sqref="BR212:BR215 BR217:BR218">
    <cfRule type="cellIs" priority="566" operator="equal">
      <formula>" "</formula>
    </cfRule>
  </conditionalFormatting>
  <conditionalFormatting sqref="Z211:Z212 AO211:AO212">
    <cfRule type="containsText" dxfId="1022" priority="573" stopIfTrue="1" operator="containsText" text="FALTA FECHA SEGUIMIENTO">
      <formula>NOT(ISERROR(SEARCH("FALTA FECHA SEGUIMIENTO",Z211)))</formula>
    </cfRule>
  </conditionalFormatting>
  <conditionalFormatting sqref="Z211:Z212 AO211:AO212">
    <cfRule type="containsText" dxfId="1021" priority="570" stopIfTrue="1" operator="containsText" text="ROJO">
      <formula>NOT(ISERROR(SEARCH("ROJO",Z211)))</formula>
    </cfRule>
    <cfRule type="containsText" dxfId="1020" priority="571" stopIfTrue="1" operator="containsText" text="OK">
      <formula>NOT(ISERROR(SEARCH("OK",Z211)))</formula>
    </cfRule>
    <cfRule type="containsText" dxfId="1019" priority="572" stopIfTrue="1" operator="containsText" text="AMARILLO">
      <formula>NOT(ISERROR(SEARCH("AMARILLO",Z211)))</formula>
    </cfRule>
  </conditionalFormatting>
  <conditionalFormatting sqref="BR212:BR215 BR217:BR218">
    <cfRule type="containsText" dxfId="1018" priority="567" stopIfTrue="1" operator="containsText" text="Cerrado">
      <formula>NOT(ISERROR(SEARCH("Cerrado",BR212)))</formula>
    </cfRule>
    <cfRule type="containsText" dxfId="1017" priority="568" stopIfTrue="1" operator="containsText" text="Abierto">
      <formula>NOT(ISERROR(SEARCH("Abierto",BR212)))</formula>
    </cfRule>
  </conditionalFormatting>
  <conditionalFormatting sqref="AG212">
    <cfRule type="containsText" dxfId="1016" priority="565" stopIfTrue="1" operator="containsText" text="FALTA FECHA SEGUIMIENTO">
      <formula>NOT(ISERROR(SEARCH("FALTA FECHA SEGUIMIENTO",AG212)))</formula>
    </cfRule>
  </conditionalFormatting>
  <conditionalFormatting sqref="AG212">
    <cfRule type="containsText" dxfId="1015" priority="562" stopIfTrue="1" operator="containsText" text="ROJO">
      <formula>NOT(ISERROR(SEARCH("ROJO",AG212)))</formula>
    </cfRule>
    <cfRule type="containsText" dxfId="1014" priority="563" stopIfTrue="1" operator="containsText" text="OK">
      <formula>NOT(ISERROR(SEARCH("OK",AG212)))</formula>
    </cfRule>
    <cfRule type="containsText" dxfId="1013" priority="564" stopIfTrue="1" operator="containsText" text="AMARILLO">
      <formula>NOT(ISERROR(SEARCH("AMARILLO",AG212)))</formula>
    </cfRule>
  </conditionalFormatting>
  <conditionalFormatting sqref="AZ211:AZ212">
    <cfRule type="containsText" dxfId="1012" priority="561" stopIfTrue="1" operator="containsText" text="Fecha debe ser posterior a la">
      <formula>NOT(ISERROR(SEARCH("Fecha debe ser posterior a la",AZ211)))</formula>
    </cfRule>
  </conditionalFormatting>
  <conditionalFormatting sqref="BP211">
    <cfRule type="containsText" dxfId="1011" priority="559" stopIfTrue="1" operator="containsText" text="Cumplida">
      <formula>NOT(ISERROR(SEARCH("Cumplida",BP211)))</formula>
    </cfRule>
    <cfRule type="containsText" dxfId="1010" priority="560" stopIfTrue="1" operator="containsText" text="Pendiente">
      <formula>NOT(ISERROR(SEARCH("Pendiente",BP211)))</formula>
    </cfRule>
  </conditionalFormatting>
  <conditionalFormatting sqref="BI213 BA213 BF213 BN213 X213:Y213 AA213 AH213 AP213 AK213">
    <cfRule type="containsText" dxfId="1009" priority="554" stopIfTrue="1" operator="containsText" text="Fecha debe ser posterior a la">
      <formula>NOT(ISERROR(SEARCH("Fecha debe ser posterior a la",X213)))</formula>
    </cfRule>
  </conditionalFormatting>
  <conditionalFormatting sqref="Z213 AO213">
    <cfRule type="containsText" dxfId="1008" priority="558" stopIfTrue="1" operator="containsText" text="FALTA FECHA SEGUIMIENTO">
      <formula>NOT(ISERROR(SEARCH("FALTA FECHA SEGUIMIENTO",Z213)))</formula>
    </cfRule>
  </conditionalFormatting>
  <conditionalFormatting sqref="Z213 AO213">
    <cfRule type="containsText" dxfId="1007" priority="555" stopIfTrue="1" operator="containsText" text="ROJO">
      <formula>NOT(ISERROR(SEARCH("ROJO",Z213)))</formula>
    </cfRule>
    <cfRule type="containsText" dxfId="1006" priority="556" stopIfTrue="1" operator="containsText" text="OK">
      <formula>NOT(ISERROR(SEARCH("OK",Z213)))</formula>
    </cfRule>
    <cfRule type="containsText" dxfId="1005" priority="557" stopIfTrue="1" operator="containsText" text="AMARILLO">
      <formula>NOT(ISERROR(SEARCH("AMARILLO",Z213)))</formula>
    </cfRule>
  </conditionalFormatting>
  <conditionalFormatting sqref="AG213">
    <cfRule type="containsText" dxfId="1004" priority="553" stopIfTrue="1" operator="containsText" text="FALTA FECHA SEGUIMIENTO">
      <formula>NOT(ISERROR(SEARCH("FALTA FECHA SEGUIMIENTO",AG213)))</formula>
    </cfRule>
  </conditionalFormatting>
  <conditionalFormatting sqref="AG213">
    <cfRule type="containsText" dxfId="1003" priority="550" stopIfTrue="1" operator="containsText" text="ROJO">
      <formula>NOT(ISERROR(SEARCH("ROJO",AG213)))</formula>
    </cfRule>
    <cfRule type="containsText" dxfId="1002" priority="551" stopIfTrue="1" operator="containsText" text="OK">
      <formula>NOT(ISERROR(SEARCH("OK",AG213)))</formula>
    </cfRule>
    <cfRule type="containsText" dxfId="1001" priority="552" stopIfTrue="1" operator="containsText" text="AMARILLO">
      <formula>NOT(ISERROR(SEARCH("AMARILLO",AG213)))</formula>
    </cfRule>
  </conditionalFormatting>
  <conditionalFormatting sqref="AZ213">
    <cfRule type="containsText" dxfId="1000" priority="549" stopIfTrue="1" operator="containsText" text="Fecha debe ser posterior a la">
      <formula>NOT(ISERROR(SEARCH("Fecha debe ser posterior a la",AZ213)))</formula>
    </cfRule>
  </conditionalFormatting>
  <conditionalFormatting sqref="BI214 BA214 BF214 BN214 X214:Y214 AA214 AH214 AP214 AK214">
    <cfRule type="containsText" dxfId="999" priority="544" stopIfTrue="1" operator="containsText" text="Fecha debe ser posterior a la">
      <formula>NOT(ISERROR(SEARCH("Fecha debe ser posterior a la",X214)))</formula>
    </cfRule>
  </conditionalFormatting>
  <conditionalFormatting sqref="Z214 AO214">
    <cfRule type="containsText" dxfId="998" priority="548" stopIfTrue="1" operator="containsText" text="FALTA FECHA SEGUIMIENTO">
      <formula>NOT(ISERROR(SEARCH("FALTA FECHA SEGUIMIENTO",Z214)))</formula>
    </cfRule>
  </conditionalFormatting>
  <conditionalFormatting sqref="Z214 AO214">
    <cfRule type="containsText" dxfId="997" priority="545" stopIfTrue="1" operator="containsText" text="ROJO">
      <formula>NOT(ISERROR(SEARCH("ROJO",Z214)))</formula>
    </cfRule>
    <cfRule type="containsText" dxfId="996" priority="546" stopIfTrue="1" operator="containsText" text="OK">
      <formula>NOT(ISERROR(SEARCH("OK",Z214)))</formula>
    </cfRule>
    <cfRule type="containsText" dxfId="995" priority="547" stopIfTrue="1" operator="containsText" text="AMARILLO">
      <formula>NOT(ISERROR(SEARCH("AMARILLO",Z214)))</formula>
    </cfRule>
  </conditionalFormatting>
  <conditionalFormatting sqref="AG214">
    <cfRule type="containsText" dxfId="994" priority="543" stopIfTrue="1" operator="containsText" text="FALTA FECHA SEGUIMIENTO">
      <formula>NOT(ISERROR(SEARCH("FALTA FECHA SEGUIMIENTO",AG214)))</formula>
    </cfRule>
  </conditionalFormatting>
  <conditionalFormatting sqref="AG214">
    <cfRule type="containsText" dxfId="993" priority="540" stopIfTrue="1" operator="containsText" text="ROJO">
      <formula>NOT(ISERROR(SEARCH("ROJO",AG214)))</formula>
    </cfRule>
    <cfRule type="containsText" dxfId="992" priority="541" stopIfTrue="1" operator="containsText" text="OK">
      <formula>NOT(ISERROR(SEARCH("OK",AG214)))</formula>
    </cfRule>
    <cfRule type="containsText" dxfId="991" priority="542" stopIfTrue="1" operator="containsText" text="AMARILLO">
      <formula>NOT(ISERROR(SEARCH("AMARILLO",AG214)))</formula>
    </cfRule>
  </conditionalFormatting>
  <conditionalFormatting sqref="AZ214">
    <cfRule type="containsText" dxfId="990" priority="539" stopIfTrue="1" operator="containsText" text="Fecha debe ser posterior a la">
      <formula>NOT(ISERROR(SEARCH("Fecha debe ser posterior a la",AZ214)))</formula>
    </cfRule>
  </conditionalFormatting>
  <conditionalFormatting sqref="BI215 BA215 BF215 BN215 X215:Y215 AA215 AH215 AP215 AK215">
    <cfRule type="containsText" dxfId="989" priority="534" stopIfTrue="1" operator="containsText" text="Fecha debe ser posterior a la">
      <formula>NOT(ISERROR(SEARCH("Fecha debe ser posterior a la",X215)))</formula>
    </cfRule>
  </conditionalFormatting>
  <conditionalFormatting sqref="Z215 AO215">
    <cfRule type="containsText" dxfId="988" priority="538" stopIfTrue="1" operator="containsText" text="FALTA FECHA SEGUIMIENTO">
      <formula>NOT(ISERROR(SEARCH("FALTA FECHA SEGUIMIENTO",Z215)))</formula>
    </cfRule>
  </conditionalFormatting>
  <conditionalFormatting sqref="Z215 AO215">
    <cfRule type="containsText" dxfId="987" priority="535" stopIfTrue="1" operator="containsText" text="ROJO">
      <formula>NOT(ISERROR(SEARCH("ROJO",Z215)))</formula>
    </cfRule>
    <cfRule type="containsText" dxfId="986" priority="536" stopIfTrue="1" operator="containsText" text="OK">
      <formula>NOT(ISERROR(SEARCH("OK",Z215)))</formula>
    </cfRule>
    <cfRule type="containsText" dxfId="985" priority="537" stopIfTrue="1" operator="containsText" text="AMARILLO">
      <formula>NOT(ISERROR(SEARCH("AMARILLO",Z215)))</formula>
    </cfRule>
  </conditionalFormatting>
  <conditionalFormatting sqref="AG215">
    <cfRule type="containsText" dxfId="984" priority="533" stopIfTrue="1" operator="containsText" text="FALTA FECHA SEGUIMIENTO">
      <formula>NOT(ISERROR(SEARCH("FALTA FECHA SEGUIMIENTO",AG215)))</formula>
    </cfRule>
  </conditionalFormatting>
  <conditionalFormatting sqref="AG215">
    <cfRule type="containsText" dxfId="983" priority="530" stopIfTrue="1" operator="containsText" text="ROJO">
      <formula>NOT(ISERROR(SEARCH("ROJO",AG215)))</formula>
    </cfRule>
    <cfRule type="containsText" dxfId="982" priority="531" stopIfTrue="1" operator="containsText" text="OK">
      <formula>NOT(ISERROR(SEARCH("OK",AG215)))</formula>
    </cfRule>
    <cfRule type="containsText" dxfId="981" priority="532" stopIfTrue="1" operator="containsText" text="AMARILLO">
      <formula>NOT(ISERROR(SEARCH("AMARILLO",AG215)))</formula>
    </cfRule>
  </conditionalFormatting>
  <conditionalFormatting sqref="AZ215">
    <cfRule type="containsText" dxfId="980" priority="529" stopIfTrue="1" operator="containsText" text="Fecha debe ser posterior a la">
      <formula>NOT(ISERROR(SEARCH("Fecha debe ser posterior a la",AZ215)))</formula>
    </cfRule>
  </conditionalFormatting>
  <conditionalFormatting sqref="BI216 BA216 BF216 BN216 X216:Y216 AA216 AH216 AK216">
    <cfRule type="containsText" dxfId="979" priority="524" stopIfTrue="1" operator="containsText" text="Fecha debe ser posterior a la">
      <formula>NOT(ISERROR(SEARCH("Fecha debe ser posterior a la",X216)))</formula>
    </cfRule>
  </conditionalFormatting>
  <conditionalFormatting sqref="Z216 AO216">
    <cfRule type="containsText" dxfId="978" priority="528" stopIfTrue="1" operator="containsText" text="FALTA FECHA SEGUIMIENTO">
      <formula>NOT(ISERROR(SEARCH("FALTA FECHA SEGUIMIENTO",Z216)))</formula>
    </cfRule>
  </conditionalFormatting>
  <conditionalFormatting sqref="Z216 AO216">
    <cfRule type="containsText" dxfId="977" priority="525" stopIfTrue="1" operator="containsText" text="ROJO">
      <formula>NOT(ISERROR(SEARCH("ROJO",Z216)))</formula>
    </cfRule>
    <cfRule type="containsText" dxfId="976" priority="526" stopIfTrue="1" operator="containsText" text="OK">
      <formula>NOT(ISERROR(SEARCH("OK",Z216)))</formula>
    </cfRule>
    <cfRule type="containsText" dxfId="975" priority="527" stopIfTrue="1" operator="containsText" text="AMARILLO">
      <formula>NOT(ISERROR(SEARCH("AMARILLO",Z216)))</formula>
    </cfRule>
  </conditionalFormatting>
  <conditionalFormatting sqref="AG216">
    <cfRule type="containsText" dxfId="974" priority="523" stopIfTrue="1" operator="containsText" text="FALTA FECHA SEGUIMIENTO">
      <formula>NOT(ISERROR(SEARCH("FALTA FECHA SEGUIMIENTO",AG216)))</formula>
    </cfRule>
  </conditionalFormatting>
  <conditionalFormatting sqref="AG216">
    <cfRule type="containsText" dxfId="973" priority="520" stopIfTrue="1" operator="containsText" text="ROJO">
      <formula>NOT(ISERROR(SEARCH("ROJO",AG216)))</formula>
    </cfRule>
    <cfRule type="containsText" dxfId="972" priority="521" stopIfTrue="1" operator="containsText" text="OK">
      <formula>NOT(ISERROR(SEARCH("OK",AG216)))</formula>
    </cfRule>
    <cfRule type="containsText" dxfId="971" priority="522" stopIfTrue="1" operator="containsText" text="AMARILLO">
      <formula>NOT(ISERROR(SEARCH("AMARILLO",AG216)))</formula>
    </cfRule>
  </conditionalFormatting>
  <conditionalFormatting sqref="AZ216">
    <cfRule type="containsText" dxfId="970" priority="519" stopIfTrue="1" operator="containsText" text="Fecha debe ser posterior a la">
      <formula>NOT(ISERROR(SEARCH("Fecha debe ser posterior a la",AZ216)))</formula>
    </cfRule>
  </conditionalFormatting>
  <conditionalFormatting sqref="AP216">
    <cfRule type="containsText" dxfId="969" priority="518" stopIfTrue="1" operator="containsText" text="Fecha debe ser posterior a la">
      <formula>NOT(ISERROR(SEARCH("Fecha debe ser posterior a la",AP216)))</formula>
    </cfRule>
  </conditionalFormatting>
  <conditionalFormatting sqref="BI219 BA219 BF219 BN219 X219:Y219 AA219 AH219">
    <cfRule type="containsText" dxfId="968" priority="513" stopIfTrue="1" operator="containsText" text="Fecha debe ser posterior a la">
      <formula>NOT(ISERROR(SEARCH("Fecha debe ser posterior a la",X219)))</formula>
    </cfRule>
  </conditionalFormatting>
  <conditionalFormatting sqref="Z219">
    <cfRule type="containsText" dxfId="967" priority="517" stopIfTrue="1" operator="containsText" text="FALTA FECHA SEGUIMIENTO">
      <formula>NOT(ISERROR(SEARCH("FALTA FECHA SEGUIMIENTO",Z219)))</formula>
    </cfRule>
  </conditionalFormatting>
  <conditionalFormatting sqref="Z219">
    <cfRule type="containsText" dxfId="966" priority="514" stopIfTrue="1" operator="containsText" text="ROJO">
      <formula>NOT(ISERROR(SEARCH("ROJO",Z219)))</formula>
    </cfRule>
    <cfRule type="containsText" dxfId="965" priority="515" stopIfTrue="1" operator="containsText" text="OK">
      <formula>NOT(ISERROR(SEARCH("OK",Z219)))</formula>
    </cfRule>
    <cfRule type="containsText" dxfId="964" priority="516" stopIfTrue="1" operator="containsText" text="AMARILLO">
      <formula>NOT(ISERROR(SEARCH("AMARILLO",Z219)))</formula>
    </cfRule>
  </conditionalFormatting>
  <conditionalFormatting sqref="AG219">
    <cfRule type="containsText" dxfId="963" priority="512" stopIfTrue="1" operator="containsText" text="FALTA FECHA SEGUIMIENTO">
      <formula>NOT(ISERROR(SEARCH("FALTA FECHA SEGUIMIENTO",AG219)))</formula>
    </cfRule>
  </conditionalFormatting>
  <conditionalFormatting sqref="AG219">
    <cfRule type="containsText" dxfId="962" priority="509" stopIfTrue="1" operator="containsText" text="ROJO">
      <formula>NOT(ISERROR(SEARCH("ROJO",AG219)))</formula>
    </cfRule>
    <cfRule type="containsText" dxfId="961" priority="510" stopIfTrue="1" operator="containsText" text="OK">
      <formula>NOT(ISERROR(SEARCH("OK",AG219)))</formula>
    </cfRule>
    <cfRule type="containsText" dxfId="960" priority="511" stopIfTrue="1" operator="containsText" text="AMARILLO">
      <formula>NOT(ISERROR(SEARCH("AMARILLO",AG219)))</formula>
    </cfRule>
  </conditionalFormatting>
  <conditionalFormatting sqref="AZ219">
    <cfRule type="containsText" dxfId="959" priority="508" stopIfTrue="1" operator="containsText" text="Fecha debe ser posterior a la">
      <formula>NOT(ISERROR(SEARCH("Fecha debe ser posterior a la",AZ219)))</formula>
    </cfRule>
  </conditionalFormatting>
  <conditionalFormatting sqref="AP219 AK219">
    <cfRule type="containsText" dxfId="958" priority="507" stopIfTrue="1" operator="containsText" text="Fecha debe ser posterior a la">
      <formula>NOT(ISERROR(SEARCH("Fecha debe ser posterior a la",AK219)))</formula>
    </cfRule>
  </conditionalFormatting>
  <conditionalFormatting sqref="AO219">
    <cfRule type="containsText" dxfId="957" priority="506" stopIfTrue="1" operator="containsText" text="FALTA FECHA SEGUIMIENTO">
      <formula>NOT(ISERROR(SEARCH("FALTA FECHA SEGUIMIENTO",AO219)))</formula>
    </cfRule>
  </conditionalFormatting>
  <conditionalFormatting sqref="AO219">
    <cfRule type="containsText" dxfId="956" priority="503" stopIfTrue="1" operator="containsText" text="ROJO">
      <formula>NOT(ISERROR(SEARCH("ROJO",AO219)))</formula>
    </cfRule>
    <cfRule type="containsText" dxfId="955" priority="504" stopIfTrue="1" operator="containsText" text="OK">
      <formula>NOT(ISERROR(SEARCH("OK",AO219)))</formula>
    </cfRule>
    <cfRule type="containsText" dxfId="954" priority="505" stopIfTrue="1" operator="containsText" text="AMARILLO">
      <formula>NOT(ISERROR(SEARCH("AMARILLO",AO219)))</formula>
    </cfRule>
  </conditionalFormatting>
  <conditionalFormatting sqref="AP194">
    <cfRule type="containsText" dxfId="953" priority="502" stopIfTrue="1" operator="containsText" text="Fecha debe ser posterior a la">
      <formula>NOT(ISERROR(SEARCH("Fecha debe ser posterior a la",AP194)))</formula>
    </cfRule>
  </conditionalFormatting>
  <conditionalFormatting sqref="AP205">
    <cfRule type="containsText" dxfId="952" priority="501" stopIfTrue="1" operator="containsText" text="Fecha debe ser posterior a la">
      <formula>NOT(ISERROR(SEARCH("Fecha debe ser posterior a la",AP205)))</formula>
    </cfRule>
  </conditionalFormatting>
  <conditionalFormatting sqref="AP206">
    <cfRule type="containsText" dxfId="951" priority="500" stopIfTrue="1" operator="containsText" text="Fecha debe ser posterior a la">
      <formula>NOT(ISERROR(SEARCH("Fecha debe ser posterior a la",AP206)))</formula>
    </cfRule>
  </conditionalFormatting>
  <conditionalFormatting sqref="AK194">
    <cfRule type="containsText" dxfId="950" priority="499" stopIfTrue="1" operator="containsText" text="Fecha debe ser posterior a la">
      <formula>NOT(ISERROR(SEARCH("Fecha debe ser posterior a la",AK194)))</formula>
    </cfRule>
  </conditionalFormatting>
  <conditionalFormatting sqref="AK205">
    <cfRule type="containsText" dxfId="949" priority="498" stopIfTrue="1" operator="containsText" text="Fecha debe ser posterior a la">
      <formula>NOT(ISERROR(SEARCH("Fecha debe ser posterior a la",AK205)))</formula>
    </cfRule>
  </conditionalFormatting>
  <conditionalFormatting sqref="AK206">
    <cfRule type="containsText" dxfId="948" priority="497" stopIfTrue="1" operator="containsText" text="Fecha debe ser posterior a la">
      <formula>NOT(ISERROR(SEARCH("Fecha debe ser posterior a la",AK206)))</formula>
    </cfRule>
  </conditionalFormatting>
  <conditionalFormatting sqref="AK193">
    <cfRule type="containsText" dxfId="947" priority="492" stopIfTrue="1" operator="containsText" text="Fecha debe ser posterior a la">
      <formula>NOT(ISERROR(SEARCH("Fecha debe ser posterior a la",AK193)))</formula>
    </cfRule>
  </conditionalFormatting>
  <conditionalFormatting sqref="AO193">
    <cfRule type="containsText" dxfId="946" priority="496" stopIfTrue="1" operator="containsText" text="FALTA FECHA SEGUIMIENTO">
      <formula>NOT(ISERROR(SEARCH("FALTA FECHA SEGUIMIENTO",AO193)))</formula>
    </cfRule>
  </conditionalFormatting>
  <conditionalFormatting sqref="AO193">
    <cfRule type="containsText" dxfId="945" priority="493" stopIfTrue="1" operator="containsText" text="ROJO">
      <formula>NOT(ISERROR(SEARCH("ROJO",AO193)))</formula>
    </cfRule>
    <cfRule type="containsText" dxfId="944" priority="494" stopIfTrue="1" operator="containsText" text="OK">
      <formula>NOT(ISERROR(SEARCH("OK",AO193)))</formula>
    </cfRule>
    <cfRule type="containsText" dxfId="943" priority="495" stopIfTrue="1" operator="containsText" text="AMARILLO">
      <formula>NOT(ISERROR(SEARCH("AMARILLO",AO193)))</formula>
    </cfRule>
  </conditionalFormatting>
  <conditionalFormatting sqref="AP193">
    <cfRule type="containsText" dxfId="942" priority="491" stopIfTrue="1" operator="containsText" text="Fecha debe ser posterior a la">
      <formula>NOT(ISERROR(SEARCH("Fecha debe ser posterior a la",AP193)))</formula>
    </cfRule>
  </conditionalFormatting>
  <conditionalFormatting sqref="AK199">
    <cfRule type="containsText" dxfId="941" priority="486" stopIfTrue="1" operator="containsText" text="Fecha debe ser posterior a la">
      <formula>NOT(ISERROR(SEARCH("Fecha debe ser posterior a la",AK199)))</formula>
    </cfRule>
  </conditionalFormatting>
  <conditionalFormatting sqref="AO199">
    <cfRule type="containsText" dxfId="940" priority="490" stopIfTrue="1" operator="containsText" text="FALTA FECHA SEGUIMIENTO">
      <formula>NOT(ISERROR(SEARCH("FALTA FECHA SEGUIMIENTO",AO199)))</formula>
    </cfRule>
  </conditionalFormatting>
  <conditionalFormatting sqref="AO199">
    <cfRule type="containsText" dxfId="939" priority="487" stopIfTrue="1" operator="containsText" text="ROJO">
      <formula>NOT(ISERROR(SEARCH("ROJO",AO199)))</formula>
    </cfRule>
    <cfRule type="containsText" dxfId="938" priority="488" stopIfTrue="1" operator="containsText" text="OK">
      <formula>NOT(ISERROR(SEARCH("OK",AO199)))</formula>
    </cfRule>
    <cfRule type="containsText" dxfId="937" priority="489" stopIfTrue="1" operator="containsText" text="AMARILLO">
      <formula>NOT(ISERROR(SEARCH("AMARILLO",AO199)))</formula>
    </cfRule>
  </conditionalFormatting>
  <conditionalFormatting sqref="AP199">
    <cfRule type="containsText" dxfId="936" priority="485" stopIfTrue="1" operator="containsText" text="Fecha debe ser posterior a la">
      <formula>NOT(ISERROR(SEARCH("Fecha debe ser posterior a la",AP199)))</formula>
    </cfRule>
  </conditionalFormatting>
  <conditionalFormatting sqref="AK12 AP12">
    <cfRule type="containsText" dxfId="935" priority="480" stopIfTrue="1" operator="containsText" text="Fecha debe ser posterior a la">
      <formula>NOT(ISERROR(SEARCH("Fecha debe ser posterior a la",AK12)))</formula>
    </cfRule>
  </conditionalFormatting>
  <conditionalFormatting sqref="AO12">
    <cfRule type="containsText" dxfId="934" priority="484" stopIfTrue="1" operator="containsText" text="FALTA FECHA SEGUIMIENTO">
      <formula>NOT(ISERROR(SEARCH("FALTA FECHA SEGUIMIENTO",AO12)))</formula>
    </cfRule>
  </conditionalFormatting>
  <conditionalFormatting sqref="AO12">
    <cfRule type="containsText" dxfId="933" priority="481" stopIfTrue="1" operator="containsText" text="ROJO">
      <formula>NOT(ISERROR(SEARCH("ROJO",AO12)))</formula>
    </cfRule>
    <cfRule type="containsText" dxfId="932" priority="482" stopIfTrue="1" operator="containsText" text="OK">
      <formula>NOT(ISERROR(SEARCH("OK",AO12)))</formula>
    </cfRule>
    <cfRule type="containsText" dxfId="931" priority="483" stopIfTrue="1" operator="containsText" text="AMARILLO">
      <formula>NOT(ISERROR(SEARCH("AMARILLO",AO12)))</formula>
    </cfRule>
  </conditionalFormatting>
  <conditionalFormatting sqref="AH192:AH211">
    <cfRule type="containsText" dxfId="930" priority="479" stopIfTrue="1" operator="containsText" text="Fecha debe ser posterior a la">
      <formula>NOT(ISERROR(SEARCH("Fecha debe ser posterior a la",AH192)))</formula>
    </cfRule>
  </conditionalFormatting>
  <conditionalFormatting sqref="AH175:AH178">
    <cfRule type="containsText" dxfId="929" priority="474" stopIfTrue="1" operator="containsText" text="Fecha debe ser posterior a la">
      <formula>NOT(ISERROR(SEARCH("Fecha debe ser posterior a la",AH175)))</formula>
    </cfRule>
  </conditionalFormatting>
  <conditionalFormatting sqref="AG175:AG178">
    <cfRule type="containsText" dxfId="928" priority="478" stopIfTrue="1" operator="containsText" text="FALTA FECHA SEGUIMIENTO">
      <formula>NOT(ISERROR(SEARCH("FALTA FECHA SEGUIMIENTO",AG175)))</formula>
    </cfRule>
  </conditionalFormatting>
  <conditionalFormatting sqref="AG175:AG178">
    <cfRule type="containsText" dxfId="927" priority="475" stopIfTrue="1" operator="containsText" text="ROJO">
      <formula>NOT(ISERROR(SEARCH("ROJO",AG175)))</formula>
    </cfRule>
    <cfRule type="containsText" dxfId="926" priority="476" stopIfTrue="1" operator="containsText" text="OK">
      <formula>NOT(ISERROR(SEARCH("OK",AG175)))</formula>
    </cfRule>
    <cfRule type="containsText" dxfId="925" priority="477" stopIfTrue="1" operator="containsText" text="AMARILLO">
      <formula>NOT(ISERROR(SEARCH("AMARILLO",AG175)))</formula>
    </cfRule>
  </conditionalFormatting>
  <conditionalFormatting sqref="AG179">
    <cfRule type="containsText" dxfId="924" priority="473" stopIfTrue="1" operator="containsText" text="FALTA FECHA SEGUIMIENTO">
      <formula>NOT(ISERROR(SEARCH("FALTA FECHA SEGUIMIENTO",AG179)))</formula>
    </cfRule>
  </conditionalFormatting>
  <conditionalFormatting sqref="AG179">
    <cfRule type="containsText" dxfId="923" priority="470" stopIfTrue="1" operator="containsText" text="ROJO">
      <formula>NOT(ISERROR(SEARCH("ROJO",AG179)))</formula>
    </cfRule>
    <cfRule type="containsText" dxfId="922" priority="471" stopIfTrue="1" operator="containsText" text="OK">
      <formula>NOT(ISERROR(SEARCH("OK",AG179)))</formula>
    </cfRule>
    <cfRule type="containsText" dxfId="921" priority="472" stopIfTrue="1" operator="containsText" text="AMARILLO">
      <formula>NOT(ISERROR(SEARCH("AMARILLO",AG179)))</formula>
    </cfRule>
  </conditionalFormatting>
  <conditionalFormatting sqref="AH180:AH186 AH188">
    <cfRule type="containsText" dxfId="920" priority="465" stopIfTrue="1" operator="containsText" text="Fecha debe ser posterior a la">
      <formula>NOT(ISERROR(SEARCH("Fecha debe ser posterior a la",AH180)))</formula>
    </cfRule>
  </conditionalFormatting>
  <conditionalFormatting sqref="AG180:AG186 AG188:AG211">
    <cfRule type="containsText" dxfId="919" priority="469" stopIfTrue="1" operator="containsText" text="FALTA FECHA SEGUIMIENTO">
      <formula>NOT(ISERROR(SEARCH("FALTA FECHA SEGUIMIENTO",AG180)))</formula>
    </cfRule>
  </conditionalFormatting>
  <conditionalFormatting sqref="AG180:AG186 AG188:AG211">
    <cfRule type="containsText" dxfId="918" priority="466" stopIfTrue="1" operator="containsText" text="ROJO">
      <formula>NOT(ISERROR(SEARCH("ROJO",AG180)))</formula>
    </cfRule>
    <cfRule type="containsText" dxfId="917" priority="467" stopIfTrue="1" operator="containsText" text="OK">
      <formula>NOT(ISERROR(SEARCH("OK",AG180)))</formula>
    </cfRule>
    <cfRule type="containsText" dxfId="916" priority="468" stopIfTrue="1" operator="containsText" text="AMARILLO">
      <formula>NOT(ISERROR(SEARCH("AMARILLO",AG180)))</formula>
    </cfRule>
  </conditionalFormatting>
  <conditionalFormatting sqref="AH187">
    <cfRule type="containsText" dxfId="915" priority="460" stopIfTrue="1" operator="containsText" text="Fecha debe ser posterior a la">
      <formula>NOT(ISERROR(SEARCH("Fecha debe ser posterior a la",AH187)))</formula>
    </cfRule>
  </conditionalFormatting>
  <conditionalFormatting sqref="AG187">
    <cfRule type="containsText" dxfId="914" priority="464" stopIfTrue="1" operator="containsText" text="FALTA FECHA SEGUIMIENTO">
      <formula>NOT(ISERROR(SEARCH("FALTA FECHA SEGUIMIENTO",AG187)))</formula>
    </cfRule>
  </conditionalFormatting>
  <conditionalFormatting sqref="AG187">
    <cfRule type="containsText" dxfId="913" priority="461" stopIfTrue="1" operator="containsText" text="ROJO">
      <formula>NOT(ISERROR(SEARCH("ROJO",AG187)))</formula>
    </cfRule>
    <cfRule type="containsText" dxfId="912" priority="462" stopIfTrue="1" operator="containsText" text="OK">
      <formula>NOT(ISERROR(SEARCH("OK",AG187)))</formula>
    </cfRule>
    <cfRule type="containsText" dxfId="911" priority="463" stopIfTrue="1" operator="containsText" text="AMARILLO">
      <formula>NOT(ISERROR(SEARCH("AMARILLO",AG187)))</formula>
    </cfRule>
  </conditionalFormatting>
  <conditionalFormatting sqref="AH189">
    <cfRule type="containsText" dxfId="910" priority="459" stopIfTrue="1" operator="containsText" text="Fecha debe ser posterior a la">
      <formula>NOT(ISERROR(SEARCH("Fecha debe ser posterior a la",AH189)))</formula>
    </cfRule>
  </conditionalFormatting>
  <conditionalFormatting sqref="AH190">
    <cfRule type="containsText" dxfId="909" priority="458" stopIfTrue="1" operator="containsText" text="Fecha debe ser posterior a la">
      <formula>NOT(ISERROR(SEARCH("Fecha debe ser posterior a la",AH190)))</formula>
    </cfRule>
  </conditionalFormatting>
  <conditionalFormatting sqref="AH191">
    <cfRule type="containsText" dxfId="908" priority="457" stopIfTrue="1" operator="containsText" text="Fecha debe ser posterior a la">
      <formula>NOT(ISERROR(SEARCH("Fecha debe ser posterior a la",AH191)))</formula>
    </cfRule>
  </conditionalFormatting>
  <conditionalFormatting sqref="AH179">
    <cfRule type="containsText" dxfId="907" priority="456" stopIfTrue="1" operator="containsText" text="Fecha debe ser posterior a la">
      <formula>NOT(ISERROR(SEARCH("Fecha debe ser posterior a la",AH179)))</formula>
    </cfRule>
  </conditionalFormatting>
  <conditionalFormatting sqref="BR34">
    <cfRule type="cellIs" priority="453" operator="equal">
      <formula>" "</formula>
    </cfRule>
  </conditionalFormatting>
  <conditionalFormatting sqref="BR34">
    <cfRule type="containsText" dxfId="906" priority="454" stopIfTrue="1" operator="containsText" text="Cerrado">
      <formula>NOT(ISERROR(SEARCH("Cerrado",BR34)))</formula>
    </cfRule>
    <cfRule type="containsText" dxfId="905" priority="455" stopIfTrue="1" operator="containsText" text="Abierto">
      <formula>NOT(ISERROR(SEARCH("Abierto",BR34)))</formula>
    </cfRule>
  </conditionalFormatting>
  <conditionalFormatting sqref="BP34">
    <cfRule type="containsText" dxfId="904" priority="451" stopIfTrue="1" operator="containsText" text="Cumplida">
      <formula>NOT(ISERROR(SEARCH("Cumplida",BP34)))</formula>
    </cfRule>
    <cfRule type="containsText" dxfId="903" priority="452" stopIfTrue="1" operator="containsText" text="Pendiente">
      <formula>NOT(ISERROR(SEARCH("Pendiente",BP34)))</formula>
    </cfRule>
  </conditionalFormatting>
  <conditionalFormatting sqref="BR177">
    <cfRule type="cellIs" priority="448" operator="equal">
      <formula>" "</formula>
    </cfRule>
  </conditionalFormatting>
  <conditionalFormatting sqref="BR177">
    <cfRule type="containsText" dxfId="902" priority="449" stopIfTrue="1" operator="containsText" text="Cerrado">
      <formula>NOT(ISERROR(SEARCH("Cerrado",BR177)))</formula>
    </cfRule>
    <cfRule type="containsText" dxfId="901" priority="450" stopIfTrue="1" operator="containsText" text="Abierto">
      <formula>NOT(ISERROR(SEARCH("Abierto",BR177)))</formula>
    </cfRule>
  </conditionalFormatting>
  <conditionalFormatting sqref="BP177">
    <cfRule type="containsText" dxfId="900" priority="446" stopIfTrue="1" operator="containsText" text="Cumplida">
      <formula>NOT(ISERROR(SEARCH("Cumplida",BP177)))</formula>
    </cfRule>
    <cfRule type="containsText" dxfId="899" priority="447" stopIfTrue="1" operator="containsText" text="Pendiente">
      <formula>NOT(ISERROR(SEARCH("Pendiente",BP177)))</formula>
    </cfRule>
  </conditionalFormatting>
  <conditionalFormatting sqref="BR184">
    <cfRule type="cellIs" priority="443" operator="equal">
      <formula>" "</formula>
    </cfRule>
  </conditionalFormatting>
  <conditionalFormatting sqref="BR184">
    <cfRule type="containsText" dxfId="898" priority="444" stopIfTrue="1" operator="containsText" text="Cerrado">
      <formula>NOT(ISERROR(SEARCH("Cerrado",BR184)))</formula>
    </cfRule>
    <cfRule type="containsText" dxfId="897" priority="445" stopIfTrue="1" operator="containsText" text="Abierto">
      <formula>NOT(ISERROR(SEARCH("Abierto",BR184)))</formula>
    </cfRule>
  </conditionalFormatting>
  <conditionalFormatting sqref="BP184">
    <cfRule type="containsText" dxfId="896" priority="441" stopIfTrue="1" operator="containsText" text="Cumplida">
      <formula>NOT(ISERROR(SEARCH("Cumplida",BP184)))</formula>
    </cfRule>
    <cfRule type="containsText" dxfId="895" priority="442" stopIfTrue="1" operator="containsText" text="Pendiente">
      <formula>NOT(ISERROR(SEARCH("Pendiente",BP184)))</formula>
    </cfRule>
  </conditionalFormatting>
  <conditionalFormatting sqref="BR185">
    <cfRule type="cellIs" priority="438" operator="equal">
      <formula>" "</formula>
    </cfRule>
  </conditionalFormatting>
  <conditionalFormatting sqref="BR185">
    <cfRule type="containsText" dxfId="894" priority="439" stopIfTrue="1" operator="containsText" text="Cerrado">
      <formula>NOT(ISERROR(SEARCH("Cerrado",BR185)))</formula>
    </cfRule>
    <cfRule type="containsText" dxfId="893" priority="440" stopIfTrue="1" operator="containsText" text="Abierto">
      <formula>NOT(ISERROR(SEARCH("Abierto",BR185)))</formula>
    </cfRule>
  </conditionalFormatting>
  <conditionalFormatting sqref="BP185">
    <cfRule type="containsText" dxfId="892" priority="436" stopIfTrue="1" operator="containsText" text="Cumplida">
      <formula>NOT(ISERROR(SEARCH("Cumplida",BP185)))</formula>
    </cfRule>
    <cfRule type="containsText" dxfId="891" priority="437" stopIfTrue="1" operator="containsText" text="Pendiente">
      <formula>NOT(ISERROR(SEARCH("Pendiente",BP185)))</formula>
    </cfRule>
  </conditionalFormatting>
  <conditionalFormatting sqref="BR201">
    <cfRule type="cellIs" priority="433" operator="equal">
      <formula>" "</formula>
    </cfRule>
  </conditionalFormatting>
  <conditionalFormatting sqref="BR201">
    <cfRule type="containsText" dxfId="890" priority="434" stopIfTrue="1" operator="containsText" text="Cerrado">
      <formula>NOT(ISERROR(SEARCH("Cerrado",BR201)))</formula>
    </cfRule>
    <cfRule type="containsText" dxfId="889" priority="435" stopIfTrue="1" operator="containsText" text="Abierto">
      <formula>NOT(ISERROR(SEARCH("Abierto",BR201)))</formula>
    </cfRule>
  </conditionalFormatting>
  <conditionalFormatting sqref="BP201">
    <cfRule type="containsText" dxfId="888" priority="431" stopIfTrue="1" operator="containsText" text="Cumplida">
      <formula>NOT(ISERROR(SEARCH("Cumplida",BP201)))</formula>
    </cfRule>
    <cfRule type="containsText" dxfId="887" priority="432" stopIfTrue="1" operator="containsText" text="Pendiente">
      <formula>NOT(ISERROR(SEARCH("Pendiente",BP201)))</formula>
    </cfRule>
  </conditionalFormatting>
  <conditionalFormatting sqref="BR208">
    <cfRule type="cellIs" priority="428" operator="equal">
      <formula>" "</formula>
    </cfRule>
  </conditionalFormatting>
  <conditionalFormatting sqref="BR208">
    <cfRule type="containsText" dxfId="886" priority="429" stopIfTrue="1" operator="containsText" text="Cerrado">
      <formula>NOT(ISERROR(SEARCH("Cerrado",BR208)))</formula>
    </cfRule>
    <cfRule type="containsText" dxfId="885" priority="430" stopIfTrue="1" operator="containsText" text="Abierto">
      <formula>NOT(ISERROR(SEARCH("Abierto",BR208)))</formula>
    </cfRule>
  </conditionalFormatting>
  <conditionalFormatting sqref="BP208">
    <cfRule type="containsText" dxfId="884" priority="426" stopIfTrue="1" operator="containsText" text="Cumplida">
      <formula>NOT(ISERROR(SEARCH("Cumplida",BP208)))</formula>
    </cfRule>
    <cfRule type="containsText" dxfId="883" priority="427" stopIfTrue="1" operator="containsText" text="Pendiente">
      <formula>NOT(ISERROR(SEARCH("Pendiente",BP208)))</formula>
    </cfRule>
  </conditionalFormatting>
  <conditionalFormatting sqref="BR209">
    <cfRule type="cellIs" priority="423" operator="equal">
      <formula>" "</formula>
    </cfRule>
  </conditionalFormatting>
  <conditionalFormatting sqref="BR209">
    <cfRule type="containsText" dxfId="882" priority="424" stopIfTrue="1" operator="containsText" text="Cerrado">
      <formula>NOT(ISERROR(SEARCH("Cerrado",BR209)))</formula>
    </cfRule>
    <cfRule type="containsText" dxfId="881" priority="425" stopIfTrue="1" operator="containsText" text="Abierto">
      <formula>NOT(ISERROR(SEARCH("Abierto",BR209)))</formula>
    </cfRule>
  </conditionalFormatting>
  <conditionalFormatting sqref="BP209">
    <cfRule type="containsText" dxfId="880" priority="421" stopIfTrue="1" operator="containsText" text="Cumplida">
      <formula>NOT(ISERROR(SEARCH("Cumplida",BP209)))</formula>
    </cfRule>
    <cfRule type="containsText" dxfId="879" priority="422" stopIfTrue="1" operator="containsText" text="Pendiente">
      <formula>NOT(ISERROR(SEARCH("Pendiente",BP209)))</formula>
    </cfRule>
  </conditionalFormatting>
  <conditionalFormatting sqref="BR210:BR211 BR216 BR219">
    <cfRule type="cellIs" priority="418" operator="equal">
      <formula>" "</formula>
    </cfRule>
  </conditionalFormatting>
  <conditionalFormatting sqref="BR210:BR211 BR216 BR219">
    <cfRule type="containsText" dxfId="878" priority="419" stopIfTrue="1" operator="containsText" text="Cerrado">
      <formula>NOT(ISERROR(SEARCH("Cerrado",BR210)))</formula>
    </cfRule>
    <cfRule type="containsText" dxfId="877" priority="420" stopIfTrue="1" operator="containsText" text="Abierto">
      <formula>NOT(ISERROR(SEARCH("Abierto",BR210)))</formula>
    </cfRule>
  </conditionalFormatting>
  <conditionalFormatting sqref="BP210">
    <cfRule type="containsText" dxfId="876" priority="416" stopIfTrue="1" operator="containsText" text="Cumplida">
      <formula>NOT(ISERROR(SEARCH("Cumplida",BP210)))</formula>
    </cfRule>
    <cfRule type="containsText" dxfId="875" priority="417" stopIfTrue="1" operator="containsText" text="Pendiente">
      <formula>NOT(ISERROR(SEARCH("Pendiente",BP210)))</formula>
    </cfRule>
  </conditionalFormatting>
  <conditionalFormatting sqref="AP103 X103 AK103 AA103 AH103">
    <cfRule type="containsText" dxfId="874" priority="411" stopIfTrue="1" operator="containsText" text="Fecha debe ser posterior a la">
      <formula>NOT(ISERROR(SEARCH("Fecha debe ser posterior a la",X103)))</formula>
    </cfRule>
  </conditionalFormatting>
  <conditionalFormatting sqref="AO103 Z103 AG103">
    <cfRule type="containsText" dxfId="873" priority="415" stopIfTrue="1" operator="containsText" text="FALTA FECHA SEGUIMIENTO">
      <formula>NOT(ISERROR(SEARCH("FALTA FECHA SEGUIMIENTO",Z103)))</formula>
    </cfRule>
  </conditionalFormatting>
  <conditionalFormatting sqref="AO103 Z103 AG103">
    <cfRule type="containsText" dxfId="872" priority="412" stopIfTrue="1" operator="containsText" text="ROJO">
      <formula>NOT(ISERROR(SEARCH("ROJO",Z103)))</formula>
    </cfRule>
    <cfRule type="containsText" dxfId="871" priority="413" stopIfTrue="1" operator="containsText" text="OK">
      <formula>NOT(ISERROR(SEARCH("OK",Z103)))</formula>
    </cfRule>
    <cfRule type="containsText" dxfId="870" priority="414" stopIfTrue="1" operator="containsText" text="AMARILLO">
      <formula>NOT(ISERROR(SEARCH("AMARILLO",Z103)))</formula>
    </cfRule>
  </conditionalFormatting>
  <conditionalFormatting sqref="AH117 AA117 AK117 X117 AP117">
    <cfRule type="containsText" dxfId="869" priority="406" stopIfTrue="1" operator="containsText" text="Fecha debe ser posterior a la">
      <formula>NOT(ISERROR(SEARCH("Fecha debe ser posterior a la",X117)))</formula>
    </cfRule>
  </conditionalFormatting>
  <conditionalFormatting sqref="AG117 Z117 AO117">
    <cfRule type="containsText" dxfId="868" priority="410" stopIfTrue="1" operator="containsText" text="FALTA FECHA SEGUIMIENTO">
      <formula>NOT(ISERROR(SEARCH("FALTA FECHA SEGUIMIENTO",Z117)))</formula>
    </cfRule>
  </conditionalFormatting>
  <conditionalFormatting sqref="AG117 Z117 AO117">
    <cfRule type="containsText" dxfId="867" priority="407" stopIfTrue="1" operator="containsText" text="ROJO">
      <formula>NOT(ISERROR(SEARCH("ROJO",Z117)))</formula>
    </cfRule>
    <cfRule type="containsText" dxfId="866" priority="408" stopIfTrue="1" operator="containsText" text="OK">
      <formula>NOT(ISERROR(SEARCH("OK",Z117)))</formula>
    </cfRule>
    <cfRule type="containsText" dxfId="865" priority="409" stopIfTrue="1" operator="containsText" text="AMARILLO">
      <formula>NOT(ISERROR(SEARCH("AMARILLO",Z117)))</formula>
    </cfRule>
  </conditionalFormatting>
  <conditionalFormatting sqref="AH72 AA72 AK72 X72 AP72">
    <cfRule type="containsText" dxfId="864" priority="401" stopIfTrue="1" operator="containsText" text="Fecha debe ser posterior a la">
      <formula>NOT(ISERROR(SEARCH("Fecha debe ser posterior a la",X72)))</formula>
    </cfRule>
  </conditionalFormatting>
  <conditionalFormatting sqref="AG72 AO72 Z72">
    <cfRule type="containsText" dxfId="863" priority="405" stopIfTrue="1" operator="containsText" text="FALTA FECHA SEGUIMIENTO">
      <formula>NOT(ISERROR(SEARCH("FALTA FECHA SEGUIMIENTO",Z72)))</formula>
    </cfRule>
  </conditionalFormatting>
  <conditionalFormatting sqref="AG72 AO72 Z72">
    <cfRule type="containsText" dxfId="862" priority="402" stopIfTrue="1" operator="containsText" text="ROJO">
      <formula>NOT(ISERROR(SEARCH("ROJO",Z72)))</formula>
    </cfRule>
    <cfRule type="containsText" dxfId="861" priority="403" stopIfTrue="1" operator="containsText" text="OK">
      <formula>NOT(ISERROR(SEARCH("OK",Z72)))</formula>
    </cfRule>
    <cfRule type="containsText" dxfId="860" priority="404" stopIfTrue="1" operator="containsText" text="AMARILLO">
      <formula>NOT(ISERROR(SEARCH("AMARILLO",Z72)))</formula>
    </cfRule>
  </conditionalFormatting>
  <conditionalFormatting sqref="AH74 AA74 AK74 X74">
    <cfRule type="containsText" dxfId="859" priority="396" stopIfTrue="1" operator="containsText" text="Fecha debe ser posterior a la">
      <formula>NOT(ISERROR(SEARCH("Fecha debe ser posterior a la",X74)))</formula>
    </cfRule>
  </conditionalFormatting>
  <conditionalFormatting sqref="AG74 AO74 Z74">
    <cfRule type="containsText" dxfId="858" priority="400" stopIfTrue="1" operator="containsText" text="FALTA FECHA SEGUIMIENTO">
      <formula>NOT(ISERROR(SEARCH("FALTA FECHA SEGUIMIENTO",Z74)))</formula>
    </cfRule>
  </conditionalFormatting>
  <conditionalFormatting sqref="AG74 AO74 Z74">
    <cfRule type="containsText" dxfId="857" priority="397" stopIfTrue="1" operator="containsText" text="ROJO">
      <formula>NOT(ISERROR(SEARCH("ROJO",Z74)))</formula>
    </cfRule>
    <cfRule type="containsText" dxfId="856" priority="398" stopIfTrue="1" operator="containsText" text="OK">
      <formula>NOT(ISERROR(SEARCH("OK",Z74)))</formula>
    </cfRule>
    <cfRule type="containsText" dxfId="855" priority="399" stopIfTrue="1" operator="containsText" text="AMARILLO">
      <formula>NOT(ISERROR(SEARCH("AMARILLO",Z74)))</formula>
    </cfRule>
  </conditionalFormatting>
  <conditionalFormatting sqref="AA76 X76">
    <cfRule type="containsText" dxfId="854" priority="391" stopIfTrue="1" operator="containsText" text="Fecha debe ser posterior a la">
      <formula>NOT(ISERROR(SEARCH("Fecha debe ser posterior a la",X76)))</formula>
    </cfRule>
  </conditionalFormatting>
  <conditionalFormatting sqref="Z76">
    <cfRule type="containsText" dxfId="853" priority="395" stopIfTrue="1" operator="containsText" text="FALTA FECHA SEGUIMIENTO">
      <formula>NOT(ISERROR(SEARCH("FALTA FECHA SEGUIMIENTO",Z76)))</formula>
    </cfRule>
  </conditionalFormatting>
  <conditionalFormatting sqref="Z76">
    <cfRule type="containsText" dxfId="852" priority="392" stopIfTrue="1" operator="containsText" text="ROJO">
      <formula>NOT(ISERROR(SEARCH("ROJO",Z76)))</formula>
    </cfRule>
    <cfRule type="containsText" dxfId="851" priority="393" stopIfTrue="1" operator="containsText" text="OK">
      <formula>NOT(ISERROR(SEARCH("OK",Z76)))</formula>
    </cfRule>
    <cfRule type="containsText" dxfId="850" priority="394" stopIfTrue="1" operator="containsText" text="AMARILLO">
      <formula>NOT(ISERROR(SEARCH("AMARILLO",Z76)))</formula>
    </cfRule>
  </conditionalFormatting>
  <conditionalFormatting sqref="AK76">
    <cfRule type="containsText" dxfId="849" priority="386" stopIfTrue="1" operator="containsText" text="Fecha debe ser posterior a la">
      <formula>NOT(ISERROR(SEARCH("Fecha debe ser posterior a la",AK76)))</formula>
    </cfRule>
  </conditionalFormatting>
  <conditionalFormatting sqref="AO76">
    <cfRule type="containsText" dxfId="848" priority="390" stopIfTrue="1" operator="containsText" text="FALTA FECHA SEGUIMIENTO">
      <formula>NOT(ISERROR(SEARCH("FALTA FECHA SEGUIMIENTO",AO76)))</formula>
    </cfRule>
  </conditionalFormatting>
  <conditionalFormatting sqref="AO76">
    <cfRule type="containsText" dxfId="847" priority="387" stopIfTrue="1" operator="containsText" text="ROJO">
      <formula>NOT(ISERROR(SEARCH("ROJO",AO76)))</formula>
    </cfRule>
    <cfRule type="containsText" dxfId="846" priority="388" stopIfTrue="1" operator="containsText" text="OK">
      <formula>NOT(ISERROR(SEARCH("OK",AO76)))</formula>
    </cfRule>
    <cfRule type="containsText" dxfId="845" priority="389" stopIfTrue="1" operator="containsText" text="AMARILLO">
      <formula>NOT(ISERROR(SEARCH("AMARILLO",AO76)))</formula>
    </cfRule>
  </conditionalFormatting>
  <conditionalFormatting sqref="AP76">
    <cfRule type="containsText" dxfId="844" priority="385" stopIfTrue="1" operator="containsText" text="Fecha debe ser posterior a la">
      <formula>NOT(ISERROR(SEARCH("Fecha debe ser posterior a la",AP76)))</formula>
    </cfRule>
  </conditionalFormatting>
  <conditionalFormatting sqref="AH76">
    <cfRule type="containsText" dxfId="843" priority="380" stopIfTrue="1" operator="containsText" text="Fecha debe ser posterior a la">
      <formula>NOT(ISERROR(SEARCH("Fecha debe ser posterior a la",AH76)))</formula>
    </cfRule>
  </conditionalFormatting>
  <conditionalFormatting sqref="AG76">
    <cfRule type="containsText" dxfId="842" priority="384" stopIfTrue="1" operator="containsText" text="FALTA FECHA SEGUIMIENTO">
      <formula>NOT(ISERROR(SEARCH("FALTA FECHA SEGUIMIENTO",AG76)))</formula>
    </cfRule>
  </conditionalFormatting>
  <conditionalFormatting sqref="AG76">
    <cfRule type="containsText" dxfId="841" priority="381" stopIfTrue="1" operator="containsText" text="ROJO">
      <formula>NOT(ISERROR(SEARCH("ROJO",AG76)))</formula>
    </cfRule>
    <cfRule type="containsText" dxfId="840" priority="382" stopIfTrue="1" operator="containsText" text="OK">
      <formula>NOT(ISERROR(SEARCH("OK",AG76)))</formula>
    </cfRule>
    <cfRule type="containsText" dxfId="839" priority="383" stopIfTrue="1" operator="containsText" text="AMARILLO">
      <formula>NOT(ISERROR(SEARCH("AMARILLO",AG76)))</formula>
    </cfRule>
  </conditionalFormatting>
  <conditionalFormatting sqref="AP73">
    <cfRule type="containsText" dxfId="838" priority="379" stopIfTrue="1" operator="containsText" text="Fecha debe ser posterior a la">
      <formula>NOT(ISERROR(SEARCH("Fecha debe ser posterior a la",AP73)))</formula>
    </cfRule>
  </conditionalFormatting>
  <conditionalFormatting sqref="AP74">
    <cfRule type="containsText" dxfId="837" priority="378" stopIfTrue="1" operator="containsText" text="Fecha debe ser posterior a la">
      <formula>NOT(ISERROR(SEARCH("Fecha debe ser posterior a la",AP74)))</formula>
    </cfRule>
  </conditionalFormatting>
  <conditionalFormatting sqref="AS193">
    <cfRule type="containsText" dxfId="836" priority="377" stopIfTrue="1" operator="containsText" text="Fecha debe ser posterior a la">
      <formula>NOT(ISERROR(SEARCH("Fecha debe ser posterior a la",AS193)))</formula>
    </cfRule>
  </conditionalFormatting>
  <conditionalFormatting sqref="AS10">
    <cfRule type="containsText" dxfId="835" priority="376" stopIfTrue="1" operator="containsText" text="Fecha debe ser posterior a la">
      <formula>NOT(ISERROR(SEARCH("Fecha debe ser posterior a la",AS10)))</formula>
    </cfRule>
  </conditionalFormatting>
  <conditionalFormatting sqref="AS77">
    <cfRule type="containsText" dxfId="834" priority="375" stopIfTrue="1" operator="containsText" text="Fecha debe ser posterior a la">
      <formula>NOT(ISERROR(SEARCH("Fecha debe ser posterior a la",AS77)))</formula>
    </cfRule>
  </conditionalFormatting>
  <conditionalFormatting sqref="AS118">
    <cfRule type="containsText" dxfId="833" priority="374" stopIfTrue="1" operator="containsText" text="Fecha debe ser posterior a la">
      <formula>NOT(ISERROR(SEARCH("Fecha debe ser posterior a la",AS118)))</formula>
    </cfRule>
  </conditionalFormatting>
  <conditionalFormatting sqref="AS120">
    <cfRule type="containsText" dxfId="832" priority="373" stopIfTrue="1" operator="containsText" text="Fecha debe ser posterior a la">
      <formula>NOT(ISERROR(SEARCH("Fecha debe ser posterior a la",AS120)))</formula>
    </cfRule>
  </conditionalFormatting>
  <conditionalFormatting sqref="AQ230">
    <cfRule type="containsText" dxfId="831" priority="372" stopIfTrue="1" operator="containsText" text="Fecha debe ser posterior a la">
      <formula>NOT(ISERROR(SEARCH("Fecha debe ser posterior a la",AQ230)))</formula>
    </cfRule>
  </conditionalFormatting>
  <conditionalFormatting sqref="AS230">
    <cfRule type="containsText" dxfId="830" priority="371" stopIfTrue="1" operator="containsText" text="Fecha debe ser posterior a la">
      <formula>NOT(ISERROR(SEARCH("Fecha debe ser posterior a la",AS230)))</formula>
    </cfRule>
  </conditionalFormatting>
  <conditionalFormatting sqref="AX230">
    <cfRule type="containsText" dxfId="829" priority="370" stopIfTrue="1" operator="containsText" text="Fecha debe ser posterior a la">
      <formula>NOT(ISERROR(SEARCH("Fecha debe ser posterior a la",AX230)))</formula>
    </cfRule>
  </conditionalFormatting>
  <conditionalFormatting sqref="AS275">
    <cfRule type="containsText" dxfId="828" priority="369" stopIfTrue="1" operator="containsText" text="Fecha debe ser posterior a la">
      <formula>NOT(ISERROR(SEARCH("Fecha debe ser posterior a la",AS275)))</formula>
    </cfRule>
  </conditionalFormatting>
  <conditionalFormatting sqref="AX275">
    <cfRule type="containsText" dxfId="827" priority="368" stopIfTrue="1" operator="containsText" text="Fecha debe ser posterior a la">
      <formula>NOT(ISERROR(SEARCH("Fecha debe ser posterior a la",AX275)))</formula>
    </cfRule>
  </conditionalFormatting>
  <conditionalFormatting sqref="AS78">
    <cfRule type="containsText" dxfId="826" priority="367" stopIfTrue="1" operator="containsText" text="Fecha debe ser posterior a la">
      <formula>NOT(ISERROR(SEARCH("Fecha debe ser posterior a la",AS78)))</formula>
    </cfRule>
  </conditionalFormatting>
  <conditionalFormatting sqref="AS83">
    <cfRule type="containsText" dxfId="825" priority="366" stopIfTrue="1" operator="containsText" text="Fecha debe ser posterior a la">
      <formula>NOT(ISERROR(SEARCH("Fecha debe ser posterior a la",AS83)))</formula>
    </cfRule>
  </conditionalFormatting>
  <conditionalFormatting sqref="AS88">
    <cfRule type="containsText" dxfId="824" priority="365" stopIfTrue="1" operator="containsText" text="Fecha debe ser posterior a la">
      <formula>NOT(ISERROR(SEARCH("Fecha debe ser posterior a la",AS88)))</formula>
    </cfRule>
  </conditionalFormatting>
  <conditionalFormatting sqref="AS93">
    <cfRule type="containsText" dxfId="823" priority="364" stopIfTrue="1" operator="containsText" text="Fecha debe ser posterior a la">
      <formula>NOT(ISERROR(SEARCH("Fecha debe ser posterior a la",AS93)))</formula>
    </cfRule>
  </conditionalFormatting>
  <conditionalFormatting sqref="AS98">
    <cfRule type="containsText" dxfId="822" priority="363" stopIfTrue="1" operator="containsText" text="Fecha debe ser posterior a la">
      <formula>NOT(ISERROR(SEARCH("Fecha debe ser posterior a la",AS98)))</formula>
    </cfRule>
  </conditionalFormatting>
  <conditionalFormatting sqref="AS106">
    <cfRule type="containsText" dxfId="821" priority="362" stopIfTrue="1" operator="containsText" text="Fecha debe ser posterior a la">
      <formula>NOT(ISERROR(SEARCH("Fecha debe ser posterior a la",AS106)))</formula>
    </cfRule>
  </conditionalFormatting>
  <conditionalFormatting sqref="AS79">
    <cfRule type="containsText" dxfId="820" priority="361" stopIfTrue="1" operator="containsText" text="Fecha debe ser posterior a la">
      <formula>NOT(ISERROR(SEARCH("Fecha debe ser posterior a la",AS79)))</formula>
    </cfRule>
  </conditionalFormatting>
  <conditionalFormatting sqref="AS80">
    <cfRule type="containsText" dxfId="819" priority="360" stopIfTrue="1" operator="containsText" text="Fecha debe ser posterior a la">
      <formula>NOT(ISERROR(SEARCH("Fecha debe ser posterior a la",AS80)))</formula>
    </cfRule>
  </conditionalFormatting>
  <conditionalFormatting sqref="AS102">
    <cfRule type="containsText" dxfId="818" priority="359" stopIfTrue="1" operator="containsText" text="Fecha debe ser posterior a la">
      <formula>NOT(ISERROR(SEARCH("Fecha debe ser posterior a la",AS102)))</formula>
    </cfRule>
  </conditionalFormatting>
  <conditionalFormatting sqref="AS116">
    <cfRule type="containsText" dxfId="817" priority="358" stopIfTrue="1" operator="containsText" text="Fecha debe ser posterior a la">
      <formula>NOT(ISERROR(SEARCH("Fecha debe ser posterior a la",AS116)))</formula>
    </cfRule>
  </conditionalFormatting>
  <conditionalFormatting sqref="AS276">
    <cfRule type="containsText" dxfId="816" priority="357" stopIfTrue="1" operator="containsText" text="Fecha debe ser posterior a la">
      <formula>NOT(ISERROR(SEARCH("Fecha debe ser posterior a la",AS276)))</formula>
    </cfRule>
  </conditionalFormatting>
  <conditionalFormatting sqref="AS103">
    <cfRule type="containsText" dxfId="815" priority="356" stopIfTrue="1" operator="containsText" text="Fecha debe ser posterior a la">
      <formula>NOT(ISERROR(SEARCH("Fecha debe ser posterior a la",AS103)))</formula>
    </cfRule>
  </conditionalFormatting>
  <conditionalFormatting sqref="AS277">
    <cfRule type="containsText" dxfId="814" priority="355" stopIfTrue="1" operator="containsText" text="Fecha debe ser posterior a la">
      <formula>NOT(ISERROR(SEARCH("Fecha debe ser posterior a la",AS277)))</formula>
    </cfRule>
  </conditionalFormatting>
  <conditionalFormatting sqref="AS277">
    <cfRule type="containsText" dxfId="813" priority="354" stopIfTrue="1" operator="containsText" text="Fecha debe ser posterior a la">
      <formula>NOT(ISERROR(SEARCH("Fecha debe ser posterior a la",AS277)))</formula>
    </cfRule>
  </conditionalFormatting>
  <conditionalFormatting sqref="AX272">
    <cfRule type="containsText" dxfId="812" priority="353" stopIfTrue="1" operator="containsText" text="Fecha debe ser posterior a la">
      <formula>NOT(ISERROR(SEARCH("Fecha debe ser posterior a la",AX272)))</formula>
    </cfRule>
  </conditionalFormatting>
  <conditionalFormatting sqref="AX273">
    <cfRule type="containsText" dxfId="811" priority="352" stopIfTrue="1" operator="containsText" text="Fecha debe ser posterior a la">
      <formula>NOT(ISERROR(SEARCH("Fecha debe ser posterior a la",AX273)))</formula>
    </cfRule>
  </conditionalFormatting>
  <conditionalFormatting sqref="AS285">
    <cfRule type="containsText" dxfId="810" priority="351" stopIfTrue="1" operator="containsText" text="Fecha debe ser posterior a la">
      <formula>NOT(ISERROR(SEARCH("Fecha debe ser posterior a la",AS285)))</formula>
    </cfRule>
  </conditionalFormatting>
  <conditionalFormatting sqref="AS285">
    <cfRule type="containsText" dxfId="809" priority="350" stopIfTrue="1" operator="containsText" text="Fecha debe ser posterior a la">
      <formula>NOT(ISERROR(SEARCH("Fecha debe ser posterior a la",AS285)))</formula>
    </cfRule>
  </conditionalFormatting>
  <conditionalFormatting sqref="AX285">
    <cfRule type="containsText" dxfId="808" priority="349" stopIfTrue="1" operator="containsText" text="Fecha debe ser posterior a la">
      <formula>NOT(ISERROR(SEARCH("Fecha debe ser posterior a la",AX285)))</formula>
    </cfRule>
  </conditionalFormatting>
  <conditionalFormatting sqref="AX226">
    <cfRule type="containsText" dxfId="807" priority="348" stopIfTrue="1" operator="containsText" text="Fecha debe ser posterior a la">
      <formula>NOT(ISERROR(SEARCH("Fecha debe ser posterior a la",AX226)))</formula>
    </cfRule>
  </conditionalFormatting>
  <conditionalFormatting sqref="AS232">
    <cfRule type="containsText" dxfId="806" priority="347" stopIfTrue="1" operator="containsText" text="Fecha debe ser posterior a la">
      <formula>NOT(ISERROR(SEARCH("Fecha debe ser posterior a la",AS232)))</formula>
    </cfRule>
  </conditionalFormatting>
  <conditionalFormatting sqref="AX232">
    <cfRule type="containsText" dxfId="805" priority="346" stopIfTrue="1" operator="containsText" text="Fecha debe ser posterior a la">
      <formula>NOT(ISERROR(SEARCH("Fecha debe ser posterior a la",AX232)))</formula>
    </cfRule>
  </conditionalFormatting>
  <conditionalFormatting sqref="AX232">
    <cfRule type="containsText" dxfId="804" priority="345" stopIfTrue="1" operator="containsText" text="Fecha debe ser posterior a la">
      <formula>NOT(ISERROR(SEARCH("Fecha debe ser posterior a la",AX232)))</formula>
    </cfRule>
  </conditionalFormatting>
  <conditionalFormatting sqref="AX232">
    <cfRule type="containsText" dxfId="803" priority="344" stopIfTrue="1" operator="containsText" text="Fecha debe ser posterior a la">
      <formula>NOT(ISERROR(SEARCH("Fecha debe ser posterior a la",AX232)))</formula>
    </cfRule>
  </conditionalFormatting>
  <conditionalFormatting sqref="AS228">
    <cfRule type="containsText" dxfId="802" priority="343" stopIfTrue="1" operator="containsText" text="Fecha debe ser posterior a la">
      <formula>NOT(ISERROR(SEARCH("Fecha debe ser posterior a la",AS228)))</formula>
    </cfRule>
  </conditionalFormatting>
  <conditionalFormatting sqref="AX228">
    <cfRule type="containsText" dxfId="801" priority="342" stopIfTrue="1" operator="containsText" text="Fecha debe ser posterior a la">
      <formula>NOT(ISERROR(SEARCH("Fecha debe ser posterior a la",AX228)))</formula>
    </cfRule>
  </conditionalFormatting>
  <conditionalFormatting sqref="AX286">
    <cfRule type="containsText" dxfId="800" priority="341" stopIfTrue="1" operator="containsText" text="Fecha debe ser posterior a la">
      <formula>NOT(ISERROR(SEARCH("Fecha debe ser posterior a la",AX286)))</formula>
    </cfRule>
  </conditionalFormatting>
  <conditionalFormatting sqref="AS274">
    <cfRule type="containsText" dxfId="799" priority="340" stopIfTrue="1" operator="containsText" text="Fecha debe ser posterior a la">
      <formula>NOT(ISERROR(SEARCH("Fecha debe ser posterior a la",AS274)))</formula>
    </cfRule>
  </conditionalFormatting>
  <conditionalFormatting sqref="AX274">
    <cfRule type="containsText" dxfId="798" priority="339" stopIfTrue="1" operator="containsText" text="Fecha debe ser posterior a la">
      <formula>NOT(ISERROR(SEARCH("Fecha debe ser posterior a la",AX274)))</formula>
    </cfRule>
  </conditionalFormatting>
  <conditionalFormatting sqref="AS278">
    <cfRule type="containsText" dxfId="797" priority="338" stopIfTrue="1" operator="containsText" text="Fecha debe ser posterior a la">
      <formula>NOT(ISERROR(SEARCH("Fecha debe ser posterior a la",AS278)))</formula>
    </cfRule>
  </conditionalFormatting>
  <conditionalFormatting sqref="AX278">
    <cfRule type="containsText" dxfId="796" priority="337" stopIfTrue="1" operator="containsText" text="Fecha debe ser posterior a la">
      <formula>NOT(ISERROR(SEARCH("Fecha debe ser posterior a la",AX278)))</formula>
    </cfRule>
  </conditionalFormatting>
  <conditionalFormatting sqref="AS284">
    <cfRule type="containsText" dxfId="795" priority="336" stopIfTrue="1" operator="containsText" text="Fecha debe ser posterior a la">
      <formula>NOT(ISERROR(SEARCH("Fecha debe ser posterior a la",AS284)))</formula>
    </cfRule>
  </conditionalFormatting>
  <conditionalFormatting sqref="AX284">
    <cfRule type="containsText" dxfId="794" priority="335" stopIfTrue="1" operator="containsText" text="Fecha debe ser posterior a la">
      <formula>NOT(ISERROR(SEARCH("Fecha debe ser posterior a la",AX284)))</formula>
    </cfRule>
  </conditionalFormatting>
  <conditionalFormatting sqref="AS190">
    <cfRule type="containsText" dxfId="793" priority="334" stopIfTrue="1" operator="containsText" text="Fecha debe ser posterior a la">
      <formula>NOT(ISERROR(SEARCH("Fecha debe ser posterior a la",AS190)))</formula>
    </cfRule>
  </conditionalFormatting>
  <conditionalFormatting sqref="AS223">
    <cfRule type="containsText" dxfId="792" priority="333" stopIfTrue="1" operator="containsText" text="Fecha debe ser posterior a la">
      <formula>NOT(ISERROR(SEARCH("Fecha debe ser posterior a la",AS223)))</formula>
    </cfRule>
  </conditionalFormatting>
  <conditionalFormatting sqref="AX223">
    <cfRule type="containsText" dxfId="791" priority="332" stopIfTrue="1" operator="containsText" text="Fecha debe ser posterior a la">
      <formula>NOT(ISERROR(SEARCH("Fecha debe ser posterior a la",AX223)))</formula>
    </cfRule>
  </conditionalFormatting>
  <conditionalFormatting sqref="AS224">
    <cfRule type="containsText" dxfId="790" priority="331" stopIfTrue="1" operator="containsText" text="Fecha debe ser posterior a la">
      <formula>NOT(ISERROR(SEARCH("Fecha debe ser posterior a la",AS224)))</formula>
    </cfRule>
  </conditionalFormatting>
  <conditionalFormatting sqref="AX224">
    <cfRule type="containsText" dxfId="789" priority="330" stopIfTrue="1" operator="containsText" text="Fecha debe ser posterior a la">
      <formula>NOT(ISERROR(SEARCH("Fecha debe ser posterior a la",AX224)))</formula>
    </cfRule>
  </conditionalFormatting>
  <conditionalFormatting sqref="AS225">
    <cfRule type="containsText" dxfId="788" priority="329" stopIfTrue="1" operator="containsText" text="Fecha debe ser posterior a la">
      <formula>NOT(ISERROR(SEARCH("Fecha debe ser posterior a la",AS225)))</formula>
    </cfRule>
  </conditionalFormatting>
  <conditionalFormatting sqref="AS225">
    <cfRule type="containsText" dxfId="787" priority="328" stopIfTrue="1" operator="containsText" text="Fecha debe ser posterior a la">
      <formula>NOT(ISERROR(SEARCH("Fecha debe ser posterior a la",AS225)))</formula>
    </cfRule>
  </conditionalFormatting>
  <conditionalFormatting sqref="AX225">
    <cfRule type="containsText" dxfId="786" priority="327" stopIfTrue="1" operator="containsText" text="Fecha debe ser posterior a la">
      <formula>NOT(ISERROR(SEARCH("Fecha debe ser posterior a la",AX225)))</formula>
    </cfRule>
  </conditionalFormatting>
  <conditionalFormatting sqref="AS229">
    <cfRule type="containsText" dxfId="785" priority="326" stopIfTrue="1" operator="containsText" text="Fecha debe ser posterior a la">
      <formula>NOT(ISERROR(SEARCH("Fecha debe ser posterior a la",AS229)))</formula>
    </cfRule>
  </conditionalFormatting>
  <conditionalFormatting sqref="AX229">
    <cfRule type="containsText" dxfId="784" priority="325" stopIfTrue="1" operator="containsText" text="Fecha debe ser posterior a la">
      <formula>NOT(ISERROR(SEARCH("Fecha debe ser posterior a la",AX229)))</formula>
    </cfRule>
  </conditionalFormatting>
  <conditionalFormatting sqref="AS231">
    <cfRule type="containsText" dxfId="783" priority="324" stopIfTrue="1" operator="containsText" text="Fecha debe ser posterior a la">
      <formula>NOT(ISERROR(SEARCH("Fecha debe ser posterior a la",AS231)))</formula>
    </cfRule>
  </conditionalFormatting>
  <conditionalFormatting sqref="AX231">
    <cfRule type="containsText" dxfId="782" priority="323" stopIfTrue="1" operator="containsText" text="Fecha debe ser posterior a la">
      <formula>NOT(ISERROR(SEARCH("Fecha debe ser posterior a la",AX231)))</formula>
    </cfRule>
  </conditionalFormatting>
  <conditionalFormatting sqref="AS266">
    <cfRule type="containsText" dxfId="781" priority="322" stopIfTrue="1" operator="containsText" text="Fecha debe ser posterior a la">
      <formula>NOT(ISERROR(SEARCH("Fecha debe ser posterior a la",AS266)))</formula>
    </cfRule>
  </conditionalFormatting>
  <conditionalFormatting sqref="AX266">
    <cfRule type="containsText" dxfId="780" priority="321" stopIfTrue="1" operator="containsText" text="Fecha debe ser posterior a la">
      <formula>NOT(ISERROR(SEARCH("Fecha debe ser posterior a la",AX266)))</formula>
    </cfRule>
  </conditionalFormatting>
  <conditionalFormatting sqref="AS271">
    <cfRule type="containsText" dxfId="779" priority="320" stopIfTrue="1" operator="containsText" text="Fecha debe ser posterior a la">
      <formula>NOT(ISERROR(SEARCH("Fecha debe ser posterior a la",AS271)))</formula>
    </cfRule>
  </conditionalFormatting>
  <conditionalFormatting sqref="AX271">
    <cfRule type="containsText" dxfId="778" priority="319" stopIfTrue="1" operator="containsText" text="Fecha debe ser posterior a la">
      <formula>NOT(ISERROR(SEARCH("Fecha debe ser posterior a la",AX271)))</formula>
    </cfRule>
  </conditionalFormatting>
  <conditionalFormatting sqref="AS279">
    <cfRule type="containsText" dxfId="777" priority="318" stopIfTrue="1" operator="containsText" text="Fecha debe ser posterior a la">
      <formula>NOT(ISERROR(SEARCH("Fecha debe ser posterior a la",AS279)))</formula>
    </cfRule>
  </conditionalFormatting>
  <conditionalFormatting sqref="AX279">
    <cfRule type="containsText" dxfId="776" priority="317" stopIfTrue="1" operator="containsText" text="Fecha debe ser posterior a la">
      <formula>NOT(ISERROR(SEARCH("Fecha debe ser posterior a la",AX279)))</formula>
    </cfRule>
  </conditionalFormatting>
  <conditionalFormatting sqref="AS280">
    <cfRule type="containsText" dxfId="775" priority="316" stopIfTrue="1" operator="containsText" text="Fecha debe ser posterior a la">
      <formula>NOT(ISERROR(SEARCH("Fecha debe ser posterior a la",AS280)))</formula>
    </cfRule>
  </conditionalFormatting>
  <conditionalFormatting sqref="AX280">
    <cfRule type="containsText" dxfId="774" priority="315" stopIfTrue="1" operator="containsText" text="Fecha debe ser posterior a la">
      <formula>NOT(ISERROR(SEARCH("Fecha debe ser posterior a la",AX280)))</formula>
    </cfRule>
  </conditionalFormatting>
  <conditionalFormatting sqref="AX281">
    <cfRule type="containsText" dxfId="773" priority="314" stopIfTrue="1" operator="containsText" text="Fecha debe ser posterior a la">
      <formula>NOT(ISERROR(SEARCH("Fecha debe ser posterior a la",AX281)))</formula>
    </cfRule>
  </conditionalFormatting>
  <conditionalFormatting sqref="AS180">
    <cfRule type="containsText" dxfId="772" priority="313" stopIfTrue="1" operator="containsText" text="Fecha debe ser posterior a la">
      <formula>NOT(ISERROR(SEARCH("Fecha debe ser posterior a la",AS180)))</formula>
    </cfRule>
  </conditionalFormatting>
  <conditionalFormatting sqref="AX183">
    <cfRule type="containsText" dxfId="771" priority="312" stopIfTrue="1" operator="containsText" text="Fecha debe ser posterior a la">
      <formula>NOT(ISERROR(SEARCH("Fecha debe ser posterior a la",AX183)))</formula>
    </cfRule>
  </conditionalFormatting>
  <conditionalFormatting sqref="AX283">
    <cfRule type="containsText" dxfId="770" priority="311" stopIfTrue="1" operator="containsText" text="Fecha debe ser posterior a la">
      <formula>NOT(ISERROR(SEARCH("Fecha debe ser posterior a la",AX283)))</formula>
    </cfRule>
  </conditionalFormatting>
  <conditionalFormatting sqref="AS283">
    <cfRule type="containsText" dxfId="769" priority="310" stopIfTrue="1" operator="containsText" text="Fecha debe ser posterior a la">
      <formula>NOT(ISERROR(SEARCH("Fecha debe ser posterior a la",AS283)))</formula>
    </cfRule>
  </conditionalFormatting>
  <conditionalFormatting sqref="AS131">
    <cfRule type="containsText" dxfId="768" priority="309" stopIfTrue="1" operator="containsText" text="Fecha debe ser posterior a la">
      <formula>NOT(ISERROR(SEARCH("Fecha debe ser posterior a la",AS131)))</formula>
    </cfRule>
  </conditionalFormatting>
  <conditionalFormatting sqref="AS127">
    <cfRule type="containsText" dxfId="767" priority="308" stopIfTrue="1" operator="containsText" text="Fecha debe ser posterior a la">
      <formula>NOT(ISERROR(SEARCH("Fecha debe ser posterior a la",AS127)))</formula>
    </cfRule>
  </conditionalFormatting>
  <conditionalFormatting sqref="AW25">
    <cfRule type="containsText" dxfId="766" priority="307" stopIfTrue="1" operator="containsText" text="FALTA FECHA SEGUIMIENTO">
      <formula>NOT(ISERROR(SEARCH("FALTA FECHA SEGUIMIENTO",AW25)))</formula>
    </cfRule>
  </conditionalFormatting>
  <conditionalFormatting sqref="AW25">
    <cfRule type="containsText" dxfId="765" priority="304" stopIfTrue="1" operator="containsText" text="ROJO">
      <formula>NOT(ISERROR(SEARCH("ROJO",AW25)))</formula>
    </cfRule>
    <cfRule type="containsText" dxfId="764" priority="305" stopIfTrue="1" operator="containsText" text="OK">
      <formula>NOT(ISERROR(SEARCH("OK",AW25)))</formula>
    </cfRule>
    <cfRule type="containsText" dxfId="763" priority="306" stopIfTrue="1" operator="containsText" text="AMARILLO">
      <formula>NOT(ISERROR(SEARCH("AMARILLO",AW25)))</formula>
    </cfRule>
  </conditionalFormatting>
  <conditionalFormatting sqref="AS25">
    <cfRule type="containsText" dxfId="762" priority="303" stopIfTrue="1" operator="containsText" text="Fecha debe ser posterior a la">
      <formula>NOT(ISERROR(SEARCH("Fecha debe ser posterior a la",AS25)))</formula>
    </cfRule>
  </conditionalFormatting>
  <conditionalFormatting sqref="AR11">
    <cfRule type="containsText" dxfId="761" priority="302" stopIfTrue="1" operator="containsText" text="Fecha debe ser posterior a la">
      <formula>NOT(ISERROR(SEARCH("Fecha debe ser posterior a la",AR11)))</formula>
    </cfRule>
  </conditionalFormatting>
  <conditionalFormatting sqref="AS11">
    <cfRule type="containsText" dxfId="760" priority="301" stopIfTrue="1" operator="containsText" text="Fecha debe ser posterior a la">
      <formula>NOT(ISERROR(SEARCH("Fecha debe ser posterior a la",AS11)))</formula>
    </cfRule>
  </conditionalFormatting>
  <conditionalFormatting sqref="AS200">
    <cfRule type="containsText" dxfId="759" priority="300" stopIfTrue="1" operator="containsText" text="Fecha debe ser posterior a la">
      <formula>NOT(ISERROR(SEARCH("Fecha debe ser posterior a la",AS200)))</formula>
    </cfRule>
  </conditionalFormatting>
  <conditionalFormatting sqref="AX200">
    <cfRule type="containsText" dxfId="758" priority="299" stopIfTrue="1" operator="containsText" text="Fecha debe ser posterior a la">
      <formula>NOT(ISERROR(SEARCH("Fecha debe ser posterior a la",AX200)))</formula>
    </cfRule>
  </conditionalFormatting>
  <conditionalFormatting sqref="AS117">
    <cfRule type="containsText" dxfId="757" priority="298" stopIfTrue="1" operator="containsText" text="Fecha debe ser posterior a la">
      <formula>NOT(ISERROR(SEARCH("Fecha debe ser posterior a la",AS117)))</formula>
    </cfRule>
  </conditionalFormatting>
  <conditionalFormatting sqref="AX17 AX19:AX20 AX22:AX58 AX60:AX62 AX123:AX128 AX147:AX159 AX64:AX80 AX82:AX86 AX88:AX90 AX92:AX115 AX118 AX163:AX179 AX120:AX121 AX130:AX145">
    <cfRule type="containsText" dxfId="756" priority="297" stopIfTrue="1" operator="containsText" text="Fecha debe ser posterior a la">
      <formula>NOT(ISERROR(SEARCH("Fecha debe ser posterior a la",AX17)))</formula>
    </cfRule>
  </conditionalFormatting>
  <conditionalFormatting sqref="AW12">
    <cfRule type="containsText" dxfId="755" priority="296" stopIfTrue="1" operator="containsText" text="FALTA FECHA SEGUIMIENTO">
      <formula>NOT(ISERROR(SEARCH("FALTA FECHA SEGUIMIENTO",AW12)))</formula>
    </cfRule>
  </conditionalFormatting>
  <conditionalFormatting sqref="AW12">
    <cfRule type="containsText" dxfId="754" priority="293" stopIfTrue="1" operator="containsText" text="ROJO">
      <formula>NOT(ISERROR(SEARCH("ROJO",AW12)))</formula>
    </cfRule>
    <cfRule type="containsText" dxfId="753" priority="294" stopIfTrue="1" operator="containsText" text="OK">
      <formula>NOT(ISERROR(SEARCH("OK",AW12)))</formula>
    </cfRule>
    <cfRule type="containsText" dxfId="752" priority="295" stopIfTrue="1" operator="containsText" text="AMARILLO">
      <formula>NOT(ISERROR(SEARCH("AMARILLO",AW12)))</formula>
    </cfRule>
  </conditionalFormatting>
  <conditionalFormatting sqref="AX12">
    <cfRule type="containsText" dxfId="751" priority="292" stopIfTrue="1" operator="containsText" text="Fecha debe ser posterior a la">
      <formula>NOT(ISERROR(SEARCH("Fecha debe ser posterior a la",AX12)))</formula>
    </cfRule>
  </conditionalFormatting>
  <conditionalFormatting sqref="AX13">
    <cfRule type="containsText" dxfId="750" priority="287" stopIfTrue="1" operator="containsText" text="Fecha debe ser posterior a la">
      <formula>NOT(ISERROR(SEARCH("Fecha debe ser posterior a la",AX13)))</formula>
    </cfRule>
  </conditionalFormatting>
  <conditionalFormatting sqref="AW13">
    <cfRule type="containsText" dxfId="749" priority="291" stopIfTrue="1" operator="containsText" text="FALTA FECHA SEGUIMIENTO">
      <formula>NOT(ISERROR(SEARCH("FALTA FECHA SEGUIMIENTO",AW13)))</formula>
    </cfRule>
  </conditionalFormatting>
  <conditionalFormatting sqref="AW13">
    <cfRule type="containsText" dxfId="748" priority="288" stopIfTrue="1" operator="containsText" text="ROJO">
      <formula>NOT(ISERROR(SEARCH("ROJO",AW13)))</formula>
    </cfRule>
    <cfRule type="containsText" dxfId="747" priority="289" stopIfTrue="1" operator="containsText" text="OK">
      <formula>NOT(ISERROR(SEARCH("OK",AW13)))</formula>
    </cfRule>
    <cfRule type="containsText" dxfId="746" priority="290" stopIfTrue="1" operator="containsText" text="AMARILLO">
      <formula>NOT(ISERROR(SEARCH("AMARILLO",AW13)))</formula>
    </cfRule>
  </conditionalFormatting>
  <conditionalFormatting sqref="AS18 AX18">
    <cfRule type="containsText" dxfId="745" priority="282" stopIfTrue="1" operator="containsText" text="Fecha debe ser posterior a la">
      <formula>NOT(ISERROR(SEARCH("Fecha debe ser posterior a la",AS18)))</formula>
    </cfRule>
  </conditionalFormatting>
  <conditionalFormatting sqref="AW18">
    <cfRule type="containsText" dxfId="744" priority="286" stopIfTrue="1" operator="containsText" text="FALTA FECHA SEGUIMIENTO">
      <formula>NOT(ISERROR(SEARCH("FALTA FECHA SEGUIMIENTO",AW18)))</formula>
    </cfRule>
  </conditionalFormatting>
  <conditionalFormatting sqref="AW18">
    <cfRule type="containsText" dxfId="743" priority="283" stopIfTrue="1" operator="containsText" text="ROJO">
      <formula>NOT(ISERROR(SEARCH("ROJO",AW18)))</formula>
    </cfRule>
    <cfRule type="containsText" dxfId="742" priority="284" stopIfTrue="1" operator="containsText" text="OK">
      <formula>NOT(ISERROR(SEARCH("OK",AW18)))</formula>
    </cfRule>
    <cfRule type="containsText" dxfId="741" priority="285" stopIfTrue="1" operator="containsText" text="AMARILLO">
      <formula>NOT(ISERROR(SEARCH("AMARILLO",AW18)))</formula>
    </cfRule>
  </conditionalFormatting>
  <conditionalFormatting sqref="AW21">
    <cfRule type="containsText" dxfId="740" priority="281" stopIfTrue="1" operator="containsText" text="FALTA FECHA SEGUIMIENTO">
      <formula>NOT(ISERROR(SEARCH("FALTA FECHA SEGUIMIENTO",AW21)))</formula>
    </cfRule>
  </conditionalFormatting>
  <conditionalFormatting sqref="AW21">
    <cfRule type="containsText" dxfId="739" priority="278" stopIfTrue="1" operator="containsText" text="ROJO">
      <formula>NOT(ISERROR(SEARCH("ROJO",AW21)))</formula>
    </cfRule>
    <cfRule type="containsText" dxfId="738" priority="279" stopIfTrue="1" operator="containsText" text="OK">
      <formula>NOT(ISERROR(SEARCH("OK",AW21)))</formula>
    </cfRule>
    <cfRule type="containsText" dxfId="737" priority="280" stopIfTrue="1" operator="containsText" text="AMARILLO">
      <formula>NOT(ISERROR(SEARCH("AMARILLO",AW21)))</formula>
    </cfRule>
  </conditionalFormatting>
  <conditionalFormatting sqref="AX21 AS21">
    <cfRule type="containsText" dxfId="736" priority="277" stopIfTrue="1" operator="containsText" text="Fecha debe ser posterior a la">
      <formula>NOT(ISERROR(SEARCH("Fecha debe ser posterior a la",AS21)))</formula>
    </cfRule>
  </conditionalFormatting>
  <conditionalFormatting sqref="AS59 AX59">
    <cfRule type="containsText" dxfId="735" priority="272" stopIfTrue="1" operator="containsText" text="Fecha debe ser posterior a la">
      <formula>NOT(ISERROR(SEARCH("Fecha debe ser posterior a la",AS59)))</formula>
    </cfRule>
  </conditionalFormatting>
  <conditionalFormatting sqref="AW59">
    <cfRule type="containsText" dxfId="734" priority="276" stopIfTrue="1" operator="containsText" text="FALTA FECHA SEGUIMIENTO">
      <formula>NOT(ISERROR(SEARCH("FALTA FECHA SEGUIMIENTO",AW59)))</formula>
    </cfRule>
  </conditionalFormatting>
  <conditionalFormatting sqref="AW59">
    <cfRule type="containsText" dxfId="733" priority="273" stopIfTrue="1" operator="containsText" text="ROJO">
      <formula>NOT(ISERROR(SEARCH("ROJO",AW59)))</formula>
    </cfRule>
    <cfRule type="containsText" dxfId="732" priority="274" stopIfTrue="1" operator="containsText" text="OK">
      <formula>NOT(ISERROR(SEARCH("OK",AW59)))</formula>
    </cfRule>
    <cfRule type="containsText" dxfId="731" priority="275" stopIfTrue="1" operator="containsText" text="AMARILLO">
      <formula>NOT(ISERROR(SEARCH("AMARILLO",AW59)))</formula>
    </cfRule>
  </conditionalFormatting>
  <conditionalFormatting sqref="AS63 AX63">
    <cfRule type="containsText" dxfId="730" priority="267" stopIfTrue="1" operator="containsText" text="Fecha debe ser posterior a la">
      <formula>NOT(ISERROR(SEARCH("Fecha debe ser posterior a la",AS63)))</formula>
    </cfRule>
  </conditionalFormatting>
  <conditionalFormatting sqref="AW63">
    <cfRule type="containsText" dxfId="729" priority="271" stopIfTrue="1" operator="containsText" text="FALTA FECHA SEGUIMIENTO">
      <formula>NOT(ISERROR(SEARCH("FALTA FECHA SEGUIMIENTO",AW63)))</formula>
    </cfRule>
  </conditionalFormatting>
  <conditionalFormatting sqref="AW63">
    <cfRule type="containsText" dxfId="728" priority="268" stopIfTrue="1" operator="containsText" text="ROJO">
      <formula>NOT(ISERROR(SEARCH("ROJO",AW63)))</formula>
    </cfRule>
    <cfRule type="containsText" dxfId="727" priority="269" stopIfTrue="1" operator="containsText" text="OK">
      <formula>NOT(ISERROR(SEARCH("OK",AW63)))</formula>
    </cfRule>
    <cfRule type="containsText" dxfId="726" priority="270" stopIfTrue="1" operator="containsText" text="AMARILLO">
      <formula>NOT(ISERROR(SEARCH("AMARILLO",AW63)))</formula>
    </cfRule>
  </conditionalFormatting>
  <conditionalFormatting sqref="AS122 AX122">
    <cfRule type="containsText" dxfId="725" priority="262" stopIfTrue="1" operator="containsText" text="Fecha debe ser posterior a la">
      <formula>NOT(ISERROR(SEARCH("Fecha debe ser posterior a la",AS122)))</formula>
    </cfRule>
  </conditionalFormatting>
  <conditionalFormatting sqref="AW122">
    <cfRule type="containsText" dxfId="724" priority="266" stopIfTrue="1" operator="containsText" text="FALTA FECHA SEGUIMIENTO">
      <formula>NOT(ISERROR(SEARCH("FALTA FECHA SEGUIMIENTO",AW122)))</formula>
    </cfRule>
  </conditionalFormatting>
  <conditionalFormatting sqref="AW122">
    <cfRule type="containsText" dxfId="723" priority="263" stopIfTrue="1" operator="containsText" text="ROJO">
      <formula>NOT(ISERROR(SEARCH("ROJO",AW122)))</formula>
    </cfRule>
    <cfRule type="containsText" dxfId="722" priority="264" stopIfTrue="1" operator="containsText" text="OK">
      <formula>NOT(ISERROR(SEARCH("OK",AW122)))</formula>
    </cfRule>
    <cfRule type="containsText" dxfId="721" priority="265" stopIfTrue="1" operator="containsText" text="AMARILLO">
      <formula>NOT(ISERROR(SEARCH("AMARILLO",AW122)))</formula>
    </cfRule>
  </conditionalFormatting>
  <conditionalFormatting sqref="AS129 AX129">
    <cfRule type="containsText" dxfId="720" priority="257" stopIfTrue="1" operator="containsText" text="Fecha debe ser posterior a la">
      <formula>NOT(ISERROR(SEARCH("Fecha debe ser posterior a la",AS129)))</formula>
    </cfRule>
  </conditionalFormatting>
  <conditionalFormatting sqref="AW129">
    <cfRule type="containsText" dxfId="719" priority="261" stopIfTrue="1" operator="containsText" text="FALTA FECHA SEGUIMIENTO">
      <formula>NOT(ISERROR(SEARCH("FALTA FECHA SEGUIMIENTO",AW129)))</formula>
    </cfRule>
  </conditionalFormatting>
  <conditionalFormatting sqref="AW129">
    <cfRule type="containsText" dxfId="718" priority="258" stopIfTrue="1" operator="containsText" text="ROJO">
      <formula>NOT(ISERROR(SEARCH("ROJO",AW129)))</formula>
    </cfRule>
    <cfRule type="containsText" dxfId="717" priority="259" stopIfTrue="1" operator="containsText" text="OK">
      <formula>NOT(ISERROR(SEARCH("OK",AW129)))</formula>
    </cfRule>
    <cfRule type="containsText" dxfId="716" priority="260" stopIfTrue="1" operator="containsText" text="AMARILLO">
      <formula>NOT(ISERROR(SEARCH("AMARILLO",AW129)))</formula>
    </cfRule>
  </conditionalFormatting>
  <conditionalFormatting sqref="AW146">
    <cfRule type="containsText" dxfId="715" priority="256" stopIfTrue="1" operator="containsText" text="FALTA FECHA SEGUIMIENTO">
      <formula>NOT(ISERROR(SEARCH("FALTA FECHA SEGUIMIENTO",AW146)))</formula>
    </cfRule>
  </conditionalFormatting>
  <conditionalFormatting sqref="AW146">
    <cfRule type="containsText" dxfId="714" priority="253" stopIfTrue="1" operator="containsText" text="ROJO">
      <formula>NOT(ISERROR(SEARCH("ROJO",AW146)))</formula>
    </cfRule>
    <cfRule type="containsText" dxfId="713" priority="254" stopIfTrue="1" operator="containsText" text="OK">
      <formula>NOT(ISERROR(SEARCH("OK",AW146)))</formula>
    </cfRule>
    <cfRule type="containsText" dxfId="712" priority="255" stopIfTrue="1" operator="containsText" text="AMARILLO">
      <formula>NOT(ISERROR(SEARCH("AMARILLO",AW146)))</formula>
    </cfRule>
  </conditionalFormatting>
  <conditionalFormatting sqref="AX160 AS160">
    <cfRule type="containsText" dxfId="711" priority="248" stopIfTrue="1" operator="containsText" text="Fecha debe ser posterior a la">
      <formula>NOT(ISERROR(SEARCH("Fecha debe ser posterior a la",AS160)))</formula>
    </cfRule>
  </conditionalFormatting>
  <conditionalFormatting sqref="AW160">
    <cfRule type="containsText" dxfId="710" priority="252" stopIfTrue="1" operator="containsText" text="FALTA FECHA SEGUIMIENTO">
      <formula>NOT(ISERROR(SEARCH("FALTA FECHA SEGUIMIENTO",AW160)))</formula>
    </cfRule>
  </conditionalFormatting>
  <conditionalFormatting sqref="AW160">
    <cfRule type="containsText" dxfId="709" priority="249" stopIfTrue="1" operator="containsText" text="ROJO">
      <formula>NOT(ISERROR(SEARCH("ROJO",AW160)))</formula>
    </cfRule>
    <cfRule type="containsText" dxfId="708" priority="250" stopIfTrue="1" operator="containsText" text="OK">
      <formula>NOT(ISERROR(SEARCH("OK",AW160)))</formula>
    </cfRule>
    <cfRule type="containsText" dxfId="707" priority="251" stopIfTrue="1" operator="containsText" text="AMARILLO">
      <formula>NOT(ISERROR(SEARCH("AMARILLO",AW160)))</formula>
    </cfRule>
  </conditionalFormatting>
  <conditionalFormatting sqref="AX161 AS161">
    <cfRule type="containsText" dxfId="706" priority="243" stopIfTrue="1" operator="containsText" text="Fecha debe ser posterior a la">
      <formula>NOT(ISERROR(SEARCH("Fecha debe ser posterior a la",AS161)))</formula>
    </cfRule>
  </conditionalFormatting>
  <conditionalFormatting sqref="AW161">
    <cfRule type="containsText" dxfId="705" priority="247" stopIfTrue="1" operator="containsText" text="FALTA FECHA SEGUIMIENTO">
      <formula>NOT(ISERROR(SEARCH("FALTA FECHA SEGUIMIENTO",AW161)))</formula>
    </cfRule>
  </conditionalFormatting>
  <conditionalFormatting sqref="AW161">
    <cfRule type="containsText" dxfId="704" priority="244" stopIfTrue="1" operator="containsText" text="ROJO">
      <formula>NOT(ISERROR(SEARCH("ROJO",AW161)))</formula>
    </cfRule>
    <cfRule type="containsText" dxfId="703" priority="245" stopIfTrue="1" operator="containsText" text="OK">
      <formula>NOT(ISERROR(SEARCH("OK",AW161)))</formula>
    </cfRule>
    <cfRule type="containsText" dxfId="702" priority="246" stopIfTrue="1" operator="containsText" text="AMARILLO">
      <formula>NOT(ISERROR(SEARCH("AMARILLO",AW161)))</formula>
    </cfRule>
  </conditionalFormatting>
  <conditionalFormatting sqref="AX162 AS162">
    <cfRule type="containsText" dxfId="701" priority="238" stopIfTrue="1" operator="containsText" text="Fecha debe ser posterior a la">
      <formula>NOT(ISERROR(SEARCH("Fecha debe ser posterior a la",AS162)))</formula>
    </cfRule>
  </conditionalFormatting>
  <conditionalFormatting sqref="AW162">
    <cfRule type="containsText" dxfId="700" priority="242" stopIfTrue="1" operator="containsText" text="FALTA FECHA SEGUIMIENTO">
      <formula>NOT(ISERROR(SEARCH("FALTA FECHA SEGUIMIENTO",AW162)))</formula>
    </cfRule>
  </conditionalFormatting>
  <conditionalFormatting sqref="AW162">
    <cfRule type="containsText" dxfId="699" priority="239" stopIfTrue="1" operator="containsText" text="ROJO">
      <formula>NOT(ISERROR(SEARCH("ROJO",AW162)))</formula>
    </cfRule>
    <cfRule type="containsText" dxfId="698" priority="240" stopIfTrue="1" operator="containsText" text="OK">
      <formula>NOT(ISERROR(SEARCH("OK",AW162)))</formula>
    </cfRule>
    <cfRule type="containsText" dxfId="697" priority="241" stopIfTrue="1" operator="containsText" text="AMARILLO">
      <formula>NOT(ISERROR(SEARCH("AMARILLO",AW162)))</formula>
    </cfRule>
  </conditionalFormatting>
  <conditionalFormatting sqref="AW189">
    <cfRule type="containsText" dxfId="696" priority="237" stopIfTrue="1" operator="containsText" text="FALTA FECHA SEGUIMIENTO">
      <formula>NOT(ISERROR(SEARCH("FALTA FECHA SEGUIMIENTO",AW189)))</formula>
    </cfRule>
  </conditionalFormatting>
  <conditionalFormatting sqref="AW189">
    <cfRule type="containsText" dxfId="695" priority="234" stopIfTrue="1" operator="containsText" text="ROJO">
      <formula>NOT(ISERROR(SEARCH("ROJO",AW189)))</formula>
    </cfRule>
    <cfRule type="containsText" dxfId="694" priority="235" stopIfTrue="1" operator="containsText" text="OK">
      <formula>NOT(ISERROR(SEARCH("OK",AW189)))</formula>
    </cfRule>
    <cfRule type="containsText" dxfId="693" priority="236" stopIfTrue="1" operator="containsText" text="AMARILLO">
      <formula>NOT(ISERROR(SEARCH("AMARILLO",AW189)))</formula>
    </cfRule>
  </conditionalFormatting>
  <conditionalFormatting sqref="AX189">
    <cfRule type="containsText" dxfId="692" priority="233" stopIfTrue="1" operator="containsText" text="Fecha debe ser posterior a la">
      <formula>NOT(ISERROR(SEARCH("Fecha debe ser posterior a la",AX189)))</formula>
    </cfRule>
  </conditionalFormatting>
  <conditionalFormatting sqref="AS189">
    <cfRule type="containsText" dxfId="691" priority="232" stopIfTrue="1" operator="containsText" text="Fecha debe ser posterior a la">
      <formula>NOT(ISERROR(SEARCH("Fecha debe ser posterior a la",AS189)))</formula>
    </cfRule>
  </conditionalFormatting>
  <conditionalFormatting sqref="AS222 AX222">
    <cfRule type="containsText" dxfId="690" priority="227" stopIfTrue="1" operator="containsText" text="Fecha debe ser posterior a la">
      <formula>NOT(ISERROR(SEARCH("Fecha debe ser posterior a la",AS222)))</formula>
    </cfRule>
  </conditionalFormatting>
  <conditionalFormatting sqref="AW222">
    <cfRule type="containsText" dxfId="689" priority="231" stopIfTrue="1" operator="containsText" text="FALTA FECHA SEGUIMIENTO">
      <formula>NOT(ISERROR(SEARCH("FALTA FECHA SEGUIMIENTO",AW222)))</formula>
    </cfRule>
  </conditionalFormatting>
  <conditionalFormatting sqref="AW222">
    <cfRule type="containsText" dxfId="688" priority="228" stopIfTrue="1" operator="containsText" text="ROJO">
      <formula>NOT(ISERROR(SEARCH("ROJO",AW222)))</formula>
    </cfRule>
    <cfRule type="containsText" dxfId="687" priority="229" stopIfTrue="1" operator="containsText" text="OK">
      <formula>NOT(ISERROR(SEARCH("OK",AW222)))</formula>
    </cfRule>
    <cfRule type="containsText" dxfId="686" priority="230" stopIfTrue="1" operator="containsText" text="AMARILLO">
      <formula>NOT(ISERROR(SEARCH("AMARILLO",AW222)))</formula>
    </cfRule>
  </conditionalFormatting>
  <conditionalFormatting sqref="AX251">
    <cfRule type="containsText" dxfId="685" priority="222" stopIfTrue="1" operator="containsText" text="Fecha debe ser posterior a la">
      <formula>NOT(ISERROR(SEARCH("Fecha debe ser posterior a la",AX251)))</formula>
    </cfRule>
  </conditionalFormatting>
  <conditionalFormatting sqref="AW251">
    <cfRule type="containsText" dxfId="684" priority="226" stopIfTrue="1" operator="containsText" text="FALTA FECHA SEGUIMIENTO">
      <formula>NOT(ISERROR(SEARCH("FALTA FECHA SEGUIMIENTO",AW251)))</formula>
    </cfRule>
  </conditionalFormatting>
  <conditionalFormatting sqref="AW251">
    <cfRule type="containsText" dxfId="683" priority="223" stopIfTrue="1" operator="containsText" text="ROJO">
      <formula>NOT(ISERROR(SEARCH("ROJO",AW251)))</formula>
    </cfRule>
    <cfRule type="containsText" dxfId="682" priority="224" stopIfTrue="1" operator="containsText" text="OK">
      <formula>NOT(ISERROR(SEARCH("OK",AW251)))</formula>
    </cfRule>
    <cfRule type="containsText" dxfId="681" priority="225" stopIfTrue="1" operator="containsText" text="AMARILLO">
      <formula>NOT(ISERROR(SEARCH("AMARILLO",AW251)))</formula>
    </cfRule>
  </conditionalFormatting>
  <conditionalFormatting sqref="AS251">
    <cfRule type="containsText" dxfId="680" priority="221" stopIfTrue="1" operator="containsText" text="Fecha debe ser posterior a la">
      <formula>NOT(ISERROR(SEARCH("Fecha debe ser posterior a la",AS251)))</formula>
    </cfRule>
  </conditionalFormatting>
  <conditionalFormatting sqref="AX252">
    <cfRule type="containsText" dxfId="679" priority="216" stopIfTrue="1" operator="containsText" text="Fecha debe ser posterior a la">
      <formula>NOT(ISERROR(SEARCH("Fecha debe ser posterior a la",AX252)))</formula>
    </cfRule>
  </conditionalFormatting>
  <conditionalFormatting sqref="AW252">
    <cfRule type="containsText" dxfId="678" priority="220" stopIfTrue="1" operator="containsText" text="FALTA FECHA SEGUIMIENTO">
      <formula>NOT(ISERROR(SEARCH("FALTA FECHA SEGUIMIENTO",AW252)))</formula>
    </cfRule>
  </conditionalFormatting>
  <conditionalFormatting sqref="AW252">
    <cfRule type="containsText" dxfId="677" priority="217" stopIfTrue="1" operator="containsText" text="ROJO">
      <formula>NOT(ISERROR(SEARCH("ROJO",AW252)))</formula>
    </cfRule>
    <cfRule type="containsText" dxfId="676" priority="218" stopIfTrue="1" operator="containsText" text="OK">
      <formula>NOT(ISERROR(SEARCH("OK",AW252)))</formula>
    </cfRule>
    <cfRule type="containsText" dxfId="675" priority="219" stopIfTrue="1" operator="containsText" text="AMARILLO">
      <formula>NOT(ISERROR(SEARCH("AMARILLO",AW252)))</formula>
    </cfRule>
  </conditionalFormatting>
  <conditionalFormatting sqref="AS252">
    <cfRule type="containsText" dxfId="674" priority="215" stopIfTrue="1" operator="containsText" text="Fecha debe ser posterior a la">
      <formula>NOT(ISERROR(SEARCH("Fecha debe ser posterior a la",AS252)))</formula>
    </cfRule>
  </conditionalFormatting>
  <conditionalFormatting sqref="AX254 AS254">
    <cfRule type="containsText" dxfId="673" priority="210" stopIfTrue="1" operator="containsText" text="Fecha debe ser posterior a la">
      <formula>NOT(ISERROR(SEARCH("Fecha debe ser posterior a la",AS254)))</formula>
    </cfRule>
  </conditionalFormatting>
  <conditionalFormatting sqref="AW254">
    <cfRule type="containsText" dxfId="672" priority="214" stopIfTrue="1" operator="containsText" text="FALTA FECHA SEGUIMIENTO">
      <formula>NOT(ISERROR(SEARCH("FALTA FECHA SEGUIMIENTO",AW254)))</formula>
    </cfRule>
  </conditionalFormatting>
  <conditionalFormatting sqref="AW254">
    <cfRule type="containsText" dxfId="671" priority="211" stopIfTrue="1" operator="containsText" text="ROJO">
      <formula>NOT(ISERROR(SEARCH("ROJO",AW254)))</formula>
    </cfRule>
    <cfRule type="containsText" dxfId="670" priority="212" stopIfTrue="1" operator="containsText" text="OK">
      <formula>NOT(ISERROR(SEARCH("OK",AW254)))</formula>
    </cfRule>
    <cfRule type="containsText" dxfId="669" priority="213" stopIfTrue="1" operator="containsText" text="AMARILLO">
      <formula>NOT(ISERROR(SEARCH("AMARILLO",AW254)))</formula>
    </cfRule>
  </conditionalFormatting>
  <conditionalFormatting sqref="AS255 AX255">
    <cfRule type="containsText" dxfId="668" priority="205" stopIfTrue="1" operator="containsText" text="Fecha debe ser posterior a la">
      <formula>NOT(ISERROR(SEARCH("Fecha debe ser posterior a la",AS255)))</formula>
    </cfRule>
  </conditionalFormatting>
  <conditionalFormatting sqref="AW255">
    <cfRule type="containsText" dxfId="667" priority="209" stopIfTrue="1" operator="containsText" text="FALTA FECHA SEGUIMIENTO">
      <formula>NOT(ISERROR(SEARCH("FALTA FECHA SEGUIMIENTO",AW255)))</formula>
    </cfRule>
  </conditionalFormatting>
  <conditionalFormatting sqref="AW255">
    <cfRule type="containsText" dxfId="666" priority="206" stopIfTrue="1" operator="containsText" text="ROJO">
      <formula>NOT(ISERROR(SEARCH("ROJO",AW255)))</formula>
    </cfRule>
    <cfRule type="containsText" dxfId="665" priority="207" stopIfTrue="1" operator="containsText" text="OK">
      <formula>NOT(ISERROR(SEARCH("OK",AW255)))</formula>
    </cfRule>
    <cfRule type="containsText" dxfId="664" priority="208" stopIfTrue="1" operator="containsText" text="AMARILLO">
      <formula>NOT(ISERROR(SEARCH("AMARILLO",AW255)))</formula>
    </cfRule>
  </conditionalFormatting>
  <conditionalFormatting sqref="AS197 AS194 AS192">
    <cfRule type="containsText" dxfId="663" priority="204" stopIfTrue="1" operator="containsText" text="Fecha debe ser posterior a la">
      <formula>NOT(ISERROR(SEARCH("Fecha debe ser posterior a la",AS192)))</formula>
    </cfRule>
  </conditionalFormatting>
  <conditionalFormatting sqref="AS203:AS205">
    <cfRule type="containsText" dxfId="662" priority="203" stopIfTrue="1" operator="containsText" text="Fecha debe ser posterior a la">
      <formula>NOT(ISERROR(SEARCH("Fecha debe ser posterior a la",AS203)))</formula>
    </cfRule>
  </conditionalFormatting>
  <conditionalFormatting sqref="AS212 AS206:AS207">
    <cfRule type="containsText" dxfId="661" priority="202" stopIfTrue="1" operator="containsText" text="Fecha debe ser posterior a la">
      <formula>NOT(ISERROR(SEARCH("Fecha debe ser posterior a la",AS206)))</formula>
    </cfRule>
  </conditionalFormatting>
  <conditionalFormatting sqref="AS236 AS234 AS214">
    <cfRule type="containsText" dxfId="660" priority="201" stopIfTrue="1" operator="containsText" text="Fecha debe ser posterior a la">
      <formula>NOT(ISERROR(SEARCH("Fecha debe ser posterior a la",AS214)))</formula>
    </cfRule>
  </conditionalFormatting>
  <conditionalFormatting sqref="AS242 AS240 AS238">
    <cfRule type="containsText" dxfId="659" priority="200" stopIfTrue="1" operator="containsText" text="Fecha debe ser posterior a la">
      <formula>NOT(ISERROR(SEARCH("Fecha debe ser posterior a la",AS238)))</formula>
    </cfRule>
  </conditionalFormatting>
  <conditionalFormatting sqref="AS12">
    <cfRule type="containsText" dxfId="658" priority="199" stopIfTrue="1" operator="containsText" text="Fecha debe ser posterior a la">
      <formula>NOT(ISERROR(SEARCH("Fecha debe ser posterior a la",AS12)))</formula>
    </cfRule>
  </conditionalFormatting>
  <conditionalFormatting sqref="AX221">
    <cfRule type="containsText" dxfId="657" priority="194" stopIfTrue="1" operator="containsText" text="Fecha debe ser posterior a la">
      <formula>NOT(ISERROR(SEARCH("Fecha debe ser posterior a la",AX221)))</formula>
    </cfRule>
  </conditionalFormatting>
  <conditionalFormatting sqref="AW221">
    <cfRule type="containsText" dxfId="656" priority="198" stopIfTrue="1" operator="containsText" text="FALTA FECHA SEGUIMIENTO">
      <formula>NOT(ISERROR(SEARCH("FALTA FECHA SEGUIMIENTO",AW221)))</formula>
    </cfRule>
  </conditionalFormatting>
  <conditionalFormatting sqref="AW221">
    <cfRule type="containsText" dxfId="655" priority="195" stopIfTrue="1" operator="containsText" text="ROJO">
      <formula>NOT(ISERROR(SEARCH("ROJO",AW221)))</formula>
    </cfRule>
    <cfRule type="containsText" dxfId="654" priority="196" stopIfTrue="1" operator="containsText" text="OK">
      <formula>NOT(ISERROR(SEARCH("OK",AW221)))</formula>
    </cfRule>
    <cfRule type="containsText" dxfId="653" priority="197" stopIfTrue="1" operator="containsText" text="AMARILLO">
      <formula>NOT(ISERROR(SEARCH("AMARILLO",AW221)))</formula>
    </cfRule>
  </conditionalFormatting>
  <conditionalFormatting sqref="AX221">
    <cfRule type="containsText" dxfId="652" priority="193" stopIfTrue="1" operator="containsText" text="Fecha debe ser posterior a la">
      <formula>NOT(ISERROR(SEARCH("Fecha debe ser posterior a la",AX221)))</formula>
    </cfRule>
  </conditionalFormatting>
  <conditionalFormatting sqref="AH262 AA262 AK262 X262">
    <cfRule type="containsText" dxfId="651" priority="188" stopIfTrue="1" operator="containsText" text="Fecha debe ser posterior a la">
      <formula>NOT(ISERROR(SEARCH("Fecha debe ser posterior a la",X262)))</formula>
    </cfRule>
  </conditionalFormatting>
  <conditionalFormatting sqref="AG262 AO262 Z262">
    <cfRule type="containsText" dxfId="650" priority="192" stopIfTrue="1" operator="containsText" text="FALTA FECHA SEGUIMIENTO">
      <formula>NOT(ISERROR(SEARCH("FALTA FECHA SEGUIMIENTO",Z262)))</formula>
    </cfRule>
  </conditionalFormatting>
  <conditionalFormatting sqref="AG262 AO262 Z262">
    <cfRule type="containsText" dxfId="649" priority="189" stopIfTrue="1" operator="containsText" text="ROJO">
      <formula>NOT(ISERROR(SEARCH("ROJO",Z262)))</formula>
    </cfRule>
    <cfRule type="containsText" dxfId="648" priority="190" stopIfTrue="1" operator="containsText" text="OK">
      <formula>NOT(ISERROR(SEARCH("OK",Z262)))</formula>
    </cfRule>
    <cfRule type="containsText" dxfId="647" priority="191" stopIfTrue="1" operator="containsText" text="AMARILLO">
      <formula>NOT(ISERROR(SEARCH("AMARILLO",Z262)))</formula>
    </cfRule>
  </conditionalFormatting>
  <conditionalFormatting sqref="AP262">
    <cfRule type="containsText" dxfId="646" priority="187" stopIfTrue="1" operator="containsText" text="Fecha debe ser posterior a la">
      <formula>NOT(ISERROR(SEARCH("Fecha debe ser posterior a la",AP262)))</formula>
    </cfRule>
  </conditionalFormatting>
  <conditionalFormatting sqref="AW81">
    <cfRule type="containsText" dxfId="645" priority="186" stopIfTrue="1" operator="containsText" text="FALTA FECHA SEGUIMIENTO">
      <formula>NOT(ISERROR(SEARCH("FALTA FECHA SEGUIMIENTO",AW81)))</formula>
    </cfRule>
  </conditionalFormatting>
  <conditionalFormatting sqref="AW81">
    <cfRule type="containsText" dxfId="644" priority="183" stopIfTrue="1" operator="containsText" text="ROJO">
      <formula>NOT(ISERROR(SEARCH("ROJO",AW81)))</formula>
    </cfRule>
    <cfRule type="containsText" dxfId="643" priority="184" stopIfTrue="1" operator="containsText" text="OK">
      <formula>NOT(ISERROR(SEARCH("OK",AW81)))</formula>
    </cfRule>
    <cfRule type="containsText" dxfId="642" priority="185" stopIfTrue="1" operator="containsText" text="AMARILLO">
      <formula>NOT(ISERROR(SEARCH("AMARILLO",AW81)))</formula>
    </cfRule>
  </conditionalFormatting>
  <conditionalFormatting sqref="AX81">
    <cfRule type="containsText" dxfId="641" priority="182" stopIfTrue="1" operator="containsText" text="Fecha debe ser posterior a la">
      <formula>NOT(ISERROR(SEARCH("Fecha debe ser posterior a la",AX81)))</formula>
    </cfRule>
  </conditionalFormatting>
  <conditionalFormatting sqref="AW91">
    <cfRule type="containsText" dxfId="640" priority="181" stopIfTrue="1" operator="containsText" text="FALTA FECHA SEGUIMIENTO">
      <formula>NOT(ISERROR(SEARCH("FALTA FECHA SEGUIMIENTO",AW91)))</formula>
    </cfRule>
  </conditionalFormatting>
  <conditionalFormatting sqref="AW91">
    <cfRule type="containsText" dxfId="639" priority="178" stopIfTrue="1" operator="containsText" text="ROJO">
      <formula>NOT(ISERROR(SEARCH("ROJO",AW91)))</formula>
    </cfRule>
    <cfRule type="containsText" dxfId="638" priority="179" stopIfTrue="1" operator="containsText" text="OK">
      <formula>NOT(ISERROR(SEARCH("OK",AW91)))</formula>
    </cfRule>
    <cfRule type="containsText" dxfId="637" priority="180" stopIfTrue="1" operator="containsText" text="AMARILLO">
      <formula>NOT(ISERROR(SEARCH("AMARILLO",AW91)))</formula>
    </cfRule>
  </conditionalFormatting>
  <conditionalFormatting sqref="AX91">
    <cfRule type="containsText" dxfId="636" priority="177" stopIfTrue="1" operator="containsText" text="Fecha debe ser posterior a la">
      <formula>NOT(ISERROR(SEARCH("Fecha debe ser posterior a la",AX91)))</formula>
    </cfRule>
  </conditionalFormatting>
  <conditionalFormatting sqref="AW87">
    <cfRule type="containsText" dxfId="635" priority="176" stopIfTrue="1" operator="containsText" text="FALTA FECHA SEGUIMIENTO">
      <formula>NOT(ISERROR(SEARCH("FALTA FECHA SEGUIMIENTO",AW87)))</formula>
    </cfRule>
  </conditionalFormatting>
  <conditionalFormatting sqref="AW87">
    <cfRule type="containsText" dxfId="634" priority="173" stopIfTrue="1" operator="containsText" text="ROJO">
      <formula>NOT(ISERROR(SEARCH("ROJO",AW87)))</formula>
    </cfRule>
    <cfRule type="containsText" dxfId="633" priority="174" stopIfTrue="1" operator="containsText" text="OK">
      <formula>NOT(ISERROR(SEARCH("OK",AW87)))</formula>
    </cfRule>
    <cfRule type="containsText" dxfId="632" priority="175" stopIfTrue="1" operator="containsText" text="AMARILLO">
      <formula>NOT(ISERROR(SEARCH("AMARILLO",AW87)))</formula>
    </cfRule>
  </conditionalFormatting>
  <conditionalFormatting sqref="AX87">
    <cfRule type="containsText" dxfId="631" priority="172" stopIfTrue="1" operator="containsText" text="Fecha debe ser posterior a la">
      <formula>NOT(ISERROR(SEARCH("Fecha debe ser posterior a la",AX87)))</formula>
    </cfRule>
  </conditionalFormatting>
  <conditionalFormatting sqref="AS268 AS265 AS260 AS257:AS258">
    <cfRule type="containsText" dxfId="630" priority="167" stopIfTrue="1" operator="containsText" text="Fecha debe ser posterior a la">
      <formula>NOT(ISERROR(SEARCH("Fecha debe ser posterior a la",AS257)))</formula>
    </cfRule>
  </conditionalFormatting>
  <conditionalFormatting sqref="AW268 AW265 AW260 AW257:AW258">
    <cfRule type="containsText" dxfId="629" priority="171" stopIfTrue="1" operator="containsText" text="FALTA FECHA SEGUIMIENTO">
      <formula>NOT(ISERROR(SEARCH("FALTA FECHA SEGUIMIENTO",AW257)))</formula>
    </cfRule>
  </conditionalFormatting>
  <conditionalFormatting sqref="AW268 AW265 AW260 AW257:AW258">
    <cfRule type="containsText" dxfId="628" priority="168" stopIfTrue="1" operator="containsText" text="ROJO">
      <formula>NOT(ISERROR(SEARCH("ROJO",AW257)))</formula>
    </cfRule>
    <cfRule type="containsText" dxfId="627" priority="169" stopIfTrue="1" operator="containsText" text="OK">
      <formula>NOT(ISERROR(SEARCH("OK",AW257)))</formula>
    </cfRule>
    <cfRule type="containsText" dxfId="626" priority="170" stopIfTrue="1" operator="containsText" text="AMARILLO">
      <formula>NOT(ISERROR(SEARCH("AMARILLO",AW257)))</formula>
    </cfRule>
  </conditionalFormatting>
  <conditionalFormatting sqref="AX257:AX258 AX260 AX265 AX268">
    <cfRule type="containsText" dxfId="625" priority="166" stopIfTrue="1" operator="containsText" text="Fecha debe ser posterior a la">
      <formula>NOT(ISERROR(SEARCH("Fecha debe ser posterior a la",AX257)))</formula>
    </cfRule>
  </conditionalFormatting>
  <conditionalFormatting sqref="AS287 AS263">
    <cfRule type="containsText" dxfId="624" priority="161" stopIfTrue="1" operator="containsText" text="Fecha debe ser posterior a la">
      <formula>NOT(ISERROR(SEARCH("Fecha debe ser posterior a la",AS263)))</formula>
    </cfRule>
  </conditionalFormatting>
  <conditionalFormatting sqref="AW287 AW263">
    <cfRule type="containsText" dxfId="623" priority="165" stopIfTrue="1" operator="containsText" text="FALTA FECHA SEGUIMIENTO">
      <formula>NOT(ISERROR(SEARCH("FALTA FECHA SEGUIMIENTO",AW263)))</formula>
    </cfRule>
  </conditionalFormatting>
  <conditionalFormatting sqref="AW287 AW263">
    <cfRule type="containsText" dxfId="622" priority="162" stopIfTrue="1" operator="containsText" text="ROJO">
      <formula>NOT(ISERROR(SEARCH("ROJO",AW263)))</formula>
    </cfRule>
    <cfRule type="containsText" dxfId="621" priority="163" stopIfTrue="1" operator="containsText" text="OK">
      <formula>NOT(ISERROR(SEARCH("OK",AW263)))</formula>
    </cfRule>
    <cfRule type="containsText" dxfId="620" priority="164" stopIfTrue="1" operator="containsText" text="AMARILLO">
      <formula>NOT(ISERROR(SEARCH("AMARILLO",AW263)))</formula>
    </cfRule>
  </conditionalFormatting>
  <conditionalFormatting sqref="AX277 AX117">
    <cfRule type="containsText" dxfId="619" priority="160" stopIfTrue="1" operator="containsText" text="Fecha debe ser posterior a la">
      <formula>NOT(ISERROR(SEARCH("Fecha debe ser posterior a la",AX117)))</formula>
    </cfRule>
  </conditionalFormatting>
  <conditionalFormatting sqref="AX282">
    <cfRule type="containsText" dxfId="618" priority="159" stopIfTrue="1" operator="containsText" text="Fecha debe ser posterior a la">
      <formula>NOT(ISERROR(SEARCH("Fecha debe ser posterior a la",AX282)))</formula>
    </cfRule>
  </conditionalFormatting>
  <conditionalFormatting sqref="AS106 AS98 AS93 AS88 AS83">
    <cfRule type="containsText" dxfId="617" priority="158" stopIfTrue="1" operator="containsText" text="Fecha debe ser posterior a la">
      <formula>NOT(ISERROR(SEARCH("Fecha debe ser posterior a la",AS83)))</formula>
    </cfRule>
  </conditionalFormatting>
  <conditionalFormatting sqref="AS262">
    <cfRule type="containsText" dxfId="616" priority="157" stopIfTrue="1" operator="containsText" text="Fecha debe ser posterior a la">
      <formula>NOT(ISERROR(SEARCH("Fecha debe ser posterior a la",AS262)))</formula>
    </cfRule>
  </conditionalFormatting>
  <conditionalFormatting sqref="AX227">
    <cfRule type="containsText" dxfId="615" priority="156" stopIfTrue="1" operator="containsText" text="Fecha debe ser posterior a la">
      <formula>NOT(ISERROR(SEARCH("Fecha debe ser posterior a la",AX227)))</formula>
    </cfRule>
  </conditionalFormatting>
  <conditionalFormatting sqref="AX227">
    <cfRule type="containsText" dxfId="614" priority="155" stopIfTrue="1" operator="containsText" text="Fecha debe ser posterior a la">
      <formula>NOT(ISERROR(SEARCH("Fecha debe ser posterior a la",AX227)))</formula>
    </cfRule>
  </conditionalFormatting>
  <conditionalFormatting sqref="AX232">
    <cfRule type="containsText" dxfId="613" priority="154" stopIfTrue="1" operator="containsText" text="Fecha debe ser posterior a la">
      <formula>NOT(ISERROR(SEARCH("Fecha debe ser posterior a la",AX232)))</formula>
    </cfRule>
  </conditionalFormatting>
  <conditionalFormatting sqref="AX289">
    <cfRule type="containsText" dxfId="612" priority="143" stopIfTrue="1" operator="containsText" text="Fecha debe ser posterior a la">
      <formula>NOT(ISERROR(SEARCH("Fecha debe ser posterior a la",AX289)))</formula>
    </cfRule>
  </conditionalFormatting>
  <conditionalFormatting sqref="BN289 BF289 BI289 AZ289:BA289 AS289 AK289 AP289 AA289 AH289 X289">
    <cfRule type="containsText" dxfId="611" priority="149" stopIfTrue="1" operator="containsText" text="Fecha debe ser posterior a la">
      <formula>NOT(ISERROR(SEARCH("Fecha debe ser posterior a la",X289)))</formula>
    </cfRule>
  </conditionalFormatting>
  <conditionalFormatting sqref="BR289">
    <cfRule type="cellIs" priority="146" operator="equal">
      <formula>" "</formula>
    </cfRule>
  </conditionalFormatting>
  <conditionalFormatting sqref="BE289 BM289 AO289 Z289 AG289 AW289">
    <cfRule type="containsText" dxfId="610" priority="153" stopIfTrue="1" operator="containsText" text="FALTA FECHA SEGUIMIENTO">
      <formula>NOT(ISERROR(SEARCH("FALTA FECHA SEGUIMIENTO",Z289)))</formula>
    </cfRule>
  </conditionalFormatting>
  <conditionalFormatting sqref="BE289 BM289 AO289 Z289 AG289 AW289">
    <cfRule type="containsText" dxfId="609" priority="150" stopIfTrue="1" operator="containsText" text="ROJO">
      <formula>NOT(ISERROR(SEARCH("ROJO",Z289)))</formula>
    </cfRule>
    <cfRule type="containsText" dxfId="608" priority="151" stopIfTrue="1" operator="containsText" text="OK">
      <formula>NOT(ISERROR(SEARCH("OK",Z289)))</formula>
    </cfRule>
    <cfRule type="containsText" dxfId="607" priority="152" stopIfTrue="1" operator="containsText" text="AMARILLO">
      <formula>NOT(ISERROR(SEARCH("AMARILLO",Z289)))</formula>
    </cfRule>
  </conditionalFormatting>
  <conditionalFormatting sqref="BR289">
    <cfRule type="containsText" dxfId="606" priority="147" stopIfTrue="1" operator="containsText" text="Cerrado">
      <formula>NOT(ISERROR(SEARCH("Cerrado",BR289)))</formula>
    </cfRule>
    <cfRule type="containsText" dxfId="605" priority="148" stopIfTrue="1" operator="containsText" text="Abierto">
      <formula>NOT(ISERROR(SEARCH("Abierto",BR289)))</formula>
    </cfRule>
  </conditionalFormatting>
  <conditionalFormatting sqref="BP289">
    <cfRule type="containsText" dxfId="604" priority="144" stopIfTrue="1" operator="containsText" text="Cumplida">
      <formula>NOT(ISERROR(SEARCH("Cumplida",BP289)))</formula>
    </cfRule>
    <cfRule type="containsText" dxfId="603" priority="145" stopIfTrue="1" operator="containsText" text="Pendiente">
      <formula>NOT(ISERROR(SEARCH("Pendiente",BP289)))</formula>
    </cfRule>
  </conditionalFormatting>
  <conditionalFormatting sqref="BN290:BN334 BF290:BF334 BI290:BI334 AZ290:BA334 AK290:AK334 AP290:AP334 AA290:AA334 AH290:AH334 X290:X334">
    <cfRule type="containsText" dxfId="602" priority="138" stopIfTrue="1" operator="containsText" text="Fecha debe ser posterior a la">
      <formula>NOT(ISERROR(SEARCH("Fecha debe ser posterior a la",X290)))</formula>
    </cfRule>
  </conditionalFormatting>
  <conditionalFormatting sqref="BR290:BR334">
    <cfRule type="cellIs" priority="135" operator="equal">
      <formula>" "</formula>
    </cfRule>
  </conditionalFormatting>
  <conditionalFormatting sqref="BE290:BE334 BM290:BM334 AO290:AO334 Z290:Z334 AG291:AG334 AW290:AW334">
    <cfRule type="containsText" dxfId="601" priority="142" stopIfTrue="1" operator="containsText" text="FALTA FECHA SEGUIMIENTO">
      <formula>NOT(ISERROR(SEARCH("FALTA FECHA SEGUIMIENTO",Z290)))</formula>
    </cfRule>
  </conditionalFormatting>
  <conditionalFormatting sqref="BE290:BE334 BM290:BM334 AO290:AO334 Z290:Z334 AG291:AG334 AW290:AW334">
    <cfRule type="containsText" dxfId="600" priority="139" stopIfTrue="1" operator="containsText" text="ROJO">
      <formula>NOT(ISERROR(SEARCH("ROJO",Z290)))</formula>
    </cfRule>
    <cfRule type="containsText" dxfId="599" priority="140" stopIfTrue="1" operator="containsText" text="OK">
      <formula>NOT(ISERROR(SEARCH("OK",Z290)))</formula>
    </cfRule>
    <cfRule type="containsText" dxfId="598" priority="141" stopIfTrue="1" operator="containsText" text="AMARILLO">
      <formula>NOT(ISERROR(SEARCH("AMARILLO",Z290)))</formula>
    </cfRule>
  </conditionalFormatting>
  <conditionalFormatting sqref="BR290:BR334">
    <cfRule type="containsText" dxfId="597" priority="136" stopIfTrue="1" operator="containsText" text="Cerrado">
      <formula>NOT(ISERROR(SEARCH("Cerrado",BR290)))</formula>
    </cfRule>
    <cfRule type="containsText" dxfId="596" priority="137" stopIfTrue="1" operator="containsText" text="Abierto">
      <formula>NOT(ISERROR(SEARCH("Abierto",BR290)))</formula>
    </cfRule>
  </conditionalFormatting>
  <conditionalFormatting sqref="AX290:AX334">
    <cfRule type="containsText" dxfId="595" priority="134" stopIfTrue="1" operator="containsText" text="Fecha debe ser posterior a la">
      <formula>NOT(ISERROR(SEARCH("Fecha debe ser posterior a la",AX290)))</formula>
    </cfRule>
  </conditionalFormatting>
  <conditionalFormatting sqref="AS290:AS334">
    <cfRule type="containsText" dxfId="594" priority="133" stopIfTrue="1" operator="containsText" text="Fecha debe ser posterior a la">
      <formula>NOT(ISERROR(SEARCH("Fecha debe ser posterior a la",AS290)))</formula>
    </cfRule>
  </conditionalFormatting>
  <conditionalFormatting sqref="BP290:BP334">
    <cfRule type="containsText" dxfId="593" priority="131" stopIfTrue="1" operator="containsText" text="Cumplida">
      <formula>NOT(ISERROR(SEARCH("Cumplida",BP290)))</formula>
    </cfRule>
    <cfRule type="containsText" dxfId="592" priority="132" stopIfTrue="1" operator="containsText" text="Pendiente">
      <formula>NOT(ISERROR(SEARCH("Pendiente",BP290)))</formula>
    </cfRule>
  </conditionalFormatting>
  <conditionalFormatting sqref="AG290">
    <cfRule type="containsText" dxfId="591" priority="130" stopIfTrue="1" operator="containsText" text="FALTA FECHA SEGUIMIENTO">
      <formula>NOT(ISERROR(SEARCH("FALTA FECHA SEGUIMIENTO",AG290)))</formula>
    </cfRule>
  </conditionalFormatting>
  <conditionalFormatting sqref="AG290">
    <cfRule type="containsText" dxfId="590" priority="127" stopIfTrue="1" operator="containsText" text="ROJO">
      <formula>NOT(ISERROR(SEARCH("ROJO",AG290)))</formula>
    </cfRule>
    <cfRule type="containsText" dxfId="589" priority="128" stopIfTrue="1" operator="containsText" text="OK">
      <formula>NOT(ISERROR(SEARCH("OK",AG290)))</formula>
    </cfRule>
    <cfRule type="containsText" dxfId="588" priority="129" stopIfTrue="1" operator="containsText" text="AMARILLO">
      <formula>NOT(ISERROR(SEARCH("AMARILLO",AG290)))</formula>
    </cfRule>
  </conditionalFormatting>
  <conditionalFormatting sqref="AX263">
    <cfRule type="containsText" dxfId="587" priority="126" stopIfTrue="1" operator="containsText" text="Fecha debe ser posterior a la">
      <formula>NOT(ISERROR(SEARCH("Fecha debe ser posterior a la",AX263)))</formula>
    </cfRule>
  </conditionalFormatting>
  <conditionalFormatting sqref="AX287">
    <cfRule type="containsText" dxfId="586" priority="125" stopIfTrue="1" operator="containsText" text="Fecha debe ser posterior a la">
      <formula>NOT(ISERROR(SEARCH("Fecha debe ser posterior a la",AX287)))</formula>
    </cfRule>
  </conditionalFormatting>
  <conditionalFormatting sqref="BI119 BF119 BN119 AZ119:BA119 AP119 X119 AK119 AA119 AH119 AS119">
    <cfRule type="containsText" dxfId="585" priority="120" stopIfTrue="1" operator="containsText" text="Fecha debe ser posterior a la">
      <formula>NOT(ISERROR(SEARCH("Fecha debe ser posterior a la",X119)))</formula>
    </cfRule>
  </conditionalFormatting>
  <conditionalFormatting sqref="BR119">
    <cfRule type="cellIs" priority="117" operator="equal">
      <formula>" "</formula>
    </cfRule>
  </conditionalFormatting>
  <conditionalFormatting sqref="BE119 BM119 AO119 Z119 AG119 AW119">
    <cfRule type="containsText" dxfId="584" priority="124" stopIfTrue="1" operator="containsText" text="FALTA FECHA SEGUIMIENTO">
      <formula>NOT(ISERROR(SEARCH("FALTA FECHA SEGUIMIENTO",Z119)))</formula>
    </cfRule>
  </conditionalFormatting>
  <conditionalFormatting sqref="BE119 BM119 AO119 Z119 AG119 AW119">
    <cfRule type="containsText" dxfId="583" priority="121" stopIfTrue="1" operator="containsText" text="ROJO">
      <formula>NOT(ISERROR(SEARCH("ROJO",Z119)))</formula>
    </cfRule>
    <cfRule type="containsText" dxfId="582" priority="122" stopIfTrue="1" operator="containsText" text="OK">
      <formula>NOT(ISERROR(SEARCH("OK",Z119)))</formula>
    </cfRule>
    <cfRule type="containsText" dxfId="581" priority="123" stopIfTrue="1" operator="containsText" text="AMARILLO">
      <formula>NOT(ISERROR(SEARCH("AMARILLO",Z119)))</formula>
    </cfRule>
  </conditionalFormatting>
  <conditionalFormatting sqref="BR119">
    <cfRule type="containsText" dxfId="580" priority="118" stopIfTrue="1" operator="containsText" text="Cerrado">
      <formula>NOT(ISERROR(SEARCH("Cerrado",BR119)))</formula>
    </cfRule>
    <cfRule type="containsText" dxfId="579" priority="119" stopIfTrue="1" operator="containsText" text="Abierto">
      <formula>NOT(ISERROR(SEARCH("Abierto",BR119)))</formula>
    </cfRule>
  </conditionalFormatting>
  <conditionalFormatting sqref="BP119">
    <cfRule type="containsText" dxfId="578" priority="115" stopIfTrue="1" operator="containsText" text="Cumplida">
      <formula>NOT(ISERROR(SEARCH("Cumplida",BP119)))</formula>
    </cfRule>
    <cfRule type="containsText" dxfId="577" priority="116" stopIfTrue="1" operator="containsText" text="Pendiente">
      <formula>NOT(ISERROR(SEARCH("Pendiente",BP119)))</formula>
    </cfRule>
  </conditionalFormatting>
  <conditionalFormatting sqref="AS119">
    <cfRule type="containsText" dxfId="576" priority="114" stopIfTrue="1" operator="containsText" text="Fecha debe ser posterior a la">
      <formula>NOT(ISERROR(SEARCH("Fecha debe ser posterior a la",AS119)))</formula>
    </cfRule>
  </conditionalFormatting>
  <conditionalFormatting sqref="AX119">
    <cfRule type="containsText" dxfId="575" priority="113" stopIfTrue="1" operator="containsText" text="Fecha debe ser posterior a la">
      <formula>NOT(ISERROR(SEARCH("Fecha debe ser posterior a la",AX119)))</formula>
    </cfRule>
  </conditionalFormatting>
  <conditionalFormatting sqref="AW281">
    <cfRule type="containsText" dxfId="574" priority="112" stopIfTrue="1" operator="containsText" text="FALTA FECHA SEGUIMIENTO">
      <formula>NOT(ISERROR(SEARCH("FALTA FECHA SEGUIMIENTO",AW281)))</formula>
    </cfRule>
  </conditionalFormatting>
  <conditionalFormatting sqref="AW281">
    <cfRule type="containsText" dxfId="573" priority="109" stopIfTrue="1" operator="containsText" text="ROJO">
      <formula>NOT(ISERROR(SEARCH("ROJO",AW281)))</formula>
    </cfRule>
    <cfRule type="containsText" dxfId="572" priority="110" stopIfTrue="1" operator="containsText" text="OK">
      <formula>NOT(ISERROR(SEARCH("OK",AW281)))</formula>
    </cfRule>
    <cfRule type="containsText" dxfId="571" priority="111" stopIfTrue="1" operator="containsText" text="AMARILLO">
      <formula>NOT(ISERROR(SEARCH("AMARILLO",AW281)))</formula>
    </cfRule>
  </conditionalFormatting>
  <conditionalFormatting sqref="AX116">
    <cfRule type="containsText" dxfId="570" priority="108" stopIfTrue="1" operator="containsText" text="Fecha debe ser posterior a la">
      <formula>NOT(ISERROR(SEARCH("Fecha debe ser posterior a la",AX116)))</formula>
    </cfRule>
  </conditionalFormatting>
  <conditionalFormatting sqref="AX276">
    <cfRule type="containsText" dxfId="569" priority="107" stopIfTrue="1" operator="containsText" text="Fecha debe ser posterior a la">
      <formula>NOT(ISERROR(SEARCH("Fecha debe ser posterior a la",AX276)))</formula>
    </cfRule>
  </conditionalFormatting>
  <conditionalFormatting sqref="AS116">
    <cfRule type="containsText" dxfId="568" priority="106" stopIfTrue="1" operator="containsText" text="Fecha debe ser posterior a la">
      <formula>NOT(ISERROR(SEARCH("Fecha debe ser posterior a la",AS116)))</formula>
    </cfRule>
  </conditionalFormatting>
  <conditionalFormatting sqref="AS276">
    <cfRule type="containsText" dxfId="567" priority="105" stopIfTrue="1" operator="containsText" text="Fecha debe ser posterior a la">
      <formula>NOT(ISERROR(SEARCH("Fecha debe ser posterior a la",AS276)))</formula>
    </cfRule>
  </conditionalFormatting>
  <conditionalFormatting sqref="AS103">
    <cfRule type="containsText" dxfId="566" priority="104" stopIfTrue="1" operator="containsText" text="Fecha debe ser posterior a la">
      <formula>NOT(ISERROR(SEARCH("Fecha debe ser posterior a la",AS103)))</formula>
    </cfRule>
  </conditionalFormatting>
  <conditionalFormatting sqref="AS117">
    <cfRule type="containsText" dxfId="565" priority="103" stopIfTrue="1" operator="containsText" text="Fecha debe ser posterior a la">
      <formula>NOT(ISERROR(SEARCH("Fecha debe ser posterior a la",AS117)))</formula>
    </cfRule>
  </conditionalFormatting>
  <conditionalFormatting sqref="AS117">
    <cfRule type="containsText" dxfId="564" priority="102" stopIfTrue="1" operator="containsText" text="Fecha debe ser posterior a la">
      <formula>NOT(ISERROR(SEARCH("Fecha debe ser posterior a la",AS117)))</formula>
    </cfRule>
  </conditionalFormatting>
  <conditionalFormatting sqref="AX203">
    <cfRule type="containsText" dxfId="563" priority="101" stopIfTrue="1" operator="containsText" text="Fecha debe ser posterior a la">
      <formula>NOT(ISERROR(SEARCH("Fecha debe ser posterior a la",AX203)))</formula>
    </cfRule>
  </conditionalFormatting>
  <conditionalFormatting sqref="AX262">
    <cfRule type="containsText" dxfId="562" priority="100" stopIfTrue="1" operator="containsText" text="Fecha debe ser posterior a la">
      <formula>NOT(ISERROR(SEARCH("Fecha debe ser posterior a la",AX262)))</formula>
    </cfRule>
  </conditionalFormatting>
  <conditionalFormatting sqref="AS277">
    <cfRule type="containsText" dxfId="561" priority="99" stopIfTrue="1" operator="containsText" text="Fecha debe ser posterior a la">
      <formula>NOT(ISERROR(SEARCH("Fecha debe ser posterior a la",AS277)))</formula>
    </cfRule>
  </conditionalFormatting>
  <conditionalFormatting sqref="AS277">
    <cfRule type="containsText" dxfId="560" priority="98" stopIfTrue="1" operator="containsText" text="Fecha debe ser posterior a la">
      <formula>NOT(ISERROR(SEARCH("Fecha debe ser posterior a la",AS277)))</formula>
    </cfRule>
  </conditionalFormatting>
  <conditionalFormatting sqref="AS80">
    <cfRule type="containsText" dxfId="559" priority="97" stopIfTrue="1" operator="containsText" text="Fecha debe ser posterior a la">
      <formula>NOT(ISERROR(SEARCH("Fecha debe ser posterior a la",AS80)))</formula>
    </cfRule>
  </conditionalFormatting>
  <conditionalFormatting sqref="AS80">
    <cfRule type="containsText" dxfId="558" priority="96" stopIfTrue="1" operator="containsText" text="Fecha debe ser posterior a la">
      <formula>NOT(ISERROR(SEARCH("Fecha debe ser posterior a la",AS80)))</formula>
    </cfRule>
  </conditionalFormatting>
  <conditionalFormatting sqref="AS81">
    <cfRule type="containsText" dxfId="557" priority="95" stopIfTrue="1" operator="containsText" text="Fecha debe ser posterior a la">
      <formula>NOT(ISERROR(SEARCH("Fecha debe ser posterior a la",AS81)))</formula>
    </cfRule>
  </conditionalFormatting>
  <conditionalFormatting sqref="AS81">
    <cfRule type="containsText" dxfId="556" priority="94" stopIfTrue="1" operator="containsText" text="Fecha debe ser posterior a la">
      <formula>NOT(ISERROR(SEARCH("Fecha debe ser posterior a la",AS81)))</formula>
    </cfRule>
  </conditionalFormatting>
  <conditionalFormatting sqref="AS84">
    <cfRule type="containsText" dxfId="555" priority="93" stopIfTrue="1" operator="containsText" text="Fecha debe ser posterior a la">
      <formula>NOT(ISERROR(SEARCH("Fecha debe ser posterior a la",AS84)))</formula>
    </cfRule>
  </conditionalFormatting>
  <conditionalFormatting sqref="AS84">
    <cfRule type="containsText" dxfId="554" priority="92" stopIfTrue="1" operator="containsText" text="Fecha debe ser posterior a la">
      <formula>NOT(ISERROR(SEARCH("Fecha debe ser posterior a la",AS84)))</formula>
    </cfRule>
  </conditionalFormatting>
  <conditionalFormatting sqref="AS85">
    <cfRule type="containsText" dxfId="553" priority="91" stopIfTrue="1" operator="containsText" text="Fecha debe ser posterior a la">
      <formula>NOT(ISERROR(SEARCH("Fecha debe ser posterior a la",AS85)))</formula>
    </cfRule>
  </conditionalFormatting>
  <conditionalFormatting sqref="AS85">
    <cfRule type="containsText" dxfId="552" priority="90" stopIfTrue="1" operator="containsText" text="Fecha debe ser posterior a la">
      <formula>NOT(ISERROR(SEARCH("Fecha debe ser posterior a la",AS85)))</formula>
    </cfRule>
  </conditionalFormatting>
  <conditionalFormatting sqref="AS86">
    <cfRule type="containsText" dxfId="551" priority="89" stopIfTrue="1" operator="containsText" text="Fecha debe ser posterior a la">
      <formula>NOT(ISERROR(SEARCH("Fecha debe ser posterior a la",AS86)))</formula>
    </cfRule>
  </conditionalFormatting>
  <conditionalFormatting sqref="AS86">
    <cfRule type="containsText" dxfId="550" priority="88" stopIfTrue="1" operator="containsText" text="Fecha debe ser posterior a la">
      <formula>NOT(ISERROR(SEARCH("Fecha debe ser posterior a la",AS86)))</formula>
    </cfRule>
  </conditionalFormatting>
  <conditionalFormatting sqref="AS83">
    <cfRule type="containsText" dxfId="549" priority="87" stopIfTrue="1" operator="containsText" text="Fecha debe ser posterior a la">
      <formula>NOT(ISERROR(SEARCH("Fecha debe ser posterior a la",AS83)))</formula>
    </cfRule>
  </conditionalFormatting>
  <conditionalFormatting sqref="AS88">
    <cfRule type="containsText" dxfId="548" priority="86" stopIfTrue="1" operator="containsText" text="Fecha debe ser posterior a la">
      <formula>NOT(ISERROR(SEARCH("Fecha debe ser posterior a la",AS88)))</formula>
    </cfRule>
  </conditionalFormatting>
  <conditionalFormatting sqref="AS93">
    <cfRule type="containsText" dxfId="547" priority="85" stopIfTrue="1" operator="containsText" text="Fecha debe ser posterior a la">
      <formula>NOT(ISERROR(SEARCH("Fecha debe ser posterior a la",AS93)))</formula>
    </cfRule>
  </conditionalFormatting>
  <conditionalFormatting sqref="AS98">
    <cfRule type="containsText" dxfId="546" priority="84" stopIfTrue="1" operator="containsText" text="Fecha debe ser posterior a la">
      <formula>NOT(ISERROR(SEARCH("Fecha debe ser posterior a la",AS98)))</formula>
    </cfRule>
  </conditionalFormatting>
  <conditionalFormatting sqref="AS106">
    <cfRule type="containsText" dxfId="545" priority="83" stopIfTrue="1" operator="containsText" text="Fecha debe ser posterior a la">
      <formula>NOT(ISERROR(SEARCH("Fecha debe ser posterior a la",AS106)))</formula>
    </cfRule>
  </conditionalFormatting>
  <conditionalFormatting sqref="AS89">
    <cfRule type="containsText" dxfId="544" priority="82" stopIfTrue="1" operator="containsText" text="Fecha debe ser posterior a la">
      <formula>NOT(ISERROR(SEARCH("Fecha debe ser posterior a la",AS89)))</formula>
    </cfRule>
  </conditionalFormatting>
  <conditionalFormatting sqref="AS89">
    <cfRule type="containsText" dxfId="543" priority="81" stopIfTrue="1" operator="containsText" text="Fecha debe ser posterior a la">
      <formula>NOT(ISERROR(SEARCH("Fecha debe ser posterior a la",AS89)))</formula>
    </cfRule>
  </conditionalFormatting>
  <conditionalFormatting sqref="AS90">
    <cfRule type="containsText" dxfId="542" priority="80" stopIfTrue="1" operator="containsText" text="Fecha debe ser posterior a la">
      <formula>NOT(ISERROR(SEARCH("Fecha debe ser posterior a la",AS90)))</formula>
    </cfRule>
  </conditionalFormatting>
  <conditionalFormatting sqref="AS90">
    <cfRule type="containsText" dxfId="541" priority="79" stopIfTrue="1" operator="containsText" text="Fecha debe ser posterior a la">
      <formula>NOT(ISERROR(SEARCH("Fecha debe ser posterior a la",AS90)))</formula>
    </cfRule>
  </conditionalFormatting>
  <conditionalFormatting sqref="AS91">
    <cfRule type="containsText" dxfId="540" priority="78" stopIfTrue="1" operator="containsText" text="Fecha debe ser posterior a la">
      <formula>NOT(ISERROR(SEARCH("Fecha debe ser posterior a la",AS91)))</formula>
    </cfRule>
  </conditionalFormatting>
  <conditionalFormatting sqref="AS91">
    <cfRule type="containsText" dxfId="539" priority="77" stopIfTrue="1" operator="containsText" text="Fecha debe ser posterior a la">
      <formula>NOT(ISERROR(SEARCH("Fecha debe ser posterior a la",AS91)))</formula>
    </cfRule>
  </conditionalFormatting>
  <conditionalFormatting sqref="AS94">
    <cfRule type="containsText" dxfId="538" priority="76" stopIfTrue="1" operator="containsText" text="Fecha debe ser posterior a la">
      <formula>NOT(ISERROR(SEARCH("Fecha debe ser posterior a la",AS94)))</formula>
    </cfRule>
  </conditionalFormatting>
  <conditionalFormatting sqref="AS94">
    <cfRule type="containsText" dxfId="537" priority="75" stopIfTrue="1" operator="containsText" text="Fecha debe ser posterior a la">
      <formula>NOT(ISERROR(SEARCH("Fecha debe ser posterior a la",AS94)))</formula>
    </cfRule>
  </conditionalFormatting>
  <conditionalFormatting sqref="AS95">
    <cfRule type="containsText" dxfId="536" priority="74" stopIfTrue="1" operator="containsText" text="Fecha debe ser posterior a la">
      <formula>NOT(ISERROR(SEARCH("Fecha debe ser posterior a la",AS95)))</formula>
    </cfRule>
  </conditionalFormatting>
  <conditionalFormatting sqref="AS95">
    <cfRule type="containsText" dxfId="535" priority="73" stopIfTrue="1" operator="containsText" text="Fecha debe ser posterior a la">
      <formula>NOT(ISERROR(SEARCH("Fecha debe ser posterior a la",AS95)))</formula>
    </cfRule>
  </conditionalFormatting>
  <conditionalFormatting sqref="AS96">
    <cfRule type="containsText" dxfId="534" priority="72" stopIfTrue="1" operator="containsText" text="Fecha debe ser posterior a la">
      <formula>NOT(ISERROR(SEARCH("Fecha debe ser posterior a la",AS96)))</formula>
    </cfRule>
  </conditionalFormatting>
  <conditionalFormatting sqref="AS96">
    <cfRule type="containsText" dxfId="533" priority="71" stopIfTrue="1" operator="containsText" text="Fecha debe ser posterior a la">
      <formula>NOT(ISERROR(SEARCH("Fecha debe ser posterior a la",AS96)))</formula>
    </cfRule>
  </conditionalFormatting>
  <conditionalFormatting sqref="AS99">
    <cfRule type="containsText" dxfId="532" priority="70" stopIfTrue="1" operator="containsText" text="Fecha debe ser posterior a la">
      <formula>NOT(ISERROR(SEARCH("Fecha debe ser posterior a la",AS99)))</formula>
    </cfRule>
  </conditionalFormatting>
  <conditionalFormatting sqref="AS99">
    <cfRule type="containsText" dxfId="531" priority="69" stopIfTrue="1" operator="containsText" text="Fecha debe ser posterior a la">
      <formula>NOT(ISERROR(SEARCH("Fecha debe ser posterior a la",AS99)))</formula>
    </cfRule>
  </conditionalFormatting>
  <conditionalFormatting sqref="AS100">
    <cfRule type="containsText" dxfId="530" priority="68" stopIfTrue="1" operator="containsText" text="Fecha debe ser posterior a la">
      <formula>NOT(ISERROR(SEARCH("Fecha debe ser posterior a la",AS100)))</formula>
    </cfRule>
  </conditionalFormatting>
  <conditionalFormatting sqref="AS100">
    <cfRule type="containsText" dxfId="529" priority="67" stopIfTrue="1" operator="containsText" text="Fecha debe ser posterior a la">
      <formula>NOT(ISERROR(SEARCH("Fecha debe ser posterior a la",AS100)))</formula>
    </cfRule>
  </conditionalFormatting>
  <conditionalFormatting sqref="AS101">
    <cfRule type="containsText" dxfId="528" priority="66" stopIfTrue="1" operator="containsText" text="Fecha debe ser posterior a la">
      <formula>NOT(ISERROR(SEARCH("Fecha debe ser posterior a la",AS101)))</formula>
    </cfRule>
  </conditionalFormatting>
  <conditionalFormatting sqref="AS101">
    <cfRule type="containsText" dxfId="527" priority="65" stopIfTrue="1" operator="containsText" text="Fecha debe ser posterior a la">
      <formula>NOT(ISERROR(SEARCH("Fecha debe ser posterior a la",AS101)))</formula>
    </cfRule>
  </conditionalFormatting>
  <conditionalFormatting sqref="AS107">
    <cfRule type="containsText" dxfId="526" priority="64" stopIfTrue="1" operator="containsText" text="Fecha debe ser posterior a la">
      <formula>NOT(ISERROR(SEARCH("Fecha debe ser posterior a la",AS107)))</formula>
    </cfRule>
  </conditionalFormatting>
  <conditionalFormatting sqref="AS107">
    <cfRule type="containsText" dxfId="525" priority="63" stopIfTrue="1" operator="containsText" text="Fecha debe ser posterior a la">
      <formula>NOT(ISERROR(SEARCH("Fecha debe ser posterior a la",AS107)))</formula>
    </cfRule>
  </conditionalFormatting>
  <conditionalFormatting sqref="AS108">
    <cfRule type="containsText" dxfId="524" priority="62" stopIfTrue="1" operator="containsText" text="Fecha debe ser posterior a la">
      <formula>NOT(ISERROR(SEARCH("Fecha debe ser posterior a la",AS108)))</formula>
    </cfRule>
  </conditionalFormatting>
  <conditionalFormatting sqref="AS108">
    <cfRule type="containsText" dxfId="523" priority="61" stopIfTrue="1" operator="containsText" text="Fecha debe ser posterior a la">
      <formula>NOT(ISERROR(SEARCH("Fecha debe ser posterior a la",AS108)))</formula>
    </cfRule>
  </conditionalFormatting>
  <conditionalFormatting sqref="AS109">
    <cfRule type="containsText" dxfId="522" priority="60" stopIfTrue="1" operator="containsText" text="Fecha debe ser posterior a la">
      <formula>NOT(ISERROR(SEARCH("Fecha debe ser posterior a la",AS109)))</formula>
    </cfRule>
  </conditionalFormatting>
  <conditionalFormatting sqref="AS109">
    <cfRule type="containsText" dxfId="521" priority="59" stopIfTrue="1" operator="containsText" text="Fecha debe ser posterior a la">
      <formula>NOT(ISERROR(SEARCH("Fecha debe ser posterior a la",AS109)))</formula>
    </cfRule>
  </conditionalFormatting>
  <conditionalFormatting sqref="AS111">
    <cfRule type="containsText" dxfId="520" priority="58" stopIfTrue="1" operator="containsText" text="Fecha debe ser posterior a la">
      <formula>NOT(ISERROR(SEARCH("Fecha debe ser posterior a la",AS111)))</formula>
    </cfRule>
  </conditionalFormatting>
  <conditionalFormatting sqref="AS111">
    <cfRule type="containsText" dxfId="519" priority="57" stopIfTrue="1" operator="containsText" text="Fecha debe ser posterior a la">
      <formula>NOT(ISERROR(SEARCH("Fecha debe ser posterior a la",AS111)))</formula>
    </cfRule>
  </conditionalFormatting>
  <conditionalFormatting sqref="AS112">
    <cfRule type="containsText" dxfId="518" priority="56" stopIfTrue="1" operator="containsText" text="Fecha debe ser posterior a la">
      <formula>NOT(ISERROR(SEARCH("Fecha debe ser posterior a la",AS112)))</formula>
    </cfRule>
  </conditionalFormatting>
  <conditionalFormatting sqref="AS112">
    <cfRule type="containsText" dxfId="517" priority="55" stopIfTrue="1" operator="containsText" text="Fecha debe ser posterior a la">
      <formula>NOT(ISERROR(SEARCH("Fecha debe ser posterior a la",AS112)))</formula>
    </cfRule>
  </conditionalFormatting>
  <conditionalFormatting sqref="AS113">
    <cfRule type="containsText" dxfId="516" priority="54" stopIfTrue="1" operator="containsText" text="Fecha debe ser posterior a la">
      <formula>NOT(ISERROR(SEARCH("Fecha debe ser posterior a la",AS113)))</formula>
    </cfRule>
  </conditionalFormatting>
  <conditionalFormatting sqref="AS113">
    <cfRule type="containsText" dxfId="515" priority="53" stopIfTrue="1" operator="containsText" text="Fecha debe ser posterior a la">
      <formula>NOT(ISERROR(SEARCH("Fecha debe ser posterior a la",AS113)))</formula>
    </cfRule>
  </conditionalFormatting>
  <conditionalFormatting sqref="AS105">
    <cfRule type="containsText" dxfId="514" priority="52" stopIfTrue="1" operator="containsText" text="Fecha debe ser posterior a la">
      <formula>NOT(ISERROR(SEARCH("Fecha debe ser posterior a la",AS105)))</formula>
    </cfRule>
  </conditionalFormatting>
  <conditionalFormatting sqref="AS105">
    <cfRule type="containsText" dxfId="513" priority="51" stopIfTrue="1" operator="containsText" text="Fecha debe ser posterior a la">
      <formula>NOT(ISERROR(SEARCH("Fecha debe ser posterior a la",AS105)))</formula>
    </cfRule>
  </conditionalFormatting>
  <conditionalFormatting sqref="AS97">
    <cfRule type="containsText" dxfId="512" priority="50" stopIfTrue="1" operator="containsText" text="Fecha debe ser posterior a la">
      <formula>NOT(ISERROR(SEARCH("Fecha debe ser posterior a la",AS97)))</formula>
    </cfRule>
  </conditionalFormatting>
  <conditionalFormatting sqref="AS97">
    <cfRule type="containsText" dxfId="511" priority="49" stopIfTrue="1" operator="containsText" text="Fecha debe ser posterior a la">
      <formula>NOT(ISERROR(SEARCH("Fecha debe ser posterior a la",AS97)))</formula>
    </cfRule>
  </conditionalFormatting>
  <conditionalFormatting sqref="AS92">
    <cfRule type="containsText" dxfId="510" priority="48" stopIfTrue="1" operator="containsText" text="Fecha debe ser posterior a la">
      <formula>NOT(ISERROR(SEARCH("Fecha debe ser posterior a la",AS92)))</formula>
    </cfRule>
  </conditionalFormatting>
  <conditionalFormatting sqref="AS92">
    <cfRule type="containsText" dxfId="509" priority="47" stopIfTrue="1" operator="containsText" text="Fecha debe ser posterior a la">
      <formula>NOT(ISERROR(SEARCH("Fecha debe ser posterior a la",AS92)))</formula>
    </cfRule>
  </conditionalFormatting>
  <conditionalFormatting sqref="AS87">
    <cfRule type="containsText" dxfId="508" priority="46" stopIfTrue="1" operator="containsText" text="Fecha debe ser posterior a la">
      <formula>NOT(ISERROR(SEARCH("Fecha debe ser posterior a la",AS87)))</formula>
    </cfRule>
  </conditionalFormatting>
  <conditionalFormatting sqref="AS87">
    <cfRule type="containsText" dxfId="507" priority="45" stopIfTrue="1" operator="containsText" text="Fecha debe ser posterior a la">
      <formula>NOT(ISERROR(SEARCH("Fecha debe ser posterior a la",AS87)))</formula>
    </cfRule>
  </conditionalFormatting>
  <conditionalFormatting sqref="AS82">
    <cfRule type="containsText" dxfId="506" priority="44" stopIfTrue="1" operator="containsText" text="Fecha debe ser posterior a la">
      <formula>NOT(ISERROR(SEARCH("Fecha debe ser posterior a la",AS82)))</formula>
    </cfRule>
  </conditionalFormatting>
  <conditionalFormatting sqref="AS82">
    <cfRule type="containsText" dxfId="505" priority="43" stopIfTrue="1" operator="containsText" text="Fecha debe ser posterior a la">
      <formula>NOT(ISERROR(SEARCH("Fecha debe ser posterior a la",AS82)))</formula>
    </cfRule>
  </conditionalFormatting>
  <conditionalFormatting sqref="AS274">
    <cfRule type="containsText" dxfId="504" priority="42" stopIfTrue="1" operator="containsText" text="Fecha debe ser posterior a la">
      <formula>NOT(ISERROR(SEARCH("Fecha debe ser posterior a la",AS274)))</formula>
    </cfRule>
  </conditionalFormatting>
  <conditionalFormatting sqref="AS226">
    <cfRule type="containsText" dxfId="503" priority="41" stopIfTrue="1" operator="containsText" text="Fecha debe ser posterior a la">
      <formula>NOT(ISERROR(SEARCH("Fecha debe ser posterior a la",AS226)))</formula>
    </cfRule>
  </conditionalFormatting>
  <conditionalFormatting sqref="AS13">
    <cfRule type="containsText" dxfId="502" priority="40" stopIfTrue="1" operator="containsText" text="Fecha debe ser posterior a la">
      <formula>NOT(ISERROR(SEARCH("Fecha debe ser posterior a la",AS13)))</formula>
    </cfRule>
  </conditionalFormatting>
  <conditionalFormatting sqref="AS128">
    <cfRule type="containsText" dxfId="501" priority="39" stopIfTrue="1" operator="containsText" text="Fecha debe ser posterior a la">
      <formula>NOT(ISERROR(SEARCH("Fecha debe ser posterior a la",AS128)))</formula>
    </cfRule>
  </conditionalFormatting>
  <conditionalFormatting sqref="AS130">
    <cfRule type="containsText" dxfId="500" priority="38" stopIfTrue="1" operator="containsText" text="Fecha debe ser posterior a la">
      <formula>NOT(ISERROR(SEARCH("Fecha debe ser posterior a la",AS130)))</formula>
    </cfRule>
  </conditionalFormatting>
  <conditionalFormatting sqref="AS132">
    <cfRule type="containsText" dxfId="499" priority="37" stopIfTrue="1" operator="containsText" text="Fecha debe ser posterior a la">
      <formula>NOT(ISERROR(SEARCH("Fecha debe ser posterior a la",AS132)))</formula>
    </cfRule>
  </conditionalFormatting>
  <conditionalFormatting sqref="AS133">
    <cfRule type="containsText" dxfId="498" priority="36" stopIfTrue="1" operator="containsText" text="Fecha debe ser posterior a la">
      <formula>NOT(ISERROR(SEARCH("Fecha debe ser posterior a la",AS133)))</formula>
    </cfRule>
  </conditionalFormatting>
  <conditionalFormatting sqref="AS146">
    <cfRule type="containsText" dxfId="497" priority="35" stopIfTrue="1" operator="containsText" text="Fecha debe ser posterior a la">
      <formula>NOT(ISERROR(SEARCH("Fecha debe ser posterior a la",AS146)))</formula>
    </cfRule>
  </conditionalFormatting>
  <conditionalFormatting sqref="AX146">
    <cfRule type="containsText" dxfId="496" priority="34" stopIfTrue="1" operator="containsText" text="Fecha debe ser posterior a la">
      <formula>NOT(ISERROR(SEARCH("Fecha debe ser posterior a la",AX146)))</formula>
    </cfRule>
  </conditionalFormatting>
  <conditionalFormatting sqref="AS181">
    <cfRule type="containsText" dxfId="495" priority="33" stopIfTrue="1" operator="containsText" text="Fecha debe ser posterior a la">
      <formula>NOT(ISERROR(SEARCH("Fecha debe ser posterior a la",AS181)))</formula>
    </cfRule>
  </conditionalFormatting>
  <conditionalFormatting sqref="AS182">
    <cfRule type="containsText" dxfId="494" priority="32" stopIfTrue="1" operator="containsText" text="Fecha debe ser posterior a la">
      <formula>NOT(ISERROR(SEARCH("Fecha debe ser posterior a la",AS182)))</formula>
    </cfRule>
  </conditionalFormatting>
  <conditionalFormatting sqref="AX233 AS233">
    <cfRule type="containsText" dxfId="493" priority="27" stopIfTrue="1" operator="containsText" text="Fecha debe ser posterior a la">
      <formula>NOT(ISERROR(SEARCH("Fecha debe ser posterior a la",AS233)))</formula>
    </cfRule>
  </conditionalFormatting>
  <conditionalFormatting sqref="AW233">
    <cfRule type="containsText" dxfId="492" priority="31" stopIfTrue="1" operator="containsText" text="FALTA FECHA SEGUIMIENTO">
      <formula>NOT(ISERROR(SEARCH("FALTA FECHA SEGUIMIENTO",AW233)))</formula>
    </cfRule>
  </conditionalFormatting>
  <conditionalFormatting sqref="AW233">
    <cfRule type="containsText" dxfId="491" priority="28" stopIfTrue="1" operator="containsText" text="ROJO">
      <formula>NOT(ISERROR(SEARCH("ROJO",AW233)))</formula>
    </cfRule>
    <cfRule type="containsText" dxfId="490" priority="29" stopIfTrue="1" operator="containsText" text="OK">
      <formula>NOT(ISERROR(SEARCH("OK",AW233)))</formula>
    </cfRule>
    <cfRule type="containsText" dxfId="489" priority="30" stopIfTrue="1" operator="containsText" text="AMARILLO">
      <formula>NOT(ISERROR(SEARCH("AMARILLO",AW233)))</formula>
    </cfRule>
  </conditionalFormatting>
  <conditionalFormatting sqref="AS235">
    <cfRule type="containsText" dxfId="488" priority="26" stopIfTrue="1" operator="containsText" text="Fecha debe ser posterior a la">
      <formula>NOT(ISERROR(SEARCH("Fecha debe ser posterior a la",AS235)))</formula>
    </cfRule>
  </conditionalFormatting>
  <conditionalFormatting sqref="AS237">
    <cfRule type="containsText" dxfId="487" priority="25" stopIfTrue="1" operator="containsText" text="Fecha debe ser posterior a la">
      <formula>NOT(ISERROR(SEARCH("Fecha debe ser posterior a la",AS237)))</formula>
    </cfRule>
  </conditionalFormatting>
  <conditionalFormatting sqref="AS239">
    <cfRule type="containsText" dxfId="486" priority="24" stopIfTrue="1" operator="containsText" text="Fecha debe ser posterior a la">
      <formula>NOT(ISERROR(SEARCH("Fecha debe ser posterior a la",AS239)))</formula>
    </cfRule>
  </conditionalFormatting>
  <conditionalFormatting sqref="AS241">
    <cfRule type="containsText" dxfId="485" priority="23" stopIfTrue="1" operator="containsText" text="Fecha debe ser posterior a la">
      <formula>NOT(ISERROR(SEARCH("Fecha debe ser posterior a la",AS241)))</formula>
    </cfRule>
  </conditionalFormatting>
  <conditionalFormatting sqref="AS199">
    <cfRule type="containsText" dxfId="484" priority="22" stopIfTrue="1" operator="containsText" text="Fecha debe ser posterior a la">
      <formula>NOT(ISERROR(SEARCH("Fecha debe ser posterior a la",AS199)))</formula>
    </cfRule>
  </conditionalFormatting>
  <conditionalFormatting sqref="AW73">
    <cfRule type="containsText" dxfId="483" priority="21" stopIfTrue="1" operator="containsText" text="FALTA FECHA SEGUIMIENTO">
      <formula>NOT(ISERROR(SEARCH("FALTA FECHA SEGUIMIENTO",AW73)))</formula>
    </cfRule>
  </conditionalFormatting>
  <conditionalFormatting sqref="AW73">
    <cfRule type="containsText" dxfId="482" priority="18" stopIfTrue="1" operator="containsText" text="ROJO">
      <formula>NOT(ISERROR(SEARCH("ROJO",AW73)))</formula>
    </cfRule>
    <cfRule type="containsText" dxfId="481" priority="19" stopIfTrue="1" operator="containsText" text="OK">
      <formula>NOT(ISERROR(SEARCH("OK",AW73)))</formula>
    </cfRule>
    <cfRule type="containsText" dxfId="480" priority="20" stopIfTrue="1" operator="containsText" text="AMARILLO">
      <formula>NOT(ISERROR(SEARCH("AMARILLO",AW73)))</formula>
    </cfRule>
  </conditionalFormatting>
  <conditionalFormatting sqref="AW262">
    <cfRule type="containsText" dxfId="479" priority="17" stopIfTrue="1" operator="containsText" text="FALTA FECHA SEGUIMIENTO">
      <formula>NOT(ISERROR(SEARCH("FALTA FECHA SEGUIMIENTO",AW262)))</formula>
    </cfRule>
  </conditionalFormatting>
  <conditionalFormatting sqref="AW262">
    <cfRule type="containsText" dxfId="478" priority="14" stopIfTrue="1" operator="containsText" text="ROJO">
      <formula>NOT(ISERROR(SEARCH("ROJO",AW262)))</formula>
    </cfRule>
    <cfRule type="containsText" dxfId="477" priority="15" stopIfTrue="1" operator="containsText" text="OK">
      <formula>NOT(ISERROR(SEARCH("OK",AW262)))</formula>
    </cfRule>
    <cfRule type="containsText" dxfId="476" priority="16" stopIfTrue="1" operator="containsText" text="AMARILLO">
      <formula>NOT(ISERROR(SEARCH("AMARILLO",AW262)))</formula>
    </cfRule>
  </conditionalFormatting>
  <conditionalFormatting sqref="AS221">
    <cfRule type="containsText" dxfId="475" priority="13" stopIfTrue="1" operator="containsText" text="Fecha debe ser posterior a la">
      <formula>NOT(ISERROR(SEARCH("Fecha debe ser posterior a la",AS221)))</formula>
    </cfRule>
  </conditionalFormatting>
  <conditionalFormatting sqref="AS221">
    <cfRule type="containsText" dxfId="474" priority="12" stopIfTrue="1" operator="containsText" text="Fecha debe ser posterior a la">
      <formula>NOT(ISERROR(SEARCH("Fecha debe ser posterior a la",AS221)))</formula>
    </cfRule>
  </conditionalFormatting>
  <conditionalFormatting sqref="AS221">
    <cfRule type="containsText" dxfId="473" priority="11" stopIfTrue="1" operator="containsText" text="Fecha debe ser posterior a la">
      <formula>NOT(ISERROR(SEARCH("Fecha debe ser posterior a la",AS221)))</formula>
    </cfRule>
  </conditionalFormatting>
  <conditionalFormatting sqref="AS221">
    <cfRule type="containsText" dxfId="472" priority="10" stopIfTrue="1" operator="containsText" text="Fecha debe ser posterior a la">
      <formula>NOT(ISERROR(SEARCH("Fecha debe ser posterior a la",AS221)))</formula>
    </cfRule>
  </conditionalFormatting>
  <conditionalFormatting sqref="AS227">
    <cfRule type="containsText" dxfId="471" priority="9" stopIfTrue="1" operator="containsText" text="Fecha debe ser posterior a la">
      <formula>NOT(ISERROR(SEARCH("Fecha debe ser posterior a la",AS227)))</formula>
    </cfRule>
  </conditionalFormatting>
  <conditionalFormatting sqref="AS227">
    <cfRule type="containsText" dxfId="470" priority="8" stopIfTrue="1" operator="containsText" text="Fecha debe ser posterior a la">
      <formula>NOT(ISERROR(SEARCH("Fecha debe ser posterior a la",AS227)))</formula>
    </cfRule>
  </conditionalFormatting>
  <conditionalFormatting sqref="AS227">
    <cfRule type="containsText" dxfId="469" priority="7" stopIfTrue="1" operator="containsText" text="Fecha debe ser posterior a la">
      <formula>NOT(ISERROR(SEARCH("Fecha debe ser posterior a la",AS227)))</formula>
    </cfRule>
  </conditionalFormatting>
  <conditionalFormatting sqref="AS281">
    <cfRule type="containsText" dxfId="468" priority="6" stopIfTrue="1" operator="containsText" text="Fecha debe ser posterior a la">
      <formula>NOT(ISERROR(SEARCH("Fecha debe ser posterior a la",AS281)))</formula>
    </cfRule>
  </conditionalFormatting>
  <conditionalFormatting sqref="AS281">
    <cfRule type="containsText" dxfId="467" priority="5" stopIfTrue="1" operator="containsText" text="Fecha debe ser posterior a la">
      <formula>NOT(ISERROR(SEARCH("Fecha debe ser posterior a la",AS281)))</formula>
    </cfRule>
  </conditionalFormatting>
  <conditionalFormatting sqref="AS281">
    <cfRule type="containsText" dxfId="466" priority="4" stopIfTrue="1" operator="containsText" text="Fecha debe ser posterior a la">
      <formula>NOT(ISERROR(SEARCH("Fecha debe ser posterior a la",AS281)))</formula>
    </cfRule>
  </conditionalFormatting>
  <conditionalFormatting sqref="AS282">
    <cfRule type="containsText" dxfId="465" priority="3" stopIfTrue="1" operator="containsText" text="Fecha debe ser posterior a la">
      <formula>NOT(ISERROR(SEARCH("Fecha debe ser posterior a la",AS282)))</formula>
    </cfRule>
  </conditionalFormatting>
  <conditionalFormatting sqref="AS282">
    <cfRule type="containsText" dxfId="464" priority="2" stopIfTrue="1" operator="containsText" text="Fecha debe ser posterior a la">
      <formula>NOT(ISERROR(SEARCH("Fecha debe ser posterior a la",AS282)))</formula>
    </cfRule>
  </conditionalFormatting>
  <conditionalFormatting sqref="AS282">
    <cfRule type="containsText" dxfId="463" priority="1" stopIfTrue="1" operator="containsText" text="Fecha debe ser posterior a la">
      <formula>NOT(ISERROR(SEARCH("Fecha debe ser posterior a la",AS282)))</formula>
    </cfRule>
  </conditionalFormatting>
  <dataValidations count="15">
    <dataValidation type="date" operator="greaterThan" allowBlank="1" showInputMessage="1" showErrorMessage="1" error="Fecha debe ser posterior a la de inicio (Columna O)" sqref="BH10:BH334">
      <formula1>O10</formula1>
    </dataValidation>
    <dataValidation type="date" operator="greaterThan" allowBlank="1" showInputMessage="1" showErrorMessage="1" error="Fecha debe ser posterior a la de inicio (Columna U)" sqref="AZ10:AZ334">
      <formula1>O10</formula1>
    </dataValidation>
    <dataValidation type="list" allowBlank="1" showInputMessage="1" showErrorMessage="1" sqref="N122:N171 N175:N255 N11:N25">
      <formula1>$C$22:$C$32</formula1>
    </dataValidation>
    <dataValidation type="list" allowBlank="1" showInputMessage="1" showErrorMessage="1" sqref="AQ11:AQ13 AQ122:AQ171 AQ22:AQ25 AQ34 AQ175:AQ189">
      <formula1>$E$2:$E$9</formula1>
    </dataValidation>
    <dataValidation type="list" allowBlank="1" showInputMessage="1" showErrorMessage="1" sqref="AI35:AI50 AI212:AI255">
      <formula1>$E$2:$E$8</formula1>
    </dataValidation>
    <dataValidation type="date" operator="greaterThan" allowBlank="1" showInputMessage="1" showErrorMessage="1" error="Fecha debe ser posterior a la del hallazgo (Columna E)" sqref="O212:O255">
      <formula1>XFC212</formula1>
    </dataValidation>
    <dataValidation type="list" allowBlank="1" showInputMessage="1" showErrorMessage="1" sqref="C287 C282:C283 C276:C277 C258 C263:C265 C267:C270 N287 N267:N269 N282:N283 N276:N277 N265">
      <formula1>#REF!</formula1>
    </dataValidation>
    <dataValidation type="date" operator="greaterThan" allowBlank="1" showInputMessage="1" showErrorMessage="1" error="Fecha debe ser posterior a la de inicio (Columna U)" sqref="AJ10:AJ25 AJ34:AJ50 AJ122:AJ171 AJ175:AJ255 AJ76">
      <formula1>O10</formula1>
    </dataValidation>
    <dataValidation type="date" operator="greaterThanOrEqual" allowBlank="1" showInputMessage="1" showErrorMessage="1" sqref="AB34 AB10:AB25 AB122:AB171 AB175:AB211 AB76">
      <formula1>O10</formula1>
    </dataValidation>
    <dataValidation type="date" operator="greaterThan" allowBlank="1" showInputMessage="1" showErrorMessage="1" error="Fecha debe ser posterior a la de inicio (Columna U)" sqref="AQ230 AR10:AR334">
      <formula1>N10</formula1>
    </dataValidation>
    <dataValidation type="date" operator="greaterThan" allowBlank="1" showInputMessage="1" showErrorMessage="1" sqref="B212:B334 B10:B179 E212:E334 E10:E179">
      <formula1>36892</formula1>
    </dataValidation>
    <dataValidation type="date" operator="notEqual" allowBlank="1" showInputMessage="1" showErrorMessage="1" errorTitle="Entrada no válida" error="Por favor escriba una fecha válida (AAAA/MM/DD)" promptTitle="Ingrese una fecha (AAAA/MM/DD)" sqref="O46:P47 O49">
      <formula1>-99</formula1>
    </dataValidation>
    <dataValidation type="textLength" allowBlank="1" showInputMessage="1" showErrorMessage="1" error="Escriba un texto " promptTitle="Cualquier contenido" sqref="F35:F44">
      <formula1>0</formula1>
      <formula2>3500</formula2>
    </dataValidation>
    <dataValidation type="date" operator="greaterThan" allowBlank="1" showInputMessage="1" showErrorMessage="1" error="Fecha debe ser posterior a la de inicio (Columna U)" sqref="P26:P33 P51:P122 P172:P174 P212:P269 P271:P334">
      <formula1>O26</formula1>
    </dataValidation>
    <dataValidation type="date" operator="greaterThan" allowBlank="1" showInputMessage="1" showErrorMessage="1" error="Fecha debe ser posterior a la del hallazgo (Columna E)" sqref="O256:O269 O26:O33 O51:O122 O172:O174 O10 O271:O334">
      <formula1>E10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9">
        <x14:dataValidation type="list" allowBlank="1" showInputMessage="1" showErrorMessage="1">
          <x14:formula1>
            <xm:f>#REF!</xm:f>
          </x14:formula1>
          <xm:sqref>H10:H334</xm:sqref>
        </x14:dataValidation>
        <x14:dataValidation type="list" allowBlank="1" showInputMessage="1" showErrorMessage="1">
          <x14:formula1>
            <xm:f>#REF!</xm:f>
          </x14:formula1>
          <xm:sqref>AQ191:AQ211 BS10:BS334 BG10:BG334 BO10:BO334 AY79:AY82 AY278:AY334 AY89:AY92 AY107:AY115 AY84:AY87 AY99:AY101 AY219:AY232 AY198:AY203 AY234 AY193 AY191 AY74:AY77 AY240 AY238 AY236 AY11:AY16 AY94:AY97 AY104:AY105 AY208:AY217 AY263:AY275 AY18:AY62 AY242:AY261 AY64:AY72 AY118:AY189</xm:sqref>
        </x14:dataValidation>
        <x14:dataValidation type="list" allowBlank="1" showInputMessage="1" showErrorMessage="1">
          <x14:formula1>
            <xm:f>#REF!</xm:f>
          </x14:formula1>
          <xm:sqref>AQ14:AQ16</xm:sqref>
        </x14:dataValidation>
        <x14:dataValidation type="list" allowBlank="1" showInputMessage="1" showErrorMessage="1">
          <x14:formula1>
            <xm:f>[1]Datos!#REF!</xm:f>
          </x14:formula1>
          <xm:sqref>N104:N121 N75:N102 N59 N63 C51:C54 C26:C27 C30:C33 N26:N27 C172:C174 C59:C121 N51:N54 N30:N33</xm:sqref>
        </x14:dataValidation>
        <x14:dataValidation type="list" allowBlank="1" showInputMessage="1" showErrorMessage="1">
          <x14:formula1>
            <xm:f>[2]Datos!#REF!</xm:f>
          </x14:formula1>
          <xm:sqref>N263</xm:sqref>
        </x14:dataValidation>
        <x14:dataValidation type="list" allowBlank="1" showInputMessage="1" showErrorMessage="1">
          <x14:formula1>
            <xm:f>[3]Datos!#REF!</xm:f>
          </x14:formula1>
          <xm:sqref>N259 C262 N262 N270 N264</xm:sqref>
        </x14:dataValidation>
        <x14:dataValidation type="list" allowBlank="1" showInputMessage="1" showErrorMessage="1">
          <x14:formula1>
            <xm:f>[4]Datos!#REF!</xm:f>
          </x14:formula1>
          <xm:sqref>N260:N261 C259:C261 C28:C29 N28:N29 C55:C58 N55:N58 N103 N60:N62 C257 N257:N258 N64:N74 N172:N174</xm:sqref>
        </x14:dataValidation>
        <x14:dataValidation type="list" allowBlank="1" showInputMessage="1" showErrorMessage="1">
          <x14:formula1>
            <xm:f>[5]Datos!#REF!</xm:f>
          </x14:formula1>
          <xm:sqref>C288 N288</xm:sqref>
        </x14:dataValidation>
        <x14:dataValidation type="list" allowBlank="1" showInputMessage="1" showErrorMessage="1">
          <x14:formula1>
            <xm:f>[6]Datos!#REF!</xm:f>
          </x14:formula1>
          <xm:sqref>C266 C284:C286 C271:C275 C278:C280 N266 N284:N286 N271:N275 N278:N280</xm:sqref>
        </x14:dataValidation>
        <x14:dataValidation type="list" allowBlank="1" showInputMessage="1" showErrorMessage="1">
          <x14:formula1>
            <xm:f>[7]Datos!#REF!</xm:f>
          </x14:formula1>
          <xm:sqref>C281 C289 N281 N289</xm:sqref>
        </x14:dataValidation>
        <x14:dataValidation type="list" allowBlank="1" showInputMessage="1" showErrorMessage="1">
          <x14:formula1>
            <xm:f>[8]Datos!#REF!</xm:f>
          </x14:formula1>
          <xm:sqref>N256</xm:sqref>
        </x14:dataValidation>
        <x14:dataValidation type="list" allowBlank="1" showInputMessage="1" showErrorMessage="1">
          <x14:formula1>
            <xm:f>#REF!</xm:f>
          </x14:formula1>
          <xm:sqref>N34 N10 N290:N334</xm:sqref>
        </x14:dataValidation>
        <x14:dataValidation type="list" allowBlank="1" showInputMessage="1" showErrorMessage="1">
          <x14:formula1>
            <xm:f>#REF!</xm:f>
          </x14:formula1>
          <xm:sqref>C175:C256 C290:C334</xm:sqref>
        </x14:dataValidation>
        <x14:dataValidation type="list" allowBlank="1" showInputMessage="1" showErrorMessage="1">
          <x14:formula1>
            <xm:f>#REF!</xm:f>
          </x14:formula1>
          <xm:sqref>L10:L334</xm:sqref>
        </x14:dataValidation>
        <x14:dataValidation type="list" allowBlank="1" showInputMessage="1" showErrorMessage="1">
          <x14:formula1>
            <xm:f>[9]Datos!#REF!</xm:f>
          </x14:formula1>
          <xm:sqref>C35:C50</xm:sqref>
        </x14:dataValidation>
        <x14:dataValidation type="list" allowBlank="1" showInputMessage="1" showErrorMessage="1">
          <x14:formula1>
            <xm:f>[10]Datos!#REF!</xm:f>
          </x14:formula1>
          <xm:sqref>AQ18:AQ21 AI175:AI211 AQ212:AQ255 AQ35:AQ50 AI34 AI11:AI25 AI122:AI171 AQ76</xm:sqref>
        </x14:dataValidation>
        <x14:dataValidation type="list" allowBlank="1" showInputMessage="1" showErrorMessage="1">
          <x14:formula1>
            <xm:f>#REF!</xm:f>
          </x14:formula1>
          <xm:sqref>BR10:BR334</xm:sqref>
        </x14:dataValidation>
        <x14:dataValidation type="list" allowBlank="1" showInputMessage="1" showErrorMessage="1">
          <x14:formula1>
            <xm:f>[11]Datos!#REF!</xm:f>
          </x14:formula1>
          <xm:sqref>C10:C25 X34 C34 X76</xm:sqref>
        </x14:dataValidation>
        <x14:dataValidation type="list" allowBlank="1" showInputMessage="1" showErrorMessage="1">
          <x14:formula1>
            <xm:f>[12]Datos!#REF!</xm:f>
          </x14:formula1>
          <xm:sqref>C122:C171</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G339"/>
  <sheetViews>
    <sheetView tabSelected="1" zoomScale="70" zoomScaleNormal="70" workbookViewId="0">
      <pane ySplit="9" topLeftCell="A10" activePane="bottomLeft" state="frozen"/>
      <selection pane="bottomLeft" activeCell="H11" sqref="H11"/>
    </sheetView>
  </sheetViews>
  <sheetFormatPr baseColWidth="10" defaultColWidth="11.42578125" defaultRowHeight="15" x14ac:dyDescent="0.25"/>
  <cols>
    <col min="1" max="1" width="9.7109375" style="82" customWidth="1"/>
    <col min="2" max="2" width="10.85546875" style="82" customWidth="1"/>
    <col min="3" max="3" width="9.7109375" style="82" customWidth="1"/>
    <col min="4" max="4" width="15.140625" style="82" customWidth="1"/>
    <col min="5" max="5" width="13.42578125" style="82" customWidth="1"/>
    <col min="6" max="6" width="9.7109375" style="82" customWidth="1"/>
    <col min="7" max="7" width="32.140625" style="82" customWidth="1"/>
    <col min="8" max="8" width="20.7109375" style="82" customWidth="1"/>
    <col min="9" max="9" width="23.85546875" style="82" customWidth="1"/>
    <col min="10" max="10" width="19.28515625" style="82" customWidth="1"/>
    <col min="11" max="11" width="10.5703125" style="82" customWidth="1"/>
    <col min="12" max="16" width="10.7109375" style="82" customWidth="1"/>
    <col min="17" max="18" width="12" style="82" customWidth="1"/>
    <col min="19" max="19" width="26.42578125" style="82" customWidth="1"/>
    <col min="20" max="20" width="29.28515625" style="82" customWidth="1"/>
    <col min="21" max="21" width="21.42578125" style="82" customWidth="1"/>
    <col min="22" max="22" width="12" style="82" customWidth="1"/>
    <col min="23" max="23" width="14.85546875" style="82" customWidth="1"/>
    <col min="24" max="24" width="12.7109375" style="82" customWidth="1"/>
    <col min="25" max="25" width="38.85546875" style="82" customWidth="1"/>
    <col min="26" max="26" width="15.7109375" style="82" customWidth="1"/>
    <col min="27" max="29" width="15.7109375" customWidth="1"/>
    <col min="30" max="30" width="60.7109375" style="82" customWidth="1"/>
    <col min="31" max="31" width="13.7109375" style="82" customWidth="1"/>
    <col min="32" max="32" width="11.42578125" customWidth="1"/>
    <col min="33" max="33" width="15.28515625" style="82" customWidth="1"/>
    <col min="34" max="34" width="11.42578125" customWidth="1"/>
    <col min="35" max="36" width="24.140625" customWidth="1"/>
    <col min="37" max="37" width="12" customWidth="1"/>
    <col min="38" max="53" width="0" hidden="1" customWidth="1"/>
    <col min="54" max="54" width="11.42578125" customWidth="1"/>
    <col min="55" max="55" width="15.28515625" customWidth="1"/>
    <col min="56" max="56" width="11.42578125" customWidth="1"/>
    <col min="57" max="58" width="24.140625" customWidth="1"/>
  </cols>
  <sheetData>
    <row r="1" spans="1:59" s="84" customFormat="1" ht="15" customHeight="1" x14ac:dyDescent="0.2">
      <c r="A1" s="154"/>
      <c r="B1" s="155"/>
      <c r="C1" s="155"/>
      <c r="D1" s="160" t="s">
        <v>0</v>
      </c>
      <c r="E1" s="162"/>
      <c r="F1" s="162"/>
      <c r="G1" s="162"/>
      <c r="H1" s="162"/>
      <c r="I1" s="162"/>
      <c r="J1" s="162"/>
      <c r="K1" s="162"/>
      <c r="L1" s="162"/>
      <c r="M1" s="162"/>
      <c r="N1" s="162"/>
      <c r="O1" s="162"/>
      <c r="P1" s="162"/>
      <c r="Q1" s="162"/>
      <c r="R1" s="162"/>
      <c r="S1" s="162"/>
      <c r="T1" s="162"/>
      <c r="U1" s="162"/>
      <c r="V1" s="162"/>
      <c r="W1" s="162"/>
      <c r="X1" s="162"/>
      <c r="Y1" s="162"/>
      <c r="Z1" s="162"/>
      <c r="AA1" s="162"/>
      <c r="AB1" s="162"/>
      <c r="AC1" s="162"/>
      <c r="AD1" s="186"/>
      <c r="AE1" s="184" t="s">
        <v>1</v>
      </c>
      <c r="AF1" s="184"/>
      <c r="AG1" s="184"/>
      <c r="AH1" s="184"/>
      <c r="AI1" s="155"/>
      <c r="AJ1" s="175"/>
      <c r="AK1" s="86"/>
      <c r="AL1" s="86"/>
      <c r="AM1" s="86"/>
      <c r="AN1" s="86"/>
      <c r="AO1" s="86"/>
      <c r="AP1" s="86"/>
      <c r="AQ1" s="86"/>
      <c r="AR1" s="86"/>
      <c r="AS1" s="87"/>
    </row>
    <row r="2" spans="1:59" s="84" customFormat="1" ht="15" customHeight="1" x14ac:dyDescent="0.2">
      <c r="A2" s="156"/>
      <c r="B2" s="157"/>
      <c r="C2" s="157"/>
      <c r="D2" s="164"/>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87"/>
      <c r="AE2" s="184" t="s">
        <v>2</v>
      </c>
      <c r="AF2" s="184"/>
      <c r="AG2" s="184"/>
      <c r="AH2" s="184"/>
      <c r="AI2" s="157"/>
      <c r="AJ2" s="176"/>
      <c r="AK2" s="88"/>
      <c r="AL2" s="88"/>
      <c r="AM2" s="88"/>
      <c r="AN2" s="88"/>
      <c r="AO2" s="88"/>
      <c r="AP2" s="88"/>
      <c r="AQ2" s="88"/>
      <c r="AR2" s="88"/>
      <c r="AS2" s="89"/>
    </row>
    <row r="3" spans="1:59" s="84" customFormat="1" ht="15" customHeight="1" x14ac:dyDescent="0.2">
      <c r="A3" s="156"/>
      <c r="B3" s="157"/>
      <c r="C3" s="157"/>
      <c r="D3" s="164"/>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87"/>
      <c r="AE3" s="184" t="s">
        <v>3</v>
      </c>
      <c r="AF3" s="184"/>
      <c r="AG3" s="184"/>
      <c r="AH3" s="184"/>
      <c r="AI3" s="157"/>
      <c r="AJ3" s="176"/>
      <c r="AK3" s="88"/>
      <c r="AL3" s="88"/>
      <c r="AM3" s="88"/>
      <c r="AN3" s="88"/>
      <c r="AO3" s="88"/>
      <c r="AP3" s="88"/>
      <c r="AQ3" s="88"/>
      <c r="AR3" s="88"/>
      <c r="AS3" s="89"/>
    </row>
    <row r="4" spans="1:59" s="84" customFormat="1" ht="15" customHeight="1" thickBot="1" x14ac:dyDescent="0.25">
      <c r="A4" s="158"/>
      <c r="B4" s="159"/>
      <c r="C4" s="159"/>
      <c r="D4" s="168"/>
      <c r="E4" s="170"/>
      <c r="F4" s="170"/>
      <c r="G4" s="170"/>
      <c r="H4" s="170"/>
      <c r="I4" s="170"/>
      <c r="J4" s="170"/>
      <c r="K4" s="170"/>
      <c r="L4" s="170"/>
      <c r="M4" s="170"/>
      <c r="N4" s="170"/>
      <c r="O4" s="170"/>
      <c r="P4" s="170"/>
      <c r="Q4" s="170"/>
      <c r="R4" s="170"/>
      <c r="S4" s="170"/>
      <c r="T4" s="170"/>
      <c r="U4" s="170"/>
      <c r="V4" s="170"/>
      <c r="W4" s="170"/>
      <c r="X4" s="170"/>
      <c r="Y4" s="170"/>
      <c r="Z4" s="170"/>
      <c r="AA4" s="170"/>
      <c r="AB4" s="170"/>
      <c r="AC4" s="170"/>
      <c r="AD4" s="188"/>
      <c r="AE4" s="185" t="s">
        <v>4</v>
      </c>
      <c r="AF4" s="185"/>
      <c r="AG4" s="185"/>
      <c r="AH4" s="185"/>
      <c r="AI4" s="159"/>
      <c r="AJ4" s="177"/>
      <c r="AL4" s="90"/>
      <c r="AM4" s="90"/>
      <c r="AN4" s="90"/>
      <c r="AO4" s="90"/>
      <c r="AP4" s="90"/>
      <c r="AQ4" s="90"/>
      <c r="AR4" s="90"/>
      <c r="AS4" s="91"/>
    </row>
    <row r="5" spans="1:59" s="85" customFormat="1" ht="15" customHeight="1" thickBot="1" x14ac:dyDescent="0.2">
      <c r="A5" s="189"/>
      <c r="B5" s="190"/>
      <c r="C5" s="190"/>
      <c r="D5" s="190"/>
      <c r="E5" s="190"/>
      <c r="F5" s="190"/>
      <c r="G5" s="190"/>
      <c r="H5" s="190"/>
      <c r="I5" s="190"/>
      <c r="J5" s="190"/>
      <c r="K5" s="190"/>
      <c r="L5" s="190"/>
      <c r="M5" s="190"/>
      <c r="N5" s="190"/>
      <c r="O5" s="190"/>
      <c r="P5" s="190"/>
      <c r="Q5" s="190"/>
      <c r="R5" s="190"/>
      <c r="S5" s="190"/>
      <c r="T5" s="190"/>
      <c r="U5" s="190"/>
      <c r="V5" s="190"/>
      <c r="W5" s="190"/>
      <c r="X5" s="190"/>
      <c r="Y5" s="190"/>
      <c r="Z5" s="190"/>
      <c r="AA5" s="190"/>
      <c r="AB5" s="190"/>
      <c r="AC5" s="190"/>
      <c r="AD5" s="190"/>
      <c r="AE5" s="191"/>
      <c r="AF5" s="191"/>
      <c r="AG5" s="191"/>
      <c r="AH5" s="191"/>
      <c r="AI5" s="190"/>
      <c r="AJ5" s="192"/>
      <c r="AK5" s="94"/>
      <c r="AL5" s="94"/>
      <c r="AM5" s="94"/>
      <c r="AN5" s="94"/>
      <c r="AO5" s="94"/>
      <c r="AP5" s="94"/>
      <c r="AQ5" s="94"/>
      <c r="AR5" s="94"/>
      <c r="AS5" s="94"/>
      <c r="AT5" s="94"/>
      <c r="AU5" s="94"/>
      <c r="AV5" s="94"/>
      <c r="AW5" s="94"/>
      <c r="AX5" s="94"/>
      <c r="AY5" s="94"/>
      <c r="AZ5" s="94"/>
      <c r="BA5" s="94"/>
      <c r="BB5" s="94"/>
      <c r="BC5" s="94"/>
      <c r="BD5" s="94"/>
      <c r="BE5" s="94"/>
      <c r="BF5" s="94"/>
      <c r="BG5" s="94"/>
    </row>
    <row r="6" spans="1:59" ht="15" customHeight="1" x14ac:dyDescent="0.25">
      <c r="A6" s="127" t="s">
        <v>5</v>
      </c>
      <c r="B6" s="128"/>
      <c r="C6" s="128"/>
      <c r="D6" s="128"/>
      <c r="E6" s="128"/>
      <c r="F6" s="128"/>
      <c r="G6" s="128"/>
      <c r="H6" s="129"/>
      <c r="I6" s="130" t="s">
        <v>6</v>
      </c>
      <c r="J6" s="131"/>
      <c r="K6" s="131"/>
      <c r="L6" s="131"/>
      <c r="M6" s="131"/>
      <c r="N6" s="131"/>
      <c r="O6" s="131"/>
      <c r="P6" s="131"/>
      <c r="Q6" s="131"/>
      <c r="R6" s="131"/>
      <c r="S6" s="131"/>
      <c r="T6" s="131"/>
      <c r="U6" s="131"/>
      <c r="V6" s="131"/>
      <c r="W6" s="132"/>
      <c r="X6" s="142" t="s">
        <v>10</v>
      </c>
      <c r="Y6" s="143"/>
      <c r="Z6" s="143"/>
      <c r="AA6" s="143"/>
      <c r="AB6" s="143"/>
      <c r="AC6" s="143"/>
      <c r="AD6" s="143"/>
      <c r="AE6" s="144"/>
      <c r="AF6" s="151" t="s">
        <v>13</v>
      </c>
      <c r="AG6" s="152"/>
      <c r="AH6" s="152"/>
      <c r="AI6" s="152"/>
      <c r="AJ6" s="153"/>
    </row>
    <row r="7" spans="1:59" ht="15" customHeight="1" x14ac:dyDescent="0.25">
      <c r="A7" s="125" t="s">
        <v>14</v>
      </c>
      <c r="B7" s="122" t="s">
        <v>15</v>
      </c>
      <c r="C7" s="122" t="s">
        <v>16</v>
      </c>
      <c r="D7" s="122" t="s">
        <v>17</v>
      </c>
      <c r="E7" s="122" t="s">
        <v>18</v>
      </c>
      <c r="F7" s="122" t="s">
        <v>19</v>
      </c>
      <c r="G7" s="122" t="s">
        <v>20</v>
      </c>
      <c r="H7" s="123" t="s">
        <v>21</v>
      </c>
      <c r="I7" s="124" t="s">
        <v>22</v>
      </c>
      <c r="J7" s="117" t="s">
        <v>23</v>
      </c>
      <c r="K7" s="117"/>
      <c r="L7" s="117" t="s">
        <v>24</v>
      </c>
      <c r="M7" s="117" t="s">
        <v>25</v>
      </c>
      <c r="N7" s="117" t="s">
        <v>26</v>
      </c>
      <c r="O7" s="117" t="s">
        <v>27</v>
      </c>
      <c r="P7" s="117" t="s">
        <v>28</v>
      </c>
      <c r="Q7" s="117" t="s">
        <v>29</v>
      </c>
      <c r="R7" s="1" t="s">
        <v>30</v>
      </c>
      <c r="S7" s="117" t="s">
        <v>31</v>
      </c>
      <c r="T7" s="117" t="s">
        <v>32</v>
      </c>
      <c r="U7" s="1" t="s">
        <v>30</v>
      </c>
      <c r="V7" s="117" t="s">
        <v>33</v>
      </c>
      <c r="W7" s="118" t="s">
        <v>34</v>
      </c>
      <c r="X7" s="112" t="s">
        <v>55</v>
      </c>
      <c r="Y7" s="108" t="s">
        <v>56</v>
      </c>
      <c r="Z7" s="108" t="s">
        <v>57</v>
      </c>
      <c r="AA7" s="108" t="s">
        <v>58</v>
      </c>
      <c r="AB7" s="108" t="s">
        <v>59</v>
      </c>
      <c r="AC7" s="108" t="s">
        <v>60</v>
      </c>
      <c r="AD7" s="108" t="s">
        <v>61</v>
      </c>
      <c r="AE7" s="109" t="s">
        <v>62</v>
      </c>
      <c r="AF7" s="103" t="s">
        <v>79</v>
      </c>
      <c r="AG7" s="98" t="s">
        <v>80</v>
      </c>
      <c r="AH7" s="98" t="s">
        <v>81</v>
      </c>
      <c r="AI7" s="98" t="s">
        <v>82</v>
      </c>
      <c r="AJ7" s="99" t="s">
        <v>83</v>
      </c>
    </row>
    <row r="8" spans="1:59" ht="33.75" x14ac:dyDescent="0.25">
      <c r="A8" s="125"/>
      <c r="B8" s="122"/>
      <c r="C8" s="122"/>
      <c r="D8" s="122"/>
      <c r="E8" s="122"/>
      <c r="F8" s="122"/>
      <c r="G8" s="122"/>
      <c r="H8" s="123"/>
      <c r="I8" s="124"/>
      <c r="J8" s="2" t="s">
        <v>84</v>
      </c>
      <c r="K8" s="2" t="s">
        <v>85</v>
      </c>
      <c r="L8" s="117"/>
      <c r="M8" s="117"/>
      <c r="N8" s="117"/>
      <c r="O8" s="117"/>
      <c r="P8" s="117"/>
      <c r="Q8" s="117"/>
      <c r="R8" s="2" t="s">
        <v>86</v>
      </c>
      <c r="S8" s="117"/>
      <c r="T8" s="117"/>
      <c r="U8" s="2" t="s">
        <v>87</v>
      </c>
      <c r="V8" s="117"/>
      <c r="W8" s="118"/>
      <c r="X8" s="112"/>
      <c r="Y8" s="108"/>
      <c r="Z8" s="108"/>
      <c r="AA8" s="108"/>
      <c r="AB8" s="108"/>
      <c r="AC8" s="108"/>
      <c r="AD8" s="108"/>
      <c r="AE8" s="109"/>
      <c r="AF8" s="103"/>
      <c r="AG8" s="98"/>
      <c r="AH8" s="98"/>
      <c r="AI8" s="98"/>
      <c r="AJ8" s="99"/>
    </row>
    <row r="9" spans="1:59" ht="68.25" thickBot="1" x14ac:dyDescent="0.3">
      <c r="A9" s="3" t="s">
        <v>88</v>
      </c>
      <c r="B9" s="4" t="s">
        <v>89</v>
      </c>
      <c r="C9" s="4" t="s">
        <v>90</v>
      </c>
      <c r="D9" s="4" t="s">
        <v>91</v>
      </c>
      <c r="E9" s="4" t="s">
        <v>89</v>
      </c>
      <c r="F9" s="4" t="s">
        <v>92</v>
      </c>
      <c r="G9" s="4" t="s">
        <v>93</v>
      </c>
      <c r="H9" s="5" t="s">
        <v>90</v>
      </c>
      <c r="I9" s="6" t="s">
        <v>94</v>
      </c>
      <c r="J9" s="7" t="s">
        <v>95</v>
      </c>
      <c r="K9" s="7" t="s">
        <v>96</v>
      </c>
      <c r="L9" s="7" t="s">
        <v>90</v>
      </c>
      <c r="M9" s="7" t="s">
        <v>97</v>
      </c>
      <c r="N9" s="7" t="s">
        <v>90</v>
      </c>
      <c r="O9" s="7" t="s">
        <v>89</v>
      </c>
      <c r="P9" s="7" t="s">
        <v>89</v>
      </c>
      <c r="Q9" s="8" t="s">
        <v>98</v>
      </c>
      <c r="R9" s="7" t="s">
        <v>99</v>
      </c>
      <c r="S9" s="7" t="s">
        <v>90</v>
      </c>
      <c r="T9" s="7" t="s">
        <v>98</v>
      </c>
      <c r="U9" s="7" t="s">
        <v>100</v>
      </c>
      <c r="V9" s="7" t="s">
        <v>101</v>
      </c>
      <c r="W9" s="9" t="s">
        <v>102</v>
      </c>
      <c r="X9" s="19" t="s">
        <v>89</v>
      </c>
      <c r="Y9" s="20" t="s">
        <v>105</v>
      </c>
      <c r="Z9" s="20" t="s">
        <v>106</v>
      </c>
      <c r="AA9" s="20" t="s">
        <v>103</v>
      </c>
      <c r="AB9" s="20" t="s">
        <v>103</v>
      </c>
      <c r="AC9" s="20" t="s">
        <v>98</v>
      </c>
      <c r="AD9" s="20" t="s">
        <v>104</v>
      </c>
      <c r="AE9" s="21" t="s">
        <v>90</v>
      </c>
      <c r="AF9" s="28" t="s">
        <v>107</v>
      </c>
      <c r="AG9" s="29" t="s">
        <v>90</v>
      </c>
      <c r="AH9" s="29" t="s">
        <v>90</v>
      </c>
      <c r="AI9" s="29" t="s">
        <v>90</v>
      </c>
      <c r="AJ9" s="100"/>
    </row>
    <row r="10" spans="1:59" ht="112.5" customHeight="1" x14ac:dyDescent="0.25">
      <c r="A10" s="30">
        <v>1</v>
      </c>
      <c r="B10" s="31">
        <v>41455</v>
      </c>
      <c r="C10" s="32" t="s">
        <v>108</v>
      </c>
      <c r="D10" s="33" t="s">
        <v>109</v>
      </c>
      <c r="E10" s="31">
        <v>41455</v>
      </c>
      <c r="F10" s="32" t="s">
        <v>110</v>
      </c>
      <c r="G10" s="34" t="s">
        <v>111</v>
      </c>
      <c r="H10" s="35" t="s">
        <v>112</v>
      </c>
      <c r="I10" s="36"/>
      <c r="J10" s="33" t="s">
        <v>113</v>
      </c>
      <c r="K10" s="32">
        <v>1</v>
      </c>
      <c r="L10" s="32" t="s">
        <v>114</v>
      </c>
      <c r="M10" s="33"/>
      <c r="N10" s="37">
        <v>1</v>
      </c>
      <c r="O10" s="31">
        <v>41640</v>
      </c>
      <c r="P10" s="31">
        <v>41728</v>
      </c>
      <c r="Q10" s="38" t="str">
        <f>IF(H10="","",VLOOKUP(H10,#REF!,2,FALSE))</f>
        <v>Director Operativo</v>
      </c>
      <c r="R10" s="33" t="s">
        <v>115</v>
      </c>
      <c r="S10" s="33" t="s">
        <v>116</v>
      </c>
      <c r="T10" s="33" t="s">
        <v>117</v>
      </c>
      <c r="U10" s="33" t="s">
        <v>118</v>
      </c>
      <c r="V10" s="33" t="s">
        <v>119</v>
      </c>
      <c r="W10" s="39" t="s">
        <v>120</v>
      </c>
      <c r="X10" s="43">
        <v>42296</v>
      </c>
      <c r="Y10" s="33" t="s">
        <v>129</v>
      </c>
      <c r="Z10" s="32">
        <v>1</v>
      </c>
      <c r="AA10" s="96">
        <v>1</v>
      </c>
      <c r="AB10" s="97">
        <v>1</v>
      </c>
      <c r="AC10" s="32" t="s">
        <v>130</v>
      </c>
      <c r="AD10" s="33" t="s">
        <v>131</v>
      </c>
      <c r="AE10" s="35" t="s">
        <v>132</v>
      </c>
      <c r="AF10" s="30" t="s">
        <v>134</v>
      </c>
      <c r="AG10" s="47" t="s">
        <v>1768</v>
      </c>
      <c r="AH10" s="93"/>
      <c r="AI10" s="33"/>
      <c r="AJ10" s="35"/>
    </row>
    <row r="11" spans="1:59" ht="112.5" customHeight="1" x14ac:dyDescent="0.25">
      <c r="A11" s="48">
        <v>1</v>
      </c>
      <c r="B11" s="49">
        <v>41455</v>
      </c>
      <c r="C11" s="50" t="s">
        <v>108</v>
      </c>
      <c r="D11" s="51" t="s">
        <v>109</v>
      </c>
      <c r="E11" s="49">
        <v>41455</v>
      </c>
      <c r="F11" s="50"/>
      <c r="G11" s="52" t="s">
        <v>135</v>
      </c>
      <c r="H11" s="53" t="s">
        <v>136</v>
      </c>
      <c r="I11" s="54"/>
      <c r="J11" s="51" t="s">
        <v>137</v>
      </c>
      <c r="K11" s="50">
        <v>1</v>
      </c>
      <c r="L11" s="50" t="s">
        <v>114</v>
      </c>
      <c r="M11" s="51"/>
      <c r="N11" s="55">
        <v>1</v>
      </c>
      <c r="O11" s="49">
        <v>41640</v>
      </c>
      <c r="P11" s="49">
        <v>42004</v>
      </c>
      <c r="Q11" s="56" t="str">
        <f>IF(H11="","",VLOOKUP(H11,#REF!,2,FALSE))</f>
        <v xml:space="preserve">Subdirector Administrativo </v>
      </c>
      <c r="R11" s="51" t="s">
        <v>138</v>
      </c>
      <c r="S11" s="51" t="s">
        <v>139</v>
      </c>
      <c r="T11" s="51" t="s">
        <v>140</v>
      </c>
      <c r="U11" s="51" t="s">
        <v>141</v>
      </c>
      <c r="V11" s="51" t="s">
        <v>119</v>
      </c>
      <c r="W11" s="57" t="s">
        <v>120</v>
      </c>
      <c r="X11" s="61">
        <v>42296</v>
      </c>
      <c r="Y11" s="51" t="s">
        <v>146</v>
      </c>
      <c r="Z11" s="62">
        <v>0.5</v>
      </c>
      <c r="AA11" s="62">
        <v>0.5</v>
      </c>
      <c r="AB11" s="95">
        <v>0.5</v>
      </c>
      <c r="AC11" s="50" t="s">
        <v>121</v>
      </c>
      <c r="AD11" s="51" t="s">
        <v>147</v>
      </c>
      <c r="AE11" s="53" t="s">
        <v>148</v>
      </c>
      <c r="AF11" s="48" t="s">
        <v>149</v>
      </c>
      <c r="AG11" s="56" t="s">
        <v>133</v>
      </c>
      <c r="AH11" s="92"/>
      <c r="AI11" s="51"/>
      <c r="AJ11" s="53"/>
    </row>
    <row r="12" spans="1:59" ht="112.5" customHeight="1" x14ac:dyDescent="0.25">
      <c r="A12" s="48">
        <v>1</v>
      </c>
      <c r="B12" s="49">
        <v>41455</v>
      </c>
      <c r="C12" s="50" t="s">
        <v>108</v>
      </c>
      <c r="D12" s="51" t="s">
        <v>109</v>
      </c>
      <c r="E12" s="49">
        <v>41455</v>
      </c>
      <c r="F12" s="50" t="s">
        <v>150</v>
      </c>
      <c r="G12" s="52" t="s">
        <v>151</v>
      </c>
      <c r="H12" s="53" t="s">
        <v>136</v>
      </c>
      <c r="I12" s="54"/>
      <c r="J12" s="51" t="s">
        <v>152</v>
      </c>
      <c r="K12" s="50">
        <v>3</v>
      </c>
      <c r="L12" s="50" t="s">
        <v>114</v>
      </c>
      <c r="M12" s="51"/>
      <c r="N12" s="55">
        <v>1</v>
      </c>
      <c r="O12" s="49">
        <v>41640</v>
      </c>
      <c r="P12" s="49">
        <v>42004</v>
      </c>
      <c r="Q12" s="56" t="str">
        <f>IF(H12="","",VLOOKUP(H12,#REF!,2,FALSE))</f>
        <v xml:space="preserve">Subdirector Administrativo </v>
      </c>
      <c r="R12" s="51" t="s">
        <v>138</v>
      </c>
      <c r="S12" s="51" t="s">
        <v>153</v>
      </c>
      <c r="T12" s="51" t="s">
        <v>154</v>
      </c>
      <c r="U12" s="51" t="s">
        <v>138</v>
      </c>
      <c r="V12" s="51" t="s">
        <v>155</v>
      </c>
      <c r="W12" s="57" t="s">
        <v>156</v>
      </c>
      <c r="X12" s="61">
        <v>42297</v>
      </c>
      <c r="Y12" s="51" t="s">
        <v>164</v>
      </c>
      <c r="Z12" s="62">
        <f>0.5+(2/3)+1</f>
        <v>2.1666666666666665</v>
      </c>
      <c r="AA12" s="62">
        <v>0.72222222222222221</v>
      </c>
      <c r="AB12" s="95">
        <v>0.72222222222222221</v>
      </c>
      <c r="AC12" s="50" t="s">
        <v>121</v>
      </c>
      <c r="AD12" s="51" t="s">
        <v>165</v>
      </c>
      <c r="AE12" s="53" t="s">
        <v>148</v>
      </c>
      <c r="AF12" s="48" t="s">
        <v>149</v>
      </c>
      <c r="AG12" s="56" t="s">
        <v>133</v>
      </c>
      <c r="AH12" s="92"/>
      <c r="AI12" s="51"/>
      <c r="AJ12" s="53"/>
    </row>
    <row r="13" spans="1:59" ht="112.5" customHeight="1" x14ac:dyDescent="0.25">
      <c r="A13" s="48">
        <v>1</v>
      </c>
      <c r="B13" s="49">
        <v>41455</v>
      </c>
      <c r="C13" s="50" t="s">
        <v>108</v>
      </c>
      <c r="D13" s="51" t="s">
        <v>109</v>
      </c>
      <c r="E13" s="49">
        <v>41455</v>
      </c>
      <c r="F13" s="50" t="s">
        <v>166</v>
      </c>
      <c r="G13" s="52" t="s">
        <v>167</v>
      </c>
      <c r="H13" s="53" t="s">
        <v>136</v>
      </c>
      <c r="I13" s="54"/>
      <c r="J13" s="51" t="s">
        <v>152</v>
      </c>
      <c r="K13" s="50">
        <v>3</v>
      </c>
      <c r="L13" s="50" t="s">
        <v>114</v>
      </c>
      <c r="M13" s="51"/>
      <c r="N13" s="55">
        <v>1</v>
      </c>
      <c r="O13" s="49">
        <v>41640</v>
      </c>
      <c r="P13" s="49">
        <v>42004</v>
      </c>
      <c r="Q13" s="56" t="str">
        <f>IF(H13="","",VLOOKUP(H13,#REF!,2,FALSE))</f>
        <v xml:space="preserve">Subdirector Administrativo </v>
      </c>
      <c r="R13" s="51" t="s">
        <v>138</v>
      </c>
      <c r="S13" s="51" t="s">
        <v>153</v>
      </c>
      <c r="T13" s="51" t="s">
        <v>154</v>
      </c>
      <c r="U13" s="51" t="s">
        <v>138</v>
      </c>
      <c r="V13" s="51" t="s">
        <v>155</v>
      </c>
      <c r="W13" s="57" t="s">
        <v>156</v>
      </c>
      <c r="X13" s="61">
        <v>42297</v>
      </c>
      <c r="Y13" s="51" t="s">
        <v>164</v>
      </c>
      <c r="Z13" s="62">
        <f>0.5+(1/3*2)+1</f>
        <v>2.1666666666666665</v>
      </c>
      <c r="AA13" s="62">
        <v>0.72222222222222221</v>
      </c>
      <c r="AB13" s="95">
        <v>0.72222222222222221</v>
      </c>
      <c r="AC13" s="50" t="s">
        <v>121</v>
      </c>
      <c r="AD13" s="51" t="s">
        <v>165</v>
      </c>
      <c r="AE13" s="53" t="s">
        <v>148</v>
      </c>
      <c r="AF13" s="48" t="s">
        <v>149</v>
      </c>
      <c r="AG13" s="56" t="s">
        <v>133</v>
      </c>
      <c r="AH13" s="92"/>
      <c r="AI13" s="51"/>
      <c r="AJ13" s="53"/>
    </row>
    <row r="14" spans="1:59" ht="112.5" customHeight="1" x14ac:dyDescent="0.25">
      <c r="A14" s="48">
        <v>2</v>
      </c>
      <c r="B14" s="49">
        <v>41455</v>
      </c>
      <c r="C14" s="50" t="s">
        <v>108</v>
      </c>
      <c r="D14" s="51" t="s">
        <v>169</v>
      </c>
      <c r="E14" s="49">
        <v>41455</v>
      </c>
      <c r="F14" s="50" t="s">
        <v>170</v>
      </c>
      <c r="G14" s="52" t="s">
        <v>171</v>
      </c>
      <c r="H14" s="53" t="s">
        <v>112</v>
      </c>
      <c r="I14" s="54"/>
      <c r="J14" s="51" t="s">
        <v>172</v>
      </c>
      <c r="K14" s="50">
        <v>1</v>
      </c>
      <c r="L14" s="50" t="s">
        <v>173</v>
      </c>
      <c r="M14" s="51"/>
      <c r="N14" s="55">
        <v>1</v>
      </c>
      <c r="O14" s="49">
        <v>40742</v>
      </c>
      <c r="P14" s="49">
        <v>41639</v>
      </c>
      <c r="Q14" s="56" t="str">
        <f>IF(H14="","",VLOOKUP(H14,#REF!,2,FALSE))</f>
        <v>Director Operativo</v>
      </c>
      <c r="R14" s="51" t="s">
        <v>115</v>
      </c>
      <c r="S14" s="51" t="s">
        <v>174</v>
      </c>
      <c r="T14" s="51" t="s">
        <v>175</v>
      </c>
      <c r="U14" s="51" t="s">
        <v>176</v>
      </c>
      <c r="V14" s="51" t="s">
        <v>119</v>
      </c>
      <c r="W14" s="57" t="s">
        <v>120</v>
      </c>
      <c r="X14" s="61">
        <v>42292</v>
      </c>
      <c r="Y14" s="51" t="s">
        <v>182</v>
      </c>
      <c r="Z14" s="50">
        <v>1</v>
      </c>
      <c r="AA14" s="62">
        <v>1</v>
      </c>
      <c r="AB14" s="95">
        <v>1</v>
      </c>
      <c r="AC14" s="50" t="s">
        <v>130</v>
      </c>
      <c r="AD14" s="51" t="s">
        <v>183</v>
      </c>
      <c r="AE14" s="53" t="s">
        <v>160</v>
      </c>
      <c r="AF14" s="48" t="s">
        <v>134</v>
      </c>
      <c r="AG14" s="56" t="s">
        <v>160</v>
      </c>
      <c r="AH14" s="92"/>
      <c r="AI14" s="51"/>
      <c r="AJ14" s="53"/>
    </row>
    <row r="15" spans="1:59" ht="112.5" customHeight="1" x14ac:dyDescent="0.25">
      <c r="A15" s="48">
        <v>2</v>
      </c>
      <c r="B15" s="49">
        <v>41455</v>
      </c>
      <c r="C15" s="50" t="s">
        <v>108</v>
      </c>
      <c r="D15" s="51" t="s">
        <v>169</v>
      </c>
      <c r="E15" s="49">
        <v>41455</v>
      </c>
      <c r="F15" s="50" t="s">
        <v>184</v>
      </c>
      <c r="G15" s="52" t="s">
        <v>185</v>
      </c>
      <c r="H15" s="53" t="s">
        <v>112</v>
      </c>
      <c r="I15" s="54"/>
      <c r="J15" s="51" t="s">
        <v>186</v>
      </c>
      <c r="K15" s="50">
        <v>1</v>
      </c>
      <c r="L15" s="50" t="s">
        <v>173</v>
      </c>
      <c r="M15" s="51"/>
      <c r="N15" s="55">
        <v>1</v>
      </c>
      <c r="O15" s="49">
        <v>41244</v>
      </c>
      <c r="P15" s="49">
        <v>41639</v>
      </c>
      <c r="Q15" s="56" t="str">
        <f>IF(H15="","",VLOOKUP(H15,#REF!,2,FALSE))</f>
        <v>Director Operativo</v>
      </c>
      <c r="R15" s="51" t="s">
        <v>115</v>
      </c>
      <c r="S15" s="51" t="s">
        <v>174</v>
      </c>
      <c r="T15" s="51" t="s">
        <v>175</v>
      </c>
      <c r="U15" s="51" t="s">
        <v>176</v>
      </c>
      <c r="V15" s="51" t="s">
        <v>119</v>
      </c>
      <c r="W15" s="57" t="s">
        <v>120</v>
      </c>
      <c r="X15" s="61">
        <v>42292</v>
      </c>
      <c r="Y15" s="51" t="s">
        <v>182</v>
      </c>
      <c r="Z15" s="50">
        <v>1</v>
      </c>
      <c r="AA15" s="62">
        <v>1</v>
      </c>
      <c r="AB15" s="95">
        <v>1</v>
      </c>
      <c r="AC15" s="50" t="s">
        <v>130</v>
      </c>
      <c r="AD15" s="51" t="s">
        <v>190</v>
      </c>
      <c r="AE15" s="53" t="s">
        <v>160</v>
      </c>
      <c r="AF15" s="48" t="s">
        <v>134</v>
      </c>
      <c r="AG15" s="56" t="s">
        <v>160</v>
      </c>
      <c r="AH15" s="92"/>
      <c r="AI15" s="51"/>
      <c r="AJ15" s="53"/>
    </row>
    <row r="16" spans="1:59" ht="112.5" customHeight="1" x14ac:dyDescent="0.25">
      <c r="A16" s="48">
        <v>3</v>
      </c>
      <c r="B16" s="49">
        <v>41455</v>
      </c>
      <c r="C16" s="50" t="s">
        <v>108</v>
      </c>
      <c r="D16" s="51" t="s">
        <v>191</v>
      </c>
      <c r="E16" s="49">
        <v>41455</v>
      </c>
      <c r="F16" s="50" t="s">
        <v>192</v>
      </c>
      <c r="G16" s="52" t="s">
        <v>193</v>
      </c>
      <c r="H16" s="53" t="s">
        <v>112</v>
      </c>
      <c r="I16" s="54"/>
      <c r="J16" s="51" t="s">
        <v>194</v>
      </c>
      <c r="K16" s="50">
        <v>1</v>
      </c>
      <c r="L16" s="50" t="s">
        <v>173</v>
      </c>
      <c r="M16" s="51"/>
      <c r="N16" s="55">
        <v>1</v>
      </c>
      <c r="O16" s="49">
        <v>40664</v>
      </c>
      <c r="P16" s="49">
        <v>41639</v>
      </c>
      <c r="Q16" s="56" t="str">
        <f>IF(H16="","",VLOOKUP(H16,#REF!,2,FALSE))</f>
        <v>Director Operativo</v>
      </c>
      <c r="R16" s="51" t="s">
        <v>115</v>
      </c>
      <c r="S16" s="51" t="s">
        <v>174</v>
      </c>
      <c r="T16" s="51" t="s">
        <v>175</v>
      </c>
      <c r="U16" s="51" t="s">
        <v>176</v>
      </c>
      <c r="V16" s="51" t="s">
        <v>119</v>
      </c>
      <c r="W16" s="57" t="s">
        <v>120</v>
      </c>
      <c r="X16" s="61">
        <v>42292</v>
      </c>
      <c r="Y16" s="51" t="s">
        <v>198</v>
      </c>
      <c r="Z16" s="50">
        <v>1</v>
      </c>
      <c r="AA16" s="62">
        <v>1</v>
      </c>
      <c r="AB16" s="95">
        <v>1</v>
      </c>
      <c r="AC16" s="50" t="s">
        <v>130</v>
      </c>
      <c r="AD16" s="51" t="s">
        <v>199</v>
      </c>
      <c r="AE16" s="53" t="s">
        <v>160</v>
      </c>
      <c r="AF16" s="48" t="s">
        <v>134</v>
      </c>
      <c r="AG16" s="56" t="s">
        <v>160</v>
      </c>
      <c r="AH16" s="92"/>
      <c r="AI16" s="51"/>
      <c r="AJ16" s="53"/>
    </row>
    <row r="17" spans="1:36" ht="112.5" customHeight="1" x14ac:dyDescent="0.25">
      <c r="A17" s="48">
        <v>3</v>
      </c>
      <c r="B17" s="49">
        <v>41455</v>
      </c>
      <c r="C17" s="50" t="s">
        <v>108</v>
      </c>
      <c r="D17" s="51" t="s">
        <v>191</v>
      </c>
      <c r="E17" s="49">
        <v>41455</v>
      </c>
      <c r="F17" s="50" t="s">
        <v>200</v>
      </c>
      <c r="G17" s="52" t="s">
        <v>201</v>
      </c>
      <c r="H17" s="53" t="s">
        <v>112</v>
      </c>
      <c r="I17" s="54"/>
      <c r="J17" s="51" t="s">
        <v>202</v>
      </c>
      <c r="K17" s="50">
        <v>3</v>
      </c>
      <c r="L17" s="50" t="s">
        <v>173</v>
      </c>
      <c r="M17" s="51"/>
      <c r="N17" s="55">
        <v>1</v>
      </c>
      <c r="O17" s="49">
        <v>41640</v>
      </c>
      <c r="P17" s="49">
        <v>41791</v>
      </c>
      <c r="Q17" s="56" t="str">
        <f>IF(H17="","",VLOOKUP(H17,#REF!,2,FALSE))</f>
        <v>Director Operativo</v>
      </c>
      <c r="R17" s="51" t="s">
        <v>115</v>
      </c>
      <c r="S17" s="51" t="s">
        <v>203</v>
      </c>
      <c r="T17" s="51" t="s">
        <v>204</v>
      </c>
      <c r="U17" s="51" t="s">
        <v>205</v>
      </c>
      <c r="V17" s="51" t="s">
        <v>119</v>
      </c>
      <c r="W17" s="57" t="s">
        <v>120</v>
      </c>
      <c r="X17" s="61">
        <v>42298</v>
      </c>
      <c r="Y17" s="51" t="s">
        <v>212</v>
      </c>
      <c r="Z17" s="50">
        <v>0</v>
      </c>
      <c r="AA17" s="62">
        <v>0</v>
      </c>
      <c r="AB17" s="95">
        <v>0.66666666666666663</v>
      </c>
      <c r="AC17" s="50" t="s">
        <v>121</v>
      </c>
      <c r="AD17" s="51" t="s">
        <v>213</v>
      </c>
      <c r="AE17" s="53" t="s">
        <v>214</v>
      </c>
      <c r="AF17" s="48" t="s">
        <v>149</v>
      </c>
      <c r="AG17" s="56" t="s">
        <v>133</v>
      </c>
      <c r="AH17" s="92"/>
      <c r="AI17" s="51"/>
      <c r="AJ17" s="53"/>
    </row>
    <row r="18" spans="1:36" ht="112.5" customHeight="1" x14ac:dyDescent="0.25">
      <c r="A18" s="48">
        <v>3</v>
      </c>
      <c r="B18" s="49">
        <v>41455</v>
      </c>
      <c r="C18" s="50" t="s">
        <v>108</v>
      </c>
      <c r="D18" s="51" t="s">
        <v>191</v>
      </c>
      <c r="E18" s="49">
        <v>41455</v>
      </c>
      <c r="F18" s="50" t="s">
        <v>215</v>
      </c>
      <c r="G18" s="52" t="s">
        <v>216</v>
      </c>
      <c r="H18" s="53" t="s">
        <v>136</v>
      </c>
      <c r="I18" s="54"/>
      <c r="J18" s="51" t="s">
        <v>217</v>
      </c>
      <c r="K18" s="50">
        <v>1</v>
      </c>
      <c r="L18" s="50" t="s">
        <v>173</v>
      </c>
      <c r="M18" s="51"/>
      <c r="N18" s="55">
        <v>1</v>
      </c>
      <c r="O18" s="49">
        <v>41640</v>
      </c>
      <c r="P18" s="49">
        <v>42004</v>
      </c>
      <c r="Q18" s="56" t="str">
        <f>IF(H18="","",VLOOKUP(H18,#REF!,2,FALSE))</f>
        <v xml:space="preserve">Subdirector Administrativo </v>
      </c>
      <c r="R18" s="51" t="s">
        <v>138</v>
      </c>
      <c r="S18" s="51" t="s">
        <v>218</v>
      </c>
      <c r="T18" s="51" t="s">
        <v>219</v>
      </c>
      <c r="U18" s="51" t="s">
        <v>220</v>
      </c>
      <c r="V18" s="51" t="s">
        <v>119</v>
      </c>
      <c r="W18" s="57" t="s">
        <v>120</v>
      </c>
      <c r="X18" s="61">
        <v>42297</v>
      </c>
      <c r="Y18" s="51" t="s">
        <v>226</v>
      </c>
      <c r="Z18" s="62">
        <v>0.95</v>
      </c>
      <c r="AA18" s="62">
        <v>0.95</v>
      </c>
      <c r="AB18" s="95">
        <v>0.95</v>
      </c>
      <c r="AC18" s="50" t="s">
        <v>121</v>
      </c>
      <c r="AD18" s="51" t="s">
        <v>227</v>
      </c>
      <c r="AE18" s="53" t="s">
        <v>148</v>
      </c>
      <c r="AF18" s="48" t="s">
        <v>149</v>
      </c>
      <c r="AG18" s="56" t="s">
        <v>133</v>
      </c>
      <c r="AH18" s="92"/>
      <c r="AI18" s="51"/>
      <c r="AJ18" s="53"/>
    </row>
    <row r="19" spans="1:36" ht="112.5" customHeight="1" x14ac:dyDescent="0.25">
      <c r="A19" s="48">
        <v>3</v>
      </c>
      <c r="B19" s="49">
        <v>41455</v>
      </c>
      <c r="C19" s="50" t="s">
        <v>108</v>
      </c>
      <c r="D19" s="51" t="s">
        <v>191</v>
      </c>
      <c r="E19" s="49">
        <v>41455</v>
      </c>
      <c r="F19" s="50" t="s">
        <v>228</v>
      </c>
      <c r="G19" s="52" t="s">
        <v>229</v>
      </c>
      <c r="H19" s="53" t="s">
        <v>136</v>
      </c>
      <c r="I19" s="54"/>
      <c r="J19" s="51" t="s">
        <v>230</v>
      </c>
      <c r="K19" s="50">
        <v>1</v>
      </c>
      <c r="L19" s="50" t="s">
        <v>173</v>
      </c>
      <c r="M19" s="51"/>
      <c r="N19" s="55">
        <v>1</v>
      </c>
      <c r="O19" s="49">
        <v>41640</v>
      </c>
      <c r="P19" s="49">
        <v>42004</v>
      </c>
      <c r="Q19" s="56" t="str">
        <f>IF(H19="","",VLOOKUP(H19,#REF!,2,FALSE))</f>
        <v xml:space="preserve">Subdirector Administrativo </v>
      </c>
      <c r="R19" s="51" t="s">
        <v>138</v>
      </c>
      <c r="S19" s="51" t="s">
        <v>218</v>
      </c>
      <c r="T19" s="51" t="s">
        <v>219</v>
      </c>
      <c r="U19" s="51" t="s">
        <v>220</v>
      </c>
      <c r="V19" s="51" t="s">
        <v>155</v>
      </c>
      <c r="W19" s="57" t="s">
        <v>156</v>
      </c>
      <c r="X19" s="61"/>
      <c r="Y19" s="51"/>
      <c r="Z19" s="50"/>
      <c r="AA19" s="62" t="s">
        <v>133</v>
      </c>
      <c r="AB19" s="95" t="s">
        <v>133</v>
      </c>
      <c r="AC19" s="50" t="s">
        <v>133</v>
      </c>
      <c r="AD19" s="51" t="str">
        <f t="shared" ref="AD19:AD24" si="0">IF(S19="",IF(K19="","",IF(K19&gt;AA19,"Se deja el mismo porcentaje de avance de un seguimiento anterior, porque se evidenció que el avance actual fue menor que el que se había asignado previamente",IF(S19&gt;AA19,"Se deja el mismo porcentaje de avance de un seguimiento anterior, porque se evidenció que el avance actual fue menor que el que se había asignado previamente",""))),IF(S19&gt;AA19,"Se deja el mismo porcentaje de avance de un seguimiento anterior, porque se evidenció que el avance actual fue menor que el que se había asignado previamente",""))</f>
        <v>Se deja el mismo porcentaje de avance de un seguimiento anterior, porque se evidenció que el avance actual fue menor que el que se había asignado previamente</v>
      </c>
      <c r="AE19" s="53"/>
      <c r="AF19" s="48" t="s">
        <v>134</v>
      </c>
      <c r="AG19" s="56" t="s">
        <v>160</v>
      </c>
      <c r="AH19" s="92" t="s">
        <v>236</v>
      </c>
      <c r="AI19" s="51" t="s">
        <v>160</v>
      </c>
      <c r="AJ19" s="53"/>
    </row>
    <row r="20" spans="1:36" ht="112.5" customHeight="1" x14ac:dyDescent="0.25">
      <c r="A20" s="48">
        <v>3</v>
      </c>
      <c r="B20" s="49">
        <v>41455</v>
      </c>
      <c r="C20" s="50" t="s">
        <v>108</v>
      </c>
      <c r="D20" s="51" t="s">
        <v>191</v>
      </c>
      <c r="E20" s="49">
        <v>41455</v>
      </c>
      <c r="F20" s="50" t="s">
        <v>192</v>
      </c>
      <c r="G20" s="52" t="s">
        <v>237</v>
      </c>
      <c r="H20" s="53" t="s">
        <v>136</v>
      </c>
      <c r="I20" s="54"/>
      <c r="J20" s="51" t="s">
        <v>230</v>
      </c>
      <c r="K20" s="50">
        <v>1</v>
      </c>
      <c r="L20" s="50" t="s">
        <v>173</v>
      </c>
      <c r="M20" s="51"/>
      <c r="N20" s="55">
        <v>1</v>
      </c>
      <c r="O20" s="49">
        <v>40674</v>
      </c>
      <c r="P20" s="49">
        <v>41882</v>
      </c>
      <c r="Q20" s="56" t="str">
        <f>IF(H20="","",VLOOKUP(H20,#REF!,2,FALSE))</f>
        <v xml:space="preserve">Subdirector Administrativo </v>
      </c>
      <c r="R20" s="51" t="s">
        <v>138</v>
      </c>
      <c r="S20" s="51" t="s">
        <v>218</v>
      </c>
      <c r="T20" s="51" t="s">
        <v>219</v>
      </c>
      <c r="U20" s="51" t="s">
        <v>220</v>
      </c>
      <c r="V20" s="51" t="s">
        <v>155</v>
      </c>
      <c r="W20" s="57" t="s">
        <v>156</v>
      </c>
      <c r="X20" s="61"/>
      <c r="Y20" s="51"/>
      <c r="Z20" s="50"/>
      <c r="AA20" s="62" t="s">
        <v>133</v>
      </c>
      <c r="AB20" s="95" t="s">
        <v>133</v>
      </c>
      <c r="AC20" s="50" t="s">
        <v>133</v>
      </c>
      <c r="AD20" s="51" t="str">
        <f t="shared" si="0"/>
        <v>Se deja el mismo porcentaje de avance de un seguimiento anterior, porque se evidenció que el avance actual fue menor que el que se había asignado previamente</v>
      </c>
      <c r="AE20" s="53"/>
      <c r="AF20" s="48" t="s">
        <v>134</v>
      </c>
      <c r="AG20" s="56" t="s">
        <v>160</v>
      </c>
      <c r="AH20" s="92" t="s">
        <v>236</v>
      </c>
      <c r="AI20" s="51" t="s">
        <v>160</v>
      </c>
      <c r="AJ20" s="53"/>
    </row>
    <row r="21" spans="1:36" ht="112.5" customHeight="1" x14ac:dyDescent="0.25">
      <c r="A21" s="48">
        <v>3</v>
      </c>
      <c r="B21" s="49">
        <v>41455</v>
      </c>
      <c r="C21" s="50" t="s">
        <v>108</v>
      </c>
      <c r="D21" s="51" t="s">
        <v>191</v>
      </c>
      <c r="E21" s="49">
        <v>41455</v>
      </c>
      <c r="F21" s="50" t="s">
        <v>239</v>
      </c>
      <c r="G21" s="52" t="s">
        <v>240</v>
      </c>
      <c r="H21" s="53" t="s">
        <v>136</v>
      </c>
      <c r="I21" s="54"/>
      <c r="J21" s="51" t="s">
        <v>241</v>
      </c>
      <c r="K21" s="50">
        <v>1</v>
      </c>
      <c r="L21" s="50" t="s">
        <v>173</v>
      </c>
      <c r="M21" s="51"/>
      <c r="N21" s="55">
        <v>1</v>
      </c>
      <c r="O21" s="49">
        <v>41640</v>
      </c>
      <c r="P21" s="49">
        <v>42004</v>
      </c>
      <c r="Q21" s="56" t="str">
        <f>IF(H21="","",VLOOKUP(H21,#REF!,2,FALSE))</f>
        <v xml:space="preserve">Subdirector Administrativo </v>
      </c>
      <c r="R21" s="51" t="s">
        <v>138</v>
      </c>
      <c r="S21" s="51" t="s">
        <v>218</v>
      </c>
      <c r="T21" s="51" t="s">
        <v>219</v>
      </c>
      <c r="U21" s="51" t="s">
        <v>220</v>
      </c>
      <c r="V21" s="51" t="s">
        <v>119</v>
      </c>
      <c r="W21" s="57" t="s">
        <v>120</v>
      </c>
      <c r="X21" s="61">
        <v>42297</v>
      </c>
      <c r="Y21" s="51" t="s">
        <v>245</v>
      </c>
      <c r="Z21" s="50">
        <v>0</v>
      </c>
      <c r="AA21" s="62">
        <v>0</v>
      </c>
      <c r="AB21" s="95">
        <v>0</v>
      </c>
      <c r="AC21" s="50" t="s">
        <v>121</v>
      </c>
      <c r="AD21" s="51" t="s">
        <v>246</v>
      </c>
      <c r="AE21" s="53" t="s">
        <v>148</v>
      </c>
      <c r="AF21" s="48" t="s">
        <v>149</v>
      </c>
      <c r="AG21" s="56" t="s">
        <v>133</v>
      </c>
      <c r="AH21" s="92"/>
      <c r="AI21" s="51"/>
      <c r="AJ21" s="53"/>
    </row>
    <row r="22" spans="1:36" ht="112.5" customHeight="1" x14ac:dyDescent="0.25">
      <c r="A22" s="48">
        <v>4</v>
      </c>
      <c r="B22" s="49">
        <v>41455</v>
      </c>
      <c r="C22" s="50" t="s">
        <v>108</v>
      </c>
      <c r="D22" s="51" t="s">
        <v>247</v>
      </c>
      <c r="E22" s="49">
        <v>41455</v>
      </c>
      <c r="F22" s="50" t="s">
        <v>248</v>
      </c>
      <c r="G22" s="52" t="s">
        <v>249</v>
      </c>
      <c r="H22" s="53" t="s">
        <v>136</v>
      </c>
      <c r="I22" s="54"/>
      <c r="J22" s="51" t="s">
        <v>250</v>
      </c>
      <c r="K22" s="50">
        <v>2</v>
      </c>
      <c r="L22" s="50" t="s">
        <v>173</v>
      </c>
      <c r="M22" s="51"/>
      <c r="N22" s="55">
        <v>1</v>
      </c>
      <c r="O22" s="49">
        <v>41379</v>
      </c>
      <c r="P22" s="49">
        <v>41639</v>
      </c>
      <c r="Q22" s="56" t="str">
        <f>IF(H22="","",VLOOKUP(H22,#REF!,2,FALSE))</f>
        <v xml:space="preserve">Subdirector Administrativo </v>
      </c>
      <c r="R22" s="51" t="s">
        <v>138</v>
      </c>
      <c r="S22" s="51" t="s">
        <v>139</v>
      </c>
      <c r="T22" s="51" t="s">
        <v>251</v>
      </c>
      <c r="U22" s="51" t="s">
        <v>252</v>
      </c>
      <c r="V22" s="51" t="s">
        <v>119</v>
      </c>
      <c r="W22" s="57" t="s">
        <v>120</v>
      </c>
      <c r="X22" s="61"/>
      <c r="Y22" s="51"/>
      <c r="Z22" s="50"/>
      <c r="AA22" s="62" t="s">
        <v>133</v>
      </c>
      <c r="AB22" s="95" t="s">
        <v>133</v>
      </c>
      <c r="AC22" s="50" t="s">
        <v>133</v>
      </c>
      <c r="AD22" s="51" t="str">
        <f t="shared" si="0"/>
        <v>Se deja el mismo porcentaje de avance de un seguimiento anterior, porque se evidenció que el avance actual fue menor que el que se había asignado previamente</v>
      </c>
      <c r="AE22" s="53"/>
      <c r="AF22" s="48" t="s">
        <v>134</v>
      </c>
      <c r="AG22" s="56" t="s">
        <v>145</v>
      </c>
      <c r="AH22" s="92" t="s">
        <v>236</v>
      </c>
      <c r="AI22" s="51" t="s">
        <v>145</v>
      </c>
      <c r="AJ22" s="53"/>
    </row>
    <row r="23" spans="1:36" ht="112.5" customHeight="1" x14ac:dyDescent="0.25">
      <c r="A23" s="48">
        <v>4</v>
      </c>
      <c r="B23" s="49">
        <v>41455</v>
      </c>
      <c r="C23" s="50" t="s">
        <v>108</v>
      </c>
      <c r="D23" s="51" t="s">
        <v>247</v>
      </c>
      <c r="E23" s="49">
        <v>41455</v>
      </c>
      <c r="F23" s="50" t="s">
        <v>256</v>
      </c>
      <c r="G23" s="52" t="s">
        <v>257</v>
      </c>
      <c r="H23" s="53" t="s">
        <v>136</v>
      </c>
      <c r="I23" s="54"/>
      <c r="J23" s="51" t="s">
        <v>258</v>
      </c>
      <c r="K23" s="50">
        <v>1</v>
      </c>
      <c r="L23" s="50" t="s">
        <v>173</v>
      </c>
      <c r="M23" s="51"/>
      <c r="N23" s="55">
        <v>1</v>
      </c>
      <c r="O23" s="49">
        <v>41426</v>
      </c>
      <c r="P23" s="49">
        <v>41820</v>
      </c>
      <c r="Q23" s="56" t="str">
        <f>IF(H23="","",VLOOKUP(H23,#REF!,2,FALSE))</f>
        <v xml:space="preserve">Subdirector Administrativo </v>
      </c>
      <c r="R23" s="51" t="s">
        <v>138</v>
      </c>
      <c r="S23" s="51" t="s">
        <v>139</v>
      </c>
      <c r="T23" s="51" t="s">
        <v>251</v>
      </c>
      <c r="U23" s="51" t="s">
        <v>252</v>
      </c>
      <c r="V23" s="51" t="s">
        <v>119</v>
      </c>
      <c r="W23" s="57" t="s">
        <v>120</v>
      </c>
      <c r="X23" s="61"/>
      <c r="Y23" s="51"/>
      <c r="Z23" s="50"/>
      <c r="AA23" s="62" t="s">
        <v>133</v>
      </c>
      <c r="AB23" s="95" t="s">
        <v>133</v>
      </c>
      <c r="AC23" s="50" t="s">
        <v>133</v>
      </c>
      <c r="AD23" s="51" t="str">
        <f t="shared" si="0"/>
        <v>Se deja el mismo porcentaje de avance de un seguimiento anterior, porque se evidenció que el avance actual fue menor que el que se había asignado previamente</v>
      </c>
      <c r="AE23" s="53"/>
      <c r="AF23" s="48" t="s">
        <v>134</v>
      </c>
      <c r="AG23" s="56" t="s">
        <v>145</v>
      </c>
      <c r="AH23" s="92" t="s">
        <v>236</v>
      </c>
      <c r="AI23" s="51" t="s">
        <v>145</v>
      </c>
      <c r="AJ23" s="53"/>
    </row>
    <row r="24" spans="1:36" ht="112.5" customHeight="1" x14ac:dyDescent="0.25">
      <c r="A24" s="48">
        <v>4</v>
      </c>
      <c r="B24" s="49">
        <v>41455</v>
      </c>
      <c r="C24" s="50" t="s">
        <v>108</v>
      </c>
      <c r="D24" s="51" t="s">
        <v>247</v>
      </c>
      <c r="E24" s="49">
        <v>41455</v>
      </c>
      <c r="F24" s="50" t="s">
        <v>261</v>
      </c>
      <c r="G24" s="52" t="s">
        <v>262</v>
      </c>
      <c r="H24" s="53" t="s">
        <v>136</v>
      </c>
      <c r="I24" s="54"/>
      <c r="J24" s="51" t="s">
        <v>263</v>
      </c>
      <c r="K24" s="50">
        <v>1</v>
      </c>
      <c r="L24" s="50" t="s">
        <v>173</v>
      </c>
      <c r="M24" s="51"/>
      <c r="N24" s="55">
        <v>1</v>
      </c>
      <c r="O24" s="49">
        <v>41671</v>
      </c>
      <c r="P24" s="49">
        <v>42004</v>
      </c>
      <c r="Q24" s="56" t="str">
        <f>IF(H24="","",VLOOKUP(H24,#REF!,2,FALSE))</f>
        <v xml:space="preserve">Subdirector Administrativo </v>
      </c>
      <c r="R24" s="51" t="s">
        <v>138</v>
      </c>
      <c r="S24" s="51" t="s">
        <v>139</v>
      </c>
      <c r="T24" s="51" t="s">
        <v>251</v>
      </c>
      <c r="U24" s="51" t="s">
        <v>252</v>
      </c>
      <c r="V24" s="51" t="s">
        <v>119</v>
      </c>
      <c r="W24" s="57" t="s">
        <v>120</v>
      </c>
      <c r="X24" s="61"/>
      <c r="Y24" s="51"/>
      <c r="Z24" s="50"/>
      <c r="AA24" s="62" t="s">
        <v>133</v>
      </c>
      <c r="AB24" s="95" t="s">
        <v>133</v>
      </c>
      <c r="AC24" s="50" t="s">
        <v>133</v>
      </c>
      <c r="AD24" s="51" t="str">
        <f t="shared" si="0"/>
        <v>Se deja el mismo porcentaje de avance de un seguimiento anterior, porque se evidenció que el avance actual fue menor que el que se había asignado previamente</v>
      </c>
      <c r="AE24" s="53"/>
      <c r="AF24" s="48" t="s">
        <v>134</v>
      </c>
      <c r="AG24" s="56" t="s">
        <v>145</v>
      </c>
      <c r="AH24" s="92" t="s">
        <v>236</v>
      </c>
      <c r="AI24" s="51" t="s">
        <v>145</v>
      </c>
      <c r="AJ24" s="53"/>
    </row>
    <row r="25" spans="1:36" ht="112.5" customHeight="1" x14ac:dyDescent="0.25">
      <c r="A25" s="48">
        <v>4</v>
      </c>
      <c r="B25" s="49">
        <v>41455</v>
      </c>
      <c r="C25" s="50" t="s">
        <v>108</v>
      </c>
      <c r="D25" s="51" t="s">
        <v>247</v>
      </c>
      <c r="E25" s="49">
        <v>41455</v>
      </c>
      <c r="F25" s="50" t="s">
        <v>266</v>
      </c>
      <c r="G25" s="52" t="s">
        <v>267</v>
      </c>
      <c r="H25" s="53" t="s">
        <v>136</v>
      </c>
      <c r="I25" s="54"/>
      <c r="J25" s="51" t="s">
        <v>268</v>
      </c>
      <c r="K25" s="50">
        <v>1</v>
      </c>
      <c r="L25" s="50" t="s">
        <v>173</v>
      </c>
      <c r="M25" s="51"/>
      <c r="N25" s="55">
        <v>1</v>
      </c>
      <c r="O25" s="49">
        <v>41402</v>
      </c>
      <c r="P25" s="49">
        <v>41639</v>
      </c>
      <c r="Q25" s="56" t="str">
        <f>IF(H25="","",VLOOKUP(H25,#REF!,2,FALSE))</f>
        <v xml:space="preserve">Subdirector Administrativo </v>
      </c>
      <c r="R25" s="51" t="s">
        <v>138</v>
      </c>
      <c r="S25" s="51" t="s">
        <v>139</v>
      </c>
      <c r="T25" s="51" t="s">
        <v>251</v>
      </c>
      <c r="U25" s="51" t="s">
        <v>252</v>
      </c>
      <c r="V25" s="51" t="s">
        <v>119</v>
      </c>
      <c r="W25" s="57" t="s">
        <v>120</v>
      </c>
      <c r="X25" s="61">
        <v>42296</v>
      </c>
      <c r="Y25" s="51" t="s">
        <v>272</v>
      </c>
      <c r="Z25" s="50">
        <v>1</v>
      </c>
      <c r="AA25" s="62">
        <v>1</v>
      </c>
      <c r="AB25" s="95">
        <v>1</v>
      </c>
      <c r="AC25" s="50" t="s">
        <v>130</v>
      </c>
      <c r="AD25" s="51" t="s">
        <v>273</v>
      </c>
      <c r="AE25" s="53" t="s">
        <v>148</v>
      </c>
      <c r="AF25" s="48" t="s">
        <v>134</v>
      </c>
      <c r="AG25" s="56" t="s">
        <v>148</v>
      </c>
      <c r="AH25" s="92"/>
      <c r="AI25" s="51"/>
      <c r="AJ25" s="53"/>
    </row>
    <row r="26" spans="1:36" ht="112.5" customHeight="1" x14ac:dyDescent="0.25">
      <c r="A26" s="48">
        <v>5</v>
      </c>
      <c r="B26" s="49">
        <v>41425</v>
      </c>
      <c r="C26" s="50" t="s">
        <v>274</v>
      </c>
      <c r="D26" s="51" t="s">
        <v>275</v>
      </c>
      <c r="E26" s="49">
        <v>41425</v>
      </c>
      <c r="F26" s="50" t="s">
        <v>276</v>
      </c>
      <c r="G26" s="52" t="s">
        <v>277</v>
      </c>
      <c r="H26" s="53" t="s">
        <v>278</v>
      </c>
      <c r="I26" s="54" t="s">
        <v>279</v>
      </c>
      <c r="J26" s="51" t="s">
        <v>280</v>
      </c>
      <c r="K26" s="50">
        <v>1</v>
      </c>
      <c r="L26" s="50" t="s">
        <v>173</v>
      </c>
      <c r="M26" s="51" t="s">
        <v>281</v>
      </c>
      <c r="N26" s="55">
        <v>1</v>
      </c>
      <c r="O26" s="49">
        <v>42268</v>
      </c>
      <c r="P26" s="49">
        <v>42459</v>
      </c>
      <c r="Q26" s="56" t="str">
        <f>IF(H26="","",VLOOKUP(H26,#REF!,2,FALSE))</f>
        <v>Secretario General</v>
      </c>
      <c r="R26" s="51" t="s">
        <v>282</v>
      </c>
      <c r="S26" s="51" t="s">
        <v>283</v>
      </c>
      <c r="T26" s="51" t="s">
        <v>284</v>
      </c>
      <c r="U26" s="51" t="s">
        <v>285</v>
      </c>
      <c r="V26" s="51" t="s">
        <v>155</v>
      </c>
      <c r="W26" s="57" t="s">
        <v>156</v>
      </c>
      <c r="X26" s="61">
        <v>42296</v>
      </c>
      <c r="Y26" s="51" t="s">
        <v>291</v>
      </c>
      <c r="Z26" s="50">
        <v>0</v>
      </c>
      <c r="AA26" s="62">
        <v>0</v>
      </c>
      <c r="AB26" s="95">
        <v>0.7</v>
      </c>
      <c r="AC26" s="50" t="s">
        <v>264</v>
      </c>
      <c r="AD26" s="51" t="s">
        <v>292</v>
      </c>
      <c r="AE26" s="53" t="s">
        <v>145</v>
      </c>
      <c r="AF26" s="48" t="s">
        <v>149</v>
      </c>
      <c r="AG26" s="56" t="s">
        <v>133</v>
      </c>
      <c r="AH26" s="92"/>
      <c r="AI26" s="51"/>
      <c r="AJ26" s="53"/>
    </row>
    <row r="27" spans="1:36" ht="112.5" customHeight="1" x14ac:dyDescent="0.25">
      <c r="A27" s="48">
        <v>5</v>
      </c>
      <c r="B27" s="49">
        <v>41425</v>
      </c>
      <c r="C27" s="50" t="s">
        <v>274</v>
      </c>
      <c r="D27" s="51" t="s">
        <v>275</v>
      </c>
      <c r="E27" s="49">
        <v>41425</v>
      </c>
      <c r="F27" s="50" t="s">
        <v>293</v>
      </c>
      <c r="G27" s="52" t="s">
        <v>294</v>
      </c>
      <c r="H27" s="53" t="s">
        <v>278</v>
      </c>
      <c r="I27" s="54" t="s">
        <v>279</v>
      </c>
      <c r="J27" s="51" t="s">
        <v>280</v>
      </c>
      <c r="K27" s="50">
        <v>1</v>
      </c>
      <c r="L27" s="50" t="s">
        <v>173</v>
      </c>
      <c r="M27" s="51" t="s">
        <v>281</v>
      </c>
      <c r="N27" s="55">
        <v>1</v>
      </c>
      <c r="O27" s="49">
        <v>42268</v>
      </c>
      <c r="P27" s="49">
        <v>42459</v>
      </c>
      <c r="Q27" s="56" t="str">
        <f>IF(H27="","",VLOOKUP(H27,#REF!,2,FALSE))</f>
        <v>Secretario General</v>
      </c>
      <c r="R27" s="51" t="s">
        <v>282</v>
      </c>
      <c r="S27" s="51" t="s">
        <v>283</v>
      </c>
      <c r="T27" s="51" t="s">
        <v>284</v>
      </c>
      <c r="U27" s="51" t="s">
        <v>285</v>
      </c>
      <c r="V27" s="51" t="s">
        <v>155</v>
      </c>
      <c r="W27" s="57" t="s">
        <v>156</v>
      </c>
      <c r="X27" s="61">
        <v>42296</v>
      </c>
      <c r="Y27" s="51" t="s">
        <v>291</v>
      </c>
      <c r="Z27" s="50">
        <v>0</v>
      </c>
      <c r="AA27" s="62">
        <v>0</v>
      </c>
      <c r="AB27" s="95">
        <v>0.7</v>
      </c>
      <c r="AC27" s="50" t="s">
        <v>264</v>
      </c>
      <c r="AD27" s="51" t="s">
        <v>292</v>
      </c>
      <c r="AE27" s="53" t="s">
        <v>145</v>
      </c>
      <c r="AF27" s="48" t="s">
        <v>149</v>
      </c>
      <c r="AG27" s="56" t="s">
        <v>133</v>
      </c>
      <c r="AH27" s="92"/>
      <c r="AI27" s="51"/>
      <c r="AJ27" s="53"/>
    </row>
    <row r="28" spans="1:36" ht="112.5" customHeight="1" x14ac:dyDescent="0.25">
      <c r="A28" s="48">
        <v>5</v>
      </c>
      <c r="B28" s="49">
        <v>41425</v>
      </c>
      <c r="C28" s="50" t="s">
        <v>274</v>
      </c>
      <c r="D28" s="51" t="s">
        <v>275</v>
      </c>
      <c r="E28" s="49">
        <v>41425</v>
      </c>
      <c r="F28" s="50" t="s">
        <v>296</v>
      </c>
      <c r="G28" s="52" t="s">
        <v>297</v>
      </c>
      <c r="H28" s="53" t="s">
        <v>278</v>
      </c>
      <c r="I28" s="54" t="s">
        <v>298</v>
      </c>
      <c r="J28" s="51" t="s">
        <v>299</v>
      </c>
      <c r="K28" s="50">
        <v>1</v>
      </c>
      <c r="L28" s="50" t="s">
        <v>173</v>
      </c>
      <c r="M28" s="51" t="s">
        <v>281</v>
      </c>
      <c r="N28" s="55">
        <v>1</v>
      </c>
      <c r="O28" s="49">
        <v>42268</v>
      </c>
      <c r="P28" s="49">
        <v>42449</v>
      </c>
      <c r="Q28" s="56" t="str">
        <f>IF(H28="","",VLOOKUP(H28,#REF!,2,FALSE))</f>
        <v>Secretario General</v>
      </c>
      <c r="R28" s="51" t="s">
        <v>282</v>
      </c>
      <c r="S28" s="51" t="s">
        <v>283</v>
      </c>
      <c r="T28" s="51" t="s">
        <v>284</v>
      </c>
      <c r="U28" s="51" t="s">
        <v>285</v>
      </c>
      <c r="V28" s="51" t="s">
        <v>155</v>
      </c>
      <c r="W28" s="57" t="s">
        <v>156</v>
      </c>
      <c r="X28" s="61">
        <v>42296</v>
      </c>
      <c r="Y28" s="51" t="s">
        <v>301</v>
      </c>
      <c r="Z28" s="50">
        <v>0</v>
      </c>
      <c r="AA28" s="62">
        <v>0</v>
      </c>
      <c r="AB28" s="95">
        <v>0.7</v>
      </c>
      <c r="AC28" s="50" t="s">
        <v>264</v>
      </c>
      <c r="AD28" s="51" t="s">
        <v>302</v>
      </c>
      <c r="AE28" s="53" t="s">
        <v>145</v>
      </c>
      <c r="AF28" s="48" t="s">
        <v>149</v>
      </c>
      <c r="AG28" s="56" t="s">
        <v>133</v>
      </c>
      <c r="AH28" s="92"/>
      <c r="AI28" s="51"/>
      <c r="AJ28" s="53"/>
    </row>
    <row r="29" spans="1:36" ht="112.5" customHeight="1" x14ac:dyDescent="0.25">
      <c r="A29" s="48">
        <v>5</v>
      </c>
      <c r="B29" s="49">
        <v>41425</v>
      </c>
      <c r="C29" s="50" t="s">
        <v>274</v>
      </c>
      <c r="D29" s="51" t="s">
        <v>275</v>
      </c>
      <c r="E29" s="49">
        <v>41425</v>
      </c>
      <c r="F29" s="50" t="s">
        <v>303</v>
      </c>
      <c r="G29" s="52" t="s">
        <v>304</v>
      </c>
      <c r="H29" s="53" t="s">
        <v>278</v>
      </c>
      <c r="I29" s="54" t="s">
        <v>298</v>
      </c>
      <c r="J29" s="51" t="s">
        <v>299</v>
      </c>
      <c r="K29" s="50">
        <v>1</v>
      </c>
      <c r="L29" s="50" t="s">
        <v>173</v>
      </c>
      <c r="M29" s="51" t="s">
        <v>281</v>
      </c>
      <c r="N29" s="55">
        <v>1</v>
      </c>
      <c r="O29" s="49">
        <v>42268</v>
      </c>
      <c r="P29" s="49">
        <v>42449</v>
      </c>
      <c r="Q29" s="56" t="str">
        <f>IF(H29="","",VLOOKUP(H29,#REF!,2,FALSE))</f>
        <v>Secretario General</v>
      </c>
      <c r="R29" s="51" t="s">
        <v>282</v>
      </c>
      <c r="S29" s="51" t="s">
        <v>283</v>
      </c>
      <c r="T29" s="51" t="s">
        <v>284</v>
      </c>
      <c r="U29" s="51" t="s">
        <v>285</v>
      </c>
      <c r="V29" s="51" t="s">
        <v>155</v>
      </c>
      <c r="W29" s="57" t="s">
        <v>156</v>
      </c>
      <c r="X29" s="61">
        <v>42296</v>
      </c>
      <c r="Y29" s="51" t="s">
        <v>301</v>
      </c>
      <c r="Z29" s="50">
        <v>0</v>
      </c>
      <c r="AA29" s="62">
        <v>0</v>
      </c>
      <c r="AB29" s="95">
        <v>0.7</v>
      </c>
      <c r="AC29" s="50" t="s">
        <v>264</v>
      </c>
      <c r="AD29" s="51" t="s">
        <v>302</v>
      </c>
      <c r="AE29" s="53" t="s">
        <v>145</v>
      </c>
      <c r="AF29" s="48" t="s">
        <v>149</v>
      </c>
      <c r="AG29" s="56" t="s">
        <v>133</v>
      </c>
      <c r="AH29" s="92"/>
      <c r="AI29" s="51"/>
      <c r="AJ29" s="53"/>
    </row>
    <row r="30" spans="1:36" ht="112.5" customHeight="1" x14ac:dyDescent="0.25">
      <c r="A30" s="48">
        <v>5</v>
      </c>
      <c r="B30" s="49">
        <v>41425</v>
      </c>
      <c r="C30" s="50" t="s">
        <v>274</v>
      </c>
      <c r="D30" s="51" t="s">
        <v>275</v>
      </c>
      <c r="E30" s="49">
        <v>41425</v>
      </c>
      <c r="F30" s="50" t="s">
        <v>307</v>
      </c>
      <c r="G30" s="52" t="s">
        <v>308</v>
      </c>
      <c r="H30" s="53" t="s">
        <v>278</v>
      </c>
      <c r="I30" s="54" t="s">
        <v>298</v>
      </c>
      <c r="J30" s="51" t="s">
        <v>299</v>
      </c>
      <c r="K30" s="50">
        <v>1</v>
      </c>
      <c r="L30" s="50" t="s">
        <v>173</v>
      </c>
      <c r="M30" s="51" t="s">
        <v>281</v>
      </c>
      <c r="N30" s="55">
        <v>1</v>
      </c>
      <c r="O30" s="49">
        <v>42268</v>
      </c>
      <c r="P30" s="49">
        <v>42449</v>
      </c>
      <c r="Q30" s="56" t="str">
        <f>IF(H30="","",VLOOKUP(H30,#REF!,2,FALSE))</f>
        <v>Secretario General</v>
      </c>
      <c r="R30" s="51" t="s">
        <v>282</v>
      </c>
      <c r="S30" s="51" t="s">
        <v>283</v>
      </c>
      <c r="T30" s="51" t="s">
        <v>284</v>
      </c>
      <c r="U30" s="51" t="s">
        <v>285</v>
      </c>
      <c r="V30" s="51" t="s">
        <v>155</v>
      </c>
      <c r="W30" s="57" t="s">
        <v>156</v>
      </c>
      <c r="X30" s="61">
        <v>42296</v>
      </c>
      <c r="Y30" s="51" t="s">
        <v>301</v>
      </c>
      <c r="Z30" s="50">
        <v>0</v>
      </c>
      <c r="AA30" s="62">
        <v>0</v>
      </c>
      <c r="AB30" s="95">
        <v>0.7</v>
      </c>
      <c r="AC30" s="50" t="s">
        <v>264</v>
      </c>
      <c r="AD30" s="51" t="s">
        <v>302</v>
      </c>
      <c r="AE30" s="53" t="s">
        <v>145</v>
      </c>
      <c r="AF30" s="48" t="s">
        <v>149</v>
      </c>
      <c r="AG30" s="56" t="s">
        <v>133</v>
      </c>
      <c r="AH30" s="92"/>
      <c r="AI30" s="51"/>
      <c r="AJ30" s="53"/>
    </row>
    <row r="31" spans="1:36" ht="112.5" customHeight="1" x14ac:dyDescent="0.25">
      <c r="A31" s="48">
        <v>5</v>
      </c>
      <c r="B31" s="49">
        <v>41425</v>
      </c>
      <c r="C31" s="50" t="s">
        <v>274</v>
      </c>
      <c r="D31" s="51" t="s">
        <v>275</v>
      </c>
      <c r="E31" s="49">
        <v>41425</v>
      </c>
      <c r="F31" s="50" t="s">
        <v>309</v>
      </c>
      <c r="G31" s="52" t="s">
        <v>310</v>
      </c>
      <c r="H31" s="53" t="s">
        <v>278</v>
      </c>
      <c r="I31" s="54" t="s">
        <v>298</v>
      </c>
      <c r="J31" s="51" t="s">
        <v>299</v>
      </c>
      <c r="K31" s="50">
        <v>1</v>
      </c>
      <c r="L31" s="50" t="s">
        <v>173</v>
      </c>
      <c r="M31" s="51" t="s">
        <v>281</v>
      </c>
      <c r="N31" s="55">
        <v>1</v>
      </c>
      <c r="O31" s="49">
        <v>42268</v>
      </c>
      <c r="P31" s="49">
        <v>42449</v>
      </c>
      <c r="Q31" s="56" t="str">
        <f>IF(H31="","",VLOOKUP(H31,#REF!,2,FALSE))</f>
        <v>Secretario General</v>
      </c>
      <c r="R31" s="51" t="s">
        <v>282</v>
      </c>
      <c r="S31" s="51" t="s">
        <v>283</v>
      </c>
      <c r="T31" s="51" t="s">
        <v>284</v>
      </c>
      <c r="U31" s="51" t="s">
        <v>285</v>
      </c>
      <c r="V31" s="51" t="s">
        <v>155</v>
      </c>
      <c r="W31" s="57" t="s">
        <v>156</v>
      </c>
      <c r="X31" s="61">
        <v>42296</v>
      </c>
      <c r="Y31" s="51" t="s">
        <v>301</v>
      </c>
      <c r="Z31" s="50">
        <v>0</v>
      </c>
      <c r="AA31" s="62">
        <v>0</v>
      </c>
      <c r="AB31" s="95">
        <v>0.5</v>
      </c>
      <c r="AC31" s="50" t="s">
        <v>264</v>
      </c>
      <c r="AD31" s="51" t="s">
        <v>302</v>
      </c>
      <c r="AE31" s="53" t="s">
        <v>145</v>
      </c>
      <c r="AF31" s="48" t="s">
        <v>149</v>
      </c>
      <c r="AG31" s="56" t="s">
        <v>133</v>
      </c>
      <c r="AH31" s="92"/>
      <c r="AI31" s="51"/>
      <c r="AJ31" s="53"/>
    </row>
    <row r="32" spans="1:36" ht="112.5" customHeight="1" x14ac:dyDescent="0.25">
      <c r="A32" s="48">
        <v>5</v>
      </c>
      <c r="B32" s="49">
        <v>41425</v>
      </c>
      <c r="C32" s="50" t="s">
        <v>274</v>
      </c>
      <c r="D32" s="51" t="s">
        <v>275</v>
      </c>
      <c r="E32" s="49">
        <v>41425</v>
      </c>
      <c r="F32" s="50" t="s">
        <v>316</v>
      </c>
      <c r="G32" s="52" t="s">
        <v>317</v>
      </c>
      <c r="H32" s="53" t="s">
        <v>278</v>
      </c>
      <c r="I32" s="54" t="s">
        <v>279</v>
      </c>
      <c r="J32" s="51" t="s">
        <v>280</v>
      </c>
      <c r="K32" s="50">
        <v>1</v>
      </c>
      <c r="L32" s="50" t="s">
        <v>173</v>
      </c>
      <c r="M32" s="51" t="s">
        <v>281</v>
      </c>
      <c r="N32" s="55">
        <v>1</v>
      </c>
      <c r="O32" s="49">
        <v>42268</v>
      </c>
      <c r="P32" s="49">
        <v>42459</v>
      </c>
      <c r="Q32" s="56" t="str">
        <f>IF(H32="","",VLOOKUP(H32,#REF!,2,FALSE))</f>
        <v>Secretario General</v>
      </c>
      <c r="R32" s="51" t="s">
        <v>282</v>
      </c>
      <c r="S32" s="51" t="s">
        <v>283</v>
      </c>
      <c r="T32" s="51" t="s">
        <v>284</v>
      </c>
      <c r="U32" s="51" t="s">
        <v>285</v>
      </c>
      <c r="V32" s="51" t="s">
        <v>155</v>
      </c>
      <c r="W32" s="57" t="s">
        <v>156</v>
      </c>
      <c r="X32" s="61">
        <v>42296</v>
      </c>
      <c r="Y32" s="51" t="s">
        <v>291</v>
      </c>
      <c r="Z32" s="50">
        <v>0</v>
      </c>
      <c r="AA32" s="62">
        <v>0</v>
      </c>
      <c r="AB32" s="95">
        <v>0.7</v>
      </c>
      <c r="AC32" s="50" t="s">
        <v>264</v>
      </c>
      <c r="AD32" s="51" t="s">
        <v>292</v>
      </c>
      <c r="AE32" s="53" t="s">
        <v>145</v>
      </c>
      <c r="AF32" s="48" t="s">
        <v>149</v>
      </c>
      <c r="AG32" s="56" t="s">
        <v>133</v>
      </c>
      <c r="AH32" s="92"/>
      <c r="AI32" s="51"/>
      <c r="AJ32" s="53"/>
    </row>
    <row r="33" spans="1:36" ht="112.5" customHeight="1" x14ac:dyDescent="0.25">
      <c r="A33" s="48">
        <v>6</v>
      </c>
      <c r="B33" s="49">
        <v>41607</v>
      </c>
      <c r="C33" s="50" t="s">
        <v>274</v>
      </c>
      <c r="D33" s="51" t="s">
        <v>322</v>
      </c>
      <c r="E33" s="49">
        <v>41607</v>
      </c>
      <c r="F33" s="50" t="s">
        <v>323</v>
      </c>
      <c r="G33" s="52" t="s">
        <v>324</v>
      </c>
      <c r="H33" s="53" t="s">
        <v>278</v>
      </c>
      <c r="I33" s="54" t="s">
        <v>298</v>
      </c>
      <c r="J33" s="51" t="s">
        <v>299</v>
      </c>
      <c r="K33" s="50">
        <v>1</v>
      </c>
      <c r="L33" s="50" t="s">
        <v>173</v>
      </c>
      <c r="M33" s="51" t="s">
        <v>281</v>
      </c>
      <c r="N33" s="55">
        <v>1</v>
      </c>
      <c r="O33" s="49">
        <v>42268</v>
      </c>
      <c r="P33" s="49">
        <v>42449</v>
      </c>
      <c r="Q33" s="56" t="str">
        <f>IF(H33="","",VLOOKUP(H33,#REF!,2,FALSE))</f>
        <v>Secretario General</v>
      </c>
      <c r="R33" s="51" t="s">
        <v>282</v>
      </c>
      <c r="S33" s="51" t="s">
        <v>283</v>
      </c>
      <c r="T33" s="51" t="s">
        <v>284</v>
      </c>
      <c r="U33" s="51" t="s">
        <v>285</v>
      </c>
      <c r="V33" s="51" t="s">
        <v>155</v>
      </c>
      <c r="W33" s="57" t="s">
        <v>156</v>
      </c>
      <c r="X33" s="61">
        <v>42296</v>
      </c>
      <c r="Y33" s="51" t="s">
        <v>301</v>
      </c>
      <c r="Z33" s="50">
        <v>0</v>
      </c>
      <c r="AA33" s="62">
        <v>0</v>
      </c>
      <c r="AB33" s="95">
        <v>0</v>
      </c>
      <c r="AC33" s="50" t="s">
        <v>121</v>
      </c>
      <c r="AD33" s="51" t="s">
        <v>302</v>
      </c>
      <c r="AE33" s="53" t="s">
        <v>145</v>
      </c>
      <c r="AF33" s="48" t="s">
        <v>149</v>
      </c>
      <c r="AG33" s="56" t="s">
        <v>133</v>
      </c>
      <c r="AH33" s="92"/>
      <c r="AI33" s="51"/>
      <c r="AJ33" s="53"/>
    </row>
    <row r="34" spans="1:36" ht="112.5" customHeight="1" x14ac:dyDescent="0.25">
      <c r="A34" s="48">
        <v>7</v>
      </c>
      <c r="B34" s="49">
        <v>41810</v>
      </c>
      <c r="C34" s="50" t="s">
        <v>274</v>
      </c>
      <c r="D34" s="51" t="s">
        <v>328</v>
      </c>
      <c r="E34" s="49">
        <v>41794</v>
      </c>
      <c r="F34" s="50">
        <v>157</v>
      </c>
      <c r="G34" s="52" t="s">
        <v>329</v>
      </c>
      <c r="H34" s="53" t="s">
        <v>330</v>
      </c>
      <c r="I34" s="54" t="s">
        <v>331</v>
      </c>
      <c r="J34" s="51" t="s">
        <v>332</v>
      </c>
      <c r="K34" s="50">
        <v>1</v>
      </c>
      <c r="L34" s="50" t="s">
        <v>173</v>
      </c>
      <c r="M34" s="51" t="s">
        <v>333</v>
      </c>
      <c r="N34" s="55">
        <v>1</v>
      </c>
      <c r="O34" s="49">
        <v>41821</v>
      </c>
      <c r="P34" s="49">
        <v>42174</v>
      </c>
      <c r="Q34" s="56" t="str">
        <f>IF(H34="","",VLOOKUP(H34,#REF!,2,FALSE))</f>
        <v>Gerente General</v>
      </c>
      <c r="R34" s="51" t="s">
        <v>334</v>
      </c>
      <c r="S34" s="51" t="s">
        <v>335</v>
      </c>
      <c r="T34" s="51" t="s">
        <v>336</v>
      </c>
      <c r="U34" s="51" t="s">
        <v>337</v>
      </c>
      <c r="V34" s="51" t="s">
        <v>119</v>
      </c>
      <c r="W34" s="57" t="s">
        <v>120</v>
      </c>
      <c r="X34" s="61"/>
      <c r="Y34" s="51"/>
      <c r="Z34" s="50"/>
      <c r="AA34" s="62" t="s">
        <v>133</v>
      </c>
      <c r="AB34" s="95" t="s">
        <v>133</v>
      </c>
      <c r="AC34" s="50" t="s">
        <v>133</v>
      </c>
      <c r="AD34" s="51" t="str">
        <f t="shared" ref="AD34" si="1">IF(S34="",IF(K34="","",IF(K34&gt;AA34,"Se deja el mismo porcentaje de avance de un seguimiento anterior, porque se evidenció que el avance actual fue menor que el que se había asignado previamente",IF(S34&gt;AA34,"Se deja el mismo porcentaje de avance de un seguimiento anterior, porque se evidenció que el avance actual fue menor que el que se había asignado previamente",""))),IF(S34&gt;AA34,"Se deja el mismo porcentaje de avance de un seguimiento anterior, porque se evidenció que el avance actual fue menor que el que se había asignado previamente",""))</f>
        <v>Se deja el mismo porcentaje de avance de un seguimiento anterior, porque se evidenció que el avance actual fue menor que el que se había asignado previamente</v>
      </c>
      <c r="AE34" s="53"/>
      <c r="AF34" s="48" t="s">
        <v>134</v>
      </c>
      <c r="AG34" s="56" t="s">
        <v>145</v>
      </c>
      <c r="AH34" s="92"/>
      <c r="AI34" s="51"/>
      <c r="AJ34" s="53"/>
    </row>
    <row r="35" spans="1:36" ht="112.5" customHeight="1" x14ac:dyDescent="0.25">
      <c r="A35" s="48">
        <v>7</v>
      </c>
      <c r="B35" s="49">
        <v>41810</v>
      </c>
      <c r="C35" s="50" t="s">
        <v>274</v>
      </c>
      <c r="D35" s="51" t="s">
        <v>328</v>
      </c>
      <c r="E35" s="49">
        <v>41794</v>
      </c>
      <c r="F35" s="50">
        <v>26</v>
      </c>
      <c r="G35" s="65" t="s">
        <v>341</v>
      </c>
      <c r="H35" s="53" t="s">
        <v>278</v>
      </c>
      <c r="I35" s="54" t="s">
        <v>342</v>
      </c>
      <c r="J35" s="51" t="s">
        <v>343</v>
      </c>
      <c r="K35" s="50">
        <v>1</v>
      </c>
      <c r="L35" s="50" t="s">
        <v>173</v>
      </c>
      <c r="M35" s="51" t="s">
        <v>344</v>
      </c>
      <c r="N35" s="55">
        <v>1</v>
      </c>
      <c r="O35" s="49">
        <v>41835</v>
      </c>
      <c r="P35" s="49">
        <v>42094</v>
      </c>
      <c r="Q35" s="56" t="str">
        <f>IF(H35="","",VLOOKUP(H35,#REF!,2,FALSE))</f>
        <v>Secretario General</v>
      </c>
      <c r="R35" s="51" t="s">
        <v>282</v>
      </c>
      <c r="S35" s="51" t="s">
        <v>345</v>
      </c>
      <c r="T35" s="51" t="s">
        <v>346</v>
      </c>
      <c r="U35" s="51" t="s">
        <v>347</v>
      </c>
      <c r="V35" s="51" t="s">
        <v>119</v>
      </c>
      <c r="W35" s="57" t="s">
        <v>120</v>
      </c>
      <c r="X35" s="61"/>
      <c r="Y35" s="51"/>
      <c r="Z35" s="50"/>
      <c r="AA35" s="62" t="s">
        <v>133</v>
      </c>
      <c r="AB35" s="95" t="s">
        <v>133</v>
      </c>
      <c r="AC35" s="50" t="s">
        <v>133</v>
      </c>
      <c r="AD35" s="51"/>
      <c r="AE35" s="53"/>
      <c r="AF35" s="48" t="s">
        <v>134</v>
      </c>
      <c r="AG35" s="56" t="s">
        <v>133</v>
      </c>
      <c r="AH35" s="92"/>
      <c r="AI35" s="51"/>
      <c r="AJ35" s="53"/>
    </row>
    <row r="36" spans="1:36" ht="112.5" customHeight="1" x14ac:dyDescent="0.25">
      <c r="A36" s="48">
        <v>7</v>
      </c>
      <c r="B36" s="49">
        <v>41810</v>
      </c>
      <c r="C36" s="50" t="s">
        <v>274</v>
      </c>
      <c r="D36" s="51" t="s">
        <v>328</v>
      </c>
      <c r="E36" s="49">
        <v>41794</v>
      </c>
      <c r="F36" s="50">
        <v>47</v>
      </c>
      <c r="G36" s="65" t="s">
        <v>349</v>
      </c>
      <c r="H36" s="53" t="s">
        <v>278</v>
      </c>
      <c r="I36" s="54" t="s">
        <v>350</v>
      </c>
      <c r="J36" s="51" t="s">
        <v>351</v>
      </c>
      <c r="K36" s="50">
        <v>1</v>
      </c>
      <c r="L36" s="50" t="s">
        <v>173</v>
      </c>
      <c r="M36" s="51" t="s">
        <v>352</v>
      </c>
      <c r="N36" s="55">
        <v>1</v>
      </c>
      <c r="O36" s="49">
        <v>41821</v>
      </c>
      <c r="P36" s="49">
        <v>42174</v>
      </c>
      <c r="Q36" s="56" t="str">
        <f>IF(H36="","",VLOOKUP(H36,#REF!,2,FALSE))</f>
        <v>Secretario General</v>
      </c>
      <c r="R36" s="51" t="s">
        <v>282</v>
      </c>
      <c r="S36" s="51" t="s">
        <v>283</v>
      </c>
      <c r="T36" s="51" t="s">
        <v>284</v>
      </c>
      <c r="U36" s="51" t="s">
        <v>285</v>
      </c>
      <c r="V36" s="51" t="s">
        <v>119</v>
      </c>
      <c r="W36" s="57" t="s">
        <v>120</v>
      </c>
      <c r="X36" s="61"/>
      <c r="Y36" s="51"/>
      <c r="Z36" s="50"/>
      <c r="AA36" s="62" t="s">
        <v>133</v>
      </c>
      <c r="AB36" s="95" t="s">
        <v>133</v>
      </c>
      <c r="AC36" s="50" t="s">
        <v>133</v>
      </c>
      <c r="AD36" s="51"/>
      <c r="AE36" s="53"/>
      <c r="AF36" s="48" t="s">
        <v>134</v>
      </c>
      <c r="AG36" s="56" t="s">
        <v>133</v>
      </c>
      <c r="AH36" s="92"/>
      <c r="AI36" s="51"/>
      <c r="AJ36" s="53"/>
    </row>
    <row r="37" spans="1:36" ht="112.5" customHeight="1" x14ac:dyDescent="0.25">
      <c r="A37" s="48">
        <v>7</v>
      </c>
      <c r="B37" s="49">
        <v>41810</v>
      </c>
      <c r="C37" s="50" t="s">
        <v>274</v>
      </c>
      <c r="D37" s="51" t="s">
        <v>328</v>
      </c>
      <c r="E37" s="49">
        <v>41794</v>
      </c>
      <c r="F37" s="50">
        <v>49</v>
      </c>
      <c r="G37" s="65" t="s">
        <v>354</v>
      </c>
      <c r="H37" s="53" t="s">
        <v>355</v>
      </c>
      <c r="I37" s="54" t="s">
        <v>356</v>
      </c>
      <c r="J37" s="51" t="s">
        <v>357</v>
      </c>
      <c r="K37" s="50">
        <v>7</v>
      </c>
      <c r="L37" s="50" t="s">
        <v>173</v>
      </c>
      <c r="M37" s="51" t="s">
        <v>358</v>
      </c>
      <c r="N37" s="55">
        <v>1</v>
      </c>
      <c r="O37" s="49">
        <v>41821</v>
      </c>
      <c r="P37" s="49">
        <v>42035</v>
      </c>
      <c r="Q37" s="56" t="str">
        <f>IF(H37="","",VLOOKUP(H37,#REF!,2,FALSE))</f>
        <v>Jefe Oficina de Control Interno</v>
      </c>
      <c r="R37" s="51" t="s">
        <v>163</v>
      </c>
      <c r="S37" s="51" t="s">
        <v>359</v>
      </c>
      <c r="T37" s="51" t="s">
        <v>360</v>
      </c>
      <c r="U37" s="51" t="s">
        <v>163</v>
      </c>
      <c r="V37" s="51" t="s">
        <v>119</v>
      </c>
      <c r="W37" s="57" t="s">
        <v>120</v>
      </c>
      <c r="X37" s="61"/>
      <c r="Y37" s="51"/>
      <c r="Z37" s="50"/>
      <c r="AA37" s="62" t="s">
        <v>133</v>
      </c>
      <c r="AB37" s="95" t="s">
        <v>133</v>
      </c>
      <c r="AC37" s="50" t="s">
        <v>133</v>
      </c>
      <c r="AD37" s="51"/>
      <c r="AE37" s="53"/>
      <c r="AF37" s="48" t="s">
        <v>134</v>
      </c>
      <c r="AG37" s="56" t="s">
        <v>133</v>
      </c>
      <c r="AH37" s="92"/>
      <c r="AI37" s="51"/>
      <c r="AJ37" s="53"/>
    </row>
    <row r="38" spans="1:36" ht="112.5" customHeight="1" x14ac:dyDescent="0.25">
      <c r="A38" s="48">
        <v>7</v>
      </c>
      <c r="B38" s="49">
        <v>41810</v>
      </c>
      <c r="C38" s="50" t="s">
        <v>274</v>
      </c>
      <c r="D38" s="51" t="s">
        <v>328</v>
      </c>
      <c r="E38" s="49">
        <v>41794</v>
      </c>
      <c r="F38" s="50">
        <v>69</v>
      </c>
      <c r="G38" s="65" t="s">
        <v>362</v>
      </c>
      <c r="H38" s="53" t="s">
        <v>278</v>
      </c>
      <c r="I38" s="54" t="s">
        <v>363</v>
      </c>
      <c r="J38" s="51" t="s">
        <v>364</v>
      </c>
      <c r="K38" s="50">
        <v>1</v>
      </c>
      <c r="L38" s="50" t="s">
        <v>173</v>
      </c>
      <c r="M38" s="51" t="s">
        <v>365</v>
      </c>
      <c r="N38" s="55">
        <v>1</v>
      </c>
      <c r="O38" s="49">
        <v>41821</v>
      </c>
      <c r="P38" s="49">
        <v>42035</v>
      </c>
      <c r="Q38" s="56" t="str">
        <f>IF(H38="","",VLOOKUP(H38,#REF!,2,FALSE))</f>
        <v>Secretario General</v>
      </c>
      <c r="R38" s="51" t="s">
        <v>282</v>
      </c>
      <c r="S38" s="51" t="s">
        <v>366</v>
      </c>
      <c r="T38" s="51" t="s">
        <v>367</v>
      </c>
      <c r="U38" s="51" t="s">
        <v>368</v>
      </c>
      <c r="V38" s="51" t="s">
        <v>119</v>
      </c>
      <c r="W38" s="57" t="s">
        <v>120</v>
      </c>
      <c r="X38" s="61"/>
      <c r="Y38" s="51"/>
      <c r="Z38" s="50"/>
      <c r="AA38" s="62" t="s">
        <v>133</v>
      </c>
      <c r="AB38" s="95" t="s">
        <v>133</v>
      </c>
      <c r="AC38" s="50" t="s">
        <v>133</v>
      </c>
      <c r="AD38" s="51"/>
      <c r="AE38" s="53"/>
      <c r="AF38" s="48" t="s">
        <v>134</v>
      </c>
      <c r="AG38" s="56" t="s">
        <v>133</v>
      </c>
      <c r="AH38" s="92"/>
      <c r="AI38" s="51"/>
      <c r="AJ38" s="53"/>
    </row>
    <row r="39" spans="1:36" ht="112.5" customHeight="1" x14ac:dyDescent="0.25">
      <c r="A39" s="48">
        <v>7</v>
      </c>
      <c r="B39" s="49">
        <v>41810</v>
      </c>
      <c r="C39" s="50" t="s">
        <v>274</v>
      </c>
      <c r="D39" s="51" t="s">
        <v>328</v>
      </c>
      <c r="E39" s="49">
        <v>41794</v>
      </c>
      <c r="F39" s="50">
        <v>69</v>
      </c>
      <c r="G39" s="65" t="s">
        <v>362</v>
      </c>
      <c r="H39" s="53" t="s">
        <v>278</v>
      </c>
      <c r="I39" s="54" t="s">
        <v>363</v>
      </c>
      <c r="J39" s="51" t="s">
        <v>370</v>
      </c>
      <c r="K39" s="50">
        <v>2</v>
      </c>
      <c r="L39" s="50" t="s">
        <v>173</v>
      </c>
      <c r="M39" s="51" t="s">
        <v>371</v>
      </c>
      <c r="N39" s="55">
        <v>1</v>
      </c>
      <c r="O39" s="49">
        <v>41821</v>
      </c>
      <c r="P39" s="49">
        <v>42035</v>
      </c>
      <c r="Q39" s="56" t="str">
        <f>IF(H39="","",VLOOKUP(H39,#REF!,2,FALSE))</f>
        <v>Secretario General</v>
      </c>
      <c r="R39" s="51" t="s">
        <v>282</v>
      </c>
      <c r="S39" s="51" t="s">
        <v>283</v>
      </c>
      <c r="T39" s="51" t="s">
        <v>284</v>
      </c>
      <c r="U39" s="51" t="s">
        <v>285</v>
      </c>
      <c r="V39" s="51" t="s">
        <v>119</v>
      </c>
      <c r="W39" s="57" t="s">
        <v>120</v>
      </c>
      <c r="X39" s="61"/>
      <c r="Y39" s="51"/>
      <c r="Z39" s="50"/>
      <c r="AA39" s="62" t="s">
        <v>133</v>
      </c>
      <c r="AB39" s="95" t="s">
        <v>133</v>
      </c>
      <c r="AC39" s="50" t="s">
        <v>133</v>
      </c>
      <c r="AD39" s="51"/>
      <c r="AE39" s="53"/>
      <c r="AF39" s="48" t="s">
        <v>134</v>
      </c>
      <c r="AG39" s="56" t="s">
        <v>133</v>
      </c>
      <c r="AH39" s="92"/>
      <c r="AI39" s="51"/>
      <c r="AJ39" s="53"/>
    </row>
    <row r="40" spans="1:36" ht="112.5" customHeight="1" x14ac:dyDescent="0.25">
      <c r="A40" s="48">
        <v>7</v>
      </c>
      <c r="B40" s="49">
        <v>41810</v>
      </c>
      <c r="C40" s="50" t="s">
        <v>274</v>
      </c>
      <c r="D40" s="51" t="s">
        <v>328</v>
      </c>
      <c r="E40" s="49">
        <v>41794</v>
      </c>
      <c r="F40" s="50">
        <v>93</v>
      </c>
      <c r="G40" s="65" t="s">
        <v>373</v>
      </c>
      <c r="H40" s="53" t="s">
        <v>278</v>
      </c>
      <c r="I40" s="54" t="s">
        <v>374</v>
      </c>
      <c r="J40" s="51" t="s">
        <v>375</v>
      </c>
      <c r="K40" s="50">
        <v>1</v>
      </c>
      <c r="L40" s="50" t="s">
        <v>173</v>
      </c>
      <c r="M40" s="51" t="s">
        <v>376</v>
      </c>
      <c r="N40" s="55">
        <v>1</v>
      </c>
      <c r="O40" s="49">
        <v>41821</v>
      </c>
      <c r="P40" s="49">
        <v>42174</v>
      </c>
      <c r="Q40" s="56" t="str">
        <f>IF(H40="","",VLOOKUP(H40,#REF!,2,FALSE))</f>
        <v>Secretario General</v>
      </c>
      <c r="R40" s="51" t="s">
        <v>282</v>
      </c>
      <c r="S40" s="51" t="s">
        <v>377</v>
      </c>
      <c r="T40" s="51" t="s">
        <v>378</v>
      </c>
      <c r="U40" s="51" t="s">
        <v>282</v>
      </c>
      <c r="V40" s="51" t="s">
        <v>155</v>
      </c>
      <c r="W40" s="57" t="s">
        <v>156</v>
      </c>
      <c r="X40" s="61"/>
      <c r="Y40" s="51"/>
      <c r="Z40" s="50"/>
      <c r="AA40" s="62" t="s">
        <v>133</v>
      </c>
      <c r="AB40" s="95" t="s">
        <v>133</v>
      </c>
      <c r="AC40" s="50" t="s">
        <v>133</v>
      </c>
      <c r="AD40" s="51"/>
      <c r="AE40" s="53"/>
      <c r="AF40" s="48" t="s">
        <v>134</v>
      </c>
      <c r="AG40" s="56" t="s">
        <v>133</v>
      </c>
      <c r="AH40" s="92"/>
      <c r="AI40" s="51"/>
      <c r="AJ40" s="53"/>
    </row>
    <row r="41" spans="1:36" ht="112.5" customHeight="1" x14ac:dyDescent="0.25">
      <c r="A41" s="48">
        <v>7</v>
      </c>
      <c r="B41" s="49">
        <v>41810</v>
      </c>
      <c r="C41" s="50" t="s">
        <v>274</v>
      </c>
      <c r="D41" s="51" t="s">
        <v>328</v>
      </c>
      <c r="E41" s="49">
        <v>41794</v>
      </c>
      <c r="F41" s="50">
        <v>95</v>
      </c>
      <c r="G41" s="65" t="s">
        <v>380</v>
      </c>
      <c r="H41" s="53" t="s">
        <v>278</v>
      </c>
      <c r="I41" s="54" t="s">
        <v>374</v>
      </c>
      <c r="J41" s="51" t="s">
        <v>375</v>
      </c>
      <c r="K41" s="50">
        <v>1</v>
      </c>
      <c r="L41" s="50" t="s">
        <v>173</v>
      </c>
      <c r="M41" s="51" t="s">
        <v>376</v>
      </c>
      <c r="N41" s="55">
        <v>1</v>
      </c>
      <c r="O41" s="49">
        <v>41821</v>
      </c>
      <c r="P41" s="49">
        <v>42174</v>
      </c>
      <c r="Q41" s="56" t="str">
        <f>IF(H41="","",VLOOKUP(H41,#REF!,2,FALSE))</f>
        <v>Secretario General</v>
      </c>
      <c r="R41" s="51" t="s">
        <v>282</v>
      </c>
      <c r="S41" s="51" t="s">
        <v>377</v>
      </c>
      <c r="T41" s="51" t="s">
        <v>378</v>
      </c>
      <c r="U41" s="51" t="s">
        <v>282</v>
      </c>
      <c r="V41" s="51" t="s">
        <v>155</v>
      </c>
      <c r="W41" s="57" t="s">
        <v>156</v>
      </c>
      <c r="X41" s="61"/>
      <c r="Y41" s="51"/>
      <c r="Z41" s="50"/>
      <c r="AA41" s="62" t="s">
        <v>133</v>
      </c>
      <c r="AB41" s="95" t="s">
        <v>133</v>
      </c>
      <c r="AC41" s="50" t="s">
        <v>133</v>
      </c>
      <c r="AD41" s="51"/>
      <c r="AE41" s="53"/>
      <c r="AF41" s="48" t="s">
        <v>134</v>
      </c>
      <c r="AG41" s="56" t="s">
        <v>133</v>
      </c>
      <c r="AH41" s="92"/>
      <c r="AI41" s="51"/>
      <c r="AJ41" s="53"/>
    </row>
    <row r="42" spans="1:36" ht="112.5" customHeight="1" x14ac:dyDescent="0.25">
      <c r="A42" s="48">
        <v>7</v>
      </c>
      <c r="B42" s="49">
        <v>41810</v>
      </c>
      <c r="C42" s="50" t="s">
        <v>274</v>
      </c>
      <c r="D42" s="51" t="s">
        <v>328</v>
      </c>
      <c r="E42" s="49">
        <v>41794</v>
      </c>
      <c r="F42" s="50">
        <v>101</v>
      </c>
      <c r="G42" s="65" t="s">
        <v>381</v>
      </c>
      <c r="H42" s="53" t="s">
        <v>278</v>
      </c>
      <c r="I42" s="54" t="s">
        <v>382</v>
      </c>
      <c r="J42" s="51" t="s">
        <v>383</v>
      </c>
      <c r="K42" s="50">
        <v>1</v>
      </c>
      <c r="L42" s="50" t="s">
        <v>173</v>
      </c>
      <c r="M42" s="51" t="s">
        <v>352</v>
      </c>
      <c r="N42" s="55">
        <v>1</v>
      </c>
      <c r="O42" s="49">
        <v>41821</v>
      </c>
      <c r="P42" s="49">
        <v>42174</v>
      </c>
      <c r="Q42" s="56" t="str">
        <f>IF(H42="","",VLOOKUP(H42,#REF!,2,FALSE))</f>
        <v>Secretario General</v>
      </c>
      <c r="R42" s="51" t="s">
        <v>282</v>
      </c>
      <c r="S42" s="51" t="s">
        <v>283</v>
      </c>
      <c r="T42" s="51" t="s">
        <v>284</v>
      </c>
      <c r="U42" s="51" t="s">
        <v>285</v>
      </c>
      <c r="V42" s="51" t="s">
        <v>119</v>
      </c>
      <c r="W42" s="57" t="s">
        <v>120</v>
      </c>
      <c r="X42" s="61"/>
      <c r="Y42" s="51"/>
      <c r="Z42" s="50"/>
      <c r="AA42" s="62" t="s">
        <v>133</v>
      </c>
      <c r="AB42" s="95" t="s">
        <v>133</v>
      </c>
      <c r="AC42" s="50" t="s">
        <v>133</v>
      </c>
      <c r="AD42" s="51"/>
      <c r="AE42" s="53"/>
      <c r="AF42" s="48" t="s">
        <v>134</v>
      </c>
      <c r="AG42" s="56" t="s">
        <v>133</v>
      </c>
      <c r="AH42" s="92"/>
      <c r="AI42" s="51"/>
      <c r="AJ42" s="53"/>
    </row>
    <row r="43" spans="1:36" ht="112.5" customHeight="1" x14ac:dyDescent="0.25">
      <c r="A43" s="48">
        <v>7</v>
      </c>
      <c r="B43" s="49">
        <v>41810</v>
      </c>
      <c r="C43" s="50" t="s">
        <v>274</v>
      </c>
      <c r="D43" s="51" t="s">
        <v>328</v>
      </c>
      <c r="E43" s="49">
        <v>41794</v>
      </c>
      <c r="F43" s="50">
        <v>114</v>
      </c>
      <c r="G43" s="65" t="s">
        <v>384</v>
      </c>
      <c r="H43" s="53" t="s">
        <v>355</v>
      </c>
      <c r="I43" s="54" t="s">
        <v>385</v>
      </c>
      <c r="J43" s="51" t="s">
        <v>386</v>
      </c>
      <c r="K43" s="50">
        <v>7</v>
      </c>
      <c r="L43" s="50" t="s">
        <v>173</v>
      </c>
      <c r="M43" s="51" t="s">
        <v>358</v>
      </c>
      <c r="N43" s="55">
        <v>1</v>
      </c>
      <c r="O43" s="49">
        <v>41821</v>
      </c>
      <c r="P43" s="49">
        <v>42035</v>
      </c>
      <c r="Q43" s="56" t="str">
        <f>IF(H43="","",VLOOKUP(H43,#REF!,2,FALSE))</f>
        <v>Jefe Oficina de Control Interno</v>
      </c>
      <c r="R43" s="51" t="s">
        <v>163</v>
      </c>
      <c r="S43" s="51" t="s">
        <v>359</v>
      </c>
      <c r="T43" s="51" t="s">
        <v>360</v>
      </c>
      <c r="U43" s="51" t="s">
        <v>163</v>
      </c>
      <c r="V43" s="51" t="s">
        <v>119</v>
      </c>
      <c r="W43" s="57" t="s">
        <v>120</v>
      </c>
      <c r="X43" s="61"/>
      <c r="Y43" s="51"/>
      <c r="Z43" s="50"/>
      <c r="AA43" s="62" t="s">
        <v>133</v>
      </c>
      <c r="AB43" s="95" t="s">
        <v>133</v>
      </c>
      <c r="AC43" s="50" t="s">
        <v>133</v>
      </c>
      <c r="AD43" s="51"/>
      <c r="AE43" s="53"/>
      <c r="AF43" s="48" t="s">
        <v>134</v>
      </c>
      <c r="AG43" s="56" t="s">
        <v>133</v>
      </c>
      <c r="AH43" s="92"/>
      <c r="AI43" s="51"/>
      <c r="AJ43" s="53"/>
    </row>
    <row r="44" spans="1:36" ht="112.5" customHeight="1" x14ac:dyDescent="0.25">
      <c r="A44" s="48">
        <v>7</v>
      </c>
      <c r="B44" s="49">
        <v>41810</v>
      </c>
      <c r="C44" s="50" t="s">
        <v>274</v>
      </c>
      <c r="D44" s="51" t="s">
        <v>328</v>
      </c>
      <c r="E44" s="49">
        <v>41794</v>
      </c>
      <c r="F44" s="50">
        <v>114</v>
      </c>
      <c r="G44" s="65" t="s">
        <v>384</v>
      </c>
      <c r="H44" s="53" t="s">
        <v>278</v>
      </c>
      <c r="I44" s="54" t="s">
        <v>363</v>
      </c>
      <c r="J44" s="51" t="s">
        <v>387</v>
      </c>
      <c r="K44" s="50">
        <v>2</v>
      </c>
      <c r="L44" s="50" t="s">
        <v>173</v>
      </c>
      <c r="M44" s="51" t="s">
        <v>388</v>
      </c>
      <c r="N44" s="55">
        <v>1</v>
      </c>
      <c r="O44" s="49">
        <v>41821</v>
      </c>
      <c r="P44" s="49">
        <v>42035</v>
      </c>
      <c r="Q44" s="56" t="str">
        <f>IF(H44="","",VLOOKUP(H44,#REF!,2,FALSE))</f>
        <v>Secretario General</v>
      </c>
      <c r="R44" s="51" t="s">
        <v>282</v>
      </c>
      <c r="S44" s="51" t="s">
        <v>283</v>
      </c>
      <c r="T44" s="51" t="s">
        <v>284</v>
      </c>
      <c r="U44" s="51" t="s">
        <v>285</v>
      </c>
      <c r="V44" s="51" t="s">
        <v>119</v>
      </c>
      <c r="W44" s="57" t="s">
        <v>120</v>
      </c>
      <c r="X44" s="61"/>
      <c r="Y44" s="51"/>
      <c r="Z44" s="50"/>
      <c r="AA44" s="62" t="s">
        <v>133</v>
      </c>
      <c r="AB44" s="95" t="s">
        <v>133</v>
      </c>
      <c r="AC44" s="50" t="s">
        <v>133</v>
      </c>
      <c r="AD44" s="51"/>
      <c r="AE44" s="53"/>
      <c r="AF44" s="48" t="s">
        <v>134</v>
      </c>
      <c r="AG44" s="56" t="s">
        <v>133</v>
      </c>
      <c r="AH44" s="92"/>
      <c r="AI44" s="51"/>
      <c r="AJ44" s="53"/>
    </row>
    <row r="45" spans="1:36" ht="112.5" customHeight="1" x14ac:dyDescent="0.25">
      <c r="A45" s="48">
        <v>7</v>
      </c>
      <c r="B45" s="49">
        <v>41810</v>
      </c>
      <c r="C45" s="50" t="s">
        <v>274</v>
      </c>
      <c r="D45" s="51" t="s">
        <v>328</v>
      </c>
      <c r="E45" s="49">
        <v>41794</v>
      </c>
      <c r="F45" s="50">
        <v>123</v>
      </c>
      <c r="G45" s="65" t="s">
        <v>390</v>
      </c>
      <c r="H45" s="53" t="s">
        <v>330</v>
      </c>
      <c r="I45" s="54" t="s">
        <v>391</v>
      </c>
      <c r="J45" s="51" t="s">
        <v>392</v>
      </c>
      <c r="K45" s="50">
        <v>1</v>
      </c>
      <c r="L45" s="50" t="s">
        <v>173</v>
      </c>
      <c r="M45" s="51" t="s">
        <v>393</v>
      </c>
      <c r="N45" s="55">
        <v>1</v>
      </c>
      <c r="O45" s="49">
        <v>41897</v>
      </c>
      <c r="P45" s="49">
        <v>42155</v>
      </c>
      <c r="Q45" s="56" t="str">
        <f>IF(H45="","",VLOOKUP(H45,#REF!,2,FALSE))</f>
        <v>Gerente General</v>
      </c>
      <c r="R45" s="51" t="s">
        <v>334</v>
      </c>
      <c r="S45" s="51" t="s">
        <v>394</v>
      </c>
      <c r="T45" s="51" t="s">
        <v>395</v>
      </c>
      <c r="U45" s="51" t="s">
        <v>396</v>
      </c>
      <c r="V45" s="51" t="s">
        <v>119</v>
      </c>
      <c r="W45" s="57" t="s">
        <v>120</v>
      </c>
      <c r="X45" s="61"/>
      <c r="Y45" s="51"/>
      <c r="Z45" s="50"/>
      <c r="AA45" s="62" t="s">
        <v>133</v>
      </c>
      <c r="AB45" s="95" t="s">
        <v>133</v>
      </c>
      <c r="AC45" s="50" t="s">
        <v>133</v>
      </c>
      <c r="AD45" s="51"/>
      <c r="AE45" s="53"/>
      <c r="AF45" s="48" t="s">
        <v>134</v>
      </c>
      <c r="AG45" s="56" t="s">
        <v>133</v>
      </c>
      <c r="AH45" s="92"/>
      <c r="AI45" s="51"/>
      <c r="AJ45" s="53"/>
    </row>
    <row r="46" spans="1:36" ht="112.5" customHeight="1" x14ac:dyDescent="0.25">
      <c r="A46" s="48">
        <v>7</v>
      </c>
      <c r="B46" s="49">
        <v>41810</v>
      </c>
      <c r="C46" s="50" t="s">
        <v>274</v>
      </c>
      <c r="D46" s="51" t="s">
        <v>328</v>
      </c>
      <c r="E46" s="49">
        <v>41794</v>
      </c>
      <c r="F46" s="50">
        <v>123</v>
      </c>
      <c r="G46" s="65" t="s">
        <v>390</v>
      </c>
      <c r="H46" s="53" t="s">
        <v>330</v>
      </c>
      <c r="I46" s="54" t="s">
        <v>398</v>
      </c>
      <c r="J46" s="51" t="s">
        <v>399</v>
      </c>
      <c r="K46" s="50">
        <v>1</v>
      </c>
      <c r="L46" s="50" t="s">
        <v>173</v>
      </c>
      <c r="M46" s="51" t="s">
        <v>400</v>
      </c>
      <c r="N46" s="55">
        <v>1</v>
      </c>
      <c r="O46" s="49">
        <v>41821</v>
      </c>
      <c r="P46" s="49">
        <v>42174</v>
      </c>
      <c r="Q46" s="56" t="str">
        <f>IF(H46="","",VLOOKUP(H46,#REF!,2,FALSE))</f>
        <v>Gerente General</v>
      </c>
      <c r="R46" s="51" t="s">
        <v>334</v>
      </c>
      <c r="S46" s="51" t="s">
        <v>153</v>
      </c>
      <c r="T46" s="51" t="s">
        <v>401</v>
      </c>
      <c r="U46" s="51" t="s">
        <v>138</v>
      </c>
      <c r="V46" s="51" t="s">
        <v>155</v>
      </c>
      <c r="W46" s="57" t="s">
        <v>156</v>
      </c>
      <c r="X46" s="61"/>
      <c r="Y46" s="51"/>
      <c r="Z46" s="50"/>
      <c r="AA46" s="62" t="s">
        <v>133</v>
      </c>
      <c r="AB46" s="95" t="s">
        <v>133</v>
      </c>
      <c r="AC46" s="50" t="s">
        <v>133</v>
      </c>
      <c r="AD46" s="51"/>
      <c r="AE46" s="53"/>
      <c r="AF46" s="48" t="s">
        <v>134</v>
      </c>
      <c r="AG46" s="56" t="s">
        <v>133</v>
      </c>
      <c r="AH46" s="92"/>
      <c r="AI46" s="51"/>
      <c r="AJ46" s="53"/>
    </row>
    <row r="47" spans="1:36" ht="112.5" customHeight="1" x14ac:dyDescent="0.25">
      <c r="A47" s="48">
        <v>7</v>
      </c>
      <c r="B47" s="49">
        <v>41810</v>
      </c>
      <c r="C47" s="50" t="s">
        <v>274</v>
      </c>
      <c r="D47" s="51" t="s">
        <v>328</v>
      </c>
      <c r="E47" s="49">
        <v>41794</v>
      </c>
      <c r="F47" s="50">
        <v>133</v>
      </c>
      <c r="G47" s="65" t="s">
        <v>403</v>
      </c>
      <c r="H47" s="53" t="s">
        <v>330</v>
      </c>
      <c r="I47" s="54" t="s">
        <v>398</v>
      </c>
      <c r="J47" s="51" t="s">
        <v>399</v>
      </c>
      <c r="K47" s="50">
        <v>1</v>
      </c>
      <c r="L47" s="50" t="s">
        <v>173</v>
      </c>
      <c r="M47" s="51" t="s">
        <v>400</v>
      </c>
      <c r="N47" s="55">
        <v>1</v>
      </c>
      <c r="O47" s="49">
        <v>41821</v>
      </c>
      <c r="P47" s="49">
        <v>42174</v>
      </c>
      <c r="Q47" s="56" t="str">
        <f>IF(H47="","",VLOOKUP(H47,#REF!,2,FALSE))</f>
        <v>Gerente General</v>
      </c>
      <c r="R47" s="51" t="s">
        <v>334</v>
      </c>
      <c r="S47" s="51" t="s">
        <v>153</v>
      </c>
      <c r="T47" s="51" t="s">
        <v>401</v>
      </c>
      <c r="U47" s="51" t="s">
        <v>138</v>
      </c>
      <c r="V47" s="51" t="s">
        <v>155</v>
      </c>
      <c r="W47" s="57" t="s">
        <v>156</v>
      </c>
      <c r="X47" s="61"/>
      <c r="Y47" s="51"/>
      <c r="Z47" s="50"/>
      <c r="AA47" s="62" t="s">
        <v>133</v>
      </c>
      <c r="AB47" s="95" t="s">
        <v>133</v>
      </c>
      <c r="AC47" s="50" t="s">
        <v>133</v>
      </c>
      <c r="AD47" s="51"/>
      <c r="AE47" s="53"/>
      <c r="AF47" s="48" t="s">
        <v>134</v>
      </c>
      <c r="AG47" s="56" t="s">
        <v>133</v>
      </c>
      <c r="AH47" s="92"/>
      <c r="AI47" s="51"/>
      <c r="AJ47" s="53"/>
    </row>
    <row r="48" spans="1:36" ht="112.5" customHeight="1" x14ac:dyDescent="0.25">
      <c r="A48" s="48">
        <v>7</v>
      </c>
      <c r="B48" s="49">
        <v>41810</v>
      </c>
      <c r="C48" s="50" t="s">
        <v>274</v>
      </c>
      <c r="D48" s="51" t="s">
        <v>328</v>
      </c>
      <c r="E48" s="49">
        <v>41794</v>
      </c>
      <c r="F48" s="50">
        <v>156</v>
      </c>
      <c r="G48" s="65" t="s">
        <v>404</v>
      </c>
      <c r="H48" s="53" t="s">
        <v>330</v>
      </c>
      <c r="I48" s="54" t="s">
        <v>405</v>
      </c>
      <c r="J48" s="51" t="s">
        <v>406</v>
      </c>
      <c r="K48" s="50">
        <v>2</v>
      </c>
      <c r="L48" s="50" t="s">
        <v>173</v>
      </c>
      <c r="M48" s="51" t="s">
        <v>407</v>
      </c>
      <c r="N48" s="55">
        <v>1</v>
      </c>
      <c r="O48" s="49">
        <v>42005</v>
      </c>
      <c r="P48" s="49">
        <v>42035</v>
      </c>
      <c r="Q48" s="56" t="str">
        <f>IF(H48="","",VLOOKUP(H48,#REF!,2,FALSE))</f>
        <v>Gerente General</v>
      </c>
      <c r="R48" s="51" t="s">
        <v>334</v>
      </c>
      <c r="S48" s="51" t="s">
        <v>335</v>
      </c>
      <c r="T48" s="51" t="s">
        <v>336</v>
      </c>
      <c r="U48" s="51" t="s">
        <v>337</v>
      </c>
      <c r="V48" s="51" t="s">
        <v>119</v>
      </c>
      <c r="W48" s="57" t="s">
        <v>120</v>
      </c>
      <c r="X48" s="61"/>
      <c r="Y48" s="51"/>
      <c r="Z48" s="50"/>
      <c r="AA48" s="62" t="s">
        <v>133</v>
      </c>
      <c r="AB48" s="95" t="s">
        <v>133</v>
      </c>
      <c r="AC48" s="50" t="s">
        <v>133</v>
      </c>
      <c r="AD48" s="51"/>
      <c r="AE48" s="53"/>
      <c r="AF48" s="48" t="s">
        <v>134</v>
      </c>
      <c r="AG48" s="56" t="s">
        <v>133</v>
      </c>
      <c r="AH48" s="92"/>
      <c r="AI48" s="51"/>
      <c r="AJ48" s="53"/>
    </row>
    <row r="49" spans="1:36" ht="112.5" customHeight="1" x14ac:dyDescent="0.25">
      <c r="A49" s="48">
        <v>7</v>
      </c>
      <c r="B49" s="49">
        <v>41810</v>
      </c>
      <c r="C49" s="50" t="s">
        <v>274</v>
      </c>
      <c r="D49" s="51" t="s">
        <v>328</v>
      </c>
      <c r="E49" s="49">
        <v>41794</v>
      </c>
      <c r="F49" s="50">
        <v>160</v>
      </c>
      <c r="G49" s="65" t="s">
        <v>409</v>
      </c>
      <c r="H49" s="53" t="s">
        <v>410</v>
      </c>
      <c r="I49" s="54" t="s">
        <v>411</v>
      </c>
      <c r="J49" s="51" t="s">
        <v>412</v>
      </c>
      <c r="K49" s="50">
        <v>3</v>
      </c>
      <c r="L49" s="50" t="s">
        <v>173</v>
      </c>
      <c r="M49" s="51" t="s">
        <v>413</v>
      </c>
      <c r="N49" s="55">
        <v>1</v>
      </c>
      <c r="O49" s="49">
        <v>41821</v>
      </c>
      <c r="P49" s="49">
        <v>42174</v>
      </c>
      <c r="Q49" s="56" t="str">
        <f>IF(H49="","",VLOOKUP(H49,#REF!,2,FALSE))</f>
        <v>Subdirector Financiero</v>
      </c>
      <c r="R49" s="51" t="s">
        <v>414</v>
      </c>
      <c r="S49" s="51" t="s">
        <v>415</v>
      </c>
      <c r="T49" s="51" t="s">
        <v>416</v>
      </c>
      <c r="U49" s="51" t="s">
        <v>414</v>
      </c>
      <c r="V49" s="51" t="s">
        <v>417</v>
      </c>
      <c r="W49" s="57" t="s">
        <v>120</v>
      </c>
      <c r="X49" s="61"/>
      <c r="Y49" s="51"/>
      <c r="Z49" s="50"/>
      <c r="AA49" s="62" t="s">
        <v>133</v>
      </c>
      <c r="AB49" s="95" t="s">
        <v>133</v>
      </c>
      <c r="AC49" s="50" t="s">
        <v>133</v>
      </c>
      <c r="AD49" s="51"/>
      <c r="AE49" s="53"/>
      <c r="AF49" s="48" t="s">
        <v>134</v>
      </c>
      <c r="AG49" s="56" t="s">
        <v>133</v>
      </c>
      <c r="AH49" s="92"/>
      <c r="AI49" s="51"/>
      <c r="AJ49" s="53"/>
    </row>
    <row r="50" spans="1:36" ht="112.5" customHeight="1" x14ac:dyDescent="0.25">
      <c r="A50" s="48">
        <v>7</v>
      </c>
      <c r="B50" s="49">
        <v>41810</v>
      </c>
      <c r="C50" s="50" t="s">
        <v>274</v>
      </c>
      <c r="D50" s="51" t="s">
        <v>328</v>
      </c>
      <c r="E50" s="49">
        <v>41794</v>
      </c>
      <c r="F50" s="50">
        <v>195</v>
      </c>
      <c r="G50" s="65" t="s">
        <v>419</v>
      </c>
      <c r="H50" s="53" t="s">
        <v>112</v>
      </c>
      <c r="I50" s="54" t="s">
        <v>420</v>
      </c>
      <c r="J50" s="51" t="s">
        <v>421</v>
      </c>
      <c r="K50" s="50">
        <v>1</v>
      </c>
      <c r="L50" s="50" t="s">
        <v>173</v>
      </c>
      <c r="M50" s="51" t="s">
        <v>422</v>
      </c>
      <c r="N50" s="55">
        <v>1</v>
      </c>
      <c r="O50" s="49">
        <v>41821</v>
      </c>
      <c r="P50" s="49">
        <v>42174</v>
      </c>
      <c r="Q50" s="56" t="str">
        <f>IF(H50="","",VLOOKUP(H50,#REF!,2,FALSE))</f>
        <v>Director Operativo</v>
      </c>
      <c r="R50" s="51" t="s">
        <v>115</v>
      </c>
      <c r="S50" s="51" t="s">
        <v>423</v>
      </c>
      <c r="T50" s="51" t="s">
        <v>424</v>
      </c>
      <c r="U50" s="51" t="s">
        <v>115</v>
      </c>
      <c r="V50" s="51" t="s">
        <v>119</v>
      </c>
      <c r="W50" s="57" t="s">
        <v>120</v>
      </c>
      <c r="X50" s="61"/>
      <c r="Y50" s="51"/>
      <c r="Z50" s="50"/>
      <c r="AA50" s="62" t="s">
        <v>133</v>
      </c>
      <c r="AB50" s="95" t="s">
        <v>133</v>
      </c>
      <c r="AC50" s="50" t="s">
        <v>133</v>
      </c>
      <c r="AD50" s="51"/>
      <c r="AE50" s="53"/>
      <c r="AF50" s="48" t="s">
        <v>134</v>
      </c>
      <c r="AG50" s="56" t="s">
        <v>133</v>
      </c>
      <c r="AH50" s="92"/>
      <c r="AI50" s="51"/>
      <c r="AJ50" s="53"/>
    </row>
    <row r="51" spans="1:36" ht="112.5" customHeight="1" x14ac:dyDescent="0.25">
      <c r="A51" s="48">
        <v>7</v>
      </c>
      <c r="B51" s="49">
        <v>41803</v>
      </c>
      <c r="C51" s="50" t="s">
        <v>274</v>
      </c>
      <c r="D51" s="51" t="s">
        <v>328</v>
      </c>
      <c r="E51" s="49">
        <v>41803</v>
      </c>
      <c r="F51" s="50">
        <v>28</v>
      </c>
      <c r="G51" s="65" t="s">
        <v>426</v>
      </c>
      <c r="H51" s="53" t="s">
        <v>278</v>
      </c>
      <c r="I51" s="54" t="s">
        <v>298</v>
      </c>
      <c r="J51" s="51" t="s">
        <v>299</v>
      </c>
      <c r="K51" s="50">
        <v>1</v>
      </c>
      <c r="L51" s="50" t="s">
        <v>173</v>
      </c>
      <c r="M51" s="51" t="s">
        <v>281</v>
      </c>
      <c r="N51" s="55">
        <v>1</v>
      </c>
      <c r="O51" s="49">
        <v>42268</v>
      </c>
      <c r="P51" s="49">
        <v>42449</v>
      </c>
      <c r="Q51" s="56" t="str">
        <f>IF(H51="","",VLOOKUP(H51,#REF!,2,FALSE))</f>
        <v>Secretario General</v>
      </c>
      <c r="R51" s="51" t="s">
        <v>282</v>
      </c>
      <c r="S51" s="51" t="s">
        <v>283</v>
      </c>
      <c r="T51" s="51" t="s">
        <v>284</v>
      </c>
      <c r="U51" s="51" t="s">
        <v>285</v>
      </c>
      <c r="V51" s="51" t="s">
        <v>155</v>
      </c>
      <c r="W51" s="57" t="s">
        <v>156</v>
      </c>
      <c r="X51" s="61">
        <v>42296</v>
      </c>
      <c r="Y51" s="51" t="s">
        <v>301</v>
      </c>
      <c r="Z51" s="50">
        <v>0</v>
      </c>
      <c r="AA51" s="62">
        <v>0</v>
      </c>
      <c r="AB51" s="95" t="s">
        <v>427</v>
      </c>
      <c r="AC51" s="50" t="s">
        <v>264</v>
      </c>
      <c r="AD51" s="51" t="s">
        <v>302</v>
      </c>
      <c r="AE51" s="53" t="s">
        <v>145</v>
      </c>
      <c r="AF51" s="48" t="s">
        <v>149</v>
      </c>
      <c r="AG51" s="56" t="s">
        <v>133</v>
      </c>
      <c r="AH51" s="92"/>
      <c r="AI51" s="51"/>
      <c r="AJ51" s="53"/>
    </row>
    <row r="52" spans="1:36" ht="112.5" customHeight="1" x14ac:dyDescent="0.25">
      <c r="A52" s="48">
        <v>7</v>
      </c>
      <c r="B52" s="49">
        <v>41803</v>
      </c>
      <c r="C52" s="50" t="s">
        <v>274</v>
      </c>
      <c r="D52" s="51" t="s">
        <v>328</v>
      </c>
      <c r="E52" s="49">
        <v>41803</v>
      </c>
      <c r="F52" s="50">
        <v>33</v>
      </c>
      <c r="G52" s="52" t="s">
        <v>438</v>
      </c>
      <c r="H52" s="53" t="s">
        <v>278</v>
      </c>
      <c r="I52" s="54" t="s">
        <v>298</v>
      </c>
      <c r="J52" s="51" t="s">
        <v>439</v>
      </c>
      <c r="K52" s="50">
        <v>1</v>
      </c>
      <c r="L52" s="50" t="s">
        <v>173</v>
      </c>
      <c r="M52" s="51" t="s">
        <v>281</v>
      </c>
      <c r="N52" s="55">
        <v>1</v>
      </c>
      <c r="O52" s="49">
        <v>42268</v>
      </c>
      <c r="P52" s="49">
        <v>42449</v>
      </c>
      <c r="Q52" s="56" t="str">
        <f>IF(H52="","",VLOOKUP(H52,#REF!,2,FALSE))</f>
        <v>Secretario General</v>
      </c>
      <c r="R52" s="51" t="s">
        <v>282</v>
      </c>
      <c r="S52" s="51" t="s">
        <v>283</v>
      </c>
      <c r="T52" s="51" t="s">
        <v>284</v>
      </c>
      <c r="U52" s="51" t="s">
        <v>285</v>
      </c>
      <c r="V52" s="51" t="s">
        <v>155</v>
      </c>
      <c r="W52" s="57" t="s">
        <v>156</v>
      </c>
      <c r="X52" s="61">
        <v>42296</v>
      </c>
      <c r="Y52" s="51" t="s">
        <v>291</v>
      </c>
      <c r="Z52" s="50">
        <v>0</v>
      </c>
      <c r="AA52" s="62">
        <v>0</v>
      </c>
      <c r="AB52" s="95">
        <v>0.7</v>
      </c>
      <c r="AC52" s="50" t="s">
        <v>264</v>
      </c>
      <c r="AD52" s="51" t="s">
        <v>292</v>
      </c>
      <c r="AE52" s="53" t="s">
        <v>145</v>
      </c>
      <c r="AF52" s="48" t="s">
        <v>149</v>
      </c>
      <c r="AG52" s="56" t="s">
        <v>133</v>
      </c>
      <c r="AH52" s="92"/>
      <c r="AI52" s="51"/>
      <c r="AJ52" s="53"/>
    </row>
    <row r="53" spans="1:36" ht="112.5" customHeight="1" x14ac:dyDescent="0.25">
      <c r="A53" s="48">
        <v>7</v>
      </c>
      <c r="B53" s="49">
        <v>41803</v>
      </c>
      <c r="C53" s="50" t="s">
        <v>274</v>
      </c>
      <c r="D53" s="51" t="s">
        <v>328</v>
      </c>
      <c r="E53" s="49">
        <v>41803</v>
      </c>
      <c r="F53" s="50">
        <v>35</v>
      </c>
      <c r="G53" s="52" t="s">
        <v>443</v>
      </c>
      <c r="H53" s="53" t="s">
        <v>278</v>
      </c>
      <c r="I53" s="54" t="s">
        <v>298</v>
      </c>
      <c r="J53" s="51" t="s">
        <v>299</v>
      </c>
      <c r="K53" s="50">
        <v>1</v>
      </c>
      <c r="L53" s="50" t="s">
        <v>173</v>
      </c>
      <c r="M53" s="51" t="s">
        <v>281</v>
      </c>
      <c r="N53" s="55">
        <v>1</v>
      </c>
      <c r="O53" s="49">
        <v>42268</v>
      </c>
      <c r="P53" s="49">
        <v>42449</v>
      </c>
      <c r="Q53" s="56" t="str">
        <f>IF(H53="","",VLOOKUP(H53,#REF!,2,FALSE))</f>
        <v>Secretario General</v>
      </c>
      <c r="R53" s="51" t="s">
        <v>282</v>
      </c>
      <c r="S53" s="51" t="s">
        <v>283</v>
      </c>
      <c r="T53" s="51" t="s">
        <v>284</v>
      </c>
      <c r="U53" s="51" t="s">
        <v>285</v>
      </c>
      <c r="V53" s="51" t="s">
        <v>155</v>
      </c>
      <c r="W53" s="57" t="s">
        <v>156</v>
      </c>
      <c r="X53" s="61">
        <v>42296</v>
      </c>
      <c r="Y53" s="51" t="s">
        <v>301</v>
      </c>
      <c r="Z53" s="50">
        <v>0</v>
      </c>
      <c r="AA53" s="62">
        <v>0</v>
      </c>
      <c r="AB53" s="95">
        <v>0.7</v>
      </c>
      <c r="AC53" s="50" t="s">
        <v>264</v>
      </c>
      <c r="AD53" s="51" t="s">
        <v>302</v>
      </c>
      <c r="AE53" s="53" t="s">
        <v>145</v>
      </c>
      <c r="AF53" s="48" t="s">
        <v>149</v>
      </c>
      <c r="AG53" s="56" t="s">
        <v>133</v>
      </c>
      <c r="AH53" s="92"/>
      <c r="AI53" s="51"/>
      <c r="AJ53" s="53"/>
    </row>
    <row r="54" spans="1:36" ht="112.5" customHeight="1" x14ac:dyDescent="0.25">
      <c r="A54" s="48">
        <v>7</v>
      </c>
      <c r="B54" s="49">
        <v>41803</v>
      </c>
      <c r="C54" s="50" t="s">
        <v>274</v>
      </c>
      <c r="D54" s="51" t="s">
        <v>328</v>
      </c>
      <c r="E54" s="49">
        <v>41803</v>
      </c>
      <c r="F54" s="50">
        <v>73</v>
      </c>
      <c r="G54" s="52" t="s">
        <v>444</v>
      </c>
      <c r="H54" s="53" t="s">
        <v>278</v>
      </c>
      <c r="I54" s="54" t="s">
        <v>298</v>
      </c>
      <c r="J54" s="51" t="s">
        <v>299</v>
      </c>
      <c r="K54" s="50">
        <v>1</v>
      </c>
      <c r="L54" s="50" t="s">
        <v>173</v>
      </c>
      <c r="M54" s="51" t="s">
        <v>281</v>
      </c>
      <c r="N54" s="55">
        <v>1</v>
      </c>
      <c r="O54" s="49">
        <v>42268</v>
      </c>
      <c r="P54" s="49">
        <v>42449</v>
      </c>
      <c r="Q54" s="56" t="str">
        <f>IF(H54="","",VLOOKUP(H54,#REF!,2,FALSE))</f>
        <v>Secretario General</v>
      </c>
      <c r="R54" s="51" t="s">
        <v>282</v>
      </c>
      <c r="S54" s="51" t="s">
        <v>283</v>
      </c>
      <c r="T54" s="51" t="s">
        <v>284</v>
      </c>
      <c r="U54" s="51" t="s">
        <v>285</v>
      </c>
      <c r="V54" s="51" t="s">
        <v>155</v>
      </c>
      <c r="W54" s="57" t="s">
        <v>156</v>
      </c>
      <c r="X54" s="61">
        <v>42296</v>
      </c>
      <c r="Y54" s="51" t="s">
        <v>301</v>
      </c>
      <c r="Z54" s="50">
        <v>0</v>
      </c>
      <c r="AA54" s="62">
        <v>0</v>
      </c>
      <c r="AB54" s="95">
        <v>0.7</v>
      </c>
      <c r="AC54" s="50" t="s">
        <v>264</v>
      </c>
      <c r="AD54" s="51" t="s">
        <v>302</v>
      </c>
      <c r="AE54" s="53" t="s">
        <v>145</v>
      </c>
      <c r="AF54" s="48" t="s">
        <v>149</v>
      </c>
      <c r="AG54" s="56" t="s">
        <v>133</v>
      </c>
      <c r="AH54" s="92"/>
      <c r="AI54" s="51"/>
      <c r="AJ54" s="53"/>
    </row>
    <row r="55" spans="1:36" ht="112.5" customHeight="1" x14ac:dyDescent="0.25">
      <c r="A55" s="48">
        <v>7</v>
      </c>
      <c r="B55" s="49">
        <v>41803</v>
      </c>
      <c r="C55" s="50" t="s">
        <v>274</v>
      </c>
      <c r="D55" s="51" t="s">
        <v>328</v>
      </c>
      <c r="E55" s="49">
        <v>41803</v>
      </c>
      <c r="F55" s="50">
        <v>77</v>
      </c>
      <c r="G55" s="52" t="s">
        <v>445</v>
      </c>
      <c r="H55" s="53" t="s">
        <v>278</v>
      </c>
      <c r="I55" s="54" t="s">
        <v>298</v>
      </c>
      <c r="J55" s="51" t="s">
        <v>299</v>
      </c>
      <c r="K55" s="50">
        <v>1</v>
      </c>
      <c r="L55" s="50" t="s">
        <v>173</v>
      </c>
      <c r="M55" s="51" t="s">
        <v>281</v>
      </c>
      <c r="N55" s="55">
        <v>1</v>
      </c>
      <c r="O55" s="49">
        <v>42268</v>
      </c>
      <c r="P55" s="49">
        <v>42449</v>
      </c>
      <c r="Q55" s="56" t="str">
        <f>IF(H55="","",VLOOKUP(H55,#REF!,2,FALSE))</f>
        <v>Secretario General</v>
      </c>
      <c r="R55" s="51" t="s">
        <v>282</v>
      </c>
      <c r="S55" s="51" t="s">
        <v>283</v>
      </c>
      <c r="T55" s="51" t="s">
        <v>284</v>
      </c>
      <c r="U55" s="51" t="s">
        <v>285</v>
      </c>
      <c r="V55" s="51" t="s">
        <v>155</v>
      </c>
      <c r="W55" s="57" t="s">
        <v>156</v>
      </c>
      <c r="X55" s="61">
        <v>42296</v>
      </c>
      <c r="Y55" s="51" t="s">
        <v>301</v>
      </c>
      <c r="Z55" s="50">
        <v>0</v>
      </c>
      <c r="AA55" s="62">
        <v>0</v>
      </c>
      <c r="AB55" s="95">
        <v>0.7</v>
      </c>
      <c r="AC55" s="50" t="s">
        <v>264</v>
      </c>
      <c r="AD55" s="51" t="s">
        <v>302</v>
      </c>
      <c r="AE55" s="53" t="s">
        <v>145</v>
      </c>
      <c r="AF55" s="48" t="s">
        <v>149</v>
      </c>
      <c r="AG55" s="56" t="s">
        <v>133</v>
      </c>
      <c r="AH55" s="92"/>
      <c r="AI55" s="51"/>
      <c r="AJ55" s="53"/>
    </row>
    <row r="56" spans="1:36" ht="112.5" customHeight="1" x14ac:dyDescent="0.25">
      <c r="A56" s="48">
        <v>7</v>
      </c>
      <c r="B56" s="49">
        <v>41803</v>
      </c>
      <c r="C56" s="50" t="s">
        <v>274</v>
      </c>
      <c r="D56" s="51" t="s">
        <v>328</v>
      </c>
      <c r="E56" s="49">
        <v>41803</v>
      </c>
      <c r="F56" s="50">
        <v>98</v>
      </c>
      <c r="G56" s="52" t="s">
        <v>446</v>
      </c>
      <c r="H56" s="53" t="s">
        <v>278</v>
      </c>
      <c r="I56" s="54" t="s">
        <v>298</v>
      </c>
      <c r="J56" s="51" t="s">
        <v>299</v>
      </c>
      <c r="K56" s="50">
        <v>1</v>
      </c>
      <c r="L56" s="50" t="s">
        <v>173</v>
      </c>
      <c r="M56" s="51" t="s">
        <v>281</v>
      </c>
      <c r="N56" s="55">
        <v>1</v>
      </c>
      <c r="O56" s="49">
        <v>42268</v>
      </c>
      <c r="P56" s="49">
        <v>42449</v>
      </c>
      <c r="Q56" s="56" t="str">
        <f>IF(H56="","",VLOOKUP(H56,#REF!,2,FALSE))</f>
        <v>Secretario General</v>
      </c>
      <c r="R56" s="51" t="s">
        <v>282</v>
      </c>
      <c r="S56" s="51" t="s">
        <v>283</v>
      </c>
      <c r="T56" s="51" t="s">
        <v>284</v>
      </c>
      <c r="U56" s="51" t="s">
        <v>285</v>
      </c>
      <c r="V56" s="51" t="s">
        <v>155</v>
      </c>
      <c r="W56" s="57" t="s">
        <v>156</v>
      </c>
      <c r="X56" s="61">
        <v>42296</v>
      </c>
      <c r="Y56" s="51" t="s">
        <v>301</v>
      </c>
      <c r="Z56" s="50">
        <v>0</v>
      </c>
      <c r="AA56" s="62">
        <v>0</v>
      </c>
      <c r="AB56" s="95">
        <v>0.7</v>
      </c>
      <c r="AC56" s="50" t="s">
        <v>264</v>
      </c>
      <c r="AD56" s="51" t="s">
        <v>302</v>
      </c>
      <c r="AE56" s="53" t="s">
        <v>145</v>
      </c>
      <c r="AF56" s="48" t="s">
        <v>149</v>
      </c>
      <c r="AG56" s="56" t="s">
        <v>133</v>
      </c>
      <c r="AH56" s="92"/>
      <c r="AI56" s="51"/>
      <c r="AJ56" s="53"/>
    </row>
    <row r="57" spans="1:36" ht="112.5" customHeight="1" x14ac:dyDescent="0.25">
      <c r="A57" s="48">
        <v>7</v>
      </c>
      <c r="B57" s="49">
        <v>41803</v>
      </c>
      <c r="C57" s="50" t="s">
        <v>274</v>
      </c>
      <c r="D57" s="51" t="s">
        <v>328</v>
      </c>
      <c r="E57" s="49">
        <v>41803</v>
      </c>
      <c r="F57" s="50">
        <v>104</v>
      </c>
      <c r="G57" s="52" t="s">
        <v>449</v>
      </c>
      <c r="H57" s="53" t="s">
        <v>278</v>
      </c>
      <c r="I57" s="54" t="s">
        <v>298</v>
      </c>
      <c r="J57" s="51" t="s">
        <v>299</v>
      </c>
      <c r="K57" s="50">
        <v>1</v>
      </c>
      <c r="L57" s="50" t="s">
        <v>173</v>
      </c>
      <c r="M57" s="51" t="s">
        <v>281</v>
      </c>
      <c r="N57" s="55">
        <v>1</v>
      </c>
      <c r="O57" s="49">
        <v>42268</v>
      </c>
      <c r="P57" s="49">
        <v>42449</v>
      </c>
      <c r="Q57" s="56" t="str">
        <f>IF(H57="","",VLOOKUP(H57,#REF!,2,FALSE))</f>
        <v>Secretario General</v>
      </c>
      <c r="R57" s="51" t="s">
        <v>282</v>
      </c>
      <c r="S57" s="51" t="s">
        <v>283</v>
      </c>
      <c r="T57" s="51" t="s">
        <v>284</v>
      </c>
      <c r="U57" s="51" t="s">
        <v>285</v>
      </c>
      <c r="V57" s="51" t="s">
        <v>155</v>
      </c>
      <c r="W57" s="57" t="s">
        <v>156</v>
      </c>
      <c r="X57" s="61">
        <v>42296</v>
      </c>
      <c r="Y57" s="51" t="s">
        <v>301</v>
      </c>
      <c r="Z57" s="50">
        <v>0</v>
      </c>
      <c r="AA57" s="62">
        <v>0</v>
      </c>
      <c r="AB57" s="95">
        <v>0.7</v>
      </c>
      <c r="AC57" s="50" t="s">
        <v>264</v>
      </c>
      <c r="AD57" s="51" t="s">
        <v>302</v>
      </c>
      <c r="AE57" s="53" t="s">
        <v>145</v>
      </c>
      <c r="AF57" s="48" t="s">
        <v>149</v>
      </c>
      <c r="AG57" s="56" t="s">
        <v>133</v>
      </c>
      <c r="AH57" s="92"/>
      <c r="AI57" s="51"/>
      <c r="AJ57" s="53"/>
    </row>
    <row r="58" spans="1:36" ht="112.5" customHeight="1" x14ac:dyDescent="0.25">
      <c r="A58" s="48">
        <v>7</v>
      </c>
      <c r="B58" s="49">
        <v>41803</v>
      </c>
      <c r="C58" s="50" t="s">
        <v>274</v>
      </c>
      <c r="D58" s="51" t="s">
        <v>328</v>
      </c>
      <c r="E58" s="49">
        <v>41803</v>
      </c>
      <c r="F58" s="50">
        <v>105</v>
      </c>
      <c r="G58" s="52" t="s">
        <v>452</v>
      </c>
      <c r="H58" s="53" t="s">
        <v>278</v>
      </c>
      <c r="I58" s="54" t="s">
        <v>298</v>
      </c>
      <c r="J58" s="51" t="s">
        <v>299</v>
      </c>
      <c r="K58" s="50">
        <v>1</v>
      </c>
      <c r="L58" s="50" t="s">
        <v>173</v>
      </c>
      <c r="M58" s="51" t="s">
        <v>281</v>
      </c>
      <c r="N58" s="55">
        <v>1</v>
      </c>
      <c r="O58" s="49">
        <v>42268</v>
      </c>
      <c r="P58" s="49">
        <v>42449</v>
      </c>
      <c r="Q58" s="56" t="str">
        <f>IF(H58="","",VLOOKUP(H58,#REF!,2,FALSE))</f>
        <v>Secretario General</v>
      </c>
      <c r="R58" s="51" t="s">
        <v>282</v>
      </c>
      <c r="S58" s="51" t="s">
        <v>283</v>
      </c>
      <c r="T58" s="51" t="s">
        <v>284</v>
      </c>
      <c r="U58" s="51" t="s">
        <v>285</v>
      </c>
      <c r="V58" s="51" t="s">
        <v>155</v>
      </c>
      <c r="W58" s="57" t="s">
        <v>156</v>
      </c>
      <c r="X58" s="61">
        <v>42296</v>
      </c>
      <c r="Y58" s="51" t="s">
        <v>301</v>
      </c>
      <c r="Z58" s="50">
        <v>0</v>
      </c>
      <c r="AA58" s="62">
        <v>0</v>
      </c>
      <c r="AB58" s="95" t="s">
        <v>453</v>
      </c>
      <c r="AC58" s="50" t="s">
        <v>264</v>
      </c>
      <c r="AD58" s="51" t="s">
        <v>302</v>
      </c>
      <c r="AE58" s="53" t="s">
        <v>145</v>
      </c>
      <c r="AF58" s="48" t="s">
        <v>149</v>
      </c>
      <c r="AG58" s="56" t="s">
        <v>133</v>
      </c>
      <c r="AH58" s="92"/>
      <c r="AI58" s="51"/>
      <c r="AJ58" s="53"/>
    </row>
    <row r="59" spans="1:36" ht="112.5" customHeight="1" x14ac:dyDescent="0.25">
      <c r="A59" s="48">
        <v>7</v>
      </c>
      <c r="B59" s="49">
        <v>41803</v>
      </c>
      <c r="C59" s="50" t="s">
        <v>274</v>
      </c>
      <c r="D59" s="51" t="s">
        <v>328</v>
      </c>
      <c r="E59" s="49">
        <v>41803</v>
      </c>
      <c r="F59" s="50">
        <v>137</v>
      </c>
      <c r="G59" s="52" t="s">
        <v>463</v>
      </c>
      <c r="H59" s="53" t="s">
        <v>464</v>
      </c>
      <c r="I59" s="54" t="s">
        <v>465</v>
      </c>
      <c r="J59" s="51" t="s">
        <v>466</v>
      </c>
      <c r="K59" s="50">
        <v>1</v>
      </c>
      <c r="L59" s="50" t="s">
        <v>173</v>
      </c>
      <c r="M59" s="51" t="s">
        <v>467</v>
      </c>
      <c r="N59" s="55">
        <v>1</v>
      </c>
      <c r="O59" s="49">
        <v>42268</v>
      </c>
      <c r="P59" s="49">
        <v>42623</v>
      </c>
      <c r="Q59" s="56" t="str">
        <f>IF(H59="","",VLOOKUP(H59,#REF!,2,FALSE))</f>
        <v xml:space="preserve">Subdirector Administrativo </v>
      </c>
      <c r="R59" s="51" t="s">
        <v>138</v>
      </c>
      <c r="S59" s="51" t="s">
        <v>468</v>
      </c>
      <c r="T59" s="51" t="s">
        <v>469</v>
      </c>
      <c r="U59" s="51" t="s">
        <v>470</v>
      </c>
      <c r="V59" s="51" t="s">
        <v>417</v>
      </c>
      <c r="W59" s="57" t="s">
        <v>120</v>
      </c>
      <c r="X59" s="61">
        <v>42297</v>
      </c>
      <c r="Y59" s="51" t="s">
        <v>475</v>
      </c>
      <c r="Z59" s="62">
        <v>0.75</v>
      </c>
      <c r="AA59" s="62">
        <v>0.75</v>
      </c>
      <c r="AB59" s="95">
        <v>0.75</v>
      </c>
      <c r="AC59" s="50" t="s">
        <v>264</v>
      </c>
      <c r="AD59" s="51" t="s">
        <v>476</v>
      </c>
      <c r="AE59" s="53" t="s">
        <v>148</v>
      </c>
      <c r="AF59" s="48" t="s">
        <v>149</v>
      </c>
      <c r="AG59" s="56" t="s">
        <v>133</v>
      </c>
      <c r="AH59" s="92"/>
      <c r="AI59" s="51"/>
      <c r="AJ59" s="53"/>
    </row>
    <row r="60" spans="1:36" ht="112.5" customHeight="1" x14ac:dyDescent="0.25">
      <c r="A60" s="48">
        <v>7</v>
      </c>
      <c r="B60" s="49">
        <v>41803</v>
      </c>
      <c r="C60" s="50" t="s">
        <v>274</v>
      </c>
      <c r="D60" s="51" t="s">
        <v>328</v>
      </c>
      <c r="E60" s="49">
        <v>41803</v>
      </c>
      <c r="F60" s="50">
        <v>21</v>
      </c>
      <c r="G60" s="52" t="s">
        <v>477</v>
      </c>
      <c r="H60" s="53" t="s">
        <v>278</v>
      </c>
      <c r="I60" s="54" t="s">
        <v>478</v>
      </c>
      <c r="J60" s="51" t="s">
        <v>299</v>
      </c>
      <c r="K60" s="50">
        <v>1</v>
      </c>
      <c r="L60" s="50" t="s">
        <v>173</v>
      </c>
      <c r="M60" s="51" t="s">
        <v>281</v>
      </c>
      <c r="N60" s="55">
        <v>1</v>
      </c>
      <c r="O60" s="49">
        <v>42268</v>
      </c>
      <c r="P60" s="49">
        <v>42449</v>
      </c>
      <c r="Q60" s="56" t="str">
        <f>IF(H60="","",VLOOKUP(H60,#REF!,2,FALSE))</f>
        <v>Secretario General</v>
      </c>
      <c r="R60" s="51" t="s">
        <v>282</v>
      </c>
      <c r="S60" s="51" t="s">
        <v>283</v>
      </c>
      <c r="T60" s="51" t="s">
        <v>284</v>
      </c>
      <c r="U60" s="51" t="s">
        <v>285</v>
      </c>
      <c r="V60" s="51" t="s">
        <v>155</v>
      </c>
      <c r="W60" s="57" t="s">
        <v>156</v>
      </c>
      <c r="X60" s="61">
        <v>42296</v>
      </c>
      <c r="Y60" s="51" t="s">
        <v>301</v>
      </c>
      <c r="Z60" s="50">
        <v>0</v>
      </c>
      <c r="AA60" s="62">
        <v>0</v>
      </c>
      <c r="AB60" s="95" t="s">
        <v>479</v>
      </c>
      <c r="AC60" s="50" t="s">
        <v>264</v>
      </c>
      <c r="AD60" s="51" t="s">
        <v>302</v>
      </c>
      <c r="AE60" s="53" t="s">
        <v>145</v>
      </c>
      <c r="AF60" s="48" t="s">
        <v>149</v>
      </c>
      <c r="AG60" s="56" t="s">
        <v>133</v>
      </c>
      <c r="AH60" s="92"/>
      <c r="AI60" s="51"/>
      <c r="AJ60" s="53"/>
    </row>
    <row r="61" spans="1:36" ht="112.5" customHeight="1" x14ac:dyDescent="0.25">
      <c r="A61" s="48">
        <v>7</v>
      </c>
      <c r="B61" s="49">
        <v>41803</v>
      </c>
      <c r="C61" s="50" t="s">
        <v>274</v>
      </c>
      <c r="D61" s="51" t="s">
        <v>328</v>
      </c>
      <c r="E61" s="49">
        <v>41803</v>
      </c>
      <c r="F61" s="50">
        <v>35</v>
      </c>
      <c r="G61" s="52" t="s">
        <v>492</v>
      </c>
      <c r="H61" s="53" t="s">
        <v>278</v>
      </c>
      <c r="I61" s="54" t="s">
        <v>298</v>
      </c>
      <c r="J61" s="51" t="s">
        <v>299</v>
      </c>
      <c r="K61" s="50">
        <v>1</v>
      </c>
      <c r="L61" s="50" t="s">
        <v>173</v>
      </c>
      <c r="M61" s="51" t="s">
        <v>281</v>
      </c>
      <c r="N61" s="55">
        <v>1</v>
      </c>
      <c r="O61" s="49">
        <v>42268</v>
      </c>
      <c r="P61" s="49">
        <v>42449</v>
      </c>
      <c r="Q61" s="56" t="str">
        <f>IF(H61="","",VLOOKUP(H61,#REF!,2,FALSE))</f>
        <v>Secretario General</v>
      </c>
      <c r="R61" s="51" t="s">
        <v>282</v>
      </c>
      <c r="S61" s="51" t="s">
        <v>283</v>
      </c>
      <c r="T61" s="51" t="s">
        <v>284</v>
      </c>
      <c r="U61" s="51" t="s">
        <v>285</v>
      </c>
      <c r="V61" s="51" t="s">
        <v>155</v>
      </c>
      <c r="W61" s="57" t="s">
        <v>156</v>
      </c>
      <c r="X61" s="61">
        <v>42296</v>
      </c>
      <c r="Y61" s="51" t="s">
        <v>301</v>
      </c>
      <c r="Z61" s="50">
        <v>0</v>
      </c>
      <c r="AA61" s="62">
        <v>0</v>
      </c>
      <c r="AB61" s="95">
        <v>0.7</v>
      </c>
      <c r="AC61" s="50" t="s">
        <v>264</v>
      </c>
      <c r="AD61" s="51" t="s">
        <v>302</v>
      </c>
      <c r="AE61" s="53" t="s">
        <v>145</v>
      </c>
      <c r="AF61" s="48" t="s">
        <v>149</v>
      </c>
      <c r="AG61" s="56" t="s">
        <v>133</v>
      </c>
      <c r="AH61" s="92"/>
      <c r="AI61" s="51"/>
      <c r="AJ61" s="53"/>
    </row>
    <row r="62" spans="1:36" ht="112.5" customHeight="1" x14ac:dyDescent="0.25">
      <c r="A62" s="48">
        <v>7</v>
      </c>
      <c r="B62" s="49">
        <v>41803</v>
      </c>
      <c r="C62" s="50" t="s">
        <v>274</v>
      </c>
      <c r="D62" s="51" t="s">
        <v>328</v>
      </c>
      <c r="E62" s="49">
        <v>41803</v>
      </c>
      <c r="F62" s="50">
        <v>49</v>
      </c>
      <c r="G62" s="52" t="s">
        <v>354</v>
      </c>
      <c r="H62" s="53" t="s">
        <v>278</v>
      </c>
      <c r="I62" s="54" t="s">
        <v>279</v>
      </c>
      <c r="J62" s="51" t="s">
        <v>280</v>
      </c>
      <c r="K62" s="50">
        <v>1</v>
      </c>
      <c r="L62" s="50" t="s">
        <v>173</v>
      </c>
      <c r="M62" s="51" t="s">
        <v>281</v>
      </c>
      <c r="N62" s="55">
        <v>1</v>
      </c>
      <c r="O62" s="49">
        <v>42268</v>
      </c>
      <c r="P62" s="49">
        <v>42459</v>
      </c>
      <c r="Q62" s="56" t="str">
        <f>IF(H62="","",VLOOKUP(H62,#REF!,2,FALSE))</f>
        <v>Secretario General</v>
      </c>
      <c r="R62" s="51" t="s">
        <v>282</v>
      </c>
      <c r="S62" s="51" t="s">
        <v>283</v>
      </c>
      <c r="T62" s="51" t="s">
        <v>284</v>
      </c>
      <c r="U62" s="51" t="s">
        <v>285</v>
      </c>
      <c r="V62" s="51" t="s">
        <v>155</v>
      </c>
      <c r="W62" s="57" t="s">
        <v>156</v>
      </c>
      <c r="X62" s="61">
        <v>42296</v>
      </c>
      <c r="Y62" s="51" t="s">
        <v>291</v>
      </c>
      <c r="Z62" s="50">
        <v>0</v>
      </c>
      <c r="AA62" s="62">
        <v>0</v>
      </c>
      <c r="AB62" s="95">
        <v>0.7</v>
      </c>
      <c r="AC62" s="50" t="s">
        <v>264</v>
      </c>
      <c r="AD62" s="51" t="s">
        <v>292</v>
      </c>
      <c r="AE62" s="53" t="s">
        <v>145</v>
      </c>
      <c r="AF62" s="48" t="s">
        <v>149</v>
      </c>
      <c r="AG62" s="56" t="s">
        <v>133</v>
      </c>
      <c r="AH62" s="92"/>
      <c r="AI62" s="51"/>
      <c r="AJ62" s="53"/>
    </row>
    <row r="63" spans="1:36" ht="112.5" customHeight="1" x14ac:dyDescent="0.25">
      <c r="A63" s="48">
        <v>7</v>
      </c>
      <c r="B63" s="49">
        <v>41803</v>
      </c>
      <c r="C63" s="50" t="s">
        <v>274</v>
      </c>
      <c r="D63" s="51" t="s">
        <v>328</v>
      </c>
      <c r="E63" s="49">
        <v>41803</v>
      </c>
      <c r="F63" s="50">
        <v>56</v>
      </c>
      <c r="G63" s="52" t="s">
        <v>497</v>
      </c>
      <c r="H63" s="53" t="s">
        <v>136</v>
      </c>
      <c r="I63" s="54" t="s">
        <v>498</v>
      </c>
      <c r="J63" s="51" t="s">
        <v>499</v>
      </c>
      <c r="K63" s="50">
        <v>1</v>
      </c>
      <c r="L63" s="50" t="s">
        <v>173</v>
      </c>
      <c r="M63" s="51" t="s">
        <v>500</v>
      </c>
      <c r="N63" s="55">
        <v>1</v>
      </c>
      <c r="O63" s="49">
        <v>42268</v>
      </c>
      <c r="P63" s="49">
        <v>42623</v>
      </c>
      <c r="Q63" s="56" t="str">
        <f>IF(H63="","",VLOOKUP(H63,#REF!,2,FALSE))</f>
        <v xml:space="preserve">Subdirector Administrativo </v>
      </c>
      <c r="R63" s="51" t="s">
        <v>138</v>
      </c>
      <c r="S63" s="51" t="s">
        <v>501</v>
      </c>
      <c r="T63" s="51" t="s">
        <v>502</v>
      </c>
      <c r="U63" s="51" t="s">
        <v>503</v>
      </c>
      <c r="V63" s="51" t="s">
        <v>417</v>
      </c>
      <c r="W63" s="57" t="s">
        <v>120</v>
      </c>
      <c r="X63" s="61">
        <v>42297</v>
      </c>
      <c r="Y63" s="51" t="s">
        <v>510</v>
      </c>
      <c r="Z63" s="62">
        <v>0.65</v>
      </c>
      <c r="AA63" s="62">
        <v>0.65</v>
      </c>
      <c r="AB63" s="95">
        <v>0.65</v>
      </c>
      <c r="AC63" s="50" t="s">
        <v>264</v>
      </c>
      <c r="AD63" s="66" t="s">
        <v>511</v>
      </c>
      <c r="AE63" s="53" t="s">
        <v>512</v>
      </c>
      <c r="AF63" s="48" t="s">
        <v>149</v>
      </c>
      <c r="AG63" s="56" t="s">
        <v>133</v>
      </c>
      <c r="AH63" s="92"/>
      <c r="AI63" s="51"/>
      <c r="AJ63" s="53"/>
    </row>
    <row r="64" spans="1:36" ht="112.5" customHeight="1" x14ac:dyDescent="0.25">
      <c r="A64" s="48">
        <v>7</v>
      </c>
      <c r="B64" s="49">
        <v>41803</v>
      </c>
      <c r="C64" s="50" t="s">
        <v>274</v>
      </c>
      <c r="D64" s="51" t="s">
        <v>328</v>
      </c>
      <c r="E64" s="49">
        <v>41803</v>
      </c>
      <c r="F64" s="50">
        <v>62</v>
      </c>
      <c r="G64" s="52" t="s">
        <v>513</v>
      </c>
      <c r="H64" s="53" t="s">
        <v>278</v>
      </c>
      <c r="I64" s="54" t="s">
        <v>514</v>
      </c>
      <c r="J64" s="51" t="s">
        <v>299</v>
      </c>
      <c r="K64" s="50">
        <v>1</v>
      </c>
      <c r="L64" s="50" t="s">
        <v>173</v>
      </c>
      <c r="M64" s="51" t="s">
        <v>281</v>
      </c>
      <c r="N64" s="55">
        <v>1</v>
      </c>
      <c r="O64" s="49">
        <v>42268</v>
      </c>
      <c r="P64" s="49">
        <v>42449</v>
      </c>
      <c r="Q64" s="56" t="str">
        <f>IF(H64="","",VLOOKUP(H64,#REF!,2,FALSE))</f>
        <v>Secretario General</v>
      </c>
      <c r="R64" s="51" t="s">
        <v>282</v>
      </c>
      <c r="S64" s="51" t="s">
        <v>283</v>
      </c>
      <c r="T64" s="51" t="s">
        <v>284</v>
      </c>
      <c r="U64" s="51" t="s">
        <v>285</v>
      </c>
      <c r="V64" s="51" t="s">
        <v>155</v>
      </c>
      <c r="W64" s="57" t="s">
        <v>156</v>
      </c>
      <c r="X64" s="61">
        <v>42296</v>
      </c>
      <c r="Y64" s="51" t="s">
        <v>301</v>
      </c>
      <c r="Z64" s="50">
        <v>0</v>
      </c>
      <c r="AA64" s="62">
        <v>0</v>
      </c>
      <c r="AB64" s="95">
        <v>0.7</v>
      </c>
      <c r="AC64" s="50" t="s">
        <v>264</v>
      </c>
      <c r="AD64" s="51" t="s">
        <v>302</v>
      </c>
      <c r="AE64" s="53" t="s">
        <v>145</v>
      </c>
      <c r="AF64" s="48" t="s">
        <v>149</v>
      </c>
      <c r="AG64" s="56" t="s">
        <v>133</v>
      </c>
      <c r="AH64" s="92"/>
      <c r="AI64" s="51"/>
      <c r="AJ64" s="53"/>
    </row>
    <row r="65" spans="1:36" ht="112.5" customHeight="1" x14ac:dyDescent="0.25">
      <c r="A65" s="48">
        <v>7</v>
      </c>
      <c r="B65" s="49">
        <v>41803</v>
      </c>
      <c r="C65" s="50" t="s">
        <v>274</v>
      </c>
      <c r="D65" s="51" t="s">
        <v>328</v>
      </c>
      <c r="E65" s="49">
        <v>41803</v>
      </c>
      <c r="F65" s="50">
        <v>63</v>
      </c>
      <c r="G65" s="52" t="s">
        <v>517</v>
      </c>
      <c r="H65" s="53" t="s">
        <v>278</v>
      </c>
      <c r="I65" s="54" t="s">
        <v>279</v>
      </c>
      <c r="J65" s="51" t="s">
        <v>280</v>
      </c>
      <c r="K65" s="50">
        <v>1</v>
      </c>
      <c r="L65" s="50" t="s">
        <v>173</v>
      </c>
      <c r="M65" s="51" t="s">
        <v>281</v>
      </c>
      <c r="N65" s="55">
        <v>1</v>
      </c>
      <c r="O65" s="49">
        <v>42268</v>
      </c>
      <c r="P65" s="49">
        <v>42459</v>
      </c>
      <c r="Q65" s="56" t="str">
        <f>IF(H65="","",VLOOKUP(H65,#REF!,2,FALSE))</f>
        <v>Secretario General</v>
      </c>
      <c r="R65" s="51" t="s">
        <v>282</v>
      </c>
      <c r="S65" s="51" t="s">
        <v>283</v>
      </c>
      <c r="T65" s="51" t="s">
        <v>284</v>
      </c>
      <c r="U65" s="51" t="s">
        <v>285</v>
      </c>
      <c r="V65" s="51" t="s">
        <v>155</v>
      </c>
      <c r="W65" s="57" t="s">
        <v>156</v>
      </c>
      <c r="X65" s="61">
        <v>42296</v>
      </c>
      <c r="Y65" s="51" t="s">
        <v>291</v>
      </c>
      <c r="Z65" s="50">
        <v>0</v>
      </c>
      <c r="AA65" s="62">
        <v>0</v>
      </c>
      <c r="AB65" s="95">
        <v>0.7</v>
      </c>
      <c r="AC65" s="50" t="s">
        <v>264</v>
      </c>
      <c r="AD65" s="51" t="s">
        <v>292</v>
      </c>
      <c r="AE65" s="53" t="s">
        <v>145</v>
      </c>
      <c r="AF65" s="48" t="s">
        <v>149</v>
      </c>
      <c r="AG65" s="56" t="s">
        <v>133</v>
      </c>
      <c r="AH65" s="92"/>
      <c r="AI65" s="51"/>
      <c r="AJ65" s="53"/>
    </row>
    <row r="66" spans="1:36" ht="112.5" customHeight="1" x14ac:dyDescent="0.25">
      <c r="A66" s="48">
        <v>7</v>
      </c>
      <c r="B66" s="49">
        <v>41803</v>
      </c>
      <c r="C66" s="50" t="s">
        <v>274</v>
      </c>
      <c r="D66" s="51" t="s">
        <v>328</v>
      </c>
      <c r="E66" s="49">
        <v>41803</v>
      </c>
      <c r="F66" s="50">
        <v>63</v>
      </c>
      <c r="G66" s="52" t="s">
        <v>520</v>
      </c>
      <c r="H66" s="53" t="s">
        <v>278</v>
      </c>
      <c r="I66" s="54" t="s">
        <v>279</v>
      </c>
      <c r="J66" s="51" t="s">
        <v>280</v>
      </c>
      <c r="K66" s="50">
        <v>1</v>
      </c>
      <c r="L66" s="50" t="s">
        <v>173</v>
      </c>
      <c r="M66" s="51" t="s">
        <v>281</v>
      </c>
      <c r="N66" s="55">
        <v>1</v>
      </c>
      <c r="O66" s="49">
        <v>42268</v>
      </c>
      <c r="P66" s="49">
        <v>42459</v>
      </c>
      <c r="Q66" s="56" t="str">
        <f>IF(H66="","",VLOOKUP(H66,#REF!,2,FALSE))</f>
        <v>Secretario General</v>
      </c>
      <c r="R66" s="51" t="s">
        <v>282</v>
      </c>
      <c r="S66" s="51" t="s">
        <v>283</v>
      </c>
      <c r="T66" s="51" t="s">
        <v>284</v>
      </c>
      <c r="U66" s="51" t="s">
        <v>285</v>
      </c>
      <c r="V66" s="51" t="s">
        <v>155</v>
      </c>
      <c r="W66" s="57" t="s">
        <v>156</v>
      </c>
      <c r="X66" s="61">
        <v>42296</v>
      </c>
      <c r="Y66" s="51" t="s">
        <v>291</v>
      </c>
      <c r="Z66" s="50">
        <v>0</v>
      </c>
      <c r="AA66" s="62">
        <v>0</v>
      </c>
      <c r="AB66" s="95">
        <v>0.7</v>
      </c>
      <c r="AC66" s="50" t="s">
        <v>264</v>
      </c>
      <c r="AD66" s="51" t="s">
        <v>292</v>
      </c>
      <c r="AE66" s="53" t="s">
        <v>145</v>
      </c>
      <c r="AF66" s="48" t="s">
        <v>149</v>
      </c>
      <c r="AG66" s="56" t="s">
        <v>133</v>
      </c>
      <c r="AH66" s="92"/>
      <c r="AI66" s="51"/>
      <c r="AJ66" s="53"/>
    </row>
    <row r="67" spans="1:36" ht="112.5" customHeight="1" x14ac:dyDescent="0.25">
      <c r="A67" s="48">
        <v>7</v>
      </c>
      <c r="B67" s="49">
        <v>41803</v>
      </c>
      <c r="C67" s="50" t="s">
        <v>274</v>
      </c>
      <c r="D67" s="51" t="s">
        <v>328</v>
      </c>
      <c r="E67" s="49">
        <v>41803</v>
      </c>
      <c r="F67" s="50">
        <v>69</v>
      </c>
      <c r="G67" s="52" t="s">
        <v>362</v>
      </c>
      <c r="H67" s="53" t="s">
        <v>278</v>
      </c>
      <c r="I67" s="54" t="s">
        <v>514</v>
      </c>
      <c r="J67" s="51" t="s">
        <v>299</v>
      </c>
      <c r="K67" s="50">
        <v>1</v>
      </c>
      <c r="L67" s="50" t="s">
        <v>173</v>
      </c>
      <c r="M67" s="51" t="s">
        <v>281</v>
      </c>
      <c r="N67" s="55">
        <v>1</v>
      </c>
      <c r="O67" s="49">
        <v>42268</v>
      </c>
      <c r="P67" s="49">
        <v>42449</v>
      </c>
      <c r="Q67" s="56" t="str">
        <f>IF(H67="","",VLOOKUP(H67,#REF!,2,FALSE))</f>
        <v>Secretario General</v>
      </c>
      <c r="R67" s="51" t="s">
        <v>282</v>
      </c>
      <c r="S67" s="51" t="s">
        <v>283</v>
      </c>
      <c r="T67" s="51" t="s">
        <v>284</v>
      </c>
      <c r="U67" s="51" t="s">
        <v>285</v>
      </c>
      <c r="V67" s="51" t="s">
        <v>155</v>
      </c>
      <c r="W67" s="57" t="s">
        <v>156</v>
      </c>
      <c r="X67" s="61">
        <v>42296</v>
      </c>
      <c r="Y67" s="51" t="s">
        <v>301</v>
      </c>
      <c r="Z67" s="50">
        <v>0</v>
      </c>
      <c r="AA67" s="62">
        <v>0</v>
      </c>
      <c r="AB67" s="95">
        <v>0.7</v>
      </c>
      <c r="AC67" s="50" t="s">
        <v>264</v>
      </c>
      <c r="AD67" s="51" t="s">
        <v>302</v>
      </c>
      <c r="AE67" s="53" t="s">
        <v>145</v>
      </c>
      <c r="AF67" s="48" t="s">
        <v>149</v>
      </c>
      <c r="AG67" s="56" t="s">
        <v>133</v>
      </c>
      <c r="AH67" s="92"/>
      <c r="AI67" s="51"/>
      <c r="AJ67" s="53"/>
    </row>
    <row r="68" spans="1:36" ht="112.5" customHeight="1" x14ac:dyDescent="0.25">
      <c r="A68" s="48">
        <v>7</v>
      </c>
      <c r="B68" s="49">
        <v>41803</v>
      </c>
      <c r="C68" s="50" t="s">
        <v>274</v>
      </c>
      <c r="D68" s="51" t="s">
        <v>328</v>
      </c>
      <c r="E68" s="49">
        <v>41803</v>
      </c>
      <c r="F68" s="50">
        <v>73</v>
      </c>
      <c r="G68" s="52" t="s">
        <v>522</v>
      </c>
      <c r="H68" s="53" t="s">
        <v>278</v>
      </c>
      <c r="I68" s="54" t="s">
        <v>279</v>
      </c>
      <c r="J68" s="51" t="s">
        <v>280</v>
      </c>
      <c r="K68" s="50">
        <v>1</v>
      </c>
      <c r="L68" s="50" t="s">
        <v>173</v>
      </c>
      <c r="M68" s="51" t="s">
        <v>281</v>
      </c>
      <c r="N68" s="55">
        <v>1</v>
      </c>
      <c r="O68" s="49">
        <v>42268</v>
      </c>
      <c r="P68" s="49">
        <v>42459</v>
      </c>
      <c r="Q68" s="56" t="str">
        <f>IF(H68="","",VLOOKUP(H68,#REF!,2,FALSE))</f>
        <v>Secretario General</v>
      </c>
      <c r="R68" s="51" t="s">
        <v>282</v>
      </c>
      <c r="S68" s="51" t="s">
        <v>283</v>
      </c>
      <c r="T68" s="51" t="s">
        <v>284</v>
      </c>
      <c r="U68" s="51" t="s">
        <v>285</v>
      </c>
      <c r="V68" s="51" t="s">
        <v>155</v>
      </c>
      <c r="W68" s="57" t="s">
        <v>156</v>
      </c>
      <c r="X68" s="61">
        <v>42296</v>
      </c>
      <c r="Y68" s="51" t="s">
        <v>291</v>
      </c>
      <c r="Z68" s="50">
        <v>0</v>
      </c>
      <c r="AA68" s="62">
        <v>0</v>
      </c>
      <c r="AB68" s="95">
        <v>0.7</v>
      </c>
      <c r="AC68" s="50" t="s">
        <v>264</v>
      </c>
      <c r="AD68" s="51" t="s">
        <v>292</v>
      </c>
      <c r="AE68" s="53" t="s">
        <v>145</v>
      </c>
      <c r="AF68" s="48" t="s">
        <v>149</v>
      </c>
      <c r="AG68" s="56" t="s">
        <v>133</v>
      </c>
      <c r="AH68" s="92"/>
      <c r="AI68" s="51"/>
      <c r="AJ68" s="53"/>
    </row>
    <row r="69" spans="1:36" ht="112.5" customHeight="1" x14ac:dyDescent="0.25">
      <c r="A69" s="48">
        <v>7</v>
      </c>
      <c r="B69" s="49">
        <v>41803</v>
      </c>
      <c r="C69" s="50" t="s">
        <v>274</v>
      </c>
      <c r="D69" s="51" t="s">
        <v>328</v>
      </c>
      <c r="E69" s="49">
        <v>41803</v>
      </c>
      <c r="F69" s="50">
        <v>73</v>
      </c>
      <c r="G69" s="52" t="s">
        <v>522</v>
      </c>
      <c r="H69" s="53" t="s">
        <v>278</v>
      </c>
      <c r="I69" s="54" t="s">
        <v>525</v>
      </c>
      <c r="J69" s="51" t="s">
        <v>439</v>
      </c>
      <c r="K69" s="50">
        <v>1</v>
      </c>
      <c r="L69" s="50" t="s">
        <v>173</v>
      </c>
      <c r="M69" s="51" t="s">
        <v>281</v>
      </c>
      <c r="N69" s="55">
        <v>1</v>
      </c>
      <c r="O69" s="49">
        <v>42268</v>
      </c>
      <c r="P69" s="49">
        <v>42449</v>
      </c>
      <c r="Q69" s="56" t="str">
        <f>IF(H69="","",VLOOKUP(H69,#REF!,2,FALSE))</f>
        <v>Secretario General</v>
      </c>
      <c r="R69" s="51" t="s">
        <v>282</v>
      </c>
      <c r="S69" s="51" t="s">
        <v>283</v>
      </c>
      <c r="T69" s="51" t="s">
        <v>284</v>
      </c>
      <c r="U69" s="51" t="s">
        <v>285</v>
      </c>
      <c r="V69" s="51" t="s">
        <v>155</v>
      </c>
      <c r="W69" s="57" t="s">
        <v>156</v>
      </c>
      <c r="X69" s="61">
        <v>42296</v>
      </c>
      <c r="Y69" s="51" t="s">
        <v>291</v>
      </c>
      <c r="Z69" s="50">
        <v>0</v>
      </c>
      <c r="AA69" s="62">
        <v>0</v>
      </c>
      <c r="AB69" s="95">
        <v>0.7</v>
      </c>
      <c r="AC69" s="50" t="s">
        <v>264</v>
      </c>
      <c r="AD69" s="51" t="s">
        <v>292</v>
      </c>
      <c r="AE69" s="53" t="s">
        <v>145</v>
      </c>
      <c r="AF69" s="48" t="s">
        <v>149</v>
      </c>
      <c r="AG69" s="56" t="s">
        <v>133</v>
      </c>
      <c r="AH69" s="92"/>
      <c r="AI69" s="51"/>
      <c r="AJ69" s="53"/>
    </row>
    <row r="70" spans="1:36" ht="112.5" customHeight="1" x14ac:dyDescent="0.25">
      <c r="A70" s="48">
        <v>7</v>
      </c>
      <c r="B70" s="49">
        <v>41803</v>
      </c>
      <c r="C70" s="50" t="s">
        <v>274</v>
      </c>
      <c r="D70" s="51" t="s">
        <v>328</v>
      </c>
      <c r="E70" s="49">
        <v>41803</v>
      </c>
      <c r="F70" s="50">
        <v>82</v>
      </c>
      <c r="G70" s="52" t="s">
        <v>526</v>
      </c>
      <c r="H70" s="53" t="s">
        <v>278</v>
      </c>
      <c r="I70" s="54" t="s">
        <v>514</v>
      </c>
      <c r="J70" s="51" t="s">
        <v>299</v>
      </c>
      <c r="K70" s="50">
        <v>1</v>
      </c>
      <c r="L70" s="50" t="s">
        <v>173</v>
      </c>
      <c r="M70" s="51" t="s">
        <v>281</v>
      </c>
      <c r="N70" s="55">
        <v>1</v>
      </c>
      <c r="O70" s="49">
        <v>42268</v>
      </c>
      <c r="P70" s="49">
        <v>42449</v>
      </c>
      <c r="Q70" s="56" t="str">
        <f>IF(H70="","",VLOOKUP(H70,#REF!,2,FALSE))</f>
        <v>Secretario General</v>
      </c>
      <c r="R70" s="51" t="s">
        <v>282</v>
      </c>
      <c r="S70" s="51" t="s">
        <v>283</v>
      </c>
      <c r="T70" s="51" t="s">
        <v>284</v>
      </c>
      <c r="U70" s="51" t="s">
        <v>285</v>
      </c>
      <c r="V70" s="51" t="s">
        <v>155</v>
      </c>
      <c r="W70" s="57" t="s">
        <v>156</v>
      </c>
      <c r="X70" s="61">
        <v>42296</v>
      </c>
      <c r="Y70" s="51" t="s">
        <v>301</v>
      </c>
      <c r="Z70" s="50">
        <v>0</v>
      </c>
      <c r="AA70" s="62">
        <v>0</v>
      </c>
      <c r="AB70" s="95">
        <v>0.7</v>
      </c>
      <c r="AC70" s="50" t="s">
        <v>264</v>
      </c>
      <c r="AD70" s="51" t="s">
        <v>302</v>
      </c>
      <c r="AE70" s="53" t="s">
        <v>145</v>
      </c>
      <c r="AF70" s="48" t="s">
        <v>149</v>
      </c>
      <c r="AG70" s="56" t="s">
        <v>133</v>
      </c>
      <c r="AH70" s="92"/>
      <c r="AI70" s="51"/>
      <c r="AJ70" s="53"/>
    </row>
    <row r="71" spans="1:36" ht="112.5" customHeight="1" x14ac:dyDescent="0.25">
      <c r="A71" s="48">
        <v>7</v>
      </c>
      <c r="B71" s="49">
        <v>41803</v>
      </c>
      <c r="C71" s="50" t="s">
        <v>274</v>
      </c>
      <c r="D71" s="51" t="s">
        <v>328</v>
      </c>
      <c r="E71" s="49">
        <v>41803</v>
      </c>
      <c r="F71" s="50">
        <v>88</v>
      </c>
      <c r="G71" s="52" t="s">
        <v>527</v>
      </c>
      <c r="H71" s="53" t="s">
        <v>278</v>
      </c>
      <c r="I71" s="54" t="s">
        <v>514</v>
      </c>
      <c r="J71" s="51" t="s">
        <v>299</v>
      </c>
      <c r="K71" s="50">
        <v>1</v>
      </c>
      <c r="L71" s="50" t="s">
        <v>173</v>
      </c>
      <c r="M71" s="51" t="s">
        <v>281</v>
      </c>
      <c r="N71" s="55">
        <v>1</v>
      </c>
      <c r="O71" s="49">
        <v>42268</v>
      </c>
      <c r="P71" s="49">
        <v>42449</v>
      </c>
      <c r="Q71" s="56" t="str">
        <f>IF(H71="","",VLOOKUP(H71,#REF!,2,FALSE))</f>
        <v>Secretario General</v>
      </c>
      <c r="R71" s="51" t="s">
        <v>282</v>
      </c>
      <c r="S71" s="51" t="s">
        <v>283</v>
      </c>
      <c r="T71" s="51" t="s">
        <v>284</v>
      </c>
      <c r="U71" s="51" t="s">
        <v>285</v>
      </c>
      <c r="V71" s="51" t="s">
        <v>155</v>
      </c>
      <c r="W71" s="57" t="s">
        <v>156</v>
      </c>
      <c r="X71" s="61">
        <v>42296</v>
      </c>
      <c r="Y71" s="51" t="s">
        <v>301</v>
      </c>
      <c r="Z71" s="50">
        <v>0</v>
      </c>
      <c r="AA71" s="62">
        <v>0</v>
      </c>
      <c r="AB71" s="95">
        <v>0.7</v>
      </c>
      <c r="AC71" s="50" t="s">
        <v>264</v>
      </c>
      <c r="AD71" s="51" t="s">
        <v>302</v>
      </c>
      <c r="AE71" s="53" t="s">
        <v>145</v>
      </c>
      <c r="AF71" s="48" t="s">
        <v>149</v>
      </c>
      <c r="AG71" s="56" t="s">
        <v>133</v>
      </c>
      <c r="AH71" s="92"/>
      <c r="AI71" s="51"/>
      <c r="AJ71" s="53"/>
    </row>
    <row r="72" spans="1:36" ht="112.5" customHeight="1" x14ac:dyDescent="0.25">
      <c r="A72" s="48">
        <v>7</v>
      </c>
      <c r="B72" s="49">
        <v>41803</v>
      </c>
      <c r="C72" s="50" t="s">
        <v>274</v>
      </c>
      <c r="D72" s="51" t="s">
        <v>328</v>
      </c>
      <c r="E72" s="49">
        <v>41803</v>
      </c>
      <c r="F72" s="50">
        <v>114</v>
      </c>
      <c r="G72" s="52" t="s">
        <v>384</v>
      </c>
      <c r="H72" s="53" t="s">
        <v>278</v>
      </c>
      <c r="I72" s="54" t="s">
        <v>514</v>
      </c>
      <c r="J72" s="51" t="s">
        <v>299</v>
      </c>
      <c r="K72" s="50">
        <v>1</v>
      </c>
      <c r="L72" s="50" t="s">
        <v>173</v>
      </c>
      <c r="M72" s="51" t="s">
        <v>281</v>
      </c>
      <c r="N72" s="55">
        <v>1</v>
      </c>
      <c r="O72" s="49">
        <v>42268</v>
      </c>
      <c r="P72" s="49">
        <v>42449</v>
      </c>
      <c r="Q72" s="56" t="str">
        <f>IF(H72="","",VLOOKUP(H72,#REF!,2,FALSE))</f>
        <v>Secretario General</v>
      </c>
      <c r="R72" s="51" t="s">
        <v>282</v>
      </c>
      <c r="S72" s="51" t="s">
        <v>283</v>
      </c>
      <c r="T72" s="51" t="s">
        <v>284</v>
      </c>
      <c r="U72" s="51" t="s">
        <v>285</v>
      </c>
      <c r="V72" s="51" t="s">
        <v>155</v>
      </c>
      <c r="W72" s="57" t="s">
        <v>156</v>
      </c>
      <c r="X72" s="61">
        <v>42296</v>
      </c>
      <c r="Y72" s="51" t="s">
        <v>301</v>
      </c>
      <c r="Z72" s="50">
        <v>0</v>
      </c>
      <c r="AA72" s="62">
        <v>0</v>
      </c>
      <c r="AB72" s="95" t="s">
        <v>534</v>
      </c>
      <c r="AC72" s="50" t="s">
        <v>264</v>
      </c>
      <c r="AD72" s="51" t="s">
        <v>302</v>
      </c>
      <c r="AE72" s="53" t="s">
        <v>145</v>
      </c>
      <c r="AF72" s="48" t="s">
        <v>149</v>
      </c>
      <c r="AG72" s="56" t="s">
        <v>133</v>
      </c>
      <c r="AH72" s="92"/>
      <c r="AI72" s="51"/>
      <c r="AJ72" s="53"/>
    </row>
    <row r="73" spans="1:36" ht="112.5" customHeight="1" x14ac:dyDescent="0.25">
      <c r="A73" s="48">
        <v>7</v>
      </c>
      <c r="B73" s="49">
        <v>41803</v>
      </c>
      <c r="C73" s="50" t="s">
        <v>274</v>
      </c>
      <c r="D73" s="51" t="s">
        <v>328</v>
      </c>
      <c r="E73" s="49">
        <v>41803</v>
      </c>
      <c r="F73" s="50">
        <v>114</v>
      </c>
      <c r="G73" s="52" t="s">
        <v>384</v>
      </c>
      <c r="H73" s="53" t="s">
        <v>278</v>
      </c>
      <c r="I73" s="54" t="s">
        <v>543</v>
      </c>
      <c r="J73" s="51" t="s">
        <v>544</v>
      </c>
      <c r="K73" s="50">
        <v>1</v>
      </c>
      <c r="L73" s="50" t="s">
        <v>173</v>
      </c>
      <c r="M73" s="51" t="s">
        <v>545</v>
      </c>
      <c r="N73" s="55">
        <v>1</v>
      </c>
      <c r="O73" s="49">
        <v>42268</v>
      </c>
      <c r="P73" s="49">
        <v>42459</v>
      </c>
      <c r="Q73" s="56" t="str">
        <f>IF(H73="","",VLOOKUP(H73,#REF!,2,FALSE))</f>
        <v>Secretario General</v>
      </c>
      <c r="R73" s="51" t="s">
        <v>282</v>
      </c>
      <c r="S73" s="51" t="s">
        <v>546</v>
      </c>
      <c r="T73" s="51" t="s">
        <v>547</v>
      </c>
      <c r="U73" s="51" t="s">
        <v>548</v>
      </c>
      <c r="V73" s="51" t="s">
        <v>155</v>
      </c>
      <c r="W73" s="57" t="s">
        <v>156</v>
      </c>
      <c r="X73" s="61">
        <v>42296</v>
      </c>
      <c r="Y73" s="51" t="s">
        <v>549</v>
      </c>
      <c r="Z73" s="50">
        <v>1</v>
      </c>
      <c r="AA73" s="62">
        <v>1</v>
      </c>
      <c r="AB73" s="95">
        <v>1</v>
      </c>
      <c r="AC73" s="50" t="s">
        <v>130</v>
      </c>
      <c r="AD73" s="51" t="s">
        <v>550</v>
      </c>
      <c r="AE73" s="53" t="s">
        <v>551</v>
      </c>
      <c r="AF73" s="48" t="s">
        <v>134</v>
      </c>
      <c r="AG73" s="56" t="s">
        <v>1769</v>
      </c>
      <c r="AH73" s="92"/>
      <c r="AI73" s="51"/>
      <c r="AJ73" s="53"/>
    </row>
    <row r="74" spans="1:36" ht="112.5" customHeight="1" x14ac:dyDescent="0.25">
      <c r="A74" s="48">
        <v>7</v>
      </c>
      <c r="B74" s="49">
        <v>41803</v>
      </c>
      <c r="C74" s="50" t="s">
        <v>274</v>
      </c>
      <c r="D74" s="51" t="s">
        <v>328</v>
      </c>
      <c r="E74" s="49">
        <v>41803</v>
      </c>
      <c r="F74" s="50">
        <v>114</v>
      </c>
      <c r="G74" s="52" t="s">
        <v>384</v>
      </c>
      <c r="H74" s="53" t="s">
        <v>278</v>
      </c>
      <c r="I74" s="54" t="s">
        <v>279</v>
      </c>
      <c r="J74" s="51" t="s">
        <v>280</v>
      </c>
      <c r="K74" s="50">
        <v>1</v>
      </c>
      <c r="L74" s="50" t="s">
        <v>173</v>
      </c>
      <c r="M74" s="51" t="s">
        <v>281</v>
      </c>
      <c r="N74" s="55">
        <v>1</v>
      </c>
      <c r="O74" s="49">
        <v>42268</v>
      </c>
      <c r="P74" s="49">
        <v>42459</v>
      </c>
      <c r="Q74" s="56" t="str">
        <f>IF(H74="","",VLOOKUP(H74,#REF!,2,FALSE))</f>
        <v>Secretario General</v>
      </c>
      <c r="R74" s="51" t="s">
        <v>282</v>
      </c>
      <c r="S74" s="51" t="s">
        <v>283</v>
      </c>
      <c r="T74" s="51" t="s">
        <v>284</v>
      </c>
      <c r="U74" s="51" t="s">
        <v>285</v>
      </c>
      <c r="V74" s="51" t="s">
        <v>155</v>
      </c>
      <c r="W74" s="57" t="s">
        <v>156</v>
      </c>
      <c r="X74" s="61">
        <v>42296</v>
      </c>
      <c r="Y74" s="51" t="s">
        <v>291</v>
      </c>
      <c r="Z74" s="50">
        <v>0</v>
      </c>
      <c r="AA74" s="62">
        <v>0</v>
      </c>
      <c r="AB74" s="95" t="s">
        <v>534</v>
      </c>
      <c r="AC74" s="50" t="s">
        <v>264</v>
      </c>
      <c r="AD74" s="51" t="s">
        <v>292</v>
      </c>
      <c r="AE74" s="53" t="s">
        <v>145</v>
      </c>
      <c r="AF74" s="48" t="s">
        <v>149</v>
      </c>
      <c r="AG74" s="56" t="s">
        <v>133</v>
      </c>
      <c r="AH74" s="92"/>
      <c r="AI74" s="51"/>
      <c r="AJ74" s="53"/>
    </row>
    <row r="75" spans="1:36" ht="112.5" customHeight="1" x14ac:dyDescent="0.25">
      <c r="A75" s="48">
        <v>7</v>
      </c>
      <c r="B75" s="49">
        <v>41803</v>
      </c>
      <c r="C75" s="50" t="s">
        <v>274</v>
      </c>
      <c r="D75" s="51" t="s">
        <v>328</v>
      </c>
      <c r="E75" s="49">
        <v>41803</v>
      </c>
      <c r="F75" s="50">
        <v>141</v>
      </c>
      <c r="G75" s="52" t="s">
        <v>552</v>
      </c>
      <c r="H75" s="53" t="s">
        <v>410</v>
      </c>
      <c r="I75" s="54" t="s">
        <v>553</v>
      </c>
      <c r="J75" s="51" t="s">
        <v>554</v>
      </c>
      <c r="K75" s="50">
        <v>1</v>
      </c>
      <c r="L75" s="50" t="s">
        <v>173</v>
      </c>
      <c r="M75" s="51" t="s">
        <v>555</v>
      </c>
      <c r="N75" s="55">
        <v>1</v>
      </c>
      <c r="O75" s="49">
        <v>41821</v>
      </c>
      <c r="P75" s="49">
        <v>42459</v>
      </c>
      <c r="Q75" s="56" t="str">
        <f>IF(H75="","",VLOOKUP(H75,#REF!,2,FALSE))</f>
        <v>Subdirector Financiero</v>
      </c>
      <c r="R75" s="51" t="s">
        <v>414</v>
      </c>
      <c r="S75" s="51" t="s">
        <v>415</v>
      </c>
      <c r="T75" s="51" t="s">
        <v>416</v>
      </c>
      <c r="U75" s="51" t="s">
        <v>414</v>
      </c>
      <c r="V75" s="51" t="s">
        <v>417</v>
      </c>
      <c r="W75" s="57" t="s">
        <v>120</v>
      </c>
      <c r="X75" s="61"/>
      <c r="Y75" s="51"/>
      <c r="Z75" s="50"/>
      <c r="AA75" s="62" t="s">
        <v>133</v>
      </c>
      <c r="AB75" s="95" t="s">
        <v>133</v>
      </c>
      <c r="AC75" s="50" t="s">
        <v>133</v>
      </c>
      <c r="AD75" s="51"/>
      <c r="AE75" s="53"/>
      <c r="AF75" s="48" t="s">
        <v>134</v>
      </c>
      <c r="AG75" s="56" t="s">
        <v>560</v>
      </c>
      <c r="AH75" s="92"/>
      <c r="AI75" s="51"/>
      <c r="AJ75" s="53"/>
    </row>
    <row r="76" spans="1:36" ht="112.5" customHeight="1" x14ac:dyDescent="0.25">
      <c r="A76" s="48">
        <v>7</v>
      </c>
      <c r="B76" s="49">
        <v>41803</v>
      </c>
      <c r="C76" s="50" t="s">
        <v>274</v>
      </c>
      <c r="D76" s="51" t="s">
        <v>328</v>
      </c>
      <c r="E76" s="49">
        <v>41803</v>
      </c>
      <c r="F76" s="50">
        <v>154</v>
      </c>
      <c r="G76" s="52" t="s">
        <v>561</v>
      </c>
      <c r="H76" s="53" t="s">
        <v>330</v>
      </c>
      <c r="I76" s="54" t="s">
        <v>562</v>
      </c>
      <c r="J76" s="51" t="s">
        <v>563</v>
      </c>
      <c r="K76" s="50">
        <v>2</v>
      </c>
      <c r="L76" s="50" t="s">
        <v>173</v>
      </c>
      <c r="M76" s="51" t="s">
        <v>564</v>
      </c>
      <c r="N76" s="55">
        <v>1</v>
      </c>
      <c r="O76" s="49">
        <v>42268</v>
      </c>
      <c r="P76" s="49">
        <v>42520</v>
      </c>
      <c r="Q76" s="56" t="str">
        <f>IF(H76="","",VLOOKUP(H76,#REF!,2,FALSE))</f>
        <v>Gerente General</v>
      </c>
      <c r="R76" s="51" t="s">
        <v>334</v>
      </c>
      <c r="S76" s="51" t="s">
        <v>565</v>
      </c>
      <c r="T76" s="51" t="s">
        <v>336</v>
      </c>
      <c r="U76" s="51" t="s">
        <v>337</v>
      </c>
      <c r="V76" s="51" t="s">
        <v>417</v>
      </c>
      <c r="W76" s="57" t="s">
        <v>120</v>
      </c>
      <c r="X76" s="61">
        <v>42293</v>
      </c>
      <c r="Y76" s="51" t="s">
        <v>573</v>
      </c>
      <c r="Z76" s="62">
        <v>0.58333333333333337</v>
      </c>
      <c r="AA76" s="62">
        <v>0.29166666666666669</v>
      </c>
      <c r="AB76" s="95">
        <v>0.66666666666666663</v>
      </c>
      <c r="AC76" s="50" t="s">
        <v>264</v>
      </c>
      <c r="AD76" s="51" t="s">
        <v>574</v>
      </c>
      <c r="AE76" s="53" t="s">
        <v>160</v>
      </c>
      <c r="AF76" s="48" t="s">
        <v>149</v>
      </c>
      <c r="AG76" s="56" t="s">
        <v>133</v>
      </c>
      <c r="AH76" s="92"/>
      <c r="AI76" s="51"/>
      <c r="AJ76" s="53"/>
    </row>
    <row r="77" spans="1:36" ht="112.5" customHeight="1" x14ac:dyDescent="0.25">
      <c r="A77" s="48">
        <v>7</v>
      </c>
      <c r="B77" s="49">
        <v>41803</v>
      </c>
      <c r="C77" s="50" t="s">
        <v>274</v>
      </c>
      <c r="D77" s="51" t="s">
        <v>328</v>
      </c>
      <c r="E77" s="49">
        <v>41803</v>
      </c>
      <c r="F77" s="50">
        <v>165</v>
      </c>
      <c r="G77" s="52" t="s">
        <v>575</v>
      </c>
      <c r="H77" s="53" t="s">
        <v>410</v>
      </c>
      <c r="I77" s="54" t="s">
        <v>576</v>
      </c>
      <c r="J77" s="51" t="s">
        <v>577</v>
      </c>
      <c r="K77" s="50">
        <v>4</v>
      </c>
      <c r="L77" s="50" t="s">
        <v>173</v>
      </c>
      <c r="M77" s="51" t="s">
        <v>578</v>
      </c>
      <c r="N77" s="55">
        <v>1</v>
      </c>
      <c r="O77" s="49">
        <v>41821</v>
      </c>
      <c r="P77" s="49">
        <v>42459</v>
      </c>
      <c r="Q77" s="56" t="str">
        <f>IF(H77="","",VLOOKUP(H77,#REF!,2,FALSE))</f>
        <v>Subdirector Financiero</v>
      </c>
      <c r="R77" s="51" t="s">
        <v>414</v>
      </c>
      <c r="S77" s="51" t="s">
        <v>415</v>
      </c>
      <c r="T77" s="51" t="s">
        <v>416</v>
      </c>
      <c r="U77" s="51" t="s">
        <v>414</v>
      </c>
      <c r="V77" s="51" t="s">
        <v>417</v>
      </c>
      <c r="W77" s="57" t="s">
        <v>120</v>
      </c>
      <c r="X77" s="61">
        <v>42290</v>
      </c>
      <c r="Y77" s="51" t="s">
        <v>582</v>
      </c>
      <c r="Z77" s="50">
        <v>3</v>
      </c>
      <c r="AA77" s="62">
        <v>0.75</v>
      </c>
      <c r="AB77" s="95">
        <v>0.75</v>
      </c>
      <c r="AC77" s="50" t="s">
        <v>264</v>
      </c>
      <c r="AD77" s="51" t="s">
        <v>583</v>
      </c>
      <c r="AE77" s="53" t="s">
        <v>560</v>
      </c>
      <c r="AF77" s="48" t="s">
        <v>149</v>
      </c>
      <c r="AG77" s="56" t="s">
        <v>133</v>
      </c>
      <c r="AH77" s="92"/>
      <c r="AI77" s="51"/>
      <c r="AJ77" s="53"/>
    </row>
    <row r="78" spans="1:36" ht="112.5" customHeight="1" x14ac:dyDescent="0.25">
      <c r="A78" s="48">
        <v>7</v>
      </c>
      <c r="B78" s="49">
        <v>41803</v>
      </c>
      <c r="C78" s="50" t="s">
        <v>274</v>
      </c>
      <c r="D78" s="51" t="s">
        <v>328</v>
      </c>
      <c r="E78" s="49">
        <v>41803</v>
      </c>
      <c r="F78" s="50">
        <v>165</v>
      </c>
      <c r="G78" s="52" t="s">
        <v>575</v>
      </c>
      <c r="H78" s="53" t="s">
        <v>410</v>
      </c>
      <c r="I78" s="54" t="s">
        <v>584</v>
      </c>
      <c r="J78" s="51" t="s">
        <v>585</v>
      </c>
      <c r="K78" s="50">
        <v>1</v>
      </c>
      <c r="L78" s="50" t="s">
        <v>173</v>
      </c>
      <c r="M78" s="51" t="s">
        <v>586</v>
      </c>
      <c r="N78" s="55">
        <v>1</v>
      </c>
      <c r="O78" s="49">
        <v>41821</v>
      </c>
      <c r="P78" s="49">
        <v>42459</v>
      </c>
      <c r="Q78" s="56" t="str">
        <f>IF(H78="","",VLOOKUP(H78,#REF!,2,FALSE))</f>
        <v>Subdirector Financiero</v>
      </c>
      <c r="R78" s="51" t="s">
        <v>414</v>
      </c>
      <c r="S78" s="51" t="s">
        <v>587</v>
      </c>
      <c r="T78" s="51" t="s">
        <v>588</v>
      </c>
      <c r="U78" s="51" t="s">
        <v>589</v>
      </c>
      <c r="V78" s="51" t="s">
        <v>155</v>
      </c>
      <c r="W78" s="57" t="s">
        <v>156</v>
      </c>
      <c r="X78" s="61">
        <v>42297</v>
      </c>
      <c r="Y78" s="51" t="s">
        <v>597</v>
      </c>
      <c r="Z78" s="50">
        <v>1</v>
      </c>
      <c r="AA78" s="62">
        <v>1</v>
      </c>
      <c r="AB78" s="95">
        <v>1</v>
      </c>
      <c r="AC78" s="50" t="s">
        <v>130</v>
      </c>
      <c r="AD78" s="51" t="s">
        <v>598</v>
      </c>
      <c r="AE78" s="53" t="s">
        <v>599</v>
      </c>
      <c r="AF78" s="48" t="s">
        <v>134</v>
      </c>
      <c r="AG78" s="56" t="s">
        <v>1770</v>
      </c>
      <c r="AH78" s="92"/>
      <c r="AI78" s="51"/>
      <c r="AJ78" s="53"/>
    </row>
    <row r="79" spans="1:36" ht="112.5" customHeight="1" x14ac:dyDescent="0.25">
      <c r="A79" s="48">
        <v>7</v>
      </c>
      <c r="B79" s="49">
        <v>41803</v>
      </c>
      <c r="C79" s="50" t="s">
        <v>274</v>
      </c>
      <c r="D79" s="51" t="s">
        <v>328</v>
      </c>
      <c r="E79" s="49">
        <v>41803</v>
      </c>
      <c r="F79" s="50">
        <v>165</v>
      </c>
      <c r="G79" s="52" t="s">
        <v>575</v>
      </c>
      <c r="H79" s="53" t="s">
        <v>410</v>
      </c>
      <c r="I79" s="54" t="s">
        <v>584</v>
      </c>
      <c r="J79" s="51" t="s">
        <v>600</v>
      </c>
      <c r="K79" s="50">
        <v>1</v>
      </c>
      <c r="L79" s="50" t="s">
        <v>173</v>
      </c>
      <c r="M79" s="51" t="s">
        <v>601</v>
      </c>
      <c r="N79" s="55">
        <v>1</v>
      </c>
      <c r="O79" s="49">
        <v>41821</v>
      </c>
      <c r="P79" s="49">
        <v>42459</v>
      </c>
      <c r="Q79" s="56" t="str">
        <f>IF(H79="","",VLOOKUP(H79,#REF!,2,FALSE))</f>
        <v>Subdirector Financiero</v>
      </c>
      <c r="R79" s="51" t="s">
        <v>414</v>
      </c>
      <c r="S79" s="51" t="s">
        <v>415</v>
      </c>
      <c r="T79" s="51" t="s">
        <v>416</v>
      </c>
      <c r="U79" s="51" t="s">
        <v>414</v>
      </c>
      <c r="V79" s="51" t="s">
        <v>155</v>
      </c>
      <c r="W79" s="57" t="s">
        <v>156</v>
      </c>
      <c r="X79" s="61">
        <v>42290</v>
      </c>
      <c r="Y79" s="51" t="s">
        <v>605</v>
      </c>
      <c r="Z79" s="50">
        <v>1</v>
      </c>
      <c r="AA79" s="62">
        <v>1</v>
      </c>
      <c r="AB79" s="95">
        <v>1</v>
      </c>
      <c r="AC79" s="50" t="s">
        <v>130</v>
      </c>
      <c r="AD79" s="52" t="s">
        <v>606</v>
      </c>
      <c r="AE79" s="53" t="s">
        <v>560</v>
      </c>
      <c r="AF79" s="48" t="s">
        <v>134</v>
      </c>
      <c r="AG79" s="56" t="s">
        <v>560</v>
      </c>
      <c r="AH79" s="92"/>
      <c r="AI79" s="51"/>
      <c r="AJ79" s="53"/>
    </row>
    <row r="80" spans="1:36" ht="112.5" customHeight="1" x14ac:dyDescent="0.25">
      <c r="A80" s="48">
        <v>7</v>
      </c>
      <c r="B80" s="49">
        <v>41803</v>
      </c>
      <c r="C80" s="50" t="s">
        <v>274</v>
      </c>
      <c r="D80" s="51" t="s">
        <v>328</v>
      </c>
      <c r="E80" s="49">
        <v>41803</v>
      </c>
      <c r="F80" s="50">
        <v>165</v>
      </c>
      <c r="G80" s="52" t="s">
        <v>575</v>
      </c>
      <c r="H80" s="53" t="s">
        <v>410</v>
      </c>
      <c r="I80" s="54" t="s">
        <v>584</v>
      </c>
      <c r="J80" s="51" t="s">
        <v>607</v>
      </c>
      <c r="K80" s="50">
        <v>1</v>
      </c>
      <c r="L80" s="50" t="s">
        <v>173</v>
      </c>
      <c r="M80" s="51" t="s">
        <v>608</v>
      </c>
      <c r="N80" s="55">
        <v>1</v>
      </c>
      <c r="O80" s="49">
        <v>41821</v>
      </c>
      <c r="P80" s="49">
        <v>42459</v>
      </c>
      <c r="Q80" s="56" t="str">
        <f>IF(H80="","",VLOOKUP(H80,#REF!,2,FALSE))</f>
        <v>Subdirector Financiero</v>
      </c>
      <c r="R80" s="51" t="s">
        <v>414</v>
      </c>
      <c r="S80" s="51" t="s">
        <v>415</v>
      </c>
      <c r="T80" s="51" t="s">
        <v>416</v>
      </c>
      <c r="U80" s="51" t="s">
        <v>414</v>
      </c>
      <c r="V80" s="51" t="s">
        <v>155</v>
      </c>
      <c r="W80" s="57" t="s">
        <v>156</v>
      </c>
      <c r="X80" s="61">
        <v>42290</v>
      </c>
      <c r="Y80" s="51" t="s">
        <v>605</v>
      </c>
      <c r="Z80" s="50">
        <v>1</v>
      </c>
      <c r="AA80" s="62">
        <v>1</v>
      </c>
      <c r="AB80" s="95">
        <v>1</v>
      </c>
      <c r="AC80" s="50" t="s">
        <v>130</v>
      </c>
      <c r="AD80" s="51" t="s">
        <v>613</v>
      </c>
      <c r="AE80" s="53" t="s">
        <v>560</v>
      </c>
      <c r="AF80" s="48" t="s">
        <v>134</v>
      </c>
      <c r="AG80" s="56" t="s">
        <v>560</v>
      </c>
      <c r="AH80" s="92"/>
      <c r="AI80" s="51"/>
      <c r="AJ80" s="53"/>
    </row>
    <row r="81" spans="1:36" ht="112.5" customHeight="1" x14ac:dyDescent="0.25">
      <c r="A81" s="48">
        <v>7</v>
      </c>
      <c r="B81" s="49">
        <v>41803</v>
      </c>
      <c r="C81" s="50" t="s">
        <v>274</v>
      </c>
      <c r="D81" s="51" t="s">
        <v>328</v>
      </c>
      <c r="E81" s="49">
        <v>41803</v>
      </c>
      <c r="F81" s="50">
        <v>165</v>
      </c>
      <c r="G81" s="52" t="s">
        <v>575</v>
      </c>
      <c r="H81" s="53" t="s">
        <v>410</v>
      </c>
      <c r="I81" s="54" t="s">
        <v>584</v>
      </c>
      <c r="J81" s="51" t="s">
        <v>614</v>
      </c>
      <c r="K81" s="50">
        <v>1</v>
      </c>
      <c r="L81" s="50" t="s">
        <v>173</v>
      </c>
      <c r="M81" s="51" t="s">
        <v>601</v>
      </c>
      <c r="N81" s="55">
        <v>1</v>
      </c>
      <c r="O81" s="49">
        <v>41821</v>
      </c>
      <c r="P81" s="49">
        <v>42459</v>
      </c>
      <c r="Q81" s="56" t="str">
        <f>IF(H81="","",VLOOKUP(H81,#REF!,2,FALSE))</f>
        <v>Subdirector Financiero</v>
      </c>
      <c r="R81" s="51" t="s">
        <v>414</v>
      </c>
      <c r="S81" s="51" t="s">
        <v>415</v>
      </c>
      <c r="T81" s="51" t="s">
        <v>416</v>
      </c>
      <c r="U81" s="51" t="s">
        <v>414</v>
      </c>
      <c r="V81" s="51" t="s">
        <v>155</v>
      </c>
      <c r="W81" s="57" t="s">
        <v>156</v>
      </c>
      <c r="X81" s="61">
        <v>42290</v>
      </c>
      <c r="Y81" s="51" t="s">
        <v>605</v>
      </c>
      <c r="Z81" s="50">
        <v>1</v>
      </c>
      <c r="AA81" s="62">
        <v>1</v>
      </c>
      <c r="AB81" s="95">
        <v>1</v>
      </c>
      <c r="AC81" s="50" t="s">
        <v>130</v>
      </c>
      <c r="AD81" s="51" t="s">
        <v>618</v>
      </c>
      <c r="AE81" s="53" t="s">
        <v>560</v>
      </c>
      <c r="AF81" s="48" t="s">
        <v>134</v>
      </c>
      <c r="AG81" s="56" t="s">
        <v>560</v>
      </c>
      <c r="AH81" s="92"/>
      <c r="AI81" s="51"/>
      <c r="AJ81" s="53"/>
    </row>
    <row r="82" spans="1:36" ht="112.5" customHeight="1" x14ac:dyDescent="0.25">
      <c r="A82" s="48">
        <v>7</v>
      </c>
      <c r="B82" s="49">
        <v>41803</v>
      </c>
      <c r="C82" s="50" t="s">
        <v>274</v>
      </c>
      <c r="D82" s="51" t="s">
        <v>328</v>
      </c>
      <c r="E82" s="49">
        <v>41803</v>
      </c>
      <c r="F82" s="50">
        <v>170</v>
      </c>
      <c r="G82" s="52" t="s">
        <v>619</v>
      </c>
      <c r="H82" s="53" t="s">
        <v>410</v>
      </c>
      <c r="I82" s="54" t="s">
        <v>620</v>
      </c>
      <c r="J82" s="51" t="s">
        <v>621</v>
      </c>
      <c r="K82" s="50">
        <v>6</v>
      </c>
      <c r="L82" s="50" t="s">
        <v>173</v>
      </c>
      <c r="M82" s="51" t="s">
        <v>622</v>
      </c>
      <c r="N82" s="55">
        <v>1</v>
      </c>
      <c r="O82" s="49">
        <v>41821</v>
      </c>
      <c r="P82" s="49">
        <v>42459</v>
      </c>
      <c r="Q82" s="56" t="str">
        <f>IF(H82="","",VLOOKUP(H82,#REF!,2,FALSE))</f>
        <v>Subdirector Financiero</v>
      </c>
      <c r="R82" s="51" t="s">
        <v>414</v>
      </c>
      <c r="S82" s="51" t="s">
        <v>415</v>
      </c>
      <c r="T82" s="51" t="s">
        <v>416</v>
      </c>
      <c r="U82" s="51" t="s">
        <v>414</v>
      </c>
      <c r="V82" s="51" t="s">
        <v>155</v>
      </c>
      <c r="W82" s="57" t="s">
        <v>156</v>
      </c>
      <c r="X82" s="61">
        <v>42290</v>
      </c>
      <c r="Y82" s="51" t="s">
        <v>625</v>
      </c>
      <c r="Z82" s="50">
        <v>5</v>
      </c>
      <c r="AA82" s="62">
        <v>0.83333333333333337</v>
      </c>
      <c r="AB82" s="95">
        <v>0.83333333333333337</v>
      </c>
      <c r="AC82" s="50" t="s">
        <v>264</v>
      </c>
      <c r="AD82" s="51" t="s">
        <v>626</v>
      </c>
      <c r="AE82" s="53" t="s">
        <v>560</v>
      </c>
      <c r="AF82" s="48" t="s">
        <v>149</v>
      </c>
      <c r="AG82" s="56" t="s">
        <v>133</v>
      </c>
      <c r="AH82" s="92"/>
      <c r="AI82" s="51"/>
      <c r="AJ82" s="53"/>
    </row>
    <row r="83" spans="1:36" ht="112.5" customHeight="1" x14ac:dyDescent="0.25">
      <c r="A83" s="48">
        <v>7</v>
      </c>
      <c r="B83" s="49">
        <v>41803</v>
      </c>
      <c r="C83" s="50" t="s">
        <v>274</v>
      </c>
      <c r="D83" s="51" t="s">
        <v>328</v>
      </c>
      <c r="E83" s="49">
        <v>41803</v>
      </c>
      <c r="F83" s="50">
        <v>170</v>
      </c>
      <c r="G83" s="52" t="s">
        <v>619</v>
      </c>
      <c r="H83" s="53" t="s">
        <v>410</v>
      </c>
      <c r="I83" s="54" t="s">
        <v>620</v>
      </c>
      <c r="J83" s="51" t="s">
        <v>585</v>
      </c>
      <c r="K83" s="50">
        <v>1</v>
      </c>
      <c r="L83" s="50" t="s">
        <v>173</v>
      </c>
      <c r="M83" s="51" t="s">
        <v>586</v>
      </c>
      <c r="N83" s="55">
        <v>1</v>
      </c>
      <c r="O83" s="49">
        <v>41821</v>
      </c>
      <c r="P83" s="49">
        <v>42459</v>
      </c>
      <c r="Q83" s="56" t="str">
        <f>IF(H83="","",VLOOKUP(H83,#REF!,2,FALSE))</f>
        <v>Subdirector Financiero</v>
      </c>
      <c r="R83" s="51" t="s">
        <v>414</v>
      </c>
      <c r="S83" s="51" t="s">
        <v>587</v>
      </c>
      <c r="T83" s="51" t="s">
        <v>588</v>
      </c>
      <c r="U83" s="51" t="s">
        <v>589</v>
      </c>
      <c r="V83" s="51" t="s">
        <v>155</v>
      </c>
      <c r="W83" s="57" t="s">
        <v>156</v>
      </c>
      <c r="X83" s="61">
        <v>42297</v>
      </c>
      <c r="Y83" s="51" t="s">
        <v>597</v>
      </c>
      <c r="Z83" s="50">
        <v>1</v>
      </c>
      <c r="AA83" s="62">
        <v>1</v>
      </c>
      <c r="AB83" s="95">
        <v>1</v>
      </c>
      <c r="AC83" s="50" t="s">
        <v>130</v>
      </c>
      <c r="AD83" s="51" t="s">
        <v>630</v>
      </c>
      <c r="AE83" s="53" t="s">
        <v>599</v>
      </c>
      <c r="AF83" s="48" t="s">
        <v>134</v>
      </c>
      <c r="AG83" s="56" t="s">
        <v>1770</v>
      </c>
      <c r="AH83" s="92"/>
      <c r="AI83" s="51"/>
      <c r="AJ83" s="53"/>
    </row>
    <row r="84" spans="1:36" ht="112.5" customHeight="1" x14ac:dyDescent="0.25">
      <c r="A84" s="48">
        <v>7</v>
      </c>
      <c r="B84" s="49">
        <v>41803</v>
      </c>
      <c r="C84" s="50" t="s">
        <v>274</v>
      </c>
      <c r="D84" s="51" t="s">
        <v>328</v>
      </c>
      <c r="E84" s="49">
        <v>41803</v>
      </c>
      <c r="F84" s="50">
        <v>170</v>
      </c>
      <c r="G84" s="52" t="s">
        <v>619</v>
      </c>
      <c r="H84" s="53" t="s">
        <v>410</v>
      </c>
      <c r="I84" s="54" t="s">
        <v>620</v>
      </c>
      <c r="J84" s="51" t="s">
        <v>600</v>
      </c>
      <c r="K84" s="50">
        <v>1</v>
      </c>
      <c r="L84" s="50" t="s">
        <v>173</v>
      </c>
      <c r="M84" s="51" t="s">
        <v>601</v>
      </c>
      <c r="N84" s="55">
        <v>1</v>
      </c>
      <c r="O84" s="49">
        <v>41821</v>
      </c>
      <c r="P84" s="49">
        <v>42459</v>
      </c>
      <c r="Q84" s="56" t="str">
        <f>IF(H84="","",VLOOKUP(H84,#REF!,2,FALSE))</f>
        <v>Subdirector Financiero</v>
      </c>
      <c r="R84" s="51" t="s">
        <v>414</v>
      </c>
      <c r="S84" s="51" t="s">
        <v>415</v>
      </c>
      <c r="T84" s="51" t="s">
        <v>416</v>
      </c>
      <c r="U84" s="51" t="s">
        <v>414</v>
      </c>
      <c r="V84" s="51" t="s">
        <v>155</v>
      </c>
      <c r="W84" s="57" t="s">
        <v>156</v>
      </c>
      <c r="X84" s="61">
        <v>42290</v>
      </c>
      <c r="Y84" s="51" t="s">
        <v>605</v>
      </c>
      <c r="Z84" s="50">
        <v>1</v>
      </c>
      <c r="AA84" s="62">
        <v>1</v>
      </c>
      <c r="AB84" s="95">
        <v>1</v>
      </c>
      <c r="AC84" s="50" t="s">
        <v>130</v>
      </c>
      <c r="AD84" s="51" t="s">
        <v>633</v>
      </c>
      <c r="AE84" s="53" t="s">
        <v>560</v>
      </c>
      <c r="AF84" s="48" t="s">
        <v>134</v>
      </c>
      <c r="AG84" s="56" t="s">
        <v>560</v>
      </c>
      <c r="AH84" s="92"/>
      <c r="AI84" s="51"/>
      <c r="AJ84" s="53"/>
    </row>
    <row r="85" spans="1:36" ht="112.5" customHeight="1" x14ac:dyDescent="0.25">
      <c r="A85" s="48">
        <v>7</v>
      </c>
      <c r="B85" s="49">
        <v>41803</v>
      </c>
      <c r="C85" s="50" t="s">
        <v>274</v>
      </c>
      <c r="D85" s="51" t="s">
        <v>328</v>
      </c>
      <c r="E85" s="49">
        <v>41803</v>
      </c>
      <c r="F85" s="50">
        <v>170</v>
      </c>
      <c r="G85" s="52" t="s">
        <v>619</v>
      </c>
      <c r="H85" s="53" t="s">
        <v>410</v>
      </c>
      <c r="I85" s="54" t="s">
        <v>620</v>
      </c>
      <c r="J85" s="51" t="s">
        <v>607</v>
      </c>
      <c r="K85" s="50">
        <v>1</v>
      </c>
      <c r="L85" s="50" t="s">
        <v>173</v>
      </c>
      <c r="M85" s="51" t="s">
        <v>608</v>
      </c>
      <c r="N85" s="55">
        <v>1</v>
      </c>
      <c r="O85" s="49">
        <v>41821</v>
      </c>
      <c r="P85" s="49">
        <v>42459</v>
      </c>
      <c r="Q85" s="56" t="str">
        <f>IF(H85="","",VLOOKUP(H85,#REF!,2,FALSE))</f>
        <v>Subdirector Financiero</v>
      </c>
      <c r="R85" s="51" t="s">
        <v>414</v>
      </c>
      <c r="S85" s="51" t="s">
        <v>415</v>
      </c>
      <c r="T85" s="51" t="s">
        <v>416</v>
      </c>
      <c r="U85" s="51" t="s">
        <v>414</v>
      </c>
      <c r="V85" s="51" t="s">
        <v>155</v>
      </c>
      <c r="W85" s="57" t="s">
        <v>156</v>
      </c>
      <c r="X85" s="61">
        <v>42290</v>
      </c>
      <c r="Y85" s="51" t="s">
        <v>605</v>
      </c>
      <c r="Z85" s="50">
        <v>1</v>
      </c>
      <c r="AA85" s="62">
        <v>1</v>
      </c>
      <c r="AB85" s="95">
        <v>1</v>
      </c>
      <c r="AC85" s="50" t="s">
        <v>130</v>
      </c>
      <c r="AD85" s="51" t="s">
        <v>637</v>
      </c>
      <c r="AE85" s="53" t="s">
        <v>560</v>
      </c>
      <c r="AF85" s="48" t="s">
        <v>134</v>
      </c>
      <c r="AG85" s="56" t="s">
        <v>560</v>
      </c>
      <c r="AH85" s="92"/>
      <c r="AI85" s="51"/>
      <c r="AJ85" s="53"/>
    </row>
    <row r="86" spans="1:36" ht="112.5" customHeight="1" x14ac:dyDescent="0.25">
      <c r="A86" s="48">
        <v>7</v>
      </c>
      <c r="B86" s="49">
        <v>41803</v>
      </c>
      <c r="C86" s="50" t="s">
        <v>274</v>
      </c>
      <c r="D86" s="51" t="s">
        <v>328</v>
      </c>
      <c r="E86" s="49">
        <v>41803</v>
      </c>
      <c r="F86" s="50">
        <v>170</v>
      </c>
      <c r="G86" s="52" t="s">
        <v>619</v>
      </c>
      <c r="H86" s="53" t="s">
        <v>410</v>
      </c>
      <c r="I86" s="54" t="s">
        <v>620</v>
      </c>
      <c r="J86" s="51" t="s">
        <v>614</v>
      </c>
      <c r="K86" s="50">
        <v>1</v>
      </c>
      <c r="L86" s="50" t="s">
        <v>173</v>
      </c>
      <c r="M86" s="51" t="s">
        <v>601</v>
      </c>
      <c r="N86" s="55">
        <v>1</v>
      </c>
      <c r="O86" s="49">
        <v>41821</v>
      </c>
      <c r="P86" s="49">
        <v>42459</v>
      </c>
      <c r="Q86" s="56" t="str">
        <f>IF(H86="","",VLOOKUP(H86,#REF!,2,FALSE))</f>
        <v>Subdirector Financiero</v>
      </c>
      <c r="R86" s="51" t="s">
        <v>414</v>
      </c>
      <c r="S86" s="51" t="s">
        <v>415</v>
      </c>
      <c r="T86" s="51" t="s">
        <v>416</v>
      </c>
      <c r="U86" s="51" t="s">
        <v>414</v>
      </c>
      <c r="V86" s="51" t="s">
        <v>155</v>
      </c>
      <c r="W86" s="57" t="s">
        <v>156</v>
      </c>
      <c r="X86" s="61">
        <v>42290</v>
      </c>
      <c r="Y86" s="51" t="s">
        <v>605</v>
      </c>
      <c r="Z86" s="50">
        <v>1</v>
      </c>
      <c r="AA86" s="62">
        <v>1</v>
      </c>
      <c r="AB86" s="95">
        <v>1</v>
      </c>
      <c r="AC86" s="50" t="s">
        <v>130</v>
      </c>
      <c r="AD86" s="51" t="s">
        <v>640</v>
      </c>
      <c r="AE86" s="53" t="s">
        <v>560</v>
      </c>
      <c r="AF86" s="48" t="s">
        <v>134</v>
      </c>
      <c r="AG86" s="56" t="s">
        <v>560</v>
      </c>
      <c r="AH86" s="92"/>
      <c r="AI86" s="51"/>
      <c r="AJ86" s="53"/>
    </row>
    <row r="87" spans="1:36" ht="112.5" customHeight="1" x14ac:dyDescent="0.25">
      <c r="A87" s="48">
        <v>7</v>
      </c>
      <c r="B87" s="49">
        <v>41803</v>
      </c>
      <c r="C87" s="50" t="s">
        <v>274</v>
      </c>
      <c r="D87" s="51" t="s">
        <v>328</v>
      </c>
      <c r="E87" s="49">
        <v>41803</v>
      </c>
      <c r="F87" s="50">
        <v>173</v>
      </c>
      <c r="G87" s="52" t="s">
        <v>641</v>
      </c>
      <c r="H87" s="53" t="s">
        <v>410</v>
      </c>
      <c r="I87" s="54" t="s">
        <v>642</v>
      </c>
      <c r="J87" s="51" t="s">
        <v>621</v>
      </c>
      <c r="K87" s="50">
        <v>6</v>
      </c>
      <c r="L87" s="50" t="s">
        <v>173</v>
      </c>
      <c r="M87" s="51" t="s">
        <v>643</v>
      </c>
      <c r="N87" s="55">
        <v>1</v>
      </c>
      <c r="O87" s="49">
        <v>41821</v>
      </c>
      <c r="P87" s="49">
        <v>42459</v>
      </c>
      <c r="Q87" s="56" t="str">
        <f>IF(H87="","",VLOOKUP(H87,#REF!,2,FALSE))</f>
        <v>Subdirector Financiero</v>
      </c>
      <c r="R87" s="51" t="s">
        <v>414</v>
      </c>
      <c r="S87" s="51" t="s">
        <v>415</v>
      </c>
      <c r="T87" s="51" t="s">
        <v>416</v>
      </c>
      <c r="U87" s="51" t="s">
        <v>414</v>
      </c>
      <c r="V87" s="51" t="s">
        <v>155</v>
      </c>
      <c r="W87" s="57" t="s">
        <v>156</v>
      </c>
      <c r="X87" s="61">
        <v>42290</v>
      </c>
      <c r="Y87" s="51" t="s">
        <v>625</v>
      </c>
      <c r="Z87" s="50">
        <v>5</v>
      </c>
      <c r="AA87" s="62">
        <v>0.83333333333333337</v>
      </c>
      <c r="AB87" s="95">
        <v>0.83333333333333337</v>
      </c>
      <c r="AC87" s="50" t="s">
        <v>264</v>
      </c>
      <c r="AD87" s="51" t="s">
        <v>646</v>
      </c>
      <c r="AE87" s="53" t="s">
        <v>560</v>
      </c>
      <c r="AF87" s="48" t="s">
        <v>149</v>
      </c>
      <c r="AG87" s="56" t="s">
        <v>133</v>
      </c>
      <c r="AH87" s="92"/>
      <c r="AI87" s="51"/>
      <c r="AJ87" s="53"/>
    </row>
    <row r="88" spans="1:36" ht="112.5" customHeight="1" x14ac:dyDescent="0.25">
      <c r="A88" s="48">
        <v>7</v>
      </c>
      <c r="B88" s="49">
        <v>41803</v>
      </c>
      <c r="C88" s="50" t="s">
        <v>274</v>
      </c>
      <c r="D88" s="51" t="s">
        <v>328</v>
      </c>
      <c r="E88" s="49">
        <v>41803</v>
      </c>
      <c r="F88" s="50">
        <v>173</v>
      </c>
      <c r="G88" s="52" t="s">
        <v>641</v>
      </c>
      <c r="H88" s="53" t="s">
        <v>410</v>
      </c>
      <c r="I88" s="54" t="s">
        <v>642</v>
      </c>
      <c r="J88" s="51" t="s">
        <v>585</v>
      </c>
      <c r="K88" s="50">
        <v>1</v>
      </c>
      <c r="L88" s="50" t="s">
        <v>173</v>
      </c>
      <c r="M88" s="51" t="s">
        <v>586</v>
      </c>
      <c r="N88" s="55">
        <v>1</v>
      </c>
      <c r="O88" s="49">
        <v>41821</v>
      </c>
      <c r="P88" s="49">
        <v>42459</v>
      </c>
      <c r="Q88" s="56" t="str">
        <f>IF(H88="","",VLOOKUP(H88,#REF!,2,FALSE))</f>
        <v>Subdirector Financiero</v>
      </c>
      <c r="R88" s="51" t="s">
        <v>414</v>
      </c>
      <c r="S88" s="51" t="s">
        <v>587</v>
      </c>
      <c r="T88" s="51" t="s">
        <v>588</v>
      </c>
      <c r="U88" s="51" t="s">
        <v>589</v>
      </c>
      <c r="V88" s="51" t="s">
        <v>155</v>
      </c>
      <c r="W88" s="57" t="s">
        <v>156</v>
      </c>
      <c r="X88" s="61">
        <v>42297</v>
      </c>
      <c r="Y88" s="51" t="s">
        <v>597</v>
      </c>
      <c r="Z88" s="50">
        <v>1</v>
      </c>
      <c r="AA88" s="62">
        <v>1</v>
      </c>
      <c r="AB88" s="95">
        <v>1</v>
      </c>
      <c r="AC88" s="50" t="s">
        <v>130</v>
      </c>
      <c r="AD88" s="51" t="s">
        <v>630</v>
      </c>
      <c r="AE88" s="53" t="s">
        <v>599</v>
      </c>
      <c r="AF88" s="48" t="s">
        <v>134</v>
      </c>
      <c r="AG88" s="56" t="s">
        <v>1770</v>
      </c>
      <c r="AH88" s="92"/>
      <c r="AI88" s="51"/>
      <c r="AJ88" s="53"/>
    </row>
    <row r="89" spans="1:36" ht="112.5" customHeight="1" x14ac:dyDescent="0.25">
      <c r="A89" s="48">
        <v>7</v>
      </c>
      <c r="B89" s="49">
        <v>41803</v>
      </c>
      <c r="C89" s="50" t="s">
        <v>274</v>
      </c>
      <c r="D89" s="51" t="s">
        <v>328</v>
      </c>
      <c r="E89" s="49">
        <v>41803</v>
      </c>
      <c r="F89" s="50">
        <v>173</v>
      </c>
      <c r="G89" s="52" t="s">
        <v>641</v>
      </c>
      <c r="H89" s="53" t="s">
        <v>410</v>
      </c>
      <c r="I89" s="54" t="s">
        <v>642</v>
      </c>
      <c r="J89" s="51" t="s">
        <v>600</v>
      </c>
      <c r="K89" s="50">
        <v>1</v>
      </c>
      <c r="L89" s="50" t="s">
        <v>173</v>
      </c>
      <c r="M89" s="51" t="s">
        <v>601</v>
      </c>
      <c r="N89" s="55">
        <v>1</v>
      </c>
      <c r="O89" s="49">
        <v>41821</v>
      </c>
      <c r="P89" s="49">
        <v>42459</v>
      </c>
      <c r="Q89" s="56" t="str">
        <f>IF(H89="","",VLOOKUP(H89,#REF!,2,FALSE))</f>
        <v>Subdirector Financiero</v>
      </c>
      <c r="R89" s="51" t="s">
        <v>414</v>
      </c>
      <c r="S89" s="51" t="s">
        <v>415</v>
      </c>
      <c r="T89" s="51" t="s">
        <v>416</v>
      </c>
      <c r="U89" s="51" t="s">
        <v>414</v>
      </c>
      <c r="V89" s="51" t="s">
        <v>155</v>
      </c>
      <c r="W89" s="57" t="s">
        <v>156</v>
      </c>
      <c r="X89" s="61">
        <v>42290</v>
      </c>
      <c r="Y89" s="51" t="s">
        <v>605</v>
      </c>
      <c r="Z89" s="50">
        <v>1</v>
      </c>
      <c r="AA89" s="62">
        <v>1</v>
      </c>
      <c r="AB89" s="95">
        <v>1</v>
      </c>
      <c r="AC89" s="50" t="s">
        <v>130</v>
      </c>
      <c r="AD89" s="51" t="s">
        <v>652</v>
      </c>
      <c r="AE89" s="53" t="s">
        <v>560</v>
      </c>
      <c r="AF89" s="48" t="s">
        <v>134</v>
      </c>
      <c r="AG89" s="56" t="s">
        <v>560</v>
      </c>
      <c r="AH89" s="92"/>
      <c r="AI89" s="51"/>
      <c r="AJ89" s="53"/>
    </row>
    <row r="90" spans="1:36" ht="112.5" customHeight="1" x14ac:dyDescent="0.25">
      <c r="A90" s="48">
        <v>7</v>
      </c>
      <c r="B90" s="49">
        <v>41803</v>
      </c>
      <c r="C90" s="50" t="s">
        <v>274</v>
      </c>
      <c r="D90" s="51" t="s">
        <v>328</v>
      </c>
      <c r="E90" s="49">
        <v>41803</v>
      </c>
      <c r="F90" s="50">
        <v>173</v>
      </c>
      <c r="G90" s="52" t="s">
        <v>641</v>
      </c>
      <c r="H90" s="53" t="s">
        <v>410</v>
      </c>
      <c r="I90" s="54" t="s">
        <v>642</v>
      </c>
      <c r="J90" s="51" t="s">
        <v>607</v>
      </c>
      <c r="K90" s="50">
        <v>1</v>
      </c>
      <c r="L90" s="50" t="s">
        <v>173</v>
      </c>
      <c r="M90" s="51" t="s">
        <v>608</v>
      </c>
      <c r="N90" s="55">
        <v>1</v>
      </c>
      <c r="O90" s="49">
        <v>41821</v>
      </c>
      <c r="P90" s="49">
        <v>42459</v>
      </c>
      <c r="Q90" s="56" t="str">
        <f>IF(H90="","",VLOOKUP(H90,#REF!,2,FALSE))</f>
        <v>Subdirector Financiero</v>
      </c>
      <c r="R90" s="51" t="s">
        <v>414</v>
      </c>
      <c r="S90" s="51" t="s">
        <v>415</v>
      </c>
      <c r="T90" s="51" t="s">
        <v>416</v>
      </c>
      <c r="U90" s="51" t="s">
        <v>414</v>
      </c>
      <c r="V90" s="51" t="s">
        <v>155</v>
      </c>
      <c r="W90" s="57" t="s">
        <v>156</v>
      </c>
      <c r="X90" s="61">
        <v>42290</v>
      </c>
      <c r="Y90" s="51" t="s">
        <v>605</v>
      </c>
      <c r="Z90" s="50">
        <v>1</v>
      </c>
      <c r="AA90" s="62">
        <v>1</v>
      </c>
      <c r="AB90" s="95">
        <v>1</v>
      </c>
      <c r="AC90" s="50" t="s">
        <v>130</v>
      </c>
      <c r="AD90" s="51" t="s">
        <v>653</v>
      </c>
      <c r="AE90" s="53" t="s">
        <v>560</v>
      </c>
      <c r="AF90" s="48" t="s">
        <v>134</v>
      </c>
      <c r="AG90" s="56" t="s">
        <v>560</v>
      </c>
      <c r="AH90" s="92"/>
      <c r="AI90" s="51"/>
      <c r="AJ90" s="53"/>
    </row>
    <row r="91" spans="1:36" ht="112.5" customHeight="1" x14ac:dyDescent="0.25">
      <c r="A91" s="48">
        <v>7</v>
      </c>
      <c r="B91" s="49">
        <v>41803</v>
      </c>
      <c r="C91" s="50" t="s">
        <v>274</v>
      </c>
      <c r="D91" s="51" t="s">
        <v>328</v>
      </c>
      <c r="E91" s="49">
        <v>41803</v>
      </c>
      <c r="F91" s="50">
        <v>173</v>
      </c>
      <c r="G91" s="52" t="s">
        <v>641</v>
      </c>
      <c r="H91" s="53" t="s">
        <v>410</v>
      </c>
      <c r="I91" s="54" t="s">
        <v>642</v>
      </c>
      <c r="J91" s="51" t="s">
        <v>614</v>
      </c>
      <c r="K91" s="50">
        <v>1</v>
      </c>
      <c r="L91" s="50" t="s">
        <v>173</v>
      </c>
      <c r="M91" s="51" t="s">
        <v>601</v>
      </c>
      <c r="N91" s="55">
        <v>1</v>
      </c>
      <c r="O91" s="49">
        <v>41821</v>
      </c>
      <c r="P91" s="49">
        <v>42459</v>
      </c>
      <c r="Q91" s="56" t="str">
        <f>IF(H91="","",VLOOKUP(H91,#REF!,2,FALSE))</f>
        <v>Subdirector Financiero</v>
      </c>
      <c r="R91" s="51" t="s">
        <v>414</v>
      </c>
      <c r="S91" s="51" t="s">
        <v>415</v>
      </c>
      <c r="T91" s="51" t="s">
        <v>416</v>
      </c>
      <c r="U91" s="51" t="s">
        <v>414</v>
      </c>
      <c r="V91" s="51" t="s">
        <v>155</v>
      </c>
      <c r="W91" s="57" t="s">
        <v>156</v>
      </c>
      <c r="X91" s="61">
        <v>42290</v>
      </c>
      <c r="Y91" s="51" t="s">
        <v>605</v>
      </c>
      <c r="Z91" s="50">
        <v>1</v>
      </c>
      <c r="AA91" s="62">
        <v>1</v>
      </c>
      <c r="AB91" s="95">
        <v>1</v>
      </c>
      <c r="AC91" s="50" t="s">
        <v>130</v>
      </c>
      <c r="AD91" s="51" t="s">
        <v>655</v>
      </c>
      <c r="AE91" s="53" t="s">
        <v>560</v>
      </c>
      <c r="AF91" s="48" t="s">
        <v>134</v>
      </c>
      <c r="AG91" s="56" t="s">
        <v>560</v>
      </c>
      <c r="AH91" s="92"/>
      <c r="AI91" s="51"/>
      <c r="AJ91" s="53"/>
    </row>
    <row r="92" spans="1:36" ht="112.5" customHeight="1" x14ac:dyDescent="0.25">
      <c r="A92" s="48">
        <v>7</v>
      </c>
      <c r="B92" s="49">
        <v>41803</v>
      </c>
      <c r="C92" s="50" t="s">
        <v>274</v>
      </c>
      <c r="D92" s="51" t="s">
        <v>328</v>
      </c>
      <c r="E92" s="49">
        <v>41803</v>
      </c>
      <c r="F92" s="50">
        <v>175</v>
      </c>
      <c r="G92" s="52" t="s">
        <v>656</v>
      </c>
      <c r="H92" s="53" t="s">
        <v>410</v>
      </c>
      <c r="I92" s="54" t="s">
        <v>657</v>
      </c>
      <c r="J92" s="51" t="s">
        <v>621</v>
      </c>
      <c r="K92" s="50">
        <v>6</v>
      </c>
      <c r="L92" s="50" t="s">
        <v>173</v>
      </c>
      <c r="M92" s="51" t="s">
        <v>658</v>
      </c>
      <c r="N92" s="55">
        <v>1</v>
      </c>
      <c r="O92" s="49">
        <v>41821</v>
      </c>
      <c r="P92" s="49">
        <v>42459</v>
      </c>
      <c r="Q92" s="56" t="str">
        <f>IF(H92="","",VLOOKUP(H92,#REF!,2,FALSE))</f>
        <v>Subdirector Financiero</v>
      </c>
      <c r="R92" s="51" t="s">
        <v>414</v>
      </c>
      <c r="S92" s="51" t="s">
        <v>415</v>
      </c>
      <c r="T92" s="51" t="s">
        <v>416</v>
      </c>
      <c r="U92" s="51" t="s">
        <v>414</v>
      </c>
      <c r="V92" s="51" t="s">
        <v>155</v>
      </c>
      <c r="W92" s="57" t="s">
        <v>156</v>
      </c>
      <c r="X92" s="61">
        <v>42290</v>
      </c>
      <c r="Y92" s="51" t="s">
        <v>625</v>
      </c>
      <c r="Z92" s="50">
        <v>5</v>
      </c>
      <c r="AA92" s="62">
        <v>0.83333333333333337</v>
      </c>
      <c r="AB92" s="95">
        <v>0.83333333333333337</v>
      </c>
      <c r="AC92" s="50" t="s">
        <v>264</v>
      </c>
      <c r="AD92" s="51" t="s">
        <v>661</v>
      </c>
      <c r="AE92" s="53" t="s">
        <v>560</v>
      </c>
      <c r="AF92" s="48" t="s">
        <v>149</v>
      </c>
      <c r="AG92" s="56" t="s">
        <v>133</v>
      </c>
      <c r="AH92" s="92"/>
      <c r="AI92" s="51"/>
      <c r="AJ92" s="53"/>
    </row>
    <row r="93" spans="1:36" ht="112.5" customHeight="1" x14ac:dyDescent="0.25">
      <c r="A93" s="48">
        <v>7</v>
      </c>
      <c r="B93" s="49">
        <v>41803</v>
      </c>
      <c r="C93" s="50" t="s">
        <v>274</v>
      </c>
      <c r="D93" s="51" t="s">
        <v>328</v>
      </c>
      <c r="E93" s="49">
        <v>41803</v>
      </c>
      <c r="F93" s="50">
        <v>175</v>
      </c>
      <c r="G93" s="52" t="s">
        <v>656</v>
      </c>
      <c r="H93" s="53" t="s">
        <v>410</v>
      </c>
      <c r="I93" s="54" t="s">
        <v>657</v>
      </c>
      <c r="J93" s="51" t="s">
        <v>585</v>
      </c>
      <c r="K93" s="50">
        <v>1</v>
      </c>
      <c r="L93" s="50" t="s">
        <v>173</v>
      </c>
      <c r="M93" s="51" t="s">
        <v>586</v>
      </c>
      <c r="N93" s="55">
        <v>1</v>
      </c>
      <c r="O93" s="49">
        <v>41821</v>
      </c>
      <c r="P93" s="49">
        <v>42459</v>
      </c>
      <c r="Q93" s="56" t="str">
        <f>IF(H93="","",VLOOKUP(H93,#REF!,2,FALSE))</f>
        <v>Subdirector Financiero</v>
      </c>
      <c r="R93" s="51" t="s">
        <v>414</v>
      </c>
      <c r="S93" s="51" t="s">
        <v>587</v>
      </c>
      <c r="T93" s="51" t="s">
        <v>588</v>
      </c>
      <c r="U93" s="51" t="s">
        <v>589</v>
      </c>
      <c r="V93" s="51" t="s">
        <v>155</v>
      </c>
      <c r="W93" s="57" t="s">
        <v>156</v>
      </c>
      <c r="X93" s="61">
        <v>42297</v>
      </c>
      <c r="Y93" s="51" t="s">
        <v>597</v>
      </c>
      <c r="Z93" s="50">
        <v>1</v>
      </c>
      <c r="AA93" s="62">
        <v>1</v>
      </c>
      <c r="AB93" s="95">
        <v>1</v>
      </c>
      <c r="AC93" s="50" t="s">
        <v>130</v>
      </c>
      <c r="AD93" s="51" t="s">
        <v>630</v>
      </c>
      <c r="AE93" s="53" t="s">
        <v>599</v>
      </c>
      <c r="AF93" s="48" t="s">
        <v>134</v>
      </c>
      <c r="AG93" s="56" t="s">
        <v>1770</v>
      </c>
      <c r="AH93" s="92"/>
      <c r="AI93" s="51"/>
      <c r="AJ93" s="53"/>
    </row>
    <row r="94" spans="1:36" ht="112.5" customHeight="1" x14ac:dyDescent="0.25">
      <c r="A94" s="48">
        <v>7</v>
      </c>
      <c r="B94" s="49">
        <v>41803</v>
      </c>
      <c r="C94" s="50" t="s">
        <v>274</v>
      </c>
      <c r="D94" s="51" t="s">
        <v>328</v>
      </c>
      <c r="E94" s="49">
        <v>41803</v>
      </c>
      <c r="F94" s="50">
        <v>175</v>
      </c>
      <c r="G94" s="52" t="s">
        <v>656</v>
      </c>
      <c r="H94" s="53" t="s">
        <v>410</v>
      </c>
      <c r="I94" s="54" t="s">
        <v>657</v>
      </c>
      <c r="J94" s="51" t="s">
        <v>600</v>
      </c>
      <c r="K94" s="50">
        <v>1</v>
      </c>
      <c r="L94" s="50" t="s">
        <v>173</v>
      </c>
      <c r="M94" s="51" t="s">
        <v>601</v>
      </c>
      <c r="N94" s="55">
        <v>1</v>
      </c>
      <c r="O94" s="49">
        <v>41821</v>
      </c>
      <c r="P94" s="49">
        <v>42459</v>
      </c>
      <c r="Q94" s="56" t="str">
        <f>IF(H94="","",VLOOKUP(H94,#REF!,2,FALSE))</f>
        <v>Subdirector Financiero</v>
      </c>
      <c r="R94" s="51" t="s">
        <v>414</v>
      </c>
      <c r="S94" s="51" t="s">
        <v>415</v>
      </c>
      <c r="T94" s="51" t="s">
        <v>416</v>
      </c>
      <c r="U94" s="51" t="s">
        <v>414</v>
      </c>
      <c r="V94" s="51" t="s">
        <v>155</v>
      </c>
      <c r="W94" s="57" t="s">
        <v>156</v>
      </c>
      <c r="X94" s="61">
        <v>42290</v>
      </c>
      <c r="Y94" s="51" t="s">
        <v>605</v>
      </c>
      <c r="Z94" s="50">
        <v>1</v>
      </c>
      <c r="AA94" s="62">
        <v>1</v>
      </c>
      <c r="AB94" s="95">
        <v>1</v>
      </c>
      <c r="AC94" s="50" t="s">
        <v>130</v>
      </c>
      <c r="AD94" s="51" t="s">
        <v>652</v>
      </c>
      <c r="AE94" s="53" t="s">
        <v>560</v>
      </c>
      <c r="AF94" s="48" t="s">
        <v>134</v>
      </c>
      <c r="AG94" s="56" t="s">
        <v>560</v>
      </c>
      <c r="AH94" s="92"/>
      <c r="AI94" s="51"/>
      <c r="AJ94" s="53"/>
    </row>
    <row r="95" spans="1:36" ht="112.5" customHeight="1" x14ac:dyDescent="0.25">
      <c r="A95" s="48">
        <v>7</v>
      </c>
      <c r="B95" s="49">
        <v>41803</v>
      </c>
      <c r="C95" s="50" t="s">
        <v>274</v>
      </c>
      <c r="D95" s="51" t="s">
        <v>328</v>
      </c>
      <c r="E95" s="49">
        <v>41803</v>
      </c>
      <c r="F95" s="50">
        <v>175</v>
      </c>
      <c r="G95" s="52" t="s">
        <v>656</v>
      </c>
      <c r="H95" s="53" t="s">
        <v>410</v>
      </c>
      <c r="I95" s="54" t="s">
        <v>657</v>
      </c>
      <c r="J95" s="51" t="s">
        <v>607</v>
      </c>
      <c r="K95" s="50">
        <v>1</v>
      </c>
      <c r="L95" s="50" t="s">
        <v>173</v>
      </c>
      <c r="M95" s="51" t="s">
        <v>608</v>
      </c>
      <c r="N95" s="55">
        <v>1</v>
      </c>
      <c r="O95" s="49">
        <v>41821</v>
      </c>
      <c r="P95" s="49">
        <v>42459</v>
      </c>
      <c r="Q95" s="56" t="str">
        <f>IF(H95="","",VLOOKUP(H95,#REF!,2,FALSE))</f>
        <v>Subdirector Financiero</v>
      </c>
      <c r="R95" s="51" t="s">
        <v>414</v>
      </c>
      <c r="S95" s="51" t="s">
        <v>415</v>
      </c>
      <c r="T95" s="51" t="s">
        <v>416</v>
      </c>
      <c r="U95" s="51" t="s">
        <v>414</v>
      </c>
      <c r="V95" s="51" t="s">
        <v>155</v>
      </c>
      <c r="W95" s="57" t="s">
        <v>156</v>
      </c>
      <c r="X95" s="61">
        <v>42290</v>
      </c>
      <c r="Y95" s="51" t="s">
        <v>605</v>
      </c>
      <c r="Z95" s="50">
        <v>1</v>
      </c>
      <c r="AA95" s="62">
        <v>1</v>
      </c>
      <c r="AB95" s="95">
        <v>1</v>
      </c>
      <c r="AC95" s="50" t="s">
        <v>130</v>
      </c>
      <c r="AD95" s="51" t="s">
        <v>653</v>
      </c>
      <c r="AE95" s="53" t="s">
        <v>560</v>
      </c>
      <c r="AF95" s="48" t="s">
        <v>134</v>
      </c>
      <c r="AG95" s="56" t="s">
        <v>560</v>
      </c>
      <c r="AH95" s="92"/>
      <c r="AI95" s="51"/>
      <c r="AJ95" s="53"/>
    </row>
    <row r="96" spans="1:36" ht="112.5" customHeight="1" x14ac:dyDescent="0.25">
      <c r="A96" s="48">
        <v>7</v>
      </c>
      <c r="B96" s="49">
        <v>41803</v>
      </c>
      <c r="C96" s="50" t="s">
        <v>274</v>
      </c>
      <c r="D96" s="51" t="s">
        <v>328</v>
      </c>
      <c r="E96" s="49">
        <v>41803</v>
      </c>
      <c r="F96" s="50">
        <v>175</v>
      </c>
      <c r="G96" s="52" t="s">
        <v>656</v>
      </c>
      <c r="H96" s="53" t="s">
        <v>410</v>
      </c>
      <c r="I96" s="54" t="s">
        <v>657</v>
      </c>
      <c r="J96" s="51" t="s">
        <v>614</v>
      </c>
      <c r="K96" s="50">
        <v>1</v>
      </c>
      <c r="L96" s="50" t="s">
        <v>173</v>
      </c>
      <c r="M96" s="51" t="s">
        <v>601</v>
      </c>
      <c r="N96" s="55">
        <v>1</v>
      </c>
      <c r="O96" s="49">
        <v>41821</v>
      </c>
      <c r="P96" s="49">
        <v>42459</v>
      </c>
      <c r="Q96" s="56" t="str">
        <f>IF(H96="","",VLOOKUP(H96,#REF!,2,FALSE))</f>
        <v>Subdirector Financiero</v>
      </c>
      <c r="R96" s="51" t="s">
        <v>414</v>
      </c>
      <c r="S96" s="51" t="s">
        <v>415</v>
      </c>
      <c r="T96" s="51" t="s">
        <v>416</v>
      </c>
      <c r="U96" s="51" t="s">
        <v>414</v>
      </c>
      <c r="V96" s="51" t="s">
        <v>155</v>
      </c>
      <c r="W96" s="57" t="s">
        <v>156</v>
      </c>
      <c r="X96" s="61">
        <v>42290</v>
      </c>
      <c r="Y96" s="51" t="s">
        <v>605</v>
      </c>
      <c r="Z96" s="50">
        <v>1</v>
      </c>
      <c r="AA96" s="62">
        <v>1</v>
      </c>
      <c r="AB96" s="95">
        <v>1</v>
      </c>
      <c r="AC96" s="50" t="s">
        <v>130</v>
      </c>
      <c r="AD96" s="51" t="s">
        <v>618</v>
      </c>
      <c r="AE96" s="53" t="s">
        <v>560</v>
      </c>
      <c r="AF96" s="48" t="s">
        <v>134</v>
      </c>
      <c r="AG96" s="56" t="s">
        <v>560</v>
      </c>
      <c r="AH96" s="92"/>
      <c r="AI96" s="51"/>
      <c r="AJ96" s="53"/>
    </row>
    <row r="97" spans="1:36" ht="112.5" customHeight="1" x14ac:dyDescent="0.25">
      <c r="A97" s="48">
        <v>7</v>
      </c>
      <c r="B97" s="49">
        <v>41803</v>
      </c>
      <c r="C97" s="50" t="s">
        <v>274</v>
      </c>
      <c r="D97" s="51" t="s">
        <v>328</v>
      </c>
      <c r="E97" s="49">
        <v>41803</v>
      </c>
      <c r="F97" s="50">
        <v>177</v>
      </c>
      <c r="G97" s="52" t="s">
        <v>669</v>
      </c>
      <c r="H97" s="53" t="s">
        <v>410</v>
      </c>
      <c r="I97" s="54" t="s">
        <v>670</v>
      </c>
      <c r="J97" s="51" t="s">
        <v>621</v>
      </c>
      <c r="K97" s="50">
        <v>6</v>
      </c>
      <c r="L97" s="50" t="s">
        <v>173</v>
      </c>
      <c r="M97" s="51" t="s">
        <v>671</v>
      </c>
      <c r="N97" s="55">
        <v>1</v>
      </c>
      <c r="O97" s="49">
        <v>41821</v>
      </c>
      <c r="P97" s="49">
        <v>42459</v>
      </c>
      <c r="Q97" s="56" t="str">
        <f>IF(H97="","",VLOOKUP(H97,#REF!,2,FALSE))</f>
        <v>Subdirector Financiero</v>
      </c>
      <c r="R97" s="51" t="s">
        <v>414</v>
      </c>
      <c r="S97" s="51" t="s">
        <v>415</v>
      </c>
      <c r="T97" s="51" t="s">
        <v>416</v>
      </c>
      <c r="U97" s="51" t="s">
        <v>414</v>
      </c>
      <c r="V97" s="51" t="s">
        <v>155</v>
      </c>
      <c r="W97" s="57" t="s">
        <v>156</v>
      </c>
      <c r="X97" s="61">
        <v>42290</v>
      </c>
      <c r="Y97" s="51" t="s">
        <v>625</v>
      </c>
      <c r="Z97" s="50">
        <v>5</v>
      </c>
      <c r="AA97" s="62">
        <v>0.83333333333333337</v>
      </c>
      <c r="AB97" s="95">
        <v>0.83333333333333337</v>
      </c>
      <c r="AC97" s="50" t="s">
        <v>264</v>
      </c>
      <c r="AD97" s="51" t="s">
        <v>674</v>
      </c>
      <c r="AE97" s="53" t="s">
        <v>560</v>
      </c>
      <c r="AF97" s="48" t="s">
        <v>149</v>
      </c>
      <c r="AG97" s="56" t="s">
        <v>133</v>
      </c>
      <c r="AH97" s="92"/>
      <c r="AI97" s="51"/>
      <c r="AJ97" s="53"/>
    </row>
    <row r="98" spans="1:36" ht="112.5" customHeight="1" x14ac:dyDescent="0.25">
      <c r="A98" s="48">
        <v>7</v>
      </c>
      <c r="B98" s="49">
        <v>41803</v>
      </c>
      <c r="C98" s="50" t="s">
        <v>274</v>
      </c>
      <c r="D98" s="51" t="s">
        <v>328</v>
      </c>
      <c r="E98" s="49">
        <v>41803</v>
      </c>
      <c r="F98" s="50">
        <v>177</v>
      </c>
      <c r="G98" s="52" t="s">
        <v>669</v>
      </c>
      <c r="H98" s="53" t="s">
        <v>410</v>
      </c>
      <c r="I98" s="54" t="s">
        <v>670</v>
      </c>
      <c r="J98" s="51" t="s">
        <v>585</v>
      </c>
      <c r="K98" s="50">
        <v>1</v>
      </c>
      <c r="L98" s="50" t="s">
        <v>173</v>
      </c>
      <c r="M98" s="51" t="s">
        <v>586</v>
      </c>
      <c r="N98" s="55">
        <v>1</v>
      </c>
      <c r="O98" s="49">
        <v>41821</v>
      </c>
      <c r="P98" s="49">
        <v>42459</v>
      </c>
      <c r="Q98" s="56" t="str">
        <f>IF(H98="","",VLOOKUP(H98,#REF!,2,FALSE))</f>
        <v>Subdirector Financiero</v>
      </c>
      <c r="R98" s="51" t="s">
        <v>414</v>
      </c>
      <c r="S98" s="51" t="s">
        <v>587</v>
      </c>
      <c r="T98" s="51" t="s">
        <v>588</v>
      </c>
      <c r="U98" s="51" t="s">
        <v>589</v>
      </c>
      <c r="V98" s="51" t="s">
        <v>155</v>
      </c>
      <c r="W98" s="57" t="s">
        <v>156</v>
      </c>
      <c r="X98" s="61">
        <v>42297</v>
      </c>
      <c r="Y98" s="51" t="s">
        <v>597</v>
      </c>
      <c r="Z98" s="50">
        <v>1</v>
      </c>
      <c r="AA98" s="62">
        <v>1</v>
      </c>
      <c r="AB98" s="95">
        <v>1</v>
      </c>
      <c r="AC98" s="50" t="s">
        <v>130</v>
      </c>
      <c r="AD98" s="51" t="s">
        <v>630</v>
      </c>
      <c r="AE98" s="53" t="s">
        <v>599</v>
      </c>
      <c r="AF98" s="48" t="s">
        <v>134</v>
      </c>
      <c r="AG98" s="56" t="s">
        <v>1770</v>
      </c>
      <c r="AH98" s="92"/>
      <c r="AI98" s="51"/>
      <c r="AJ98" s="53"/>
    </row>
    <row r="99" spans="1:36" ht="112.5" customHeight="1" x14ac:dyDescent="0.25">
      <c r="A99" s="48">
        <v>7</v>
      </c>
      <c r="B99" s="49">
        <v>41803</v>
      </c>
      <c r="C99" s="50" t="s">
        <v>274</v>
      </c>
      <c r="D99" s="51" t="s">
        <v>328</v>
      </c>
      <c r="E99" s="49">
        <v>41803</v>
      </c>
      <c r="F99" s="50">
        <v>177</v>
      </c>
      <c r="G99" s="52" t="s">
        <v>669</v>
      </c>
      <c r="H99" s="53" t="s">
        <v>410</v>
      </c>
      <c r="I99" s="54" t="s">
        <v>670</v>
      </c>
      <c r="J99" s="51" t="s">
        <v>600</v>
      </c>
      <c r="K99" s="50">
        <v>1</v>
      </c>
      <c r="L99" s="50" t="s">
        <v>173</v>
      </c>
      <c r="M99" s="51" t="s">
        <v>601</v>
      </c>
      <c r="N99" s="55">
        <v>1</v>
      </c>
      <c r="O99" s="49">
        <v>41821</v>
      </c>
      <c r="P99" s="49">
        <v>42459</v>
      </c>
      <c r="Q99" s="56" t="str">
        <f>IF(H99="","",VLOOKUP(H99,#REF!,2,FALSE))</f>
        <v>Subdirector Financiero</v>
      </c>
      <c r="R99" s="51" t="s">
        <v>414</v>
      </c>
      <c r="S99" s="51" t="s">
        <v>415</v>
      </c>
      <c r="T99" s="51" t="s">
        <v>416</v>
      </c>
      <c r="U99" s="51" t="s">
        <v>414</v>
      </c>
      <c r="V99" s="51" t="s">
        <v>155</v>
      </c>
      <c r="W99" s="57" t="s">
        <v>156</v>
      </c>
      <c r="X99" s="61">
        <v>42290</v>
      </c>
      <c r="Y99" s="51" t="s">
        <v>605</v>
      </c>
      <c r="Z99" s="50">
        <v>1</v>
      </c>
      <c r="AA99" s="62">
        <v>1</v>
      </c>
      <c r="AB99" s="95">
        <v>1</v>
      </c>
      <c r="AC99" s="50" t="s">
        <v>130</v>
      </c>
      <c r="AD99" s="51" t="s">
        <v>652</v>
      </c>
      <c r="AE99" s="53" t="s">
        <v>560</v>
      </c>
      <c r="AF99" s="48" t="s">
        <v>134</v>
      </c>
      <c r="AG99" s="56" t="s">
        <v>560</v>
      </c>
      <c r="AH99" s="92"/>
      <c r="AI99" s="51"/>
      <c r="AJ99" s="53"/>
    </row>
    <row r="100" spans="1:36" ht="112.5" customHeight="1" x14ac:dyDescent="0.25">
      <c r="A100" s="48">
        <v>7</v>
      </c>
      <c r="B100" s="49">
        <v>41803</v>
      </c>
      <c r="C100" s="50" t="s">
        <v>274</v>
      </c>
      <c r="D100" s="51" t="s">
        <v>328</v>
      </c>
      <c r="E100" s="49">
        <v>41803</v>
      </c>
      <c r="F100" s="50">
        <v>177</v>
      </c>
      <c r="G100" s="52" t="s">
        <v>669</v>
      </c>
      <c r="H100" s="53" t="s">
        <v>410</v>
      </c>
      <c r="I100" s="54" t="s">
        <v>670</v>
      </c>
      <c r="J100" s="51" t="s">
        <v>607</v>
      </c>
      <c r="K100" s="50">
        <v>1</v>
      </c>
      <c r="L100" s="50" t="s">
        <v>173</v>
      </c>
      <c r="M100" s="51" t="s">
        <v>608</v>
      </c>
      <c r="N100" s="55">
        <v>1</v>
      </c>
      <c r="O100" s="49">
        <v>41821</v>
      </c>
      <c r="P100" s="49">
        <v>42459</v>
      </c>
      <c r="Q100" s="56" t="str">
        <f>IF(H100="","",VLOOKUP(H100,#REF!,2,FALSE))</f>
        <v>Subdirector Financiero</v>
      </c>
      <c r="R100" s="51" t="s">
        <v>414</v>
      </c>
      <c r="S100" s="51" t="s">
        <v>415</v>
      </c>
      <c r="T100" s="51" t="s">
        <v>416</v>
      </c>
      <c r="U100" s="51" t="s">
        <v>414</v>
      </c>
      <c r="V100" s="51" t="s">
        <v>155</v>
      </c>
      <c r="W100" s="57" t="s">
        <v>156</v>
      </c>
      <c r="X100" s="61">
        <v>42290</v>
      </c>
      <c r="Y100" s="51" t="s">
        <v>605</v>
      </c>
      <c r="Z100" s="50">
        <v>1</v>
      </c>
      <c r="AA100" s="62">
        <v>1</v>
      </c>
      <c r="AB100" s="95">
        <v>1</v>
      </c>
      <c r="AC100" s="50" t="s">
        <v>130</v>
      </c>
      <c r="AD100" s="51" t="s">
        <v>681</v>
      </c>
      <c r="AE100" s="53" t="s">
        <v>560</v>
      </c>
      <c r="AF100" s="48" t="s">
        <v>134</v>
      </c>
      <c r="AG100" s="56" t="s">
        <v>560</v>
      </c>
      <c r="AH100" s="92"/>
      <c r="AI100" s="51"/>
      <c r="AJ100" s="53"/>
    </row>
    <row r="101" spans="1:36" ht="112.5" customHeight="1" x14ac:dyDescent="0.25">
      <c r="A101" s="48">
        <v>7</v>
      </c>
      <c r="B101" s="49">
        <v>41803</v>
      </c>
      <c r="C101" s="50" t="s">
        <v>274</v>
      </c>
      <c r="D101" s="51" t="s">
        <v>328</v>
      </c>
      <c r="E101" s="49">
        <v>41803</v>
      </c>
      <c r="F101" s="50">
        <v>177</v>
      </c>
      <c r="G101" s="52" t="s">
        <v>669</v>
      </c>
      <c r="H101" s="53" t="s">
        <v>410</v>
      </c>
      <c r="I101" s="54" t="s">
        <v>670</v>
      </c>
      <c r="J101" s="51" t="s">
        <v>614</v>
      </c>
      <c r="K101" s="50">
        <v>1</v>
      </c>
      <c r="L101" s="50" t="s">
        <v>173</v>
      </c>
      <c r="M101" s="51" t="s">
        <v>601</v>
      </c>
      <c r="N101" s="55">
        <v>1</v>
      </c>
      <c r="O101" s="49">
        <v>41821</v>
      </c>
      <c r="P101" s="49">
        <v>42459</v>
      </c>
      <c r="Q101" s="56" t="str">
        <f>IF(H101="","",VLOOKUP(H101,#REF!,2,FALSE))</f>
        <v>Subdirector Financiero</v>
      </c>
      <c r="R101" s="51" t="s">
        <v>414</v>
      </c>
      <c r="S101" s="51" t="s">
        <v>415</v>
      </c>
      <c r="T101" s="51" t="s">
        <v>416</v>
      </c>
      <c r="U101" s="51" t="s">
        <v>414</v>
      </c>
      <c r="V101" s="51" t="s">
        <v>155</v>
      </c>
      <c r="W101" s="57" t="s">
        <v>156</v>
      </c>
      <c r="X101" s="61">
        <v>42290</v>
      </c>
      <c r="Y101" s="51" t="s">
        <v>605</v>
      </c>
      <c r="Z101" s="50">
        <v>1</v>
      </c>
      <c r="AA101" s="62">
        <v>1</v>
      </c>
      <c r="AB101" s="95">
        <v>1</v>
      </c>
      <c r="AC101" s="50" t="s">
        <v>130</v>
      </c>
      <c r="AD101" s="51" t="s">
        <v>655</v>
      </c>
      <c r="AE101" s="53" t="s">
        <v>560</v>
      </c>
      <c r="AF101" s="48" t="s">
        <v>134</v>
      </c>
      <c r="AG101" s="56" t="s">
        <v>560</v>
      </c>
      <c r="AH101" s="92"/>
      <c r="AI101" s="51"/>
      <c r="AJ101" s="53"/>
    </row>
    <row r="102" spans="1:36" ht="112.5" customHeight="1" x14ac:dyDescent="0.25">
      <c r="A102" s="48">
        <v>7</v>
      </c>
      <c r="B102" s="49">
        <v>41803</v>
      </c>
      <c r="C102" s="50" t="s">
        <v>274</v>
      </c>
      <c r="D102" s="51" t="s">
        <v>328</v>
      </c>
      <c r="E102" s="49">
        <v>41803</v>
      </c>
      <c r="F102" s="50">
        <v>178</v>
      </c>
      <c r="G102" s="52" t="s">
        <v>683</v>
      </c>
      <c r="H102" s="53" t="s">
        <v>278</v>
      </c>
      <c r="I102" s="54" t="s">
        <v>684</v>
      </c>
      <c r="J102" s="51" t="s">
        <v>685</v>
      </c>
      <c r="K102" s="50">
        <v>1</v>
      </c>
      <c r="L102" s="50" t="s">
        <v>173</v>
      </c>
      <c r="M102" s="51" t="s">
        <v>686</v>
      </c>
      <c r="N102" s="55">
        <v>1</v>
      </c>
      <c r="O102" s="49">
        <v>42275</v>
      </c>
      <c r="P102" s="49">
        <v>42338</v>
      </c>
      <c r="Q102" s="56" t="str">
        <f>IF(H102="","",VLOOKUP(H102,#REF!,2,FALSE))</f>
        <v>Secretario General</v>
      </c>
      <c r="R102" s="51" t="s">
        <v>282</v>
      </c>
      <c r="S102" s="51" t="s">
        <v>687</v>
      </c>
      <c r="T102" s="51" t="s">
        <v>688</v>
      </c>
      <c r="U102" s="51" t="s">
        <v>689</v>
      </c>
      <c r="V102" s="51" t="s">
        <v>155</v>
      </c>
      <c r="W102" s="57" t="s">
        <v>156</v>
      </c>
      <c r="X102" s="61">
        <v>42296</v>
      </c>
      <c r="Y102" s="51" t="s">
        <v>695</v>
      </c>
      <c r="Z102" s="62">
        <f>1/2</f>
        <v>0.5</v>
      </c>
      <c r="AA102" s="62">
        <v>0.5</v>
      </c>
      <c r="AB102" s="95">
        <v>0.91666666666666663</v>
      </c>
      <c r="AC102" s="50" t="s">
        <v>264</v>
      </c>
      <c r="AD102" s="51" t="s">
        <v>696</v>
      </c>
      <c r="AE102" s="53" t="s">
        <v>697</v>
      </c>
      <c r="AF102" s="48" t="s">
        <v>149</v>
      </c>
      <c r="AG102" s="56" t="s">
        <v>133</v>
      </c>
      <c r="AH102" s="92"/>
      <c r="AI102" s="51"/>
      <c r="AJ102" s="53"/>
    </row>
    <row r="103" spans="1:36" ht="112.5" customHeight="1" x14ac:dyDescent="0.25">
      <c r="A103" s="48">
        <v>7</v>
      </c>
      <c r="B103" s="49">
        <v>41803</v>
      </c>
      <c r="C103" s="50" t="s">
        <v>274</v>
      </c>
      <c r="D103" s="51" t="s">
        <v>328</v>
      </c>
      <c r="E103" s="49">
        <v>41803</v>
      </c>
      <c r="F103" s="50">
        <v>178</v>
      </c>
      <c r="G103" s="52" t="s">
        <v>683</v>
      </c>
      <c r="H103" s="53" t="s">
        <v>278</v>
      </c>
      <c r="I103" s="54" t="s">
        <v>684</v>
      </c>
      <c r="J103" s="51" t="s">
        <v>698</v>
      </c>
      <c r="K103" s="50">
        <v>3</v>
      </c>
      <c r="L103" s="50" t="s">
        <v>173</v>
      </c>
      <c r="M103" s="51" t="s">
        <v>699</v>
      </c>
      <c r="N103" s="55">
        <v>1</v>
      </c>
      <c r="O103" s="49">
        <v>42275</v>
      </c>
      <c r="P103" s="49">
        <v>42623</v>
      </c>
      <c r="Q103" s="56" t="str">
        <f>IF(H103="","",VLOOKUP(H103,#REF!,2,FALSE))</f>
        <v>Secretario General</v>
      </c>
      <c r="R103" s="51" t="s">
        <v>282</v>
      </c>
      <c r="S103" s="51" t="s">
        <v>687</v>
      </c>
      <c r="T103" s="51" t="s">
        <v>688</v>
      </c>
      <c r="U103" s="51" t="s">
        <v>689</v>
      </c>
      <c r="V103" s="51" t="s">
        <v>155</v>
      </c>
      <c r="W103" s="57" t="s">
        <v>156</v>
      </c>
      <c r="X103" s="61">
        <v>42296</v>
      </c>
      <c r="Y103" s="51" t="s">
        <v>695</v>
      </c>
      <c r="Z103" s="62">
        <f>1/3</f>
        <v>0.33333333333333331</v>
      </c>
      <c r="AA103" s="62">
        <v>0.1111111111111111</v>
      </c>
      <c r="AB103" s="95">
        <v>0.91666666666666663</v>
      </c>
      <c r="AC103" s="50" t="s">
        <v>264</v>
      </c>
      <c r="AD103" s="51" t="s">
        <v>700</v>
      </c>
      <c r="AE103" s="53" t="s">
        <v>701</v>
      </c>
      <c r="AF103" s="48" t="s">
        <v>149</v>
      </c>
      <c r="AG103" s="56" t="s">
        <v>133</v>
      </c>
      <c r="AH103" s="92"/>
      <c r="AI103" s="51"/>
      <c r="AJ103" s="53"/>
    </row>
    <row r="104" spans="1:36" ht="112.5" customHeight="1" x14ac:dyDescent="0.25">
      <c r="A104" s="48">
        <v>7</v>
      </c>
      <c r="B104" s="49">
        <v>41803</v>
      </c>
      <c r="C104" s="50" t="s">
        <v>274</v>
      </c>
      <c r="D104" s="51" t="s">
        <v>328</v>
      </c>
      <c r="E104" s="49">
        <v>41803</v>
      </c>
      <c r="F104" s="50">
        <v>181</v>
      </c>
      <c r="G104" s="52" t="s">
        <v>702</v>
      </c>
      <c r="H104" s="53" t="s">
        <v>136</v>
      </c>
      <c r="I104" s="54" t="s">
        <v>703</v>
      </c>
      <c r="J104" s="51" t="s">
        <v>704</v>
      </c>
      <c r="K104" s="50">
        <v>1</v>
      </c>
      <c r="L104" s="50" t="s">
        <v>173</v>
      </c>
      <c r="M104" s="51" t="s">
        <v>705</v>
      </c>
      <c r="N104" s="55">
        <v>1</v>
      </c>
      <c r="O104" s="49">
        <v>41821</v>
      </c>
      <c r="P104" s="49">
        <v>42459</v>
      </c>
      <c r="Q104" s="56" t="str">
        <f>IF(H104="","",VLOOKUP(H104,#REF!,2,FALSE))</f>
        <v xml:space="preserve">Subdirector Administrativo </v>
      </c>
      <c r="R104" s="51" t="s">
        <v>138</v>
      </c>
      <c r="S104" s="51" t="s">
        <v>153</v>
      </c>
      <c r="T104" s="51" t="s">
        <v>154</v>
      </c>
      <c r="U104" s="51" t="s">
        <v>138</v>
      </c>
      <c r="V104" s="51" t="s">
        <v>417</v>
      </c>
      <c r="W104" s="57" t="s">
        <v>120</v>
      </c>
      <c r="X104" s="61"/>
      <c r="Y104" s="51"/>
      <c r="Z104" s="50"/>
      <c r="AA104" s="62" t="s">
        <v>133</v>
      </c>
      <c r="AB104" s="95" t="s">
        <v>133</v>
      </c>
      <c r="AC104" s="50" t="s">
        <v>133</v>
      </c>
      <c r="AD104" s="51"/>
      <c r="AE104" s="53"/>
      <c r="AF104" s="48" t="s">
        <v>134</v>
      </c>
      <c r="AG104" s="56" t="s">
        <v>163</v>
      </c>
      <c r="AH104" s="92"/>
      <c r="AI104" s="51"/>
      <c r="AJ104" s="53"/>
    </row>
    <row r="105" spans="1:36" ht="112.5" customHeight="1" x14ac:dyDescent="0.25">
      <c r="A105" s="48">
        <v>7</v>
      </c>
      <c r="B105" s="49">
        <v>41803</v>
      </c>
      <c r="C105" s="50" t="s">
        <v>274</v>
      </c>
      <c r="D105" s="51" t="s">
        <v>328</v>
      </c>
      <c r="E105" s="49">
        <v>41803</v>
      </c>
      <c r="F105" s="50">
        <v>181</v>
      </c>
      <c r="G105" s="52" t="s">
        <v>711</v>
      </c>
      <c r="H105" s="53" t="s">
        <v>410</v>
      </c>
      <c r="I105" s="54" t="s">
        <v>712</v>
      </c>
      <c r="J105" s="51" t="s">
        <v>713</v>
      </c>
      <c r="K105" s="50">
        <v>6</v>
      </c>
      <c r="L105" s="50" t="s">
        <v>173</v>
      </c>
      <c r="M105" s="51" t="s">
        <v>714</v>
      </c>
      <c r="N105" s="55">
        <v>1</v>
      </c>
      <c r="O105" s="49">
        <v>41821</v>
      </c>
      <c r="P105" s="49">
        <v>42459</v>
      </c>
      <c r="Q105" s="56" t="str">
        <f>IF(H105="","",VLOOKUP(H105,#REF!,2,FALSE))</f>
        <v>Subdirector Financiero</v>
      </c>
      <c r="R105" s="51" t="s">
        <v>414</v>
      </c>
      <c r="S105" s="51" t="s">
        <v>415</v>
      </c>
      <c r="T105" s="51" t="s">
        <v>416</v>
      </c>
      <c r="U105" s="51" t="s">
        <v>414</v>
      </c>
      <c r="V105" s="51" t="s">
        <v>155</v>
      </c>
      <c r="W105" s="57" t="s">
        <v>156</v>
      </c>
      <c r="X105" s="61">
        <v>42290</v>
      </c>
      <c r="Y105" s="51" t="s">
        <v>625</v>
      </c>
      <c r="Z105" s="50">
        <v>5</v>
      </c>
      <c r="AA105" s="62">
        <v>0.83333333333333337</v>
      </c>
      <c r="AB105" s="95">
        <v>0.83333333333333337</v>
      </c>
      <c r="AC105" s="50" t="s">
        <v>264</v>
      </c>
      <c r="AD105" s="51" t="s">
        <v>626</v>
      </c>
      <c r="AE105" s="53" t="s">
        <v>560</v>
      </c>
      <c r="AF105" s="48" t="s">
        <v>149</v>
      </c>
      <c r="AG105" s="56" t="s">
        <v>133</v>
      </c>
      <c r="AH105" s="92"/>
      <c r="AI105" s="51"/>
      <c r="AJ105" s="53"/>
    </row>
    <row r="106" spans="1:36" ht="112.5" customHeight="1" x14ac:dyDescent="0.25">
      <c r="A106" s="48">
        <v>7</v>
      </c>
      <c r="B106" s="49">
        <v>41803</v>
      </c>
      <c r="C106" s="50" t="s">
        <v>274</v>
      </c>
      <c r="D106" s="51" t="s">
        <v>328</v>
      </c>
      <c r="E106" s="49">
        <v>41803</v>
      </c>
      <c r="F106" s="50">
        <v>181</v>
      </c>
      <c r="G106" s="52" t="s">
        <v>711</v>
      </c>
      <c r="H106" s="53" t="s">
        <v>410</v>
      </c>
      <c r="I106" s="54" t="s">
        <v>712</v>
      </c>
      <c r="J106" s="51" t="s">
        <v>585</v>
      </c>
      <c r="K106" s="50">
        <v>1</v>
      </c>
      <c r="L106" s="50" t="s">
        <v>173</v>
      </c>
      <c r="M106" s="51" t="s">
        <v>586</v>
      </c>
      <c r="N106" s="55">
        <v>1</v>
      </c>
      <c r="O106" s="49">
        <v>41821</v>
      </c>
      <c r="P106" s="49">
        <v>42459</v>
      </c>
      <c r="Q106" s="56" t="str">
        <f>IF(H106="","",VLOOKUP(H106,#REF!,2,FALSE))</f>
        <v>Subdirector Financiero</v>
      </c>
      <c r="R106" s="51" t="s">
        <v>414</v>
      </c>
      <c r="S106" s="51" t="s">
        <v>587</v>
      </c>
      <c r="T106" s="51" t="s">
        <v>588</v>
      </c>
      <c r="U106" s="51" t="s">
        <v>589</v>
      </c>
      <c r="V106" s="51" t="s">
        <v>155</v>
      </c>
      <c r="W106" s="57" t="s">
        <v>156</v>
      </c>
      <c r="X106" s="61">
        <v>42297</v>
      </c>
      <c r="Y106" s="51" t="s">
        <v>597</v>
      </c>
      <c r="Z106" s="50">
        <v>1</v>
      </c>
      <c r="AA106" s="62">
        <v>1</v>
      </c>
      <c r="AB106" s="95">
        <v>1</v>
      </c>
      <c r="AC106" s="50" t="s">
        <v>130</v>
      </c>
      <c r="AD106" s="51" t="s">
        <v>630</v>
      </c>
      <c r="AE106" s="53" t="s">
        <v>599</v>
      </c>
      <c r="AF106" s="48" t="s">
        <v>134</v>
      </c>
      <c r="AG106" s="56" t="s">
        <v>1770</v>
      </c>
      <c r="AH106" s="92"/>
      <c r="AI106" s="51"/>
      <c r="AJ106" s="53"/>
    </row>
    <row r="107" spans="1:36" ht="112.5" customHeight="1" x14ac:dyDescent="0.25">
      <c r="A107" s="48">
        <v>7</v>
      </c>
      <c r="B107" s="49">
        <v>41803</v>
      </c>
      <c r="C107" s="50" t="s">
        <v>274</v>
      </c>
      <c r="D107" s="51" t="s">
        <v>328</v>
      </c>
      <c r="E107" s="49">
        <v>41803</v>
      </c>
      <c r="F107" s="50">
        <v>181</v>
      </c>
      <c r="G107" s="52" t="s">
        <v>711</v>
      </c>
      <c r="H107" s="53" t="s">
        <v>410</v>
      </c>
      <c r="I107" s="54" t="s">
        <v>712</v>
      </c>
      <c r="J107" s="51" t="s">
        <v>600</v>
      </c>
      <c r="K107" s="50">
        <v>1</v>
      </c>
      <c r="L107" s="50" t="s">
        <v>173</v>
      </c>
      <c r="M107" s="51" t="s">
        <v>601</v>
      </c>
      <c r="N107" s="55">
        <v>1</v>
      </c>
      <c r="O107" s="49">
        <v>41821</v>
      </c>
      <c r="P107" s="49">
        <v>42459</v>
      </c>
      <c r="Q107" s="56" t="str">
        <f>IF(H107="","",VLOOKUP(H107,#REF!,2,FALSE))</f>
        <v>Subdirector Financiero</v>
      </c>
      <c r="R107" s="51" t="s">
        <v>414</v>
      </c>
      <c r="S107" s="51" t="s">
        <v>415</v>
      </c>
      <c r="T107" s="51" t="s">
        <v>416</v>
      </c>
      <c r="U107" s="51" t="s">
        <v>414</v>
      </c>
      <c r="V107" s="51" t="s">
        <v>155</v>
      </c>
      <c r="W107" s="57" t="s">
        <v>156</v>
      </c>
      <c r="X107" s="61">
        <v>42290</v>
      </c>
      <c r="Y107" s="51" t="s">
        <v>605</v>
      </c>
      <c r="Z107" s="50">
        <v>1</v>
      </c>
      <c r="AA107" s="62">
        <v>1</v>
      </c>
      <c r="AB107" s="95">
        <v>1</v>
      </c>
      <c r="AC107" s="50" t="s">
        <v>130</v>
      </c>
      <c r="AD107" s="51" t="s">
        <v>633</v>
      </c>
      <c r="AE107" s="53" t="s">
        <v>560</v>
      </c>
      <c r="AF107" s="48" t="s">
        <v>134</v>
      </c>
      <c r="AG107" s="56" t="s">
        <v>560</v>
      </c>
      <c r="AH107" s="92"/>
      <c r="AI107" s="51"/>
      <c r="AJ107" s="53"/>
    </row>
    <row r="108" spans="1:36" ht="112.5" customHeight="1" x14ac:dyDescent="0.25">
      <c r="A108" s="48">
        <v>7</v>
      </c>
      <c r="B108" s="49">
        <v>41803</v>
      </c>
      <c r="C108" s="50" t="s">
        <v>274</v>
      </c>
      <c r="D108" s="51" t="s">
        <v>328</v>
      </c>
      <c r="E108" s="49">
        <v>41803</v>
      </c>
      <c r="F108" s="50">
        <v>181</v>
      </c>
      <c r="G108" s="52" t="s">
        <v>711</v>
      </c>
      <c r="H108" s="53" t="s">
        <v>410</v>
      </c>
      <c r="I108" s="54" t="s">
        <v>712</v>
      </c>
      <c r="J108" s="51" t="s">
        <v>607</v>
      </c>
      <c r="K108" s="50">
        <v>1</v>
      </c>
      <c r="L108" s="50" t="s">
        <v>173</v>
      </c>
      <c r="M108" s="51" t="s">
        <v>608</v>
      </c>
      <c r="N108" s="55">
        <v>1</v>
      </c>
      <c r="O108" s="49">
        <v>41821</v>
      </c>
      <c r="P108" s="49">
        <v>42459</v>
      </c>
      <c r="Q108" s="56" t="str">
        <f>IF(H108="","",VLOOKUP(H108,#REF!,2,FALSE))</f>
        <v>Subdirector Financiero</v>
      </c>
      <c r="R108" s="51" t="s">
        <v>414</v>
      </c>
      <c r="S108" s="51" t="s">
        <v>415</v>
      </c>
      <c r="T108" s="51" t="s">
        <v>416</v>
      </c>
      <c r="U108" s="51" t="s">
        <v>414</v>
      </c>
      <c r="V108" s="51" t="s">
        <v>155</v>
      </c>
      <c r="W108" s="57" t="s">
        <v>156</v>
      </c>
      <c r="X108" s="61">
        <v>42290</v>
      </c>
      <c r="Y108" s="51" t="s">
        <v>605</v>
      </c>
      <c r="Z108" s="50">
        <v>1</v>
      </c>
      <c r="AA108" s="62">
        <v>1</v>
      </c>
      <c r="AB108" s="95">
        <v>1</v>
      </c>
      <c r="AC108" s="50" t="s">
        <v>130</v>
      </c>
      <c r="AD108" s="51" t="s">
        <v>653</v>
      </c>
      <c r="AE108" s="53" t="s">
        <v>560</v>
      </c>
      <c r="AF108" s="48" t="s">
        <v>134</v>
      </c>
      <c r="AG108" s="56" t="s">
        <v>560</v>
      </c>
      <c r="AH108" s="92"/>
      <c r="AI108" s="51"/>
      <c r="AJ108" s="53"/>
    </row>
    <row r="109" spans="1:36" ht="112.5" customHeight="1" x14ac:dyDescent="0.25">
      <c r="A109" s="48">
        <v>7</v>
      </c>
      <c r="B109" s="49">
        <v>41803</v>
      </c>
      <c r="C109" s="50" t="s">
        <v>274</v>
      </c>
      <c r="D109" s="51" t="s">
        <v>328</v>
      </c>
      <c r="E109" s="49">
        <v>41803</v>
      </c>
      <c r="F109" s="50">
        <v>181</v>
      </c>
      <c r="G109" s="52" t="s">
        <v>711</v>
      </c>
      <c r="H109" s="53" t="s">
        <v>410</v>
      </c>
      <c r="I109" s="54" t="s">
        <v>712</v>
      </c>
      <c r="J109" s="51" t="s">
        <v>614</v>
      </c>
      <c r="K109" s="50">
        <v>1</v>
      </c>
      <c r="L109" s="50" t="s">
        <v>173</v>
      </c>
      <c r="M109" s="51" t="s">
        <v>601</v>
      </c>
      <c r="N109" s="55">
        <v>1</v>
      </c>
      <c r="O109" s="49">
        <v>41821</v>
      </c>
      <c r="P109" s="49">
        <v>42459</v>
      </c>
      <c r="Q109" s="56" t="str">
        <f>IF(H109="","",VLOOKUP(H109,#REF!,2,FALSE))</f>
        <v>Subdirector Financiero</v>
      </c>
      <c r="R109" s="51" t="s">
        <v>414</v>
      </c>
      <c r="S109" s="51" t="s">
        <v>415</v>
      </c>
      <c r="T109" s="51" t="s">
        <v>416</v>
      </c>
      <c r="U109" s="51" t="s">
        <v>414</v>
      </c>
      <c r="V109" s="51" t="s">
        <v>155</v>
      </c>
      <c r="W109" s="57" t="s">
        <v>156</v>
      </c>
      <c r="X109" s="61">
        <v>42290</v>
      </c>
      <c r="Y109" s="51" t="s">
        <v>605</v>
      </c>
      <c r="Z109" s="50">
        <v>1</v>
      </c>
      <c r="AA109" s="62">
        <v>1</v>
      </c>
      <c r="AB109" s="95">
        <v>1</v>
      </c>
      <c r="AC109" s="50" t="s">
        <v>130</v>
      </c>
      <c r="AD109" s="51" t="s">
        <v>721</v>
      </c>
      <c r="AE109" s="53" t="s">
        <v>560</v>
      </c>
      <c r="AF109" s="48" t="s">
        <v>134</v>
      </c>
      <c r="AG109" s="56" t="s">
        <v>560</v>
      </c>
      <c r="AH109" s="92"/>
      <c r="AI109" s="51"/>
      <c r="AJ109" s="53"/>
    </row>
    <row r="110" spans="1:36" ht="112.5" customHeight="1" x14ac:dyDescent="0.25">
      <c r="A110" s="48">
        <v>7</v>
      </c>
      <c r="B110" s="49">
        <v>41803</v>
      </c>
      <c r="C110" s="50" t="s">
        <v>274</v>
      </c>
      <c r="D110" s="51" t="s">
        <v>328</v>
      </c>
      <c r="E110" s="49">
        <v>41803</v>
      </c>
      <c r="F110" s="50">
        <v>184</v>
      </c>
      <c r="G110" s="52" t="s">
        <v>722</v>
      </c>
      <c r="H110" s="53" t="s">
        <v>112</v>
      </c>
      <c r="I110" s="54" t="s">
        <v>723</v>
      </c>
      <c r="J110" s="51" t="s">
        <v>724</v>
      </c>
      <c r="K110" s="50">
        <v>1</v>
      </c>
      <c r="L110" s="50" t="s">
        <v>173</v>
      </c>
      <c r="M110" s="51" t="s">
        <v>725</v>
      </c>
      <c r="N110" s="55">
        <v>1</v>
      </c>
      <c r="O110" s="49">
        <v>41883</v>
      </c>
      <c r="P110" s="49">
        <v>42459</v>
      </c>
      <c r="Q110" s="56" t="str">
        <f>IF(H110="","",VLOOKUP(H110,#REF!,2,FALSE))</f>
        <v>Director Operativo</v>
      </c>
      <c r="R110" s="51" t="s">
        <v>115</v>
      </c>
      <c r="S110" s="51" t="s">
        <v>726</v>
      </c>
      <c r="T110" s="51" t="s">
        <v>727</v>
      </c>
      <c r="U110" s="51" t="s">
        <v>728</v>
      </c>
      <c r="V110" s="51" t="s">
        <v>417</v>
      </c>
      <c r="W110" s="57" t="s">
        <v>120</v>
      </c>
      <c r="X110" s="61">
        <v>42293</v>
      </c>
      <c r="Y110" s="51" t="s">
        <v>736</v>
      </c>
      <c r="Z110" s="50">
        <v>1</v>
      </c>
      <c r="AA110" s="62">
        <v>1</v>
      </c>
      <c r="AB110" s="95">
        <v>1</v>
      </c>
      <c r="AC110" s="50" t="s">
        <v>130</v>
      </c>
      <c r="AD110" s="51" t="s">
        <v>737</v>
      </c>
      <c r="AE110" s="53" t="s">
        <v>148</v>
      </c>
      <c r="AF110" s="48" t="s">
        <v>134</v>
      </c>
      <c r="AG110" s="56" t="s">
        <v>148</v>
      </c>
      <c r="AH110" s="92"/>
      <c r="AI110" s="51"/>
      <c r="AJ110" s="53"/>
    </row>
    <row r="111" spans="1:36" ht="112.5" customHeight="1" x14ac:dyDescent="0.25">
      <c r="A111" s="48">
        <v>7</v>
      </c>
      <c r="B111" s="49">
        <v>41803</v>
      </c>
      <c r="C111" s="50" t="s">
        <v>274</v>
      </c>
      <c r="D111" s="51" t="s">
        <v>328</v>
      </c>
      <c r="E111" s="49">
        <v>41803</v>
      </c>
      <c r="F111" s="50">
        <v>187</v>
      </c>
      <c r="G111" s="52" t="s">
        <v>738</v>
      </c>
      <c r="H111" s="53" t="s">
        <v>410</v>
      </c>
      <c r="I111" s="54" t="s">
        <v>739</v>
      </c>
      <c r="J111" s="51" t="s">
        <v>600</v>
      </c>
      <c r="K111" s="50">
        <v>1</v>
      </c>
      <c r="L111" s="50" t="s">
        <v>173</v>
      </c>
      <c r="M111" s="51" t="s">
        <v>601</v>
      </c>
      <c r="N111" s="55">
        <v>1</v>
      </c>
      <c r="O111" s="49">
        <v>41821</v>
      </c>
      <c r="P111" s="49">
        <v>42459</v>
      </c>
      <c r="Q111" s="56" t="str">
        <f>IF(H111="","",VLOOKUP(H111,#REF!,2,FALSE))</f>
        <v>Subdirector Financiero</v>
      </c>
      <c r="R111" s="51" t="s">
        <v>414</v>
      </c>
      <c r="S111" s="51" t="s">
        <v>415</v>
      </c>
      <c r="T111" s="51" t="s">
        <v>416</v>
      </c>
      <c r="U111" s="51" t="s">
        <v>414</v>
      </c>
      <c r="V111" s="51" t="s">
        <v>155</v>
      </c>
      <c r="W111" s="57" t="s">
        <v>156</v>
      </c>
      <c r="X111" s="61">
        <v>42290</v>
      </c>
      <c r="Y111" s="51" t="s">
        <v>605</v>
      </c>
      <c r="Z111" s="50">
        <v>1</v>
      </c>
      <c r="AA111" s="62">
        <v>1</v>
      </c>
      <c r="AB111" s="95">
        <v>1</v>
      </c>
      <c r="AC111" s="50" t="s">
        <v>130</v>
      </c>
      <c r="AD111" s="51" t="s">
        <v>633</v>
      </c>
      <c r="AE111" s="53" t="s">
        <v>560</v>
      </c>
      <c r="AF111" s="48" t="s">
        <v>134</v>
      </c>
      <c r="AG111" s="56" t="s">
        <v>560</v>
      </c>
      <c r="AH111" s="92"/>
      <c r="AI111" s="51"/>
      <c r="AJ111" s="53"/>
    </row>
    <row r="112" spans="1:36" ht="112.5" customHeight="1" x14ac:dyDescent="0.25">
      <c r="A112" s="48">
        <v>7</v>
      </c>
      <c r="B112" s="49">
        <v>41803</v>
      </c>
      <c r="C112" s="50" t="s">
        <v>274</v>
      </c>
      <c r="D112" s="51" t="s">
        <v>328</v>
      </c>
      <c r="E112" s="49">
        <v>41803</v>
      </c>
      <c r="F112" s="50">
        <v>187</v>
      </c>
      <c r="G112" s="52" t="s">
        <v>738</v>
      </c>
      <c r="H112" s="53" t="s">
        <v>410</v>
      </c>
      <c r="I112" s="54" t="s">
        <v>739</v>
      </c>
      <c r="J112" s="51" t="s">
        <v>607</v>
      </c>
      <c r="K112" s="50">
        <v>1</v>
      </c>
      <c r="L112" s="50" t="s">
        <v>173</v>
      </c>
      <c r="M112" s="51" t="s">
        <v>608</v>
      </c>
      <c r="N112" s="55">
        <v>1</v>
      </c>
      <c r="O112" s="49">
        <v>41821</v>
      </c>
      <c r="P112" s="49">
        <v>42459</v>
      </c>
      <c r="Q112" s="56" t="str">
        <f>IF(H112="","",VLOOKUP(H112,#REF!,2,FALSE))</f>
        <v>Subdirector Financiero</v>
      </c>
      <c r="R112" s="51" t="s">
        <v>414</v>
      </c>
      <c r="S112" s="51" t="s">
        <v>415</v>
      </c>
      <c r="T112" s="51" t="s">
        <v>416</v>
      </c>
      <c r="U112" s="51" t="s">
        <v>414</v>
      </c>
      <c r="V112" s="51" t="s">
        <v>155</v>
      </c>
      <c r="W112" s="57" t="s">
        <v>156</v>
      </c>
      <c r="X112" s="61">
        <v>42290</v>
      </c>
      <c r="Y112" s="51" t="s">
        <v>605</v>
      </c>
      <c r="Z112" s="50">
        <v>1</v>
      </c>
      <c r="AA112" s="62">
        <v>1</v>
      </c>
      <c r="AB112" s="95">
        <v>1</v>
      </c>
      <c r="AC112" s="50" t="s">
        <v>130</v>
      </c>
      <c r="AD112" s="51" t="s">
        <v>681</v>
      </c>
      <c r="AE112" s="53" t="s">
        <v>560</v>
      </c>
      <c r="AF112" s="48" t="s">
        <v>134</v>
      </c>
      <c r="AG112" s="56" t="s">
        <v>560</v>
      </c>
      <c r="AH112" s="92"/>
      <c r="AI112" s="51"/>
      <c r="AJ112" s="53"/>
    </row>
    <row r="113" spans="1:36" ht="112.5" customHeight="1" x14ac:dyDescent="0.25">
      <c r="A113" s="48">
        <v>7</v>
      </c>
      <c r="B113" s="49">
        <v>41803</v>
      </c>
      <c r="C113" s="50" t="s">
        <v>274</v>
      </c>
      <c r="D113" s="51" t="s">
        <v>328</v>
      </c>
      <c r="E113" s="49">
        <v>41803</v>
      </c>
      <c r="F113" s="50">
        <v>187</v>
      </c>
      <c r="G113" s="52" t="s">
        <v>738</v>
      </c>
      <c r="H113" s="53" t="s">
        <v>410</v>
      </c>
      <c r="I113" s="54" t="s">
        <v>739</v>
      </c>
      <c r="J113" s="51" t="s">
        <v>614</v>
      </c>
      <c r="K113" s="50">
        <v>1</v>
      </c>
      <c r="L113" s="50" t="s">
        <v>173</v>
      </c>
      <c r="M113" s="51" t="s">
        <v>601</v>
      </c>
      <c r="N113" s="55">
        <v>1</v>
      </c>
      <c r="O113" s="49">
        <v>41821</v>
      </c>
      <c r="P113" s="49">
        <v>42459</v>
      </c>
      <c r="Q113" s="56" t="str">
        <f>IF(H113="","",VLOOKUP(H113,#REF!,2,FALSE))</f>
        <v>Subdirector Financiero</v>
      </c>
      <c r="R113" s="51" t="s">
        <v>414</v>
      </c>
      <c r="S113" s="51" t="s">
        <v>415</v>
      </c>
      <c r="T113" s="51" t="s">
        <v>416</v>
      </c>
      <c r="U113" s="51" t="s">
        <v>414</v>
      </c>
      <c r="V113" s="51" t="s">
        <v>155</v>
      </c>
      <c r="W113" s="57" t="s">
        <v>156</v>
      </c>
      <c r="X113" s="61">
        <v>42290</v>
      </c>
      <c r="Y113" s="51" t="s">
        <v>605</v>
      </c>
      <c r="Z113" s="50">
        <v>1</v>
      </c>
      <c r="AA113" s="62">
        <v>1</v>
      </c>
      <c r="AB113" s="95">
        <v>1</v>
      </c>
      <c r="AC113" s="50" t="s">
        <v>130</v>
      </c>
      <c r="AD113" s="51" t="s">
        <v>618</v>
      </c>
      <c r="AE113" s="53" t="s">
        <v>560</v>
      </c>
      <c r="AF113" s="48" t="s">
        <v>134</v>
      </c>
      <c r="AG113" s="56" t="s">
        <v>560</v>
      </c>
      <c r="AH113" s="92"/>
      <c r="AI113" s="51"/>
      <c r="AJ113" s="53"/>
    </row>
    <row r="114" spans="1:36" ht="112.5" customHeight="1" x14ac:dyDescent="0.25">
      <c r="A114" s="48">
        <v>7</v>
      </c>
      <c r="B114" s="49">
        <v>41803</v>
      </c>
      <c r="C114" s="50" t="s">
        <v>274</v>
      </c>
      <c r="D114" s="51" t="s">
        <v>328</v>
      </c>
      <c r="E114" s="49">
        <v>41803</v>
      </c>
      <c r="F114" s="50">
        <v>190</v>
      </c>
      <c r="G114" s="52" t="s">
        <v>747</v>
      </c>
      <c r="H114" s="53" t="s">
        <v>410</v>
      </c>
      <c r="I114" s="54" t="s">
        <v>748</v>
      </c>
      <c r="J114" s="51" t="s">
        <v>749</v>
      </c>
      <c r="K114" s="50">
        <v>1</v>
      </c>
      <c r="L114" s="50" t="s">
        <v>173</v>
      </c>
      <c r="M114" s="51" t="s">
        <v>750</v>
      </c>
      <c r="N114" s="55">
        <v>1</v>
      </c>
      <c r="O114" s="49">
        <v>41821</v>
      </c>
      <c r="P114" s="49">
        <v>42459</v>
      </c>
      <c r="Q114" s="56" t="str">
        <f>IF(H114="","",VLOOKUP(H114,#REF!,2,FALSE))</f>
        <v>Subdirector Financiero</v>
      </c>
      <c r="R114" s="51" t="s">
        <v>414</v>
      </c>
      <c r="S114" s="51" t="s">
        <v>415</v>
      </c>
      <c r="T114" s="51" t="s">
        <v>416</v>
      </c>
      <c r="U114" s="51" t="s">
        <v>414</v>
      </c>
      <c r="V114" s="51" t="s">
        <v>155</v>
      </c>
      <c r="W114" s="57" t="s">
        <v>156</v>
      </c>
      <c r="X114" s="61">
        <v>42290</v>
      </c>
      <c r="Y114" s="51" t="s">
        <v>754</v>
      </c>
      <c r="Z114" s="50">
        <v>1</v>
      </c>
      <c r="AA114" s="62">
        <v>1</v>
      </c>
      <c r="AB114" s="95">
        <v>1</v>
      </c>
      <c r="AC114" s="50" t="s">
        <v>130</v>
      </c>
      <c r="AD114" s="51" t="s">
        <v>755</v>
      </c>
      <c r="AE114" s="53" t="s">
        <v>560</v>
      </c>
      <c r="AF114" s="48" t="s">
        <v>134</v>
      </c>
      <c r="AG114" s="56" t="s">
        <v>560</v>
      </c>
      <c r="AH114" s="92"/>
      <c r="AI114" s="51"/>
      <c r="AJ114" s="53"/>
    </row>
    <row r="115" spans="1:36" ht="112.5" customHeight="1" x14ac:dyDescent="0.25">
      <c r="A115" s="48">
        <v>7</v>
      </c>
      <c r="B115" s="49">
        <v>41803</v>
      </c>
      <c r="C115" s="50" t="s">
        <v>274</v>
      </c>
      <c r="D115" s="51" t="s">
        <v>328</v>
      </c>
      <c r="E115" s="49">
        <v>41803</v>
      </c>
      <c r="F115" s="50">
        <v>192</v>
      </c>
      <c r="G115" s="52" t="s">
        <v>756</v>
      </c>
      <c r="H115" s="53" t="s">
        <v>410</v>
      </c>
      <c r="I115" s="54" t="s">
        <v>748</v>
      </c>
      <c r="J115" s="51" t="s">
        <v>749</v>
      </c>
      <c r="K115" s="50">
        <v>1</v>
      </c>
      <c r="L115" s="50" t="s">
        <v>173</v>
      </c>
      <c r="M115" s="51" t="s">
        <v>750</v>
      </c>
      <c r="N115" s="55">
        <v>1</v>
      </c>
      <c r="O115" s="49">
        <v>41821</v>
      </c>
      <c r="P115" s="49">
        <v>42459</v>
      </c>
      <c r="Q115" s="56" t="str">
        <f>IF(H115="","",VLOOKUP(H115,#REF!,2,FALSE))</f>
        <v>Subdirector Financiero</v>
      </c>
      <c r="R115" s="51" t="s">
        <v>414</v>
      </c>
      <c r="S115" s="51" t="s">
        <v>415</v>
      </c>
      <c r="T115" s="51" t="s">
        <v>416</v>
      </c>
      <c r="U115" s="51" t="s">
        <v>414</v>
      </c>
      <c r="V115" s="51" t="s">
        <v>155</v>
      </c>
      <c r="W115" s="57" t="s">
        <v>156</v>
      </c>
      <c r="X115" s="61">
        <v>42290</v>
      </c>
      <c r="Y115" s="51" t="s">
        <v>754</v>
      </c>
      <c r="Z115" s="50">
        <v>1</v>
      </c>
      <c r="AA115" s="62">
        <v>1</v>
      </c>
      <c r="AB115" s="95">
        <v>1</v>
      </c>
      <c r="AC115" s="50" t="s">
        <v>130</v>
      </c>
      <c r="AD115" s="51" t="s">
        <v>755</v>
      </c>
      <c r="AE115" s="53" t="s">
        <v>560</v>
      </c>
      <c r="AF115" s="48" t="s">
        <v>134</v>
      </c>
      <c r="AG115" s="56" t="s">
        <v>560</v>
      </c>
      <c r="AH115" s="92"/>
      <c r="AI115" s="51"/>
      <c r="AJ115" s="53"/>
    </row>
    <row r="116" spans="1:36" ht="112.5" customHeight="1" x14ac:dyDescent="0.25">
      <c r="A116" s="48">
        <v>7</v>
      </c>
      <c r="B116" s="49">
        <v>41803</v>
      </c>
      <c r="C116" s="50" t="s">
        <v>274</v>
      </c>
      <c r="D116" s="51" t="s">
        <v>328</v>
      </c>
      <c r="E116" s="49">
        <v>41803</v>
      </c>
      <c r="F116" s="50">
        <v>194</v>
      </c>
      <c r="G116" s="52" t="s">
        <v>758</v>
      </c>
      <c r="H116" s="53" t="s">
        <v>278</v>
      </c>
      <c r="I116" s="54" t="s">
        <v>759</v>
      </c>
      <c r="J116" s="51" t="s">
        <v>685</v>
      </c>
      <c r="K116" s="50">
        <v>1</v>
      </c>
      <c r="L116" s="50" t="s">
        <v>173</v>
      </c>
      <c r="M116" s="51" t="s">
        <v>686</v>
      </c>
      <c r="N116" s="55">
        <v>1</v>
      </c>
      <c r="O116" s="49">
        <v>42275</v>
      </c>
      <c r="P116" s="49">
        <v>42459</v>
      </c>
      <c r="Q116" s="56" t="str">
        <f>IF(H116="","",VLOOKUP(H116,#REF!,2,FALSE))</f>
        <v>Secretario General</v>
      </c>
      <c r="R116" s="51" t="s">
        <v>282</v>
      </c>
      <c r="S116" s="51" t="s">
        <v>687</v>
      </c>
      <c r="T116" s="51" t="s">
        <v>688</v>
      </c>
      <c r="U116" s="51" t="s">
        <v>689</v>
      </c>
      <c r="V116" s="51" t="s">
        <v>155</v>
      </c>
      <c r="W116" s="57" t="s">
        <v>156</v>
      </c>
      <c r="X116" s="61">
        <v>42296</v>
      </c>
      <c r="Y116" s="51" t="s">
        <v>695</v>
      </c>
      <c r="Z116" s="62">
        <f>1/2</f>
        <v>0.5</v>
      </c>
      <c r="AA116" s="62">
        <v>0.5</v>
      </c>
      <c r="AB116" s="95">
        <v>0.91666666666666663</v>
      </c>
      <c r="AC116" s="50" t="s">
        <v>264</v>
      </c>
      <c r="AD116" s="51" t="s">
        <v>696</v>
      </c>
      <c r="AE116" s="53" t="s">
        <v>697</v>
      </c>
      <c r="AF116" s="48" t="s">
        <v>149</v>
      </c>
      <c r="AG116" s="56" t="s">
        <v>133</v>
      </c>
      <c r="AH116" s="92"/>
      <c r="AI116" s="51"/>
      <c r="AJ116" s="53"/>
    </row>
    <row r="117" spans="1:36" ht="112.5" customHeight="1" x14ac:dyDescent="0.25">
      <c r="A117" s="48">
        <v>7</v>
      </c>
      <c r="B117" s="49">
        <v>41803</v>
      </c>
      <c r="C117" s="50" t="s">
        <v>274</v>
      </c>
      <c r="D117" s="51" t="s">
        <v>328</v>
      </c>
      <c r="E117" s="49">
        <v>41803</v>
      </c>
      <c r="F117" s="50">
        <v>194</v>
      </c>
      <c r="G117" s="52" t="s">
        <v>758</v>
      </c>
      <c r="H117" s="53" t="s">
        <v>278</v>
      </c>
      <c r="I117" s="54" t="s">
        <v>759</v>
      </c>
      <c r="J117" s="51" t="s">
        <v>698</v>
      </c>
      <c r="K117" s="50">
        <v>3</v>
      </c>
      <c r="L117" s="50" t="s">
        <v>173</v>
      </c>
      <c r="M117" s="51" t="s">
        <v>699</v>
      </c>
      <c r="N117" s="55">
        <v>1</v>
      </c>
      <c r="O117" s="49">
        <v>42275</v>
      </c>
      <c r="P117" s="49">
        <v>42623</v>
      </c>
      <c r="Q117" s="56" t="str">
        <f>IF(H117="","",VLOOKUP(H117,#REF!,2,FALSE))</f>
        <v>Secretario General</v>
      </c>
      <c r="R117" s="51" t="s">
        <v>282</v>
      </c>
      <c r="S117" s="51" t="s">
        <v>687</v>
      </c>
      <c r="T117" s="51" t="s">
        <v>688</v>
      </c>
      <c r="U117" s="51" t="s">
        <v>689</v>
      </c>
      <c r="V117" s="51" t="s">
        <v>155</v>
      </c>
      <c r="W117" s="57" t="s">
        <v>156</v>
      </c>
      <c r="X117" s="61">
        <v>42296</v>
      </c>
      <c r="Y117" s="51" t="s">
        <v>695</v>
      </c>
      <c r="Z117" s="62">
        <f>1/3</f>
        <v>0.33333333333333331</v>
      </c>
      <c r="AA117" s="62">
        <v>0.1111111111111111</v>
      </c>
      <c r="AB117" s="95">
        <v>0.91666666666666663</v>
      </c>
      <c r="AC117" s="50" t="s">
        <v>264</v>
      </c>
      <c r="AD117" s="51" t="s">
        <v>762</v>
      </c>
      <c r="AE117" s="53" t="s">
        <v>701</v>
      </c>
      <c r="AF117" s="48" t="s">
        <v>149</v>
      </c>
      <c r="AG117" s="56" t="s">
        <v>133</v>
      </c>
      <c r="AH117" s="92"/>
      <c r="AI117" s="51"/>
      <c r="AJ117" s="53"/>
    </row>
    <row r="118" spans="1:36" ht="112.5" customHeight="1" x14ac:dyDescent="0.25">
      <c r="A118" s="48">
        <v>7</v>
      </c>
      <c r="B118" s="49">
        <v>41803</v>
      </c>
      <c r="C118" s="50" t="s">
        <v>274</v>
      </c>
      <c r="D118" s="51" t="s">
        <v>328</v>
      </c>
      <c r="E118" s="49">
        <v>41803</v>
      </c>
      <c r="F118" s="50">
        <v>194</v>
      </c>
      <c r="G118" s="52" t="s">
        <v>763</v>
      </c>
      <c r="H118" s="53" t="s">
        <v>410</v>
      </c>
      <c r="I118" s="54" t="s">
        <v>764</v>
      </c>
      <c r="J118" s="51" t="s">
        <v>765</v>
      </c>
      <c r="K118" s="50">
        <v>2</v>
      </c>
      <c r="L118" s="50" t="s">
        <v>173</v>
      </c>
      <c r="M118" s="51" t="s">
        <v>766</v>
      </c>
      <c r="N118" s="55">
        <v>1</v>
      </c>
      <c r="O118" s="49">
        <v>41821</v>
      </c>
      <c r="P118" s="49">
        <v>42459</v>
      </c>
      <c r="Q118" s="56" t="str">
        <f>IF(H118="","",VLOOKUP(H118,#REF!,2,FALSE))</f>
        <v>Subdirector Financiero</v>
      </c>
      <c r="R118" s="51" t="s">
        <v>414</v>
      </c>
      <c r="S118" s="51" t="s">
        <v>415</v>
      </c>
      <c r="T118" s="51" t="s">
        <v>416</v>
      </c>
      <c r="U118" s="51" t="s">
        <v>414</v>
      </c>
      <c r="V118" s="51" t="s">
        <v>417</v>
      </c>
      <c r="W118" s="57" t="s">
        <v>120</v>
      </c>
      <c r="X118" s="61">
        <v>42290</v>
      </c>
      <c r="Y118" s="51" t="s">
        <v>769</v>
      </c>
      <c r="Z118" s="50">
        <v>1</v>
      </c>
      <c r="AA118" s="62">
        <v>0.5</v>
      </c>
      <c r="AB118" s="95">
        <v>0.5</v>
      </c>
      <c r="AC118" s="50" t="s">
        <v>121</v>
      </c>
      <c r="AD118" s="51" t="s">
        <v>770</v>
      </c>
      <c r="AE118" s="53" t="s">
        <v>560</v>
      </c>
      <c r="AF118" s="48" t="s">
        <v>149</v>
      </c>
      <c r="AG118" s="56" t="s">
        <v>133</v>
      </c>
      <c r="AH118" s="92"/>
      <c r="AI118" s="51"/>
      <c r="AJ118" s="53"/>
    </row>
    <row r="119" spans="1:36" ht="112.5" customHeight="1" x14ac:dyDescent="0.25">
      <c r="A119" s="48">
        <v>7</v>
      </c>
      <c r="B119" s="49">
        <v>41803</v>
      </c>
      <c r="C119" s="50" t="s">
        <v>274</v>
      </c>
      <c r="D119" s="51" t="s">
        <v>328</v>
      </c>
      <c r="E119" s="49">
        <v>41803</v>
      </c>
      <c r="F119" s="50">
        <v>194</v>
      </c>
      <c r="G119" s="52" t="s">
        <v>771</v>
      </c>
      <c r="H119" s="53" t="s">
        <v>410</v>
      </c>
      <c r="I119" s="54" t="s">
        <v>764</v>
      </c>
      <c r="J119" s="51" t="s">
        <v>772</v>
      </c>
      <c r="K119" s="50">
        <v>5</v>
      </c>
      <c r="L119" s="50" t="s">
        <v>173</v>
      </c>
      <c r="M119" s="51" t="s">
        <v>773</v>
      </c>
      <c r="N119" s="55">
        <v>1</v>
      </c>
      <c r="O119" s="49">
        <v>41821</v>
      </c>
      <c r="P119" s="49">
        <v>42459</v>
      </c>
      <c r="Q119" s="56" t="str">
        <f>IF(H119="","",VLOOKUP(H119,#REF!,2,FALSE))</f>
        <v>Subdirector Financiero</v>
      </c>
      <c r="R119" s="51" t="s">
        <v>414</v>
      </c>
      <c r="S119" s="51" t="s">
        <v>415</v>
      </c>
      <c r="T119" s="51" t="s">
        <v>416</v>
      </c>
      <c r="U119" s="51" t="s">
        <v>414</v>
      </c>
      <c r="V119" s="51" t="s">
        <v>417</v>
      </c>
      <c r="W119" s="57" t="s">
        <v>120</v>
      </c>
      <c r="X119" s="61"/>
      <c r="Y119" s="51"/>
      <c r="Z119" s="50"/>
      <c r="AA119" s="62" t="s">
        <v>133</v>
      </c>
      <c r="AB119" s="95" t="s">
        <v>133</v>
      </c>
      <c r="AC119" s="50" t="s">
        <v>133</v>
      </c>
      <c r="AD119" s="51"/>
      <c r="AE119" s="53"/>
      <c r="AF119" s="48" t="s">
        <v>134</v>
      </c>
      <c r="AG119" s="56" t="s">
        <v>560</v>
      </c>
      <c r="AH119" s="92"/>
      <c r="AI119" s="51"/>
      <c r="AJ119" s="53"/>
    </row>
    <row r="120" spans="1:36" ht="112.5" customHeight="1" x14ac:dyDescent="0.25">
      <c r="A120" s="48">
        <v>7</v>
      </c>
      <c r="B120" s="49">
        <v>41803</v>
      </c>
      <c r="C120" s="50" t="s">
        <v>274</v>
      </c>
      <c r="D120" s="51" t="s">
        <v>328</v>
      </c>
      <c r="E120" s="49">
        <v>41803</v>
      </c>
      <c r="F120" s="50">
        <v>195</v>
      </c>
      <c r="G120" s="52" t="s">
        <v>776</v>
      </c>
      <c r="H120" s="53" t="s">
        <v>410</v>
      </c>
      <c r="I120" s="54" t="s">
        <v>764</v>
      </c>
      <c r="J120" s="51" t="s">
        <v>713</v>
      </c>
      <c r="K120" s="50">
        <v>2</v>
      </c>
      <c r="L120" s="50" t="s">
        <v>173</v>
      </c>
      <c r="M120" s="51" t="s">
        <v>777</v>
      </c>
      <c r="N120" s="55">
        <v>1</v>
      </c>
      <c r="O120" s="49">
        <v>41821</v>
      </c>
      <c r="P120" s="49">
        <v>42459</v>
      </c>
      <c r="Q120" s="56" t="str">
        <f>IF(H120="","",VLOOKUP(H120,#REF!,2,FALSE))</f>
        <v>Subdirector Financiero</v>
      </c>
      <c r="R120" s="51" t="s">
        <v>414</v>
      </c>
      <c r="S120" s="51" t="s">
        <v>415</v>
      </c>
      <c r="T120" s="51" t="s">
        <v>416</v>
      </c>
      <c r="U120" s="51" t="s">
        <v>414</v>
      </c>
      <c r="V120" s="51" t="s">
        <v>155</v>
      </c>
      <c r="W120" s="57" t="s">
        <v>156</v>
      </c>
      <c r="X120" s="61">
        <v>42290</v>
      </c>
      <c r="Y120" s="51" t="s">
        <v>625</v>
      </c>
      <c r="Z120" s="50">
        <v>1</v>
      </c>
      <c r="AA120" s="62">
        <v>0.5</v>
      </c>
      <c r="AB120" s="95">
        <v>0.5</v>
      </c>
      <c r="AC120" s="50" t="s">
        <v>121</v>
      </c>
      <c r="AD120" s="51" t="s">
        <v>780</v>
      </c>
      <c r="AE120" s="53" t="s">
        <v>560</v>
      </c>
      <c r="AF120" s="48" t="s">
        <v>149</v>
      </c>
      <c r="AG120" s="56" t="s">
        <v>133</v>
      </c>
      <c r="AH120" s="92"/>
      <c r="AI120" s="51"/>
      <c r="AJ120" s="53"/>
    </row>
    <row r="121" spans="1:36" ht="112.5" customHeight="1" x14ac:dyDescent="0.25">
      <c r="A121" s="48">
        <v>7</v>
      </c>
      <c r="B121" s="49">
        <v>41803</v>
      </c>
      <c r="C121" s="50" t="s">
        <v>274</v>
      </c>
      <c r="D121" s="51" t="s">
        <v>328</v>
      </c>
      <c r="E121" s="49">
        <v>41803</v>
      </c>
      <c r="F121" s="50">
        <v>196</v>
      </c>
      <c r="G121" s="52" t="s">
        <v>781</v>
      </c>
      <c r="H121" s="53" t="s">
        <v>410</v>
      </c>
      <c r="I121" s="54" t="s">
        <v>764</v>
      </c>
      <c r="J121" s="51" t="s">
        <v>782</v>
      </c>
      <c r="K121" s="50">
        <v>1</v>
      </c>
      <c r="L121" s="50" t="s">
        <v>173</v>
      </c>
      <c r="M121" s="51" t="s">
        <v>783</v>
      </c>
      <c r="N121" s="55">
        <v>1</v>
      </c>
      <c r="O121" s="49">
        <v>41821</v>
      </c>
      <c r="P121" s="49">
        <v>42459</v>
      </c>
      <c r="Q121" s="56" t="str">
        <f>IF(H121="","",VLOOKUP(H121,#REF!,2,FALSE))</f>
        <v>Subdirector Financiero</v>
      </c>
      <c r="R121" s="51" t="s">
        <v>414</v>
      </c>
      <c r="S121" s="51" t="s">
        <v>415</v>
      </c>
      <c r="T121" s="51" t="s">
        <v>416</v>
      </c>
      <c r="U121" s="51" t="s">
        <v>414</v>
      </c>
      <c r="V121" s="51" t="s">
        <v>417</v>
      </c>
      <c r="W121" s="57" t="s">
        <v>120</v>
      </c>
      <c r="X121" s="61">
        <v>42290</v>
      </c>
      <c r="Y121" s="51" t="s">
        <v>787</v>
      </c>
      <c r="Z121" s="50">
        <v>1</v>
      </c>
      <c r="AA121" s="62">
        <v>1</v>
      </c>
      <c r="AB121" s="95">
        <v>1</v>
      </c>
      <c r="AC121" s="50" t="s">
        <v>130</v>
      </c>
      <c r="AD121" s="51" t="s">
        <v>788</v>
      </c>
      <c r="AE121" s="53" t="s">
        <v>560</v>
      </c>
      <c r="AF121" s="48" t="s">
        <v>134</v>
      </c>
      <c r="AG121" s="56" t="s">
        <v>560</v>
      </c>
      <c r="AH121" s="92"/>
      <c r="AI121" s="51"/>
      <c r="AJ121" s="53"/>
    </row>
    <row r="122" spans="1:36" ht="112.5" customHeight="1" x14ac:dyDescent="0.25">
      <c r="A122" s="48">
        <v>8</v>
      </c>
      <c r="B122" s="49">
        <v>41912</v>
      </c>
      <c r="C122" s="50" t="s">
        <v>274</v>
      </c>
      <c r="D122" s="51" t="s">
        <v>789</v>
      </c>
      <c r="E122" s="49">
        <v>41817</v>
      </c>
      <c r="F122" s="50" t="s">
        <v>192</v>
      </c>
      <c r="G122" s="52" t="s">
        <v>790</v>
      </c>
      <c r="H122" s="53" t="s">
        <v>136</v>
      </c>
      <c r="I122" s="54" t="s">
        <v>791</v>
      </c>
      <c r="J122" s="51" t="s">
        <v>792</v>
      </c>
      <c r="K122" s="50">
        <v>4</v>
      </c>
      <c r="L122" s="50" t="s">
        <v>173</v>
      </c>
      <c r="M122" s="51" t="s">
        <v>793</v>
      </c>
      <c r="N122" s="55">
        <v>1</v>
      </c>
      <c r="O122" s="49">
        <v>42005</v>
      </c>
      <c r="P122" s="49">
        <v>42369</v>
      </c>
      <c r="Q122" s="56" t="str">
        <f>IF(H122="","",VLOOKUP(H122,#REF!,2,FALSE))</f>
        <v xml:space="preserve">Subdirector Administrativo </v>
      </c>
      <c r="R122" s="51" t="s">
        <v>138</v>
      </c>
      <c r="S122" s="51" t="s">
        <v>153</v>
      </c>
      <c r="T122" s="51" t="s">
        <v>154</v>
      </c>
      <c r="U122" s="51" t="s">
        <v>138</v>
      </c>
      <c r="V122" s="51" t="s">
        <v>119</v>
      </c>
      <c r="W122" s="57" t="s">
        <v>120</v>
      </c>
      <c r="X122" s="61">
        <v>42297</v>
      </c>
      <c r="Y122" s="51" t="s">
        <v>797</v>
      </c>
      <c r="Z122" s="50">
        <v>2</v>
      </c>
      <c r="AA122" s="62">
        <v>0.5</v>
      </c>
      <c r="AB122" s="95">
        <v>0.5</v>
      </c>
      <c r="AC122" s="50" t="s">
        <v>121</v>
      </c>
      <c r="AD122" s="51" t="s">
        <v>798</v>
      </c>
      <c r="AE122" s="53" t="s">
        <v>148</v>
      </c>
      <c r="AF122" s="48" t="s">
        <v>149</v>
      </c>
      <c r="AG122" s="56" t="s">
        <v>133</v>
      </c>
      <c r="AH122" s="92"/>
      <c r="AI122" s="51"/>
      <c r="AJ122" s="53"/>
    </row>
    <row r="123" spans="1:36" ht="112.5" customHeight="1" x14ac:dyDescent="0.25">
      <c r="A123" s="48">
        <v>8</v>
      </c>
      <c r="B123" s="49">
        <v>41912</v>
      </c>
      <c r="C123" s="50" t="s">
        <v>274</v>
      </c>
      <c r="D123" s="51" t="s">
        <v>789</v>
      </c>
      <c r="E123" s="49">
        <v>41817</v>
      </c>
      <c r="F123" s="50" t="s">
        <v>192</v>
      </c>
      <c r="G123" s="52" t="s">
        <v>799</v>
      </c>
      <c r="H123" s="53" t="s">
        <v>136</v>
      </c>
      <c r="I123" s="54" t="s">
        <v>791</v>
      </c>
      <c r="J123" s="51" t="s">
        <v>800</v>
      </c>
      <c r="K123" s="50">
        <v>3</v>
      </c>
      <c r="L123" s="50" t="s">
        <v>173</v>
      </c>
      <c r="M123" s="51" t="s">
        <v>801</v>
      </c>
      <c r="N123" s="55">
        <v>1</v>
      </c>
      <c r="O123" s="49">
        <v>42036</v>
      </c>
      <c r="P123" s="49">
        <v>42216</v>
      </c>
      <c r="Q123" s="56" t="str">
        <f>IF(H123="","",VLOOKUP(H123,#REF!,2,FALSE))</f>
        <v xml:space="preserve">Subdirector Administrativo </v>
      </c>
      <c r="R123" s="51" t="s">
        <v>138</v>
      </c>
      <c r="S123" s="51" t="s">
        <v>139</v>
      </c>
      <c r="T123" s="51" t="s">
        <v>251</v>
      </c>
      <c r="U123" s="51" t="s">
        <v>252</v>
      </c>
      <c r="V123" s="51" t="s">
        <v>119</v>
      </c>
      <c r="W123" s="57" t="s">
        <v>120</v>
      </c>
      <c r="X123" s="61">
        <v>42296</v>
      </c>
      <c r="Y123" s="51" t="s">
        <v>805</v>
      </c>
      <c r="Z123" s="50">
        <v>3</v>
      </c>
      <c r="AA123" s="62">
        <v>1</v>
      </c>
      <c r="AB123" s="95">
        <v>1</v>
      </c>
      <c r="AC123" s="50" t="s">
        <v>130</v>
      </c>
      <c r="AD123" s="51" t="s">
        <v>806</v>
      </c>
      <c r="AE123" s="53" t="s">
        <v>148</v>
      </c>
      <c r="AF123" s="48" t="s">
        <v>134</v>
      </c>
      <c r="AG123" s="56" t="s">
        <v>148</v>
      </c>
      <c r="AH123" s="92"/>
      <c r="AI123" s="51"/>
      <c r="AJ123" s="53"/>
    </row>
    <row r="124" spans="1:36" ht="112.5" customHeight="1" x14ac:dyDescent="0.25">
      <c r="A124" s="48">
        <v>8</v>
      </c>
      <c r="B124" s="49">
        <v>41912</v>
      </c>
      <c r="C124" s="50" t="s">
        <v>274</v>
      </c>
      <c r="D124" s="51" t="s">
        <v>789</v>
      </c>
      <c r="E124" s="49">
        <v>41817</v>
      </c>
      <c r="F124" s="50" t="s">
        <v>192</v>
      </c>
      <c r="G124" s="52" t="s">
        <v>807</v>
      </c>
      <c r="H124" s="53" t="s">
        <v>136</v>
      </c>
      <c r="I124" s="54" t="s">
        <v>791</v>
      </c>
      <c r="J124" s="51" t="s">
        <v>808</v>
      </c>
      <c r="K124" s="50">
        <v>3</v>
      </c>
      <c r="L124" s="50" t="s">
        <v>173</v>
      </c>
      <c r="M124" s="51" t="s">
        <v>809</v>
      </c>
      <c r="N124" s="55">
        <v>1</v>
      </c>
      <c r="O124" s="49">
        <v>42156</v>
      </c>
      <c r="P124" s="49">
        <v>42213</v>
      </c>
      <c r="Q124" s="56" t="str">
        <f>IF(H124="","",VLOOKUP(H124,#REF!,2,FALSE))</f>
        <v xml:space="preserve">Subdirector Administrativo </v>
      </c>
      <c r="R124" s="51" t="s">
        <v>138</v>
      </c>
      <c r="S124" s="51" t="s">
        <v>139</v>
      </c>
      <c r="T124" s="51" t="s">
        <v>251</v>
      </c>
      <c r="U124" s="51" t="s">
        <v>252</v>
      </c>
      <c r="V124" s="51" t="s">
        <v>119</v>
      </c>
      <c r="W124" s="57" t="s">
        <v>120</v>
      </c>
      <c r="X124" s="61">
        <v>42296</v>
      </c>
      <c r="Y124" s="51" t="s">
        <v>813</v>
      </c>
      <c r="Z124" s="62">
        <f>2+(8/9)</f>
        <v>2.8888888888888888</v>
      </c>
      <c r="AA124" s="62">
        <v>0.96296296296296291</v>
      </c>
      <c r="AB124" s="95">
        <v>0.96296296296296291</v>
      </c>
      <c r="AC124" s="50" t="s">
        <v>121</v>
      </c>
      <c r="AD124" s="51" t="s">
        <v>814</v>
      </c>
      <c r="AE124" s="53" t="s">
        <v>148</v>
      </c>
      <c r="AF124" s="48" t="s">
        <v>149</v>
      </c>
      <c r="AG124" s="56" t="s">
        <v>133</v>
      </c>
      <c r="AH124" s="92"/>
      <c r="AI124" s="51"/>
      <c r="AJ124" s="53"/>
    </row>
    <row r="125" spans="1:36" ht="112.5" customHeight="1" x14ac:dyDescent="0.25">
      <c r="A125" s="48">
        <v>8</v>
      </c>
      <c r="B125" s="49">
        <v>41912</v>
      </c>
      <c r="C125" s="50" t="s">
        <v>274</v>
      </c>
      <c r="D125" s="51" t="s">
        <v>789</v>
      </c>
      <c r="E125" s="49">
        <v>41817</v>
      </c>
      <c r="F125" s="50" t="s">
        <v>228</v>
      </c>
      <c r="G125" s="52" t="s">
        <v>815</v>
      </c>
      <c r="H125" s="53" t="s">
        <v>136</v>
      </c>
      <c r="I125" s="54" t="s">
        <v>816</v>
      </c>
      <c r="J125" s="51" t="s">
        <v>817</v>
      </c>
      <c r="K125" s="50">
        <v>1</v>
      </c>
      <c r="L125" s="50" t="s">
        <v>173</v>
      </c>
      <c r="M125" s="51" t="s">
        <v>818</v>
      </c>
      <c r="N125" s="55">
        <v>1</v>
      </c>
      <c r="O125" s="49">
        <v>41944</v>
      </c>
      <c r="P125" s="49">
        <v>42093</v>
      </c>
      <c r="Q125" s="56" t="str">
        <f>IF(H125="","",VLOOKUP(H125,#REF!,2,FALSE))</f>
        <v xml:space="preserve">Subdirector Administrativo </v>
      </c>
      <c r="R125" s="51" t="s">
        <v>138</v>
      </c>
      <c r="S125" s="51" t="s">
        <v>139</v>
      </c>
      <c r="T125" s="51" t="s">
        <v>251</v>
      </c>
      <c r="U125" s="51" t="s">
        <v>252</v>
      </c>
      <c r="V125" s="51" t="s">
        <v>119</v>
      </c>
      <c r="W125" s="57" t="s">
        <v>120</v>
      </c>
      <c r="X125" s="61"/>
      <c r="Y125" s="51"/>
      <c r="Z125" s="50"/>
      <c r="AA125" s="62" t="s">
        <v>133</v>
      </c>
      <c r="AB125" s="95" t="s">
        <v>133</v>
      </c>
      <c r="AC125" s="50" t="s">
        <v>133</v>
      </c>
      <c r="AD125" s="51" t="str">
        <f t="shared" ref="AD125:AD149" si="2">IF(S125="",IF(K125="","",IF(K125&gt;AA125,"Se deja el mismo porcentaje de avance de un seguimiento anterior, porque se evidenció que el avance actual fue menor que el que se había asignado previamente",IF(S125&gt;AA125,"Se deja el mismo porcentaje de avance de un seguimiento anterior, porque se evidenció que el avance actual fue menor que el que se había asignado previamente",""))),IF(S125&gt;AA125,"Se deja el mismo porcentaje de avance de un seguimiento anterior, porque se evidenció que el avance actual fue menor que el que se había asignado previamente",""))</f>
        <v>Se deja el mismo porcentaje de avance de un seguimiento anterior, porque se evidenció que el avance actual fue menor que el que se había asignado previamente</v>
      </c>
      <c r="AE125" s="53"/>
      <c r="AF125" s="48" t="s">
        <v>134</v>
      </c>
      <c r="AG125" s="56" t="s">
        <v>145</v>
      </c>
      <c r="AH125" s="92"/>
      <c r="AI125" s="51"/>
      <c r="AJ125" s="53"/>
    </row>
    <row r="126" spans="1:36" ht="112.5" customHeight="1" x14ac:dyDescent="0.25">
      <c r="A126" s="48">
        <v>8</v>
      </c>
      <c r="B126" s="49">
        <v>41912</v>
      </c>
      <c r="C126" s="50" t="s">
        <v>274</v>
      </c>
      <c r="D126" s="51" t="s">
        <v>789</v>
      </c>
      <c r="E126" s="49">
        <v>41817</v>
      </c>
      <c r="F126" s="50" t="s">
        <v>228</v>
      </c>
      <c r="G126" s="52" t="s">
        <v>822</v>
      </c>
      <c r="H126" s="53" t="s">
        <v>136</v>
      </c>
      <c r="I126" s="54" t="s">
        <v>816</v>
      </c>
      <c r="J126" s="51" t="s">
        <v>823</v>
      </c>
      <c r="K126" s="50">
        <v>1</v>
      </c>
      <c r="L126" s="50" t="s">
        <v>173</v>
      </c>
      <c r="M126" s="51" t="s">
        <v>824</v>
      </c>
      <c r="N126" s="55">
        <v>1</v>
      </c>
      <c r="O126" s="49">
        <v>42095</v>
      </c>
      <c r="P126" s="49">
        <v>42109</v>
      </c>
      <c r="Q126" s="56" t="str">
        <f>IF(H126="","",VLOOKUP(H126,#REF!,2,FALSE))</f>
        <v xml:space="preserve">Subdirector Administrativo </v>
      </c>
      <c r="R126" s="51" t="s">
        <v>138</v>
      </c>
      <c r="S126" s="51" t="s">
        <v>139</v>
      </c>
      <c r="T126" s="51" t="s">
        <v>251</v>
      </c>
      <c r="U126" s="51" t="s">
        <v>252</v>
      </c>
      <c r="V126" s="51" t="s">
        <v>119</v>
      </c>
      <c r="W126" s="57" t="s">
        <v>120</v>
      </c>
      <c r="X126" s="61">
        <v>42296</v>
      </c>
      <c r="Y126" s="51" t="s">
        <v>828</v>
      </c>
      <c r="Z126" s="50">
        <v>1</v>
      </c>
      <c r="AA126" s="62">
        <v>1</v>
      </c>
      <c r="AB126" s="95">
        <v>1</v>
      </c>
      <c r="AC126" s="50" t="s">
        <v>130</v>
      </c>
      <c r="AD126" s="51" t="s">
        <v>829</v>
      </c>
      <c r="AE126" s="53" t="s">
        <v>148</v>
      </c>
      <c r="AF126" s="48" t="s">
        <v>134</v>
      </c>
      <c r="AG126" s="56" t="s">
        <v>148</v>
      </c>
      <c r="AH126" s="92"/>
      <c r="AI126" s="51"/>
      <c r="AJ126" s="53"/>
    </row>
    <row r="127" spans="1:36" ht="112.5" customHeight="1" x14ac:dyDescent="0.25">
      <c r="A127" s="48">
        <v>8</v>
      </c>
      <c r="B127" s="49">
        <v>41912</v>
      </c>
      <c r="C127" s="50" t="s">
        <v>274</v>
      </c>
      <c r="D127" s="51" t="s">
        <v>789</v>
      </c>
      <c r="E127" s="49">
        <v>41817</v>
      </c>
      <c r="F127" s="50" t="s">
        <v>228</v>
      </c>
      <c r="G127" s="52" t="s">
        <v>822</v>
      </c>
      <c r="H127" s="53" t="s">
        <v>136</v>
      </c>
      <c r="I127" s="54" t="s">
        <v>816</v>
      </c>
      <c r="J127" s="51" t="s">
        <v>830</v>
      </c>
      <c r="K127" s="50">
        <v>1</v>
      </c>
      <c r="L127" s="50" t="s">
        <v>173</v>
      </c>
      <c r="M127" s="51" t="s">
        <v>831</v>
      </c>
      <c r="N127" s="55">
        <v>1</v>
      </c>
      <c r="O127" s="49">
        <v>42110</v>
      </c>
      <c r="P127" s="49">
        <v>42124</v>
      </c>
      <c r="Q127" s="56" t="str">
        <f>IF(H127="","",VLOOKUP(H127,#REF!,2,FALSE))</f>
        <v xml:space="preserve">Subdirector Administrativo </v>
      </c>
      <c r="R127" s="51" t="s">
        <v>138</v>
      </c>
      <c r="S127" s="51" t="s">
        <v>139</v>
      </c>
      <c r="T127" s="51" t="s">
        <v>251</v>
      </c>
      <c r="U127" s="51" t="s">
        <v>252</v>
      </c>
      <c r="V127" s="51" t="s">
        <v>119</v>
      </c>
      <c r="W127" s="57" t="s">
        <v>120</v>
      </c>
      <c r="X127" s="61">
        <v>42296</v>
      </c>
      <c r="Y127" s="51" t="s">
        <v>272</v>
      </c>
      <c r="Z127" s="50">
        <v>1</v>
      </c>
      <c r="AA127" s="62">
        <v>1</v>
      </c>
      <c r="AB127" s="95">
        <v>1</v>
      </c>
      <c r="AC127" s="50" t="s">
        <v>130</v>
      </c>
      <c r="AD127" s="51" t="s">
        <v>832</v>
      </c>
      <c r="AE127" s="53" t="s">
        <v>148</v>
      </c>
      <c r="AF127" s="48" t="s">
        <v>134</v>
      </c>
      <c r="AG127" s="56" t="s">
        <v>148</v>
      </c>
      <c r="AH127" s="92"/>
      <c r="AI127" s="51"/>
      <c r="AJ127" s="53"/>
    </row>
    <row r="128" spans="1:36" ht="112.5" customHeight="1" x14ac:dyDescent="0.25">
      <c r="A128" s="48">
        <v>8</v>
      </c>
      <c r="B128" s="49">
        <v>41912</v>
      </c>
      <c r="C128" s="50" t="s">
        <v>274</v>
      </c>
      <c r="D128" s="51" t="s">
        <v>789</v>
      </c>
      <c r="E128" s="49">
        <v>41817</v>
      </c>
      <c r="F128" s="50" t="s">
        <v>228</v>
      </c>
      <c r="G128" s="52" t="s">
        <v>822</v>
      </c>
      <c r="H128" s="53" t="s">
        <v>136</v>
      </c>
      <c r="I128" s="54" t="s">
        <v>816</v>
      </c>
      <c r="J128" s="51" t="s">
        <v>833</v>
      </c>
      <c r="K128" s="50">
        <v>2</v>
      </c>
      <c r="L128" s="50" t="s">
        <v>173</v>
      </c>
      <c r="M128" s="51" t="s">
        <v>834</v>
      </c>
      <c r="N128" s="55">
        <v>1</v>
      </c>
      <c r="O128" s="49">
        <v>42125</v>
      </c>
      <c r="P128" s="49">
        <v>42185</v>
      </c>
      <c r="Q128" s="56" t="str">
        <f>IF(H128="","",VLOOKUP(H128,#REF!,2,FALSE))</f>
        <v xml:space="preserve">Subdirector Administrativo </v>
      </c>
      <c r="R128" s="51" t="s">
        <v>138</v>
      </c>
      <c r="S128" s="51" t="s">
        <v>139</v>
      </c>
      <c r="T128" s="51" t="s">
        <v>251</v>
      </c>
      <c r="U128" s="51" t="s">
        <v>252</v>
      </c>
      <c r="V128" s="51" t="s">
        <v>119</v>
      </c>
      <c r="W128" s="57" t="s">
        <v>120</v>
      </c>
      <c r="X128" s="61">
        <v>42296</v>
      </c>
      <c r="Y128" s="51" t="s">
        <v>272</v>
      </c>
      <c r="Z128" s="50">
        <v>2</v>
      </c>
      <c r="AA128" s="62">
        <v>1</v>
      </c>
      <c r="AB128" s="95">
        <v>1</v>
      </c>
      <c r="AC128" s="50" t="s">
        <v>130</v>
      </c>
      <c r="AD128" s="51" t="s">
        <v>835</v>
      </c>
      <c r="AE128" s="53" t="s">
        <v>148</v>
      </c>
      <c r="AF128" s="48" t="s">
        <v>134</v>
      </c>
      <c r="AG128" s="56" t="s">
        <v>148</v>
      </c>
      <c r="AH128" s="92"/>
      <c r="AI128" s="51"/>
      <c r="AJ128" s="53"/>
    </row>
    <row r="129" spans="1:36" ht="112.5" customHeight="1" x14ac:dyDescent="0.25">
      <c r="A129" s="48">
        <v>8</v>
      </c>
      <c r="B129" s="49">
        <v>41912</v>
      </c>
      <c r="C129" s="50" t="s">
        <v>274</v>
      </c>
      <c r="D129" s="51" t="s">
        <v>789</v>
      </c>
      <c r="E129" s="49">
        <v>41817</v>
      </c>
      <c r="F129" s="50" t="s">
        <v>228</v>
      </c>
      <c r="G129" s="52" t="s">
        <v>822</v>
      </c>
      <c r="H129" s="53" t="s">
        <v>136</v>
      </c>
      <c r="I129" s="54" t="s">
        <v>836</v>
      </c>
      <c r="J129" s="51" t="s">
        <v>837</v>
      </c>
      <c r="K129" s="50">
        <v>2</v>
      </c>
      <c r="L129" s="50" t="s">
        <v>173</v>
      </c>
      <c r="M129" s="51" t="s">
        <v>838</v>
      </c>
      <c r="N129" s="55">
        <v>0.5</v>
      </c>
      <c r="O129" s="49">
        <v>42186</v>
      </c>
      <c r="P129" s="49">
        <v>42277</v>
      </c>
      <c r="Q129" s="56" t="str">
        <f>IF(H129="","",VLOOKUP(H129,#REF!,2,FALSE))</f>
        <v xml:space="preserve">Subdirector Administrativo </v>
      </c>
      <c r="R129" s="51" t="s">
        <v>138</v>
      </c>
      <c r="S129" s="51" t="s">
        <v>153</v>
      </c>
      <c r="T129" s="51" t="s">
        <v>154</v>
      </c>
      <c r="U129" s="51" t="s">
        <v>138</v>
      </c>
      <c r="V129" s="51" t="s">
        <v>119</v>
      </c>
      <c r="W129" s="57" t="s">
        <v>120</v>
      </c>
      <c r="X129" s="61">
        <v>42297</v>
      </c>
      <c r="Y129" s="51" t="s">
        <v>842</v>
      </c>
      <c r="Z129" s="62">
        <f>2/3</f>
        <v>0.66666666666666663</v>
      </c>
      <c r="AA129" s="62">
        <v>0.33333333333333331</v>
      </c>
      <c r="AB129" s="95">
        <v>0.66666666666666663</v>
      </c>
      <c r="AC129" s="50" t="s">
        <v>121</v>
      </c>
      <c r="AD129" s="51" t="s">
        <v>843</v>
      </c>
      <c r="AE129" s="53" t="s">
        <v>148</v>
      </c>
      <c r="AF129" s="48" t="s">
        <v>149</v>
      </c>
      <c r="AG129" s="56" t="s">
        <v>133</v>
      </c>
      <c r="AH129" s="92"/>
      <c r="AI129" s="51"/>
      <c r="AJ129" s="53"/>
    </row>
    <row r="130" spans="1:36" ht="112.5" customHeight="1" x14ac:dyDescent="0.25">
      <c r="A130" s="48">
        <v>8</v>
      </c>
      <c r="B130" s="49">
        <v>41912</v>
      </c>
      <c r="C130" s="50" t="s">
        <v>274</v>
      </c>
      <c r="D130" s="51" t="s">
        <v>789</v>
      </c>
      <c r="E130" s="49">
        <v>41817</v>
      </c>
      <c r="F130" s="50" t="s">
        <v>200</v>
      </c>
      <c r="G130" s="52" t="s">
        <v>844</v>
      </c>
      <c r="H130" s="53" t="s">
        <v>136</v>
      </c>
      <c r="I130" s="54" t="s">
        <v>845</v>
      </c>
      <c r="J130" s="51" t="s">
        <v>846</v>
      </c>
      <c r="K130" s="50">
        <v>2</v>
      </c>
      <c r="L130" s="50" t="s">
        <v>173</v>
      </c>
      <c r="M130" s="51" t="s">
        <v>847</v>
      </c>
      <c r="N130" s="55">
        <v>1</v>
      </c>
      <c r="O130" s="49">
        <v>42125</v>
      </c>
      <c r="P130" s="49">
        <v>42154</v>
      </c>
      <c r="Q130" s="56" t="str">
        <f>IF(H130="","",VLOOKUP(H130,#REF!,2,FALSE))</f>
        <v xml:space="preserve">Subdirector Administrativo </v>
      </c>
      <c r="R130" s="51" t="s">
        <v>138</v>
      </c>
      <c r="S130" s="51" t="s">
        <v>139</v>
      </c>
      <c r="T130" s="51" t="s">
        <v>251</v>
      </c>
      <c r="U130" s="51" t="s">
        <v>252</v>
      </c>
      <c r="V130" s="51" t="s">
        <v>119</v>
      </c>
      <c r="W130" s="57" t="s">
        <v>120</v>
      </c>
      <c r="X130" s="61">
        <v>42296</v>
      </c>
      <c r="Y130" s="51" t="s">
        <v>272</v>
      </c>
      <c r="Z130" s="50">
        <v>2</v>
      </c>
      <c r="AA130" s="62">
        <v>1</v>
      </c>
      <c r="AB130" s="95">
        <v>1</v>
      </c>
      <c r="AC130" s="50" t="s">
        <v>130</v>
      </c>
      <c r="AD130" s="51" t="s">
        <v>273</v>
      </c>
      <c r="AE130" s="53" t="s">
        <v>148</v>
      </c>
      <c r="AF130" s="48" t="s">
        <v>134</v>
      </c>
      <c r="AG130" s="56" t="s">
        <v>148</v>
      </c>
      <c r="AH130" s="92"/>
      <c r="AI130" s="51"/>
      <c r="AJ130" s="53"/>
    </row>
    <row r="131" spans="1:36" ht="112.5" customHeight="1" x14ac:dyDescent="0.25">
      <c r="A131" s="48">
        <v>8</v>
      </c>
      <c r="B131" s="49">
        <v>41912</v>
      </c>
      <c r="C131" s="50" t="s">
        <v>274</v>
      </c>
      <c r="D131" s="51" t="s">
        <v>789</v>
      </c>
      <c r="E131" s="49">
        <v>41817</v>
      </c>
      <c r="F131" s="50" t="s">
        <v>200</v>
      </c>
      <c r="G131" s="52" t="s">
        <v>844</v>
      </c>
      <c r="H131" s="53" t="s">
        <v>136</v>
      </c>
      <c r="I131" s="54" t="s">
        <v>845</v>
      </c>
      <c r="J131" s="51" t="s">
        <v>849</v>
      </c>
      <c r="K131" s="50">
        <v>1</v>
      </c>
      <c r="L131" s="50" t="s">
        <v>173</v>
      </c>
      <c r="M131" s="51" t="s">
        <v>850</v>
      </c>
      <c r="N131" s="55">
        <v>1</v>
      </c>
      <c r="O131" s="49">
        <v>42156</v>
      </c>
      <c r="P131" s="49">
        <v>42185</v>
      </c>
      <c r="Q131" s="56" t="str">
        <f>IF(H131="","",VLOOKUP(H131,#REF!,2,FALSE))</f>
        <v xml:space="preserve">Subdirector Administrativo </v>
      </c>
      <c r="R131" s="51" t="s">
        <v>138</v>
      </c>
      <c r="S131" s="51" t="s">
        <v>139</v>
      </c>
      <c r="T131" s="51" t="s">
        <v>251</v>
      </c>
      <c r="U131" s="51" t="s">
        <v>252</v>
      </c>
      <c r="V131" s="51" t="s">
        <v>119</v>
      </c>
      <c r="W131" s="57" t="s">
        <v>120</v>
      </c>
      <c r="X131" s="61">
        <v>42296</v>
      </c>
      <c r="Y131" s="51" t="s">
        <v>272</v>
      </c>
      <c r="Z131" s="50">
        <v>1</v>
      </c>
      <c r="AA131" s="62">
        <v>1</v>
      </c>
      <c r="AB131" s="95">
        <v>1</v>
      </c>
      <c r="AC131" s="50" t="s">
        <v>130</v>
      </c>
      <c r="AD131" s="51" t="s">
        <v>853</v>
      </c>
      <c r="AE131" s="53" t="s">
        <v>148</v>
      </c>
      <c r="AF131" s="48" t="s">
        <v>134</v>
      </c>
      <c r="AG131" s="56" t="s">
        <v>148</v>
      </c>
      <c r="AH131" s="92"/>
      <c r="AI131" s="51"/>
      <c r="AJ131" s="53"/>
    </row>
    <row r="132" spans="1:36" ht="112.5" customHeight="1" x14ac:dyDescent="0.25">
      <c r="A132" s="48">
        <v>8</v>
      </c>
      <c r="B132" s="49">
        <v>41912</v>
      </c>
      <c r="C132" s="50" t="s">
        <v>274</v>
      </c>
      <c r="D132" s="51" t="s">
        <v>789</v>
      </c>
      <c r="E132" s="49">
        <v>41817</v>
      </c>
      <c r="F132" s="50" t="s">
        <v>200</v>
      </c>
      <c r="G132" s="52" t="s">
        <v>844</v>
      </c>
      <c r="H132" s="53" t="s">
        <v>136</v>
      </c>
      <c r="I132" s="54" t="s">
        <v>845</v>
      </c>
      <c r="J132" s="51" t="s">
        <v>854</v>
      </c>
      <c r="K132" s="50">
        <v>1</v>
      </c>
      <c r="L132" s="50" t="s">
        <v>173</v>
      </c>
      <c r="M132" s="51" t="s">
        <v>855</v>
      </c>
      <c r="N132" s="55">
        <v>1</v>
      </c>
      <c r="O132" s="49">
        <v>42186</v>
      </c>
      <c r="P132" s="49">
        <v>42246</v>
      </c>
      <c r="Q132" s="56" t="str">
        <f>IF(H132="","",VLOOKUP(H132,#REF!,2,FALSE))</f>
        <v xml:space="preserve">Subdirector Administrativo </v>
      </c>
      <c r="R132" s="51" t="s">
        <v>138</v>
      </c>
      <c r="S132" s="51" t="s">
        <v>139</v>
      </c>
      <c r="T132" s="51" t="s">
        <v>251</v>
      </c>
      <c r="U132" s="51" t="s">
        <v>252</v>
      </c>
      <c r="V132" s="51" t="s">
        <v>119</v>
      </c>
      <c r="W132" s="57" t="s">
        <v>120</v>
      </c>
      <c r="X132" s="61">
        <v>42296</v>
      </c>
      <c r="Y132" s="51" t="s">
        <v>272</v>
      </c>
      <c r="Z132" s="62">
        <f>1/2</f>
        <v>0.5</v>
      </c>
      <c r="AA132" s="62">
        <v>0.5</v>
      </c>
      <c r="AB132" s="95">
        <v>0.5</v>
      </c>
      <c r="AC132" s="50" t="s">
        <v>121</v>
      </c>
      <c r="AD132" s="51" t="s">
        <v>858</v>
      </c>
      <c r="AE132" s="53" t="s">
        <v>148</v>
      </c>
      <c r="AF132" s="48" t="s">
        <v>149</v>
      </c>
      <c r="AG132" s="56" t="s">
        <v>133</v>
      </c>
      <c r="AH132" s="92"/>
      <c r="AI132" s="51"/>
      <c r="AJ132" s="53"/>
    </row>
    <row r="133" spans="1:36" ht="112.5" customHeight="1" x14ac:dyDescent="0.25">
      <c r="A133" s="48">
        <v>8</v>
      </c>
      <c r="B133" s="49">
        <v>41912</v>
      </c>
      <c r="C133" s="50" t="s">
        <v>274</v>
      </c>
      <c r="D133" s="51" t="s">
        <v>789</v>
      </c>
      <c r="E133" s="49">
        <v>41817</v>
      </c>
      <c r="F133" s="50" t="s">
        <v>200</v>
      </c>
      <c r="G133" s="52" t="s">
        <v>844</v>
      </c>
      <c r="H133" s="53" t="s">
        <v>136</v>
      </c>
      <c r="I133" s="54" t="s">
        <v>845</v>
      </c>
      <c r="J133" s="51" t="s">
        <v>859</v>
      </c>
      <c r="K133" s="50">
        <v>3</v>
      </c>
      <c r="L133" s="50" t="s">
        <v>173</v>
      </c>
      <c r="M133" s="51" t="s">
        <v>860</v>
      </c>
      <c r="N133" s="55">
        <v>1</v>
      </c>
      <c r="O133" s="49">
        <v>42248</v>
      </c>
      <c r="P133" s="49">
        <v>42308</v>
      </c>
      <c r="Q133" s="56" t="str">
        <f>IF(H133="","",VLOOKUP(H133,#REF!,2,FALSE))</f>
        <v xml:space="preserve">Subdirector Administrativo </v>
      </c>
      <c r="R133" s="51" t="s">
        <v>138</v>
      </c>
      <c r="S133" s="51" t="s">
        <v>139</v>
      </c>
      <c r="T133" s="51" t="s">
        <v>251</v>
      </c>
      <c r="U133" s="51" t="s">
        <v>252</v>
      </c>
      <c r="V133" s="51" t="s">
        <v>119</v>
      </c>
      <c r="W133" s="57" t="s">
        <v>120</v>
      </c>
      <c r="X133" s="61">
        <v>42296</v>
      </c>
      <c r="Y133" s="51" t="s">
        <v>272</v>
      </c>
      <c r="Z133" s="50">
        <v>2</v>
      </c>
      <c r="AA133" s="62">
        <v>0.66666666666666663</v>
      </c>
      <c r="AB133" s="95">
        <v>0.66666666666666663</v>
      </c>
      <c r="AC133" s="50" t="s">
        <v>121</v>
      </c>
      <c r="AD133" s="51" t="s">
        <v>861</v>
      </c>
      <c r="AE133" s="53" t="s">
        <v>148</v>
      </c>
      <c r="AF133" s="48" t="s">
        <v>149</v>
      </c>
      <c r="AG133" s="56" t="s">
        <v>133</v>
      </c>
      <c r="AH133" s="92"/>
      <c r="AI133" s="51"/>
      <c r="AJ133" s="53"/>
    </row>
    <row r="134" spans="1:36" ht="112.5" customHeight="1" x14ac:dyDescent="0.25">
      <c r="A134" s="48">
        <v>8</v>
      </c>
      <c r="B134" s="49">
        <v>41912</v>
      </c>
      <c r="C134" s="50" t="s">
        <v>274</v>
      </c>
      <c r="D134" s="51" t="s">
        <v>789</v>
      </c>
      <c r="E134" s="49">
        <v>41817</v>
      </c>
      <c r="F134" s="50" t="s">
        <v>200</v>
      </c>
      <c r="G134" s="52" t="s">
        <v>844</v>
      </c>
      <c r="H134" s="53" t="s">
        <v>136</v>
      </c>
      <c r="I134" s="54" t="s">
        <v>845</v>
      </c>
      <c r="J134" s="51" t="s">
        <v>862</v>
      </c>
      <c r="K134" s="50">
        <v>2</v>
      </c>
      <c r="L134" s="50" t="s">
        <v>173</v>
      </c>
      <c r="M134" s="51" t="s">
        <v>863</v>
      </c>
      <c r="N134" s="55">
        <v>1</v>
      </c>
      <c r="O134" s="49">
        <v>42309</v>
      </c>
      <c r="P134" s="49">
        <v>42338</v>
      </c>
      <c r="Q134" s="56" t="str">
        <f>IF(H134="","",VLOOKUP(H134,#REF!,2,FALSE))</f>
        <v xml:space="preserve">Subdirector Administrativo </v>
      </c>
      <c r="R134" s="51" t="s">
        <v>138</v>
      </c>
      <c r="S134" s="51" t="s">
        <v>153</v>
      </c>
      <c r="T134" s="51" t="s">
        <v>154</v>
      </c>
      <c r="U134" s="51" t="s">
        <v>138</v>
      </c>
      <c r="V134" s="51" t="s">
        <v>119</v>
      </c>
      <c r="W134" s="57" t="s">
        <v>120</v>
      </c>
      <c r="X134" s="61"/>
      <c r="Y134" s="51"/>
      <c r="Z134" s="50"/>
      <c r="AA134" s="62" t="s">
        <v>133</v>
      </c>
      <c r="AB134" s="95" t="s">
        <v>133</v>
      </c>
      <c r="AC134" s="50" t="s">
        <v>133</v>
      </c>
      <c r="AD134" s="51" t="str">
        <f t="shared" si="2"/>
        <v>Se deja el mismo porcentaje de avance de un seguimiento anterior, porque se evidenció que el avance actual fue menor que el que se había asignado previamente</v>
      </c>
      <c r="AE134" s="53"/>
      <c r="AF134" s="48" t="s">
        <v>149</v>
      </c>
      <c r="AG134" s="56" t="s">
        <v>133</v>
      </c>
      <c r="AH134" s="92"/>
      <c r="AI134" s="51"/>
      <c r="AJ134" s="53"/>
    </row>
    <row r="135" spans="1:36" ht="112.5" customHeight="1" x14ac:dyDescent="0.25">
      <c r="A135" s="48">
        <v>8</v>
      </c>
      <c r="B135" s="49">
        <v>41912</v>
      </c>
      <c r="C135" s="50" t="s">
        <v>274</v>
      </c>
      <c r="D135" s="51" t="s">
        <v>789</v>
      </c>
      <c r="E135" s="49">
        <v>41817</v>
      </c>
      <c r="F135" s="50" t="s">
        <v>200</v>
      </c>
      <c r="G135" s="52" t="s">
        <v>844</v>
      </c>
      <c r="H135" s="53" t="s">
        <v>136</v>
      </c>
      <c r="I135" s="54" t="s">
        <v>845</v>
      </c>
      <c r="J135" s="51" t="s">
        <v>864</v>
      </c>
      <c r="K135" s="50">
        <v>2</v>
      </c>
      <c r="L135" s="50" t="s">
        <v>173</v>
      </c>
      <c r="M135" s="51" t="s">
        <v>865</v>
      </c>
      <c r="N135" s="55">
        <v>0.5</v>
      </c>
      <c r="O135" s="49">
        <v>42339</v>
      </c>
      <c r="P135" s="49">
        <v>42429</v>
      </c>
      <c r="Q135" s="56" t="str">
        <f>IF(H135="","",VLOOKUP(H135,#REF!,2,FALSE))</f>
        <v xml:space="preserve">Subdirector Administrativo </v>
      </c>
      <c r="R135" s="51" t="s">
        <v>138</v>
      </c>
      <c r="S135" s="51" t="s">
        <v>153</v>
      </c>
      <c r="T135" s="51" t="s">
        <v>154</v>
      </c>
      <c r="U135" s="51" t="s">
        <v>138</v>
      </c>
      <c r="V135" s="51" t="s">
        <v>119</v>
      </c>
      <c r="W135" s="57" t="s">
        <v>120</v>
      </c>
      <c r="X135" s="61"/>
      <c r="Y135" s="51"/>
      <c r="Z135" s="50"/>
      <c r="AA135" s="62" t="s">
        <v>133</v>
      </c>
      <c r="AB135" s="95" t="s">
        <v>133</v>
      </c>
      <c r="AC135" s="50" t="s">
        <v>133</v>
      </c>
      <c r="AD135" s="51" t="str">
        <f t="shared" si="2"/>
        <v>Se deja el mismo porcentaje de avance de un seguimiento anterior, porque se evidenció que el avance actual fue menor que el que se había asignado previamente</v>
      </c>
      <c r="AE135" s="53"/>
      <c r="AF135" s="48" t="s">
        <v>149</v>
      </c>
      <c r="AG135" s="56" t="s">
        <v>133</v>
      </c>
      <c r="AH135" s="92"/>
      <c r="AI135" s="51"/>
      <c r="AJ135" s="53"/>
    </row>
    <row r="136" spans="1:36" ht="112.5" customHeight="1" x14ac:dyDescent="0.25">
      <c r="A136" s="48">
        <v>8</v>
      </c>
      <c r="B136" s="49">
        <v>41912</v>
      </c>
      <c r="C136" s="50" t="s">
        <v>274</v>
      </c>
      <c r="D136" s="51" t="s">
        <v>789</v>
      </c>
      <c r="E136" s="49">
        <v>41817</v>
      </c>
      <c r="F136" s="50" t="s">
        <v>200</v>
      </c>
      <c r="G136" s="52" t="s">
        <v>844</v>
      </c>
      <c r="H136" s="53" t="s">
        <v>136</v>
      </c>
      <c r="I136" s="54" t="s">
        <v>845</v>
      </c>
      <c r="J136" s="51" t="s">
        <v>866</v>
      </c>
      <c r="K136" s="50">
        <v>1</v>
      </c>
      <c r="L136" s="50" t="s">
        <v>173</v>
      </c>
      <c r="M136" s="51" t="s">
        <v>867</v>
      </c>
      <c r="N136" s="55">
        <v>1</v>
      </c>
      <c r="O136" s="49">
        <v>42430</v>
      </c>
      <c r="P136" s="49">
        <v>42460</v>
      </c>
      <c r="Q136" s="56" t="str">
        <f>IF(H136="","",VLOOKUP(H136,#REF!,2,FALSE))</f>
        <v xml:space="preserve">Subdirector Administrativo </v>
      </c>
      <c r="R136" s="51" t="s">
        <v>138</v>
      </c>
      <c r="S136" s="51" t="s">
        <v>139</v>
      </c>
      <c r="T136" s="51" t="s">
        <v>251</v>
      </c>
      <c r="U136" s="51" t="s">
        <v>252</v>
      </c>
      <c r="V136" s="51" t="s">
        <v>119</v>
      </c>
      <c r="W136" s="57" t="s">
        <v>120</v>
      </c>
      <c r="X136" s="61"/>
      <c r="Y136" s="51"/>
      <c r="Z136" s="50"/>
      <c r="AA136" s="62" t="s">
        <v>133</v>
      </c>
      <c r="AB136" s="95" t="s">
        <v>133</v>
      </c>
      <c r="AC136" s="50" t="s">
        <v>133</v>
      </c>
      <c r="AD136" s="51" t="str">
        <f t="shared" si="2"/>
        <v>Se deja el mismo porcentaje de avance de un seguimiento anterior, porque se evidenció que el avance actual fue menor que el que se había asignado previamente</v>
      </c>
      <c r="AE136" s="53"/>
      <c r="AF136" s="48" t="s">
        <v>149</v>
      </c>
      <c r="AG136" s="56" t="s">
        <v>133</v>
      </c>
      <c r="AH136" s="92"/>
      <c r="AI136" s="51"/>
      <c r="AJ136" s="53"/>
    </row>
    <row r="137" spans="1:36" ht="112.5" customHeight="1" x14ac:dyDescent="0.25">
      <c r="A137" s="48">
        <v>8</v>
      </c>
      <c r="B137" s="49">
        <v>41912</v>
      </c>
      <c r="C137" s="50" t="s">
        <v>274</v>
      </c>
      <c r="D137" s="51" t="s">
        <v>789</v>
      </c>
      <c r="E137" s="49">
        <v>41817</v>
      </c>
      <c r="F137" s="50" t="s">
        <v>200</v>
      </c>
      <c r="G137" s="52" t="s">
        <v>844</v>
      </c>
      <c r="H137" s="53" t="s">
        <v>136</v>
      </c>
      <c r="I137" s="54" t="s">
        <v>845</v>
      </c>
      <c r="J137" s="51" t="s">
        <v>868</v>
      </c>
      <c r="K137" s="50">
        <v>1</v>
      </c>
      <c r="L137" s="50" t="s">
        <v>173</v>
      </c>
      <c r="M137" s="51" t="s">
        <v>869</v>
      </c>
      <c r="N137" s="55">
        <v>1</v>
      </c>
      <c r="O137" s="49">
        <v>42461</v>
      </c>
      <c r="P137" s="49">
        <v>42612</v>
      </c>
      <c r="Q137" s="56" t="str">
        <f>IF(H137="","",VLOOKUP(H137,#REF!,2,FALSE))</f>
        <v xml:space="preserve">Subdirector Administrativo </v>
      </c>
      <c r="R137" s="51" t="s">
        <v>138</v>
      </c>
      <c r="S137" s="51" t="s">
        <v>139</v>
      </c>
      <c r="T137" s="51" t="s">
        <v>251</v>
      </c>
      <c r="U137" s="51" t="s">
        <v>252</v>
      </c>
      <c r="V137" s="51" t="s">
        <v>119</v>
      </c>
      <c r="W137" s="57" t="s">
        <v>120</v>
      </c>
      <c r="X137" s="61"/>
      <c r="Y137" s="51"/>
      <c r="Z137" s="50"/>
      <c r="AA137" s="62" t="s">
        <v>133</v>
      </c>
      <c r="AB137" s="95" t="s">
        <v>133</v>
      </c>
      <c r="AC137" s="50" t="s">
        <v>133</v>
      </c>
      <c r="AD137" s="51" t="str">
        <f t="shared" si="2"/>
        <v>Se deja el mismo porcentaje de avance de un seguimiento anterior, porque se evidenció que el avance actual fue menor que el que se había asignado previamente</v>
      </c>
      <c r="AE137" s="53"/>
      <c r="AF137" s="48" t="s">
        <v>149</v>
      </c>
      <c r="AG137" s="56" t="s">
        <v>133</v>
      </c>
      <c r="AH137" s="92"/>
      <c r="AI137" s="51"/>
      <c r="AJ137" s="53"/>
    </row>
    <row r="138" spans="1:36" ht="112.5" customHeight="1" x14ac:dyDescent="0.25">
      <c r="A138" s="48">
        <v>8</v>
      </c>
      <c r="B138" s="49">
        <v>41912</v>
      </c>
      <c r="C138" s="50" t="s">
        <v>274</v>
      </c>
      <c r="D138" s="51" t="s">
        <v>789</v>
      </c>
      <c r="E138" s="49">
        <v>41817</v>
      </c>
      <c r="F138" s="50" t="s">
        <v>200</v>
      </c>
      <c r="G138" s="52" t="s">
        <v>870</v>
      </c>
      <c r="H138" s="53" t="s">
        <v>136</v>
      </c>
      <c r="I138" s="54" t="s">
        <v>845</v>
      </c>
      <c r="J138" s="51" t="s">
        <v>871</v>
      </c>
      <c r="K138" s="50">
        <v>1</v>
      </c>
      <c r="L138" s="50" t="s">
        <v>173</v>
      </c>
      <c r="M138" s="51" t="s">
        <v>872</v>
      </c>
      <c r="N138" s="55">
        <v>1</v>
      </c>
      <c r="O138" s="49">
        <v>42614</v>
      </c>
      <c r="P138" s="49">
        <v>42643</v>
      </c>
      <c r="Q138" s="56" t="str">
        <f>IF(H138="","",VLOOKUP(H138,#REF!,2,FALSE))</f>
        <v xml:space="preserve">Subdirector Administrativo </v>
      </c>
      <c r="R138" s="51" t="s">
        <v>138</v>
      </c>
      <c r="S138" s="51" t="s">
        <v>139</v>
      </c>
      <c r="T138" s="51" t="s">
        <v>251</v>
      </c>
      <c r="U138" s="51" t="s">
        <v>252</v>
      </c>
      <c r="V138" s="51" t="s">
        <v>119</v>
      </c>
      <c r="W138" s="57" t="s">
        <v>120</v>
      </c>
      <c r="X138" s="61"/>
      <c r="Y138" s="51"/>
      <c r="Z138" s="50"/>
      <c r="AA138" s="62" t="s">
        <v>133</v>
      </c>
      <c r="AB138" s="95" t="s">
        <v>133</v>
      </c>
      <c r="AC138" s="50" t="s">
        <v>133</v>
      </c>
      <c r="AD138" s="51" t="str">
        <f t="shared" si="2"/>
        <v>Se deja el mismo porcentaje de avance de un seguimiento anterior, porque se evidenció que el avance actual fue menor que el que se había asignado previamente</v>
      </c>
      <c r="AE138" s="53"/>
      <c r="AF138" s="48" t="s">
        <v>149</v>
      </c>
      <c r="AG138" s="56" t="s">
        <v>133</v>
      </c>
      <c r="AH138" s="92"/>
      <c r="AI138" s="51"/>
      <c r="AJ138" s="53"/>
    </row>
    <row r="139" spans="1:36" ht="112.5" customHeight="1" x14ac:dyDescent="0.25">
      <c r="A139" s="48">
        <v>8</v>
      </c>
      <c r="B139" s="49">
        <v>41912</v>
      </c>
      <c r="C139" s="50" t="s">
        <v>274</v>
      </c>
      <c r="D139" s="51" t="s">
        <v>789</v>
      </c>
      <c r="E139" s="49">
        <v>41817</v>
      </c>
      <c r="F139" s="50" t="s">
        <v>200</v>
      </c>
      <c r="G139" s="52" t="s">
        <v>870</v>
      </c>
      <c r="H139" s="53" t="s">
        <v>136</v>
      </c>
      <c r="I139" s="54" t="s">
        <v>845</v>
      </c>
      <c r="J139" s="51" t="s">
        <v>873</v>
      </c>
      <c r="K139" s="50">
        <v>1</v>
      </c>
      <c r="L139" s="50" t="s">
        <v>173</v>
      </c>
      <c r="M139" s="51" t="s">
        <v>874</v>
      </c>
      <c r="N139" s="55">
        <v>1</v>
      </c>
      <c r="O139" s="49">
        <v>42644</v>
      </c>
      <c r="P139" s="49">
        <v>42673</v>
      </c>
      <c r="Q139" s="56" t="str">
        <f>IF(H139="","",VLOOKUP(H139,#REF!,2,FALSE))</f>
        <v xml:space="preserve">Subdirector Administrativo </v>
      </c>
      <c r="R139" s="51" t="s">
        <v>138</v>
      </c>
      <c r="S139" s="51" t="s">
        <v>139</v>
      </c>
      <c r="T139" s="51" t="s">
        <v>251</v>
      </c>
      <c r="U139" s="51" t="s">
        <v>252</v>
      </c>
      <c r="V139" s="51" t="s">
        <v>119</v>
      </c>
      <c r="W139" s="57" t="s">
        <v>120</v>
      </c>
      <c r="X139" s="61"/>
      <c r="Y139" s="51"/>
      <c r="Z139" s="50"/>
      <c r="AA139" s="62" t="s">
        <v>133</v>
      </c>
      <c r="AB139" s="95" t="s">
        <v>133</v>
      </c>
      <c r="AC139" s="50" t="s">
        <v>133</v>
      </c>
      <c r="AD139" s="51" t="str">
        <f t="shared" si="2"/>
        <v>Se deja el mismo porcentaje de avance de un seguimiento anterior, porque se evidenció que el avance actual fue menor que el que se había asignado previamente</v>
      </c>
      <c r="AE139" s="53"/>
      <c r="AF139" s="48" t="s">
        <v>149</v>
      </c>
      <c r="AG139" s="56" t="s">
        <v>133</v>
      </c>
      <c r="AH139" s="92"/>
      <c r="AI139" s="51"/>
      <c r="AJ139" s="53"/>
    </row>
    <row r="140" spans="1:36" ht="112.5" customHeight="1" x14ac:dyDescent="0.25">
      <c r="A140" s="48">
        <v>8</v>
      </c>
      <c r="B140" s="49">
        <v>41912</v>
      </c>
      <c r="C140" s="50" t="s">
        <v>274</v>
      </c>
      <c r="D140" s="51" t="s">
        <v>789</v>
      </c>
      <c r="E140" s="49">
        <v>41817</v>
      </c>
      <c r="F140" s="50" t="s">
        <v>875</v>
      </c>
      <c r="G140" s="52" t="s">
        <v>876</v>
      </c>
      <c r="H140" s="53" t="s">
        <v>136</v>
      </c>
      <c r="I140" s="54" t="s">
        <v>877</v>
      </c>
      <c r="J140" s="51" t="s">
        <v>878</v>
      </c>
      <c r="K140" s="50">
        <v>1</v>
      </c>
      <c r="L140" s="50" t="s">
        <v>173</v>
      </c>
      <c r="M140" s="51" t="s">
        <v>879</v>
      </c>
      <c r="N140" s="55">
        <v>1</v>
      </c>
      <c r="O140" s="49">
        <v>42156</v>
      </c>
      <c r="P140" s="49">
        <v>42185</v>
      </c>
      <c r="Q140" s="56" t="str">
        <f>IF(H140="","",VLOOKUP(H140,#REF!,2,FALSE))</f>
        <v xml:space="preserve">Subdirector Administrativo </v>
      </c>
      <c r="R140" s="51" t="s">
        <v>138</v>
      </c>
      <c r="S140" s="51" t="s">
        <v>139</v>
      </c>
      <c r="T140" s="51" t="s">
        <v>251</v>
      </c>
      <c r="U140" s="51" t="s">
        <v>252</v>
      </c>
      <c r="V140" s="51" t="s">
        <v>119</v>
      </c>
      <c r="W140" s="57" t="s">
        <v>120</v>
      </c>
      <c r="X140" s="61">
        <v>42296</v>
      </c>
      <c r="Y140" s="51" t="s">
        <v>882</v>
      </c>
      <c r="Z140" s="62">
        <f>2/5</f>
        <v>0.4</v>
      </c>
      <c r="AA140" s="62">
        <v>0.4</v>
      </c>
      <c r="AB140" s="95">
        <v>0.4</v>
      </c>
      <c r="AC140" s="50" t="s">
        <v>121</v>
      </c>
      <c r="AD140" s="51" t="s">
        <v>883</v>
      </c>
      <c r="AE140" s="53" t="s">
        <v>148</v>
      </c>
      <c r="AF140" s="48" t="s">
        <v>149</v>
      </c>
      <c r="AG140" s="56" t="s">
        <v>133</v>
      </c>
      <c r="AH140" s="92"/>
      <c r="AI140" s="51"/>
      <c r="AJ140" s="53"/>
    </row>
    <row r="141" spans="1:36" ht="112.5" customHeight="1" x14ac:dyDescent="0.25">
      <c r="A141" s="48">
        <v>8</v>
      </c>
      <c r="B141" s="49">
        <v>41912</v>
      </c>
      <c r="C141" s="50" t="s">
        <v>274</v>
      </c>
      <c r="D141" s="51" t="s">
        <v>789</v>
      </c>
      <c r="E141" s="49">
        <v>41817</v>
      </c>
      <c r="F141" s="50" t="s">
        <v>875</v>
      </c>
      <c r="G141" s="52" t="s">
        <v>876</v>
      </c>
      <c r="H141" s="53" t="s">
        <v>136</v>
      </c>
      <c r="I141" s="54" t="s">
        <v>877</v>
      </c>
      <c r="J141" s="51" t="s">
        <v>884</v>
      </c>
      <c r="K141" s="50">
        <v>2</v>
      </c>
      <c r="L141" s="50" t="s">
        <v>173</v>
      </c>
      <c r="M141" s="51" t="s">
        <v>885</v>
      </c>
      <c r="N141" s="55">
        <v>1</v>
      </c>
      <c r="O141" s="49">
        <v>42186</v>
      </c>
      <c r="P141" s="49">
        <v>42215</v>
      </c>
      <c r="Q141" s="56" t="str">
        <f>IF(H141="","",VLOOKUP(H141,#REF!,2,FALSE))</f>
        <v xml:space="preserve">Subdirector Administrativo </v>
      </c>
      <c r="R141" s="51" t="s">
        <v>138</v>
      </c>
      <c r="S141" s="51" t="s">
        <v>139</v>
      </c>
      <c r="T141" s="51" t="s">
        <v>251</v>
      </c>
      <c r="U141" s="51" t="s">
        <v>252</v>
      </c>
      <c r="V141" s="51" t="s">
        <v>119</v>
      </c>
      <c r="W141" s="57" t="s">
        <v>120</v>
      </c>
      <c r="X141" s="61">
        <v>42296</v>
      </c>
      <c r="Y141" s="51" t="s">
        <v>882</v>
      </c>
      <c r="Z141" s="62">
        <f>(2/5)*2</f>
        <v>0.8</v>
      </c>
      <c r="AA141" s="62">
        <v>0.4</v>
      </c>
      <c r="AB141" s="95">
        <v>0.4</v>
      </c>
      <c r="AC141" s="50" t="s">
        <v>121</v>
      </c>
      <c r="AD141" s="51" t="s">
        <v>886</v>
      </c>
      <c r="AE141" s="53" t="s">
        <v>148</v>
      </c>
      <c r="AF141" s="48" t="s">
        <v>149</v>
      </c>
      <c r="AG141" s="56" t="s">
        <v>133</v>
      </c>
      <c r="AH141" s="92"/>
      <c r="AI141" s="51"/>
      <c r="AJ141" s="53"/>
    </row>
    <row r="142" spans="1:36" ht="112.5" customHeight="1" x14ac:dyDescent="0.25">
      <c r="A142" s="48">
        <v>8</v>
      </c>
      <c r="B142" s="49">
        <v>41912</v>
      </c>
      <c r="C142" s="50" t="s">
        <v>274</v>
      </c>
      <c r="D142" s="51" t="s">
        <v>789</v>
      </c>
      <c r="E142" s="49">
        <v>41817</v>
      </c>
      <c r="F142" s="50" t="s">
        <v>875</v>
      </c>
      <c r="G142" s="52" t="s">
        <v>876</v>
      </c>
      <c r="H142" s="53" t="s">
        <v>136</v>
      </c>
      <c r="I142" s="54" t="s">
        <v>877</v>
      </c>
      <c r="J142" s="51" t="s">
        <v>887</v>
      </c>
      <c r="K142" s="50">
        <v>1</v>
      </c>
      <c r="L142" s="50" t="s">
        <v>173</v>
      </c>
      <c r="M142" s="51" t="s">
        <v>888</v>
      </c>
      <c r="N142" s="55">
        <v>1</v>
      </c>
      <c r="O142" s="49">
        <v>42217</v>
      </c>
      <c r="P142" s="49">
        <v>42246</v>
      </c>
      <c r="Q142" s="56" t="str">
        <f>IF(H142="","",VLOOKUP(H142,#REF!,2,FALSE))</f>
        <v xml:space="preserve">Subdirector Administrativo </v>
      </c>
      <c r="R142" s="51" t="s">
        <v>138</v>
      </c>
      <c r="S142" s="51" t="s">
        <v>139</v>
      </c>
      <c r="T142" s="51" t="s">
        <v>251</v>
      </c>
      <c r="U142" s="51" t="s">
        <v>252</v>
      </c>
      <c r="V142" s="51" t="s">
        <v>119</v>
      </c>
      <c r="W142" s="57" t="s">
        <v>120</v>
      </c>
      <c r="X142" s="61">
        <v>42296</v>
      </c>
      <c r="Y142" s="51" t="s">
        <v>882</v>
      </c>
      <c r="Z142" s="62">
        <f>2/5</f>
        <v>0.4</v>
      </c>
      <c r="AA142" s="62">
        <v>0.4</v>
      </c>
      <c r="AB142" s="95">
        <v>0.4</v>
      </c>
      <c r="AC142" s="50" t="s">
        <v>121</v>
      </c>
      <c r="AD142" s="51" t="s">
        <v>883</v>
      </c>
      <c r="AE142" s="53" t="s">
        <v>148</v>
      </c>
      <c r="AF142" s="48" t="s">
        <v>149</v>
      </c>
      <c r="AG142" s="56" t="s">
        <v>133</v>
      </c>
      <c r="AH142" s="92"/>
      <c r="AI142" s="51"/>
      <c r="AJ142" s="53"/>
    </row>
    <row r="143" spans="1:36" ht="112.5" customHeight="1" x14ac:dyDescent="0.25">
      <c r="A143" s="48">
        <v>8</v>
      </c>
      <c r="B143" s="49">
        <v>41912</v>
      </c>
      <c r="C143" s="50" t="s">
        <v>274</v>
      </c>
      <c r="D143" s="51" t="s">
        <v>789</v>
      </c>
      <c r="E143" s="49">
        <v>41817</v>
      </c>
      <c r="F143" s="50" t="s">
        <v>875</v>
      </c>
      <c r="G143" s="52" t="s">
        <v>876</v>
      </c>
      <c r="H143" s="53" t="s">
        <v>136</v>
      </c>
      <c r="I143" s="54" t="s">
        <v>877</v>
      </c>
      <c r="J143" s="51" t="s">
        <v>890</v>
      </c>
      <c r="K143" s="50">
        <v>1</v>
      </c>
      <c r="L143" s="50" t="s">
        <v>173</v>
      </c>
      <c r="M143" s="51" t="s">
        <v>891</v>
      </c>
      <c r="N143" s="55">
        <v>1</v>
      </c>
      <c r="O143" s="49">
        <v>42248</v>
      </c>
      <c r="P143" s="49">
        <v>42369</v>
      </c>
      <c r="Q143" s="56" t="str">
        <f>IF(H143="","",VLOOKUP(H143,#REF!,2,FALSE))</f>
        <v xml:space="preserve">Subdirector Administrativo </v>
      </c>
      <c r="R143" s="51" t="s">
        <v>138</v>
      </c>
      <c r="S143" s="51" t="s">
        <v>139</v>
      </c>
      <c r="T143" s="51" t="s">
        <v>251</v>
      </c>
      <c r="U143" s="51" t="s">
        <v>252</v>
      </c>
      <c r="V143" s="51" t="s">
        <v>119</v>
      </c>
      <c r="W143" s="57" t="s">
        <v>120</v>
      </c>
      <c r="X143" s="61">
        <v>42296</v>
      </c>
      <c r="Y143" s="51" t="s">
        <v>882</v>
      </c>
      <c r="Z143" s="62">
        <f>2/5</f>
        <v>0.4</v>
      </c>
      <c r="AA143" s="62">
        <v>0.4</v>
      </c>
      <c r="AB143" s="95">
        <v>0.4</v>
      </c>
      <c r="AC143" s="50" t="s">
        <v>264</v>
      </c>
      <c r="AD143" s="51" t="s">
        <v>886</v>
      </c>
      <c r="AE143" s="53" t="s">
        <v>148</v>
      </c>
      <c r="AF143" s="48" t="s">
        <v>149</v>
      </c>
      <c r="AG143" s="56" t="s">
        <v>133</v>
      </c>
      <c r="AH143" s="92"/>
      <c r="AI143" s="51"/>
      <c r="AJ143" s="53"/>
    </row>
    <row r="144" spans="1:36" ht="112.5" customHeight="1" x14ac:dyDescent="0.25">
      <c r="A144" s="48">
        <v>8</v>
      </c>
      <c r="B144" s="49">
        <v>41912</v>
      </c>
      <c r="C144" s="50" t="s">
        <v>274</v>
      </c>
      <c r="D144" s="51" t="s">
        <v>789</v>
      </c>
      <c r="E144" s="49">
        <v>41817</v>
      </c>
      <c r="F144" s="50" t="s">
        <v>875</v>
      </c>
      <c r="G144" s="52" t="s">
        <v>876</v>
      </c>
      <c r="H144" s="53" t="s">
        <v>136</v>
      </c>
      <c r="I144" s="54" t="s">
        <v>877</v>
      </c>
      <c r="J144" s="51" t="s">
        <v>893</v>
      </c>
      <c r="K144" s="50">
        <v>2</v>
      </c>
      <c r="L144" s="50" t="s">
        <v>173</v>
      </c>
      <c r="M144" s="51" t="s">
        <v>894</v>
      </c>
      <c r="N144" s="55">
        <v>1</v>
      </c>
      <c r="O144" s="49">
        <v>42401</v>
      </c>
      <c r="P144" s="49">
        <v>42428</v>
      </c>
      <c r="Q144" s="56" t="str">
        <f>IF(H144="","",VLOOKUP(H144,#REF!,2,FALSE))</f>
        <v xml:space="preserve">Subdirector Administrativo </v>
      </c>
      <c r="R144" s="51" t="s">
        <v>138</v>
      </c>
      <c r="S144" s="51" t="s">
        <v>139</v>
      </c>
      <c r="T144" s="51" t="s">
        <v>251</v>
      </c>
      <c r="U144" s="51" t="s">
        <v>252</v>
      </c>
      <c r="V144" s="51" t="s">
        <v>119</v>
      </c>
      <c r="W144" s="57" t="s">
        <v>120</v>
      </c>
      <c r="X144" s="61"/>
      <c r="Y144" s="51"/>
      <c r="Z144" s="50"/>
      <c r="AA144" s="62" t="s">
        <v>133</v>
      </c>
      <c r="AB144" s="95" t="s">
        <v>133</v>
      </c>
      <c r="AC144" s="50" t="s">
        <v>133</v>
      </c>
      <c r="AD144" s="51" t="str">
        <f t="shared" si="2"/>
        <v>Se deja el mismo porcentaje de avance de un seguimiento anterior, porque se evidenció que el avance actual fue menor que el que se había asignado previamente</v>
      </c>
      <c r="AE144" s="53"/>
      <c r="AF144" s="48" t="s">
        <v>149</v>
      </c>
      <c r="AG144" s="56" t="s">
        <v>133</v>
      </c>
      <c r="AH144" s="92"/>
      <c r="AI144" s="51"/>
      <c r="AJ144" s="53"/>
    </row>
    <row r="145" spans="1:36" ht="112.5" customHeight="1" x14ac:dyDescent="0.25">
      <c r="A145" s="48">
        <v>8</v>
      </c>
      <c r="B145" s="49">
        <v>41912</v>
      </c>
      <c r="C145" s="50" t="s">
        <v>274</v>
      </c>
      <c r="D145" s="51" t="s">
        <v>789</v>
      </c>
      <c r="E145" s="49">
        <v>41817</v>
      </c>
      <c r="F145" s="50" t="s">
        <v>875</v>
      </c>
      <c r="G145" s="52" t="s">
        <v>895</v>
      </c>
      <c r="H145" s="53" t="s">
        <v>136</v>
      </c>
      <c r="I145" s="54" t="s">
        <v>877</v>
      </c>
      <c r="J145" s="51" t="s">
        <v>896</v>
      </c>
      <c r="K145" s="50">
        <v>1</v>
      </c>
      <c r="L145" s="50" t="s">
        <v>173</v>
      </c>
      <c r="M145" s="51" t="s">
        <v>897</v>
      </c>
      <c r="N145" s="55">
        <v>1</v>
      </c>
      <c r="O145" s="49">
        <v>42217</v>
      </c>
      <c r="P145" s="49">
        <v>42246</v>
      </c>
      <c r="Q145" s="56" t="str">
        <f>IF(H145="","",VLOOKUP(H145,#REF!,2,FALSE))</f>
        <v xml:space="preserve">Subdirector Administrativo </v>
      </c>
      <c r="R145" s="51" t="s">
        <v>138</v>
      </c>
      <c r="S145" s="51" t="s">
        <v>139</v>
      </c>
      <c r="T145" s="51" t="s">
        <v>251</v>
      </c>
      <c r="U145" s="51" t="s">
        <v>252</v>
      </c>
      <c r="V145" s="51" t="s">
        <v>119</v>
      </c>
      <c r="W145" s="57" t="s">
        <v>120</v>
      </c>
      <c r="X145" s="61">
        <v>42296</v>
      </c>
      <c r="Y145" s="51" t="s">
        <v>898</v>
      </c>
      <c r="Z145" s="62">
        <f>1/2</f>
        <v>0.5</v>
      </c>
      <c r="AA145" s="62">
        <v>0.5</v>
      </c>
      <c r="AB145" s="95">
        <v>0.5</v>
      </c>
      <c r="AC145" s="50" t="s">
        <v>121</v>
      </c>
      <c r="AD145" s="51" t="s">
        <v>899</v>
      </c>
      <c r="AE145" s="53" t="s">
        <v>148</v>
      </c>
      <c r="AF145" s="48" t="s">
        <v>149</v>
      </c>
      <c r="AG145" s="56" t="s">
        <v>133</v>
      </c>
      <c r="AH145" s="92"/>
      <c r="AI145" s="51"/>
      <c r="AJ145" s="53"/>
    </row>
    <row r="146" spans="1:36" ht="112.5" customHeight="1" x14ac:dyDescent="0.25">
      <c r="A146" s="48">
        <v>8</v>
      </c>
      <c r="B146" s="49">
        <v>41912</v>
      </c>
      <c r="C146" s="50" t="s">
        <v>274</v>
      </c>
      <c r="D146" s="51" t="s">
        <v>789</v>
      </c>
      <c r="E146" s="49">
        <v>41817</v>
      </c>
      <c r="F146" s="50" t="s">
        <v>875</v>
      </c>
      <c r="G146" s="52" t="s">
        <v>895</v>
      </c>
      <c r="H146" s="53" t="s">
        <v>136</v>
      </c>
      <c r="I146" s="54" t="s">
        <v>877</v>
      </c>
      <c r="J146" s="51" t="s">
        <v>900</v>
      </c>
      <c r="K146" s="50">
        <v>2</v>
      </c>
      <c r="L146" s="50" t="s">
        <v>173</v>
      </c>
      <c r="M146" s="51" t="s">
        <v>901</v>
      </c>
      <c r="N146" s="55">
        <v>1</v>
      </c>
      <c r="O146" s="49">
        <v>42248</v>
      </c>
      <c r="P146" s="49">
        <v>42277</v>
      </c>
      <c r="Q146" s="56" t="str">
        <f>IF(H146="","",VLOOKUP(H146,#REF!,2,FALSE))</f>
        <v xml:space="preserve">Subdirector Administrativo </v>
      </c>
      <c r="R146" s="51" t="s">
        <v>138</v>
      </c>
      <c r="S146" s="51" t="s">
        <v>153</v>
      </c>
      <c r="T146" s="51" t="s">
        <v>154</v>
      </c>
      <c r="U146" s="51" t="s">
        <v>138</v>
      </c>
      <c r="V146" s="51" t="s">
        <v>119</v>
      </c>
      <c r="W146" s="57" t="s">
        <v>120</v>
      </c>
      <c r="X146" s="61">
        <v>42297</v>
      </c>
      <c r="Y146" s="51" t="s">
        <v>898</v>
      </c>
      <c r="Z146" s="50">
        <v>1</v>
      </c>
      <c r="AA146" s="62">
        <v>0.5</v>
      </c>
      <c r="AB146" s="95">
        <v>0.5</v>
      </c>
      <c r="AC146" s="50" t="s">
        <v>121</v>
      </c>
      <c r="AD146" s="51" t="s">
        <v>899</v>
      </c>
      <c r="AE146" s="53" t="s">
        <v>148</v>
      </c>
      <c r="AF146" s="48" t="s">
        <v>149</v>
      </c>
      <c r="AG146" s="56" t="s">
        <v>133</v>
      </c>
      <c r="AH146" s="92"/>
      <c r="AI146" s="51"/>
      <c r="AJ146" s="53"/>
    </row>
    <row r="147" spans="1:36" ht="112.5" customHeight="1" x14ac:dyDescent="0.25">
      <c r="A147" s="48">
        <v>8</v>
      </c>
      <c r="B147" s="49">
        <v>41912</v>
      </c>
      <c r="C147" s="50" t="s">
        <v>274</v>
      </c>
      <c r="D147" s="51" t="s">
        <v>789</v>
      </c>
      <c r="E147" s="49">
        <v>41817</v>
      </c>
      <c r="F147" s="50" t="s">
        <v>875</v>
      </c>
      <c r="G147" s="52" t="s">
        <v>895</v>
      </c>
      <c r="H147" s="53" t="s">
        <v>136</v>
      </c>
      <c r="I147" s="54" t="s">
        <v>877</v>
      </c>
      <c r="J147" s="51" t="s">
        <v>902</v>
      </c>
      <c r="K147" s="50">
        <v>1</v>
      </c>
      <c r="L147" s="50" t="s">
        <v>173</v>
      </c>
      <c r="M147" s="51" t="s">
        <v>903</v>
      </c>
      <c r="N147" s="55">
        <v>1</v>
      </c>
      <c r="O147" s="49">
        <v>42278</v>
      </c>
      <c r="P147" s="49">
        <v>42338</v>
      </c>
      <c r="Q147" s="56" t="str">
        <f>IF(H147="","",VLOOKUP(H147,#REF!,2,FALSE))</f>
        <v xml:space="preserve">Subdirector Administrativo </v>
      </c>
      <c r="R147" s="51" t="s">
        <v>138</v>
      </c>
      <c r="S147" s="51" t="s">
        <v>139</v>
      </c>
      <c r="T147" s="51" t="s">
        <v>251</v>
      </c>
      <c r="U147" s="51" t="s">
        <v>252</v>
      </c>
      <c r="V147" s="51" t="s">
        <v>119</v>
      </c>
      <c r="W147" s="57" t="s">
        <v>120</v>
      </c>
      <c r="X147" s="61"/>
      <c r="Y147" s="51"/>
      <c r="Z147" s="50"/>
      <c r="AA147" s="62" t="s">
        <v>133</v>
      </c>
      <c r="AB147" s="95" t="s">
        <v>133</v>
      </c>
      <c r="AC147" s="50" t="s">
        <v>133</v>
      </c>
      <c r="AD147" s="51" t="str">
        <f t="shared" si="2"/>
        <v>Se deja el mismo porcentaje de avance de un seguimiento anterior, porque se evidenció que el avance actual fue menor que el que se había asignado previamente</v>
      </c>
      <c r="AE147" s="53"/>
      <c r="AF147" s="48" t="s">
        <v>149</v>
      </c>
      <c r="AG147" s="56" t="s">
        <v>133</v>
      </c>
      <c r="AH147" s="92"/>
      <c r="AI147" s="51"/>
      <c r="AJ147" s="53"/>
    </row>
    <row r="148" spans="1:36" ht="112.5" customHeight="1" x14ac:dyDescent="0.25">
      <c r="A148" s="48">
        <v>8</v>
      </c>
      <c r="B148" s="49">
        <v>41912</v>
      </c>
      <c r="C148" s="50" t="s">
        <v>274</v>
      </c>
      <c r="D148" s="51" t="s">
        <v>789</v>
      </c>
      <c r="E148" s="49">
        <v>41817</v>
      </c>
      <c r="F148" s="50" t="s">
        <v>875</v>
      </c>
      <c r="G148" s="52" t="s">
        <v>904</v>
      </c>
      <c r="H148" s="53" t="s">
        <v>136</v>
      </c>
      <c r="I148" s="54" t="s">
        <v>877</v>
      </c>
      <c r="J148" s="51" t="s">
        <v>905</v>
      </c>
      <c r="K148" s="50">
        <v>1</v>
      </c>
      <c r="L148" s="50" t="s">
        <v>173</v>
      </c>
      <c r="M148" s="51" t="s">
        <v>906</v>
      </c>
      <c r="N148" s="55">
        <v>1</v>
      </c>
      <c r="O148" s="49">
        <v>41918</v>
      </c>
      <c r="P148" s="49">
        <v>42735</v>
      </c>
      <c r="Q148" s="56" t="str">
        <f>IF(H148="","",VLOOKUP(H148,#REF!,2,FALSE))</f>
        <v xml:space="preserve">Subdirector Administrativo </v>
      </c>
      <c r="R148" s="51" t="s">
        <v>138</v>
      </c>
      <c r="S148" s="51" t="s">
        <v>139</v>
      </c>
      <c r="T148" s="51" t="s">
        <v>251</v>
      </c>
      <c r="U148" s="51" t="s">
        <v>252</v>
      </c>
      <c r="V148" s="51" t="s">
        <v>119</v>
      </c>
      <c r="W148" s="57" t="s">
        <v>120</v>
      </c>
      <c r="X148" s="61">
        <v>42296</v>
      </c>
      <c r="Y148" s="51" t="s">
        <v>910</v>
      </c>
      <c r="Z148" s="62">
        <f>2/4</f>
        <v>0.5</v>
      </c>
      <c r="AA148" s="62">
        <v>0.5</v>
      </c>
      <c r="AB148" s="95">
        <v>0.5</v>
      </c>
      <c r="AC148" s="50" t="s">
        <v>264</v>
      </c>
      <c r="AD148" s="51" t="s">
        <v>911</v>
      </c>
      <c r="AE148" s="53" t="s">
        <v>148</v>
      </c>
      <c r="AF148" s="48" t="s">
        <v>149</v>
      </c>
      <c r="AG148" s="56" t="s">
        <v>133</v>
      </c>
      <c r="AH148" s="92"/>
      <c r="AI148" s="51"/>
      <c r="AJ148" s="53"/>
    </row>
    <row r="149" spans="1:36" ht="112.5" customHeight="1" x14ac:dyDescent="0.25">
      <c r="A149" s="48">
        <v>8</v>
      </c>
      <c r="B149" s="49">
        <v>41912</v>
      </c>
      <c r="C149" s="50" t="s">
        <v>274</v>
      </c>
      <c r="D149" s="51" t="s">
        <v>789</v>
      </c>
      <c r="E149" s="49">
        <v>41817</v>
      </c>
      <c r="F149" s="50" t="s">
        <v>912</v>
      </c>
      <c r="G149" s="52" t="s">
        <v>913</v>
      </c>
      <c r="H149" s="53" t="s">
        <v>136</v>
      </c>
      <c r="I149" s="54" t="s">
        <v>914</v>
      </c>
      <c r="J149" s="51" t="s">
        <v>915</v>
      </c>
      <c r="K149" s="50">
        <v>1</v>
      </c>
      <c r="L149" s="50" t="s">
        <v>173</v>
      </c>
      <c r="M149" s="51" t="s">
        <v>916</v>
      </c>
      <c r="N149" s="55">
        <v>1</v>
      </c>
      <c r="O149" s="49">
        <v>42401</v>
      </c>
      <c r="P149" s="49">
        <v>42410</v>
      </c>
      <c r="Q149" s="56" t="str">
        <f>IF(H149="","",VLOOKUP(H149,#REF!,2,FALSE))</f>
        <v xml:space="preserve">Subdirector Administrativo </v>
      </c>
      <c r="R149" s="51" t="s">
        <v>138</v>
      </c>
      <c r="S149" s="51" t="s">
        <v>139</v>
      </c>
      <c r="T149" s="51" t="s">
        <v>251</v>
      </c>
      <c r="U149" s="51" t="s">
        <v>252</v>
      </c>
      <c r="V149" s="51" t="s">
        <v>119</v>
      </c>
      <c r="W149" s="57" t="s">
        <v>120</v>
      </c>
      <c r="X149" s="61"/>
      <c r="Y149" s="51"/>
      <c r="Z149" s="50"/>
      <c r="AA149" s="62" t="s">
        <v>133</v>
      </c>
      <c r="AB149" s="95" t="s">
        <v>133</v>
      </c>
      <c r="AC149" s="50" t="s">
        <v>133</v>
      </c>
      <c r="AD149" s="51" t="str">
        <f t="shared" si="2"/>
        <v>Se deja el mismo porcentaje de avance de un seguimiento anterior, porque se evidenció que el avance actual fue menor que el que se había asignado previamente</v>
      </c>
      <c r="AE149" s="53"/>
      <c r="AF149" s="48" t="s">
        <v>149</v>
      </c>
      <c r="AG149" s="56" t="s">
        <v>133</v>
      </c>
      <c r="AH149" s="92"/>
      <c r="AI149" s="51"/>
      <c r="AJ149" s="53"/>
    </row>
    <row r="150" spans="1:36" ht="112.5" customHeight="1" x14ac:dyDescent="0.25">
      <c r="A150" s="48">
        <v>8</v>
      </c>
      <c r="B150" s="49">
        <v>41912</v>
      </c>
      <c r="C150" s="50" t="s">
        <v>274</v>
      </c>
      <c r="D150" s="51" t="s">
        <v>789</v>
      </c>
      <c r="E150" s="49">
        <v>41817</v>
      </c>
      <c r="F150" s="50" t="s">
        <v>912</v>
      </c>
      <c r="G150" s="52" t="s">
        <v>913</v>
      </c>
      <c r="H150" s="53" t="s">
        <v>136</v>
      </c>
      <c r="I150" s="54" t="s">
        <v>914</v>
      </c>
      <c r="J150" s="51" t="s">
        <v>917</v>
      </c>
      <c r="K150" s="50">
        <v>1</v>
      </c>
      <c r="L150" s="50" t="s">
        <v>173</v>
      </c>
      <c r="M150" s="51" t="s">
        <v>918</v>
      </c>
      <c r="N150" s="55">
        <v>1</v>
      </c>
      <c r="O150" s="49">
        <v>42411</v>
      </c>
      <c r="P150" s="49">
        <v>42420</v>
      </c>
      <c r="Q150" s="56" t="str">
        <f>IF(H150="","",VLOOKUP(H150,#REF!,2,FALSE))</f>
        <v xml:space="preserve">Subdirector Administrativo </v>
      </c>
      <c r="R150" s="51" t="s">
        <v>138</v>
      </c>
      <c r="S150" s="51" t="s">
        <v>139</v>
      </c>
      <c r="T150" s="51" t="s">
        <v>251</v>
      </c>
      <c r="U150" s="51" t="s">
        <v>252</v>
      </c>
      <c r="V150" s="51" t="s">
        <v>119</v>
      </c>
      <c r="W150" s="57" t="s">
        <v>120</v>
      </c>
      <c r="X150" s="61">
        <v>42296</v>
      </c>
      <c r="Y150" s="51" t="s">
        <v>919</v>
      </c>
      <c r="Z150" s="50">
        <v>1</v>
      </c>
      <c r="AA150" s="62">
        <v>1</v>
      </c>
      <c r="AB150" s="95">
        <v>1</v>
      </c>
      <c r="AC150" s="50" t="s">
        <v>130</v>
      </c>
      <c r="AD150" s="51" t="s">
        <v>920</v>
      </c>
      <c r="AE150" s="53" t="s">
        <v>148</v>
      </c>
      <c r="AF150" s="48" t="s">
        <v>134</v>
      </c>
      <c r="AG150" s="56" t="s">
        <v>148</v>
      </c>
      <c r="AH150" s="92"/>
      <c r="AI150" s="51"/>
      <c r="AJ150" s="53"/>
    </row>
    <row r="151" spans="1:36" ht="112.5" customHeight="1" x14ac:dyDescent="0.25">
      <c r="A151" s="48">
        <v>8</v>
      </c>
      <c r="B151" s="49">
        <v>41912</v>
      </c>
      <c r="C151" s="50" t="s">
        <v>274</v>
      </c>
      <c r="D151" s="51" t="s">
        <v>789</v>
      </c>
      <c r="E151" s="49">
        <v>41817</v>
      </c>
      <c r="F151" s="50" t="s">
        <v>912</v>
      </c>
      <c r="G151" s="52" t="s">
        <v>913</v>
      </c>
      <c r="H151" s="53" t="s">
        <v>136</v>
      </c>
      <c r="I151" s="54" t="s">
        <v>914</v>
      </c>
      <c r="J151" s="51" t="s">
        <v>921</v>
      </c>
      <c r="K151" s="50">
        <v>1</v>
      </c>
      <c r="L151" s="50" t="s">
        <v>173</v>
      </c>
      <c r="M151" s="51" t="s">
        <v>922</v>
      </c>
      <c r="N151" s="55">
        <v>1</v>
      </c>
      <c r="O151" s="49">
        <v>42421</v>
      </c>
      <c r="P151" s="49">
        <v>42428</v>
      </c>
      <c r="Q151" s="56" t="str">
        <f>IF(H151="","",VLOOKUP(H151,#REF!,2,FALSE))</f>
        <v xml:space="preserve">Subdirector Administrativo </v>
      </c>
      <c r="R151" s="51" t="s">
        <v>138</v>
      </c>
      <c r="S151" s="51" t="s">
        <v>139</v>
      </c>
      <c r="T151" s="51" t="s">
        <v>251</v>
      </c>
      <c r="U151" s="51" t="s">
        <v>252</v>
      </c>
      <c r="V151" s="51" t="s">
        <v>155</v>
      </c>
      <c r="W151" s="57" t="s">
        <v>156</v>
      </c>
      <c r="X151" s="61"/>
      <c r="Y151" s="51"/>
      <c r="Z151" s="50"/>
      <c r="AA151" s="62" t="s">
        <v>133</v>
      </c>
      <c r="AB151" s="95" t="s">
        <v>133</v>
      </c>
      <c r="AC151" s="50" t="s">
        <v>133</v>
      </c>
      <c r="AD151" s="51" t="str">
        <f t="shared" ref="AD151:AD171" si="3">IF(S151="",IF(K151="","",IF(K151&gt;AA151,"Se deja el mismo porcentaje de avance de un seguimiento anterior, porque se evidenció que el avance actual fue menor que el que se había asignado previamente",IF(S151&gt;AA151,"Se deja el mismo porcentaje de avance de un seguimiento anterior, porque se evidenció que el avance actual fue menor que el que se había asignado previamente",""))),IF(S151&gt;AA151,"Se deja el mismo porcentaje de avance de un seguimiento anterior, porque se evidenció que el avance actual fue menor que el que se había asignado previamente",""))</f>
        <v>Se deja el mismo porcentaje de avance de un seguimiento anterior, porque se evidenció que el avance actual fue menor que el que se había asignado previamente</v>
      </c>
      <c r="AE151" s="53"/>
      <c r="AF151" s="48" t="s">
        <v>149</v>
      </c>
      <c r="AG151" s="56" t="s">
        <v>133</v>
      </c>
      <c r="AH151" s="92"/>
      <c r="AI151" s="51"/>
      <c r="AJ151" s="53"/>
    </row>
    <row r="152" spans="1:36" ht="112.5" customHeight="1" x14ac:dyDescent="0.25">
      <c r="A152" s="48">
        <v>8</v>
      </c>
      <c r="B152" s="49">
        <v>41912</v>
      </c>
      <c r="C152" s="50" t="s">
        <v>274</v>
      </c>
      <c r="D152" s="51" t="s">
        <v>789</v>
      </c>
      <c r="E152" s="49">
        <v>41817</v>
      </c>
      <c r="F152" s="50" t="s">
        <v>912</v>
      </c>
      <c r="G152" s="52" t="s">
        <v>913</v>
      </c>
      <c r="H152" s="53" t="s">
        <v>136</v>
      </c>
      <c r="I152" s="54" t="s">
        <v>914</v>
      </c>
      <c r="J152" s="51" t="s">
        <v>923</v>
      </c>
      <c r="K152" s="50">
        <v>1</v>
      </c>
      <c r="L152" s="50" t="s">
        <v>173</v>
      </c>
      <c r="M152" s="51" t="s">
        <v>924</v>
      </c>
      <c r="N152" s="55">
        <v>1</v>
      </c>
      <c r="O152" s="49">
        <v>42430</v>
      </c>
      <c r="P152" s="49">
        <v>42551</v>
      </c>
      <c r="Q152" s="56" t="str">
        <f>IF(H152="","",VLOOKUP(H152,#REF!,2,FALSE))</f>
        <v xml:space="preserve">Subdirector Administrativo </v>
      </c>
      <c r="R152" s="51" t="s">
        <v>138</v>
      </c>
      <c r="S152" s="51" t="s">
        <v>139</v>
      </c>
      <c r="T152" s="51" t="s">
        <v>251</v>
      </c>
      <c r="U152" s="51" t="s">
        <v>252</v>
      </c>
      <c r="V152" s="51" t="s">
        <v>119</v>
      </c>
      <c r="W152" s="57" t="s">
        <v>120</v>
      </c>
      <c r="X152" s="61"/>
      <c r="Y152" s="51"/>
      <c r="Z152" s="50"/>
      <c r="AA152" s="62" t="s">
        <v>133</v>
      </c>
      <c r="AB152" s="95" t="s">
        <v>133</v>
      </c>
      <c r="AC152" s="50" t="s">
        <v>133</v>
      </c>
      <c r="AD152" s="51" t="str">
        <f t="shared" si="3"/>
        <v>Se deja el mismo porcentaje de avance de un seguimiento anterior, porque se evidenció que el avance actual fue menor que el que se había asignado previamente</v>
      </c>
      <c r="AE152" s="53"/>
      <c r="AF152" s="48" t="s">
        <v>149</v>
      </c>
      <c r="AG152" s="56" t="s">
        <v>133</v>
      </c>
      <c r="AH152" s="92"/>
      <c r="AI152" s="51"/>
      <c r="AJ152" s="53"/>
    </row>
    <row r="153" spans="1:36" ht="112.5" customHeight="1" x14ac:dyDescent="0.25">
      <c r="A153" s="48">
        <v>8</v>
      </c>
      <c r="B153" s="49">
        <v>41912</v>
      </c>
      <c r="C153" s="50" t="s">
        <v>274</v>
      </c>
      <c r="D153" s="51" t="s">
        <v>789</v>
      </c>
      <c r="E153" s="49">
        <v>41817</v>
      </c>
      <c r="F153" s="50" t="s">
        <v>912</v>
      </c>
      <c r="G153" s="52" t="s">
        <v>913</v>
      </c>
      <c r="H153" s="53" t="s">
        <v>136</v>
      </c>
      <c r="I153" s="54" t="s">
        <v>914</v>
      </c>
      <c r="J153" s="51" t="s">
        <v>925</v>
      </c>
      <c r="K153" s="50">
        <v>1</v>
      </c>
      <c r="L153" s="50" t="s">
        <v>173</v>
      </c>
      <c r="M153" s="51" t="s">
        <v>926</v>
      </c>
      <c r="N153" s="55">
        <v>1</v>
      </c>
      <c r="O153" s="49">
        <v>42552</v>
      </c>
      <c r="P153" s="49">
        <v>42581</v>
      </c>
      <c r="Q153" s="56" t="str">
        <f>IF(H153="","",VLOOKUP(H153,#REF!,2,FALSE))</f>
        <v xml:space="preserve">Subdirector Administrativo </v>
      </c>
      <c r="R153" s="51" t="s">
        <v>138</v>
      </c>
      <c r="S153" s="51" t="s">
        <v>139</v>
      </c>
      <c r="T153" s="51" t="s">
        <v>251</v>
      </c>
      <c r="U153" s="51" t="s">
        <v>252</v>
      </c>
      <c r="V153" s="51" t="s">
        <v>119</v>
      </c>
      <c r="W153" s="57" t="s">
        <v>120</v>
      </c>
      <c r="X153" s="61"/>
      <c r="Y153" s="51"/>
      <c r="Z153" s="50"/>
      <c r="AA153" s="62" t="s">
        <v>133</v>
      </c>
      <c r="AB153" s="95" t="s">
        <v>133</v>
      </c>
      <c r="AC153" s="50" t="s">
        <v>133</v>
      </c>
      <c r="AD153" s="51" t="str">
        <f t="shared" si="3"/>
        <v>Se deja el mismo porcentaje de avance de un seguimiento anterior, porque se evidenció que el avance actual fue menor que el que se había asignado previamente</v>
      </c>
      <c r="AE153" s="53"/>
      <c r="AF153" s="48" t="s">
        <v>149</v>
      </c>
      <c r="AG153" s="56" t="s">
        <v>133</v>
      </c>
      <c r="AH153" s="92"/>
      <c r="AI153" s="51"/>
      <c r="AJ153" s="53"/>
    </row>
    <row r="154" spans="1:36" ht="112.5" customHeight="1" x14ac:dyDescent="0.25">
      <c r="A154" s="48">
        <v>8</v>
      </c>
      <c r="B154" s="49">
        <v>41912</v>
      </c>
      <c r="C154" s="50" t="s">
        <v>274</v>
      </c>
      <c r="D154" s="51" t="s">
        <v>789</v>
      </c>
      <c r="E154" s="49">
        <v>41817</v>
      </c>
      <c r="F154" s="50" t="s">
        <v>912</v>
      </c>
      <c r="G154" s="52" t="s">
        <v>927</v>
      </c>
      <c r="H154" s="53" t="s">
        <v>136</v>
      </c>
      <c r="I154" s="54" t="s">
        <v>914</v>
      </c>
      <c r="J154" s="51" t="s">
        <v>921</v>
      </c>
      <c r="K154" s="50">
        <v>1</v>
      </c>
      <c r="L154" s="50" t="s">
        <v>173</v>
      </c>
      <c r="M154" s="51" t="s">
        <v>928</v>
      </c>
      <c r="N154" s="55">
        <v>1</v>
      </c>
      <c r="O154" s="49">
        <v>42309</v>
      </c>
      <c r="P154" s="49">
        <v>42368</v>
      </c>
      <c r="Q154" s="56" t="str">
        <f>IF(H154="","",VLOOKUP(H154,#REF!,2,FALSE))</f>
        <v xml:space="preserve">Subdirector Administrativo </v>
      </c>
      <c r="R154" s="51" t="s">
        <v>138</v>
      </c>
      <c r="S154" s="51" t="s">
        <v>139</v>
      </c>
      <c r="T154" s="51" t="s">
        <v>251</v>
      </c>
      <c r="U154" s="51" t="s">
        <v>252</v>
      </c>
      <c r="V154" s="51" t="s">
        <v>155</v>
      </c>
      <c r="W154" s="57" t="s">
        <v>156</v>
      </c>
      <c r="X154" s="61"/>
      <c r="Y154" s="51"/>
      <c r="Z154" s="50"/>
      <c r="AA154" s="62" t="s">
        <v>133</v>
      </c>
      <c r="AB154" s="95" t="s">
        <v>133</v>
      </c>
      <c r="AC154" s="50" t="s">
        <v>133</v>
      </c>
      <c r="AD154" s="51" t="str">
        <f t="shared" si="3"/>
        <v>Se deja el mismo porcentaje de avance de un seguimiento anterior, porque se evidenció que el avance actual fue menor que el que se había asignado previamente</v>
      </c>
      <c r="AE154" s="53"/>
      <c r="AF154" s="48" t="s">
        <v>149</v>
      </c>
      <c r="AG154" s="56" t="s">
        <v>133</v>
      </c>
      <c r="AH154" s="92"/>
      <c r="AI154" s="51"/>
      <c r="AJ154" s="53"/>
    </row>
    <row r="155" spans="1:36" ht="112.5" customHeight="1" x14ac:dyDescent="0.25">
      <c r="A155" s="48">
        <v>8</v>
      </c>
      <c r="B155" s="49">
        <v>41912</v>
      </c>
      <c r="C155" s="50" t="s">
        <v>274</v>
      </c>
      <c r="D155" s="51" t="s">
        <v>789</v>
      </c>
      <c r="E155" s="49">
        <v>41817</v>
      </c>
      <c r="F155" s="50" t="s">
        <v>912</v>
      </c>
      <c r="G155" s="52" t="s">
        <v>927</v>
      </c>
      <c r="H155" s="53" t="s">
        <v>136</v>
      </c>
      <c r="I155" s="54" t="s">
        <v>914</v>
      </c>
      <c r="J155" s="51" t="s">
        <v>929</v>
      </c>
      <c r="K155" s="50">
        <v>1</v>
      </c>
      <c r="L155" s="50" t="s">
        <v>173</v>
      </c>
      <c r="M155" s="51" t="s">
        <v>930</v>
      </c>
      <c r="N155" s="55">
        <v>1</v>
      </c>
      <c r="O155" s="49">
        <v>42401</v>
      </c>
      <c r="P155" s="49">
        <v>42459</v>
      </c>
      <c r="Q155" s="56" t="str">
        <f>IF(H155="","",VLOOKUP(H155,#REF!,2,FALSE))</f>
        <v xml:space="preserve">Subdirector Administrativo </v>
      </c>
      <c r="R155" s="51" t="s">
        <v>138</v>
      </c>
      <c r="S155" s="51" t="s">
        <v>139</v>
      </c>
      <c r="T155" s="51" t="s">
        <v>251</v>
      </c>
      <c r="U155" s="51" t="s">
        <v>252</v>
      </c>
      <c r="V155" s="51" t="s">
        <v>155</v>
      </c>
      <c r="W155" s="57" t="s">
        <v>156</v>
      </c>
      <c r="X155" s="61"/>
      <c r="Y155" s="51"/>
      <c r="Z155" s="50"/>
      <c r="AA155" s="62" t="s">
        <v>133</v>
      </c>
      <c r="AB155" s="95" t="s">
        <v>133</v>
      </c>
      <c r="AC155" s="50" t="s">
        <v>133</v>
      </c>
      <c r="AD155" s="51" t="str">
        <f t="shared" si="3"/>
        <v>Se deja el mismo porcentaje de avance de un seguimiento anterior, porque se evidenció que el avance actual fue menor que el que se había asignado previamente</v>
      </c>
      <c r="AE155" s="53"/>
      <c r="AF155" s="48" t="s">
        <v>149</v>
      </c>
      <c r="AG155" s="56" t="s">
        <v>133</v>
      </c>
      <c r="AH155" s="92"/>
      <c r="AI155" s="51"/>
      <c r="AJ155" s="53"/>
    </row>
    <row r="156" spans="1:36" ht="112.5" customHeight="1" x14ac:dyDescent="0.25">
      <c r="A156" s="48">
        <v>8</v>
      </c>
      <c r="B156" s="49">
        <v>41912</v>
      </c>
      <c r="C156" s="50" t="s">
        <v>274</v>
      </c>
      <c r="D156" s="51" t="s">
        <v>789</v>
      </c>
      <c r="E156" s="49">
        <v>41817</v>
      </c>
      <c r="F156" s="50" t="s">
        <v>912</v>
      </c>
      <c r="G156" s="52" t="s">
        <v>927</v>
      </c>
      <c r="H156" s="53" t="s">
        <v>136</v>
      </c>
      <c r="I156" s="54" t="s">
        <v>914</v>
      </c>
      <c r="J156" s="51" t="s">
        <v>931</v>
      </c>
      <c r="K156" s="50">
        <v>1</v>
      </c>
      <c r="L156" s="50" t="s">
        <v>173</v>
      </c>
      <c r="M156" s="51" t="s">
        <v>932</v>
      </c>
      <c r="N156" s="55">
        <v>1</v>
      </c>
      <c r="O156" s="49">
        <v>42461</v>
      </c>
      <c r="P156" s="49">
        <v>42734</v>
      </c>
      <c r="Q156" s="56" t="str">
        <f>IF(H156="","",VLOOKUP(H156,#REF!,2,FALSE))</f>
        <v xml:space="preserve">Subdirector Administrativo </v>
      </c>
      <c r="R156" s="51" t="s">
        <v>138</v>
      </c>
      <c r="S156" s="51" t="s">
        <v>139</v>
      </c>
      <c r="T156" s="51" t="s">
        <v>251</v>
      </c>
      <c r="U156" s="51" t="s">
        <v>252</v>
      </c>
      <c r="V156" s="51" t="s">
        <v>119</v>
      </c>
      <c r="W156" s="57" t="s">
        <v>120</v>
      </c>
      <c r="X156" s="61"/>
      <c r="Y156" s="51"/>
      <c r="Z156" s="50"/>
      <c r="AA156" s="62" t="s">
        <v>133</v>
      </c>
      <c r="AB156" s="95" t="s">
        <v>133</v>
      </c>
      <c r="AC156" s="50" t="s">
        <v>133</v>
      </c>
      <c r="AD156" s="51" t="str">
        <f t="shared" si="3"/>
        <v>Se deja el mismo porcentaje de avance de un seguimiento anterior, porque se evidenció que el avance actual fue menor que el que se había asignado previamente</v>
      </c>
      <c r="AE156" s="53"/>
      <c r="AF156" s="48" t="s">
        <v>149</v>
      </c>
      <c r="AG156" s="56" t="s">
        <v>133</v>
      </c>
      <c r="AH156" s="92"/>
      <c r="AI156" s="51"/>
      <c r="AJ156" s="53"/>
    </row>
    <row r="157" spans="1:36" ht="112.5" customHeight="1" x14ac:dyDescent="0.25">
      <c r="A157" s="48">
        <v>8</v>
      </c>
      <c r="B157" s="49">
        <v>41912</v>
      </c>
      <c r="C157" s="50" t="s">
        <v>274</v>
      </c>
      <c r="D157" s="51" t="s">
        <v>789</v>
      </c>
      <c r="E157" s="49">
        <v>41817</v>
      </c>
      <c r="F157" s="50" t="s">
        <v>912</v>
      </c>
      <c r="G157" s="52" t="s">
        <v>933</v>
      </c>
      <c r="H157" s="53" t="s">
        <v>136</v>
      </c>
      <c r="I157" s="54" t="s">
        <v>914</v>
      </c>
      <c r="J157" s="51" t="s">
        <v>921</v>
      </c>
      <c r="K157" s="50">
        <v>1</v>
      </c>
      <c r="L157" s="50" t="s">
        <v>173</v>
      </c>
      <c r="M157" s="51" t="s">
        <v>934</v>
      </c>
      <c r="N157" s="55">
        <v>1</v>
      </c>
      <c r="O157" s="49">
        <v>42309</v>
      </c>
      <c r="P157" s="49">
        <v>42338</v>
      </c>
      <c r="Q157" s="56" t="str">
        <f>IF(H157="","",VLOOKUP(H157,#REF!,2,FALSE))</f>
        <v xml:space="preserve">Subdirector Administrativo </v>
      </c>
      <c r="R157" s="51" t="s">
        <v>138</v>
      </c>
      <c r="S157" s="51" t="s">
        <v>139</v>
      </c>
      <c r="T157" s="51" t="s">
        <v>251</v>
      </c>
      <c r="U157" s="51" t="s">
        <v>252</v>
      </c>
      <c r="V157" s="51" t="s">
        <v>155</v>
      </c>
      <c r="W157" s="57" t="s">
        <v>156</v>
      </c>
      <c r="X157" s="61"/>
      <c r="Y157" s="51"/>
      <c r="Z157" s="50"/>
      <c r="AA157" s="62" t="s">
        <v>133</v>
      </c>
      <c r="AB157" s="95" t="s">
        <v>133</v>
      </c>
      <c r="AC157" s="50" t="s">
        <v>133</v>
      </c>
      <c r="AD157" s="51" t="str">
        <f t="shared" si="3"/>
        <v>Se deja el mismo porcentaje de avance de un seguimiento anterior, porque se evidenció que el avance actual fue menor que el que se había asignado previamente</v>
      </c>
      <c r="AE157" s="53"/>
      <c r="AF157" s="48" t="s">
        <v>149</v>
      </c>
      <c r="AG157" s="56" t="s">
        <v>133</v>
      </c>
      <c r="AH157" s="92"/>
      <c r="AI157" s="51"/>
      <c r="AJ157" s="53"/>
    </row>
    <row r="158" spans="1:36" ht="112.5" customHeight="1" x14ac:dyDescent="0.25">
      <c r="A158" s="48">
        <v>8</v>
      </c>
      <c r="B158" s="49">
        <v>41912</v>
      </c>
      <c r="C158" s="50" t="s">
        <v>274</v>
      </c>
      <c r="D158" s="51" t="s">
        <v>789</v>
      </c>
      <c r="E158" s="49">
        <v>41817</v>
      </c>
      <c r="F158" s="50" t="s">
        <v>912</v>
      </c>
      <c r="G158" s="52" t="s">
        <v>933</v>
      </c>
      <c r="H158" s="53" t="s">
        <v>136</v>
      </c>
      <c r="I158" s="54" t="s">
        <v>914</v>
      </c>
      <c r="J158" s="51" t="s">
        <v>929</v>
      </c>
      <c r="K158" s="50">
        <v>1</v>
      </c>
      <c r="L158" s="50" t="s">
        <v>173</v>
      </c>
      <c r="M158" s="51" t="s">
        <v>935</v>
      </c>
      <c r="N158" s="55">
        <v>1</v>
      </c>
      <c r="O158" s="49">
        <v>42339</v>
      </c>
      <c r="P158" s="49">
        <v>42368</v>
      </c>
      <c r="Q158" s="56" t="str">
        <f>IF(H158="","",VLOOKUP(H158,#REF!,2,FALSE))</f>
        <v xml:space="preserve">Subdirector Administrativo </v>
      </c>
      <c r="R158" s="51" t="s">
        <v>138</v>
      </c>
      <c r="S158" s="51" t="s">
        <v>139</v>
      </c>
      <c r="T158" s="51" t="s">
        <v>251</v>
      </c>
      <c r="U158" s="51" t="s">
        <v>252</v>
      </c>
      <c r="V158" s="51" t="s">
        <v>155</v>
      </c>
      <c r="W158" s="57" t="s">
        <v>156</v>
      </c>
      <c r="X158" s="61"/>
      <c r="Y158" s="51"/>
      <c r="Z158" s="50"/>
      <c r="AA158" s="62" t="s">
        <v>133</v>
      </c>
      <c r="AB158" s="95" t="s">
        <v>133</v>
      </c>
      <c r="AC158" s="50" t="s">
        <v>133</v>
      </c>
      <c r="AD158" s="51" t="str">
        <f t="shared" si="3"/>
        <v>Se deja el mismo porcentaje de avance de un seguimiento anterior, porque se evidenció que el avance actual fue menor que el que se había asignado previamente</v>
      </c>
      <c r="AE158" s="53"/>
      <c r="AF158" s="48" t="s">
        <v>149</v>
      </c>
      <c r="AG158" s="56" t="s">
        <v>133</v>
      </c>
      <c r="AH158" s="92"/>
      <c r="AI158" s="51"/>
      <c r="AJ158" s="53"/>
    </row>
    <row r="159" spans="1:36" ht="112.5" customHeight="1" x14ac:dyDescent="0.25">
      <c r="A159" s="48">
        <v>8</v>
      </c>
      <c r="B159" s="49">
        <v>41912</v>
      </c>
      <c r="C159" s="50" t="s">
        <v>274</v>
      </c>
      <c r="D159" s="51" t="s">
        <v>789</v>
      </c>
      <c r="E159" s="49">
        <v>41817</v>
      </c>
      <c r="F159" s="50" t="s">
        <v>912</v>
      </c>
      <c r="G159" s="52" t="s">
        <v>933</v>
      </c>
      <c r="H159" s="53" t="s">
        <v>136</v>
      </c>
      <c r="I159" s="54" t="s">
        <v>914</v>
      </c>
      <c r="J159" s="51" t="s">
        <v>936</v>
      </c>
      <c r="K159" s="50">
        <v>1</v>
      </c>
      <c r="L159" s="50" t="s">
        <v>173</v>
      </c>
      <c r="M159" s="51" t="s">
        <v>937</v>
      </c>
      <c r="N159" s="55">
        <v>1</v>
      </c>
      <c r="O159" s="49">
        <v>42401</v>
      </c>
      <c r="P159" s="49">
        <v>42735</v>
      </c>
      <c r="Q159" s="56" t="str">
        <f>IF(H159="","",VLOOKUP(H159,#REF!,2,FALSE))</f>
        <v xml:space="preserve">Subdirector Administrativo </v>
      </c>
      <c r="R159" s="51" t="s">
        <v>138</v>
      </c>
      <c r="S159" s="51" t="s">
        <v>139</v>
      </c>
      <c r="T159" s="51" t="s">
        <v>251</v>
      </c>
      <c r="U159" s="51" t="s">
        <v>252</v>
      </c>
      <c r="V159" s="51" t="s">
        <v>119</v>
      </c>
      <c r="W159" s="57" t="s">
        <v>120</v>
      </c>
      <c r="X159" s="61"/>
      <c r="Y159" s="51"/>
      <c r="Z159" s="50"/>
      <c r="AA159" s="62" t="s">
        <v>133</v>
      </c>
      <c r="AB159" s="95" t="s">
        <v>133</v>
      </c>
      <c r="AC159" s="50" t="s">
        <v>133</v>
      </c>
      <c r="AD159" s="51" t="str">
        <f t="shared" si="3"/>
        <v>Se deja el mismo porcentaje de avance de un seguimiento anterior, porque se evidenció que el avance actual fue menor que el que se había asignado previamente</v>
      </c>
      <c r="AE159" s="53"/>
      <c r="AF159" s="48" t="s">
        <v>149</v>
      </c>
      <c r="AG159" s="56" t="s">
        <v>133</v>
      </c>
      <c r="AH159" s="92"/>
      <c r="AI159" s="51"/>
      <c r="AJ159" s="53"/>
    </row>
    <row r="160" spans="1:36" ht="112.5" customHeight="1" x14ac:dyDescent="0.25">
      <c r="A160" s="48">
        <v>8</v>
      </c>
      <c r="B160" s="49">
        <v>41912</v>
      </c>
      <c r="C160" s="50" t="s">
        <v>274</v>
      </c>
      <c r="D160" s="51" t="s">
        <v>789</v>
      </c>
      <c r="E160" s="49">
        <v>41817</v>
      </c>
      <c r="F160" s="50" t="s">
        <v>938</v>
      </c>
      <c r="G160" s="52" t="s">
        <v>939</v>
      </c>
      <c r="H160" s="53" t="s">
        <v>136</v>
      </c>
      <c r="I160" s="54" t="s">
        <v>940</v>
      </c>
      <c r="J160" s="51" t="s">
        <v>941</v>
      </c>
      <c r="K160" s="50">
        <v>1</v>
      </c>
      <c r="L160" s="50" t="s">
        <v>173</v>
      </c>
      <c r="M160" s="51" t="s">
        <v>942</v>
      </c>
      <c r="N160" s="55">
        <v>1</v>
      </c>
      <c r="O160" s="49">
        <v>42064</v>
      </c>
      <c r="P160" s="49">
        <v>42124</v>
      </c>
      <c r="Q160" s="56" t="str">
        <f>IF(H160="","",VLOOKUP(H160,#REF!,2,FALSE))</f>
        <v xml:space="preserve">Subdirector Administrativo </v>
      </c>
      <c r="R160" s="51" t="s">
        <v>138</v>
      </c>
      <c r="S160" s="51" t="s">
        <v>218</v>
      </c>
      <c r="T160" s="51" t="s">
        <v>219</v>
      </c>
      <c r="U160" s="51" t="s">
        <v>220</v>
      </c>
      <c r="V160" s="51" t="s">
        <v>943</v>
      </c>
      <c r="W160" s="57" t="s">
        <v>120</v>
      </c>
      <c r="X160" s="61">
        <v>42297</v>
      </c>
      <c r="Y160" s="51" t="s">
        <v>946</v>
      </c>
      <c r="Z160" s="50">
        <v>0</v>
      </c>
      <c r="AA160" s="62">
        <v>0</v>
      </c>
      <c r="AB160" s="95">
        <v>0.5</v>
      </c>
      <c r="AC160" s="50" t="s">
        <v>121</v>
      </c>
      <c r="AD160" s="51" t="s">
        <v>947</v>
      </c>
      <c r="AE160" s="53" t="s">
        <v>148</v>
      </c>
      <c r="AF160" s="48" t="s">
        <v>149</v>
      </c>
      <c r="AG160" s="56" t="s">
        <v>133</v>
      </c>
      <c r="AH160" s="92"/>
      <c r="AI160" s="51"/>
      <c r="AJ160" s="53"/>
    </row>
    <row r="161" spans="1:36" ht="112.5" customHeight="1" x14ac:dyDescent="0.25">
      <c r="A161" s="48">
        <v>8</v>
      </c>
      <c r="B161" s="49">
        <v>41912</v>
      </c>
      <c r="C161" s="50" t="s">
        <v>274</v>
      </c>
      <c r="D161" s="51" t="s">
        <v>789</v>
      </c>
      <c r="E161" s="49">
        <v>41817</v>
      </c>
      <c r="F161" s="50" t="s">
        <v>938</v>
      </c>
      <c r="G161" s="52" t="s">
        <v>948</v>
      </c>
      <c r="H161" s="53" t="s">
        <v>136</v>
      </c>
      <c r="I161" s="54" t="s">
        <v>940</v>
      </c>
      <c r="J161" s="51" t="s">
        <v>949</v>
      </c>
      <c r="K161" s="50">
        <v>1</v>
      </c>
      <c r="L161" s="50" t="s">
        <v>173</v>
      </c>
      <c r="M161" s="51" t="s">
        <v>950</v>
      </c>
      <c r="N161" s="55">
        <v>1</v>
      </c>
      <c r="O161" s="49">
        <v>42125</v>
      </c>
      <c r="P161" s="49">
        <v>42247</v>
      </c>
      <c r="Q161" s="56" t="str">
        <f>IF(H161="","",VLOOKUP(H161,#REF!,2,FALSE))</f>
        <v xml:space="preserve">Subdirector Administrativo </v>
      </c>
      <c r="R161" s="51" t="s">
        <v>138</v>
      </c>
      <c r="S161" s="51" t="s">
        <v>218</v>
      </c>
      <c r="T161" s="51" t="s">
        <v>219</v>
      </c>
      <c r="U161" s="51" t="s">
        <v>220</v>
      </c>
      <c r="V161" s="51" t="s">
        <v>943</v>
      </c>
      <c r="W161" s="57" t="s">
        <v>120</v>
      </c>
      <c r="X161" s="61">
        <v>42297</v>
      </c>
      <c r="Y161" s="51" t="s">
        <v>946</v>
      </c>
      <c r="Z161" s="50">
        <v>0</v>
      </c>
      <c r="AA161" s="62">
        <v>0</v>
      </c>
      <c r="AB161" s="95">
        <v>0</v>
      </c>
      <c r="AC161" s="50" t="s">
        <v>121</v>
      </c>
      <c r="AD161" s="51" t="s">
        <v>953</v>
      </c>
      <c r="AE161" s="53" t="s">
        <v>148</v>
      </c>
      <c r="AF161" s="48" t="s">
        <v>149</v>
      </c>
      <c r="AG161" s="56" t="s">
        <v>133</v>
      </c>
      <c r="AH161" s="92"/>
      <c r="AI161" s="51"/>
      <c r="AJ161" s="53"/>
    </row>
    <row r="162" spans="1:36" ht="112.5" customHeight="1" x14ac:dyDescent="0.25">
      <c r="A162" s="48">
        <v>8</v>
      </c>
      <c r="B162" s="49">
        <v>41912</v>
      </c>
      <c r="C162" s="50" t="s">
        <v>274</v>
      </c>
      <c r="D162" s="51" t="s">
        <v>789</v>
      </c>
      <c r="E162" s="49">
        <v>41817</v>
      </c>
      <c r="F162" s="50" t="s">
        <v>938</v>
      </c>
      <c r="G162" s="52" t="s">
        <v>948</v>
      </c>
      <c r="H162" s="53" t="s">
        <v>136</v>
      </c>
      <c r="I162" s="54" t="s">
        <v>940</v>
      </c>
      <c r="J162" s="51" t="s">
        <v>954</v>
      </c>
      <c r="K162" s="50">
        <v>1</v>
      </c>
      <c r="L162" s="50" t="s">
        <v>173</v>
      </c>
      <c r="M162" s="51" t="s">
        <v>955</v>
      </c>
      <c r="N162" s="55">
        <v>1</v>
      </c>
      <c r="O162" s="49">
        <v>42248</v>
      </c>
      <c r="P162" s="49">
        <v>42369</v>
      </c>
      <c r="Q162" s="56" t="str">
        <f>IF(H162="","",VLOOKUP(H162,#REF!,2,FALSE))</f>
        <v xml:space="preserve">Subdirector Administrativo </v>
      </c>
      <c r="R162" s="51" t="s">
        <v>138</v>
      </c>
      <c r="S162" s="51" t="s">
        <v>153</v>
      </c>
      <c r="T162" s="51" t="s">
        <v>154</v>
      </c>
      <c r="U162" s="51" t="s">
        <v>138</v>
      </c>
      <c r="V162" s="51" t="s">
        <v>119</v>
      </c>
      <c r="W162" s="57" t="s">
        <v>120</v>
      </c>
      <c r="X162" s="61">
        <v>42297</v>
      </c>
      <c r="Y162" s="51" t="s">
        <v>946</v>
      </c>
      <c r="Z162" s="50">
        <v>0</v>
      </c>
      <c r="AA162" s="62">
        <v>0</v>
      </c>
      <c r="AB162" s="95">
        <v>0</v>
      </c>
      <c r="AC162" s="50" t="s">
        <v>121</v>
      </c>
      <c r="AD162" s="51" t="s">
        <v>953</v>
      </c>
      <c r="AE162" s="53" t="s">
        <v>148</v>
      </c>
      <c r="AF162" s="48" t="s">
        <v>149</v>
      </c>
      <c r="AG162" s="56" t="s">
        <v>133</v>
      </c>
      <c r="AH162" s="92"/>
      <c r="AI162" s="51"/>
      <c r="AJ162" s="53"/>
    </row>
    <row r="163" spans="1:36" ht="112.5" customHeight="1" x14ac:dyDescent="0.25">
      <c r="A163" s="48">
        <v>8</v>
      </c>
      <c r="B163" s="49">
        <v>41912</v>
      </c>
      <c r="C163" s="50" t="s">
        <v>274</v>
      </c>
      <c r="D163" s="51" t="s">
        <v>789</v>
      </c>
      <c r="E163" s="49">
        <v>41817</v>
      </c>
      <c r="F163" s="50" t="s">
        <v>938</v>
      </c>
      <c r="G163" s="52" t="s">
        <v>956</v>
      </c>
      <c r="H163" s="53" t="s">
        <v>136</v>
      </c>
      <c r="I163" s="54" t="s">
        <v>940</v>
      </c>
      <c r="J163" s="51" t="s">
        <v>957</v>
      </c>
      <c r="K163" s="50">
        <v>3</v>
      </c>
      <c r="L163" s="50" t="s">
        <v>173</v>
      </c>
      <c r="M163" s="51" t="s">
        <v>958</v>
      </c>
      <c r="N163" s="55">
        <v>1</v>
      </c>
      <c r="O163" s="49">
        <v>42036</v>
      </c>
      <c r="P163" s="49">
        <v>42063</v>
      </c>
      <c r="Q163" s="56" t="str">
        <f>IF(H163="","",VLOOKUP(H163,#REF!,2,FALSE))</f>
        <v xml:space="preserve">Subdirector Administrativo </v>
      </c>
      <c r="R163" s="51" t="s">
        <v>138</v>
      </c>
      <c r="S163" s="51" t="s">
        <v>139</v>
      </c>
      <c r="T163" s="51" t="s">
        <v>251</v>
      </c>
      <c r="U163" s="51" t="s">
        <v>252</v>
      </c>
      <c r="V163" s="51" t="s">
        <v>119</v>
      </c>
      <c r="W163" s="57" t="s">
        <v>120</v>
      </c>
      <c r="X163" s="61">
        <v>42296</v>
      </c>
      <c r="Y163" s="51" t="s">
        <v>961</v>
      </c>
      <c r="Z163" s="62">
        <f>1/3</f>
        <v>0.33333333333333331</v>
      </c>
      <c r="AA163" s="62">
        <v>0.1111111111111111</v>
      </c>
      <c r="AB163" s="95">
        <v>0.1111111111111111</v>
      </c>
      <c r="AC163" s="50" t="s">
        <v>121</v>
      </c>
      <c r="AD163" s="51" t="s">
        <v>962</v>
      </c>
      <c r="AE163" s="53" t="s">
        <v>148</v>
      </c>
      <c r="AF163" s="48" t="s">
        <v>149</v>
      </c>
      <c r="AG163" s="56" t="s">
        <v>133</v>
      </c>
      <c r="AH163" s="92"/>
      <c r="AI163" s="51"/>
      <c r="AJ163" s="53"/>
    </row>
    <row r="164" spans="1:36" ht="112.5" customHeight="1" x14ac:dyDescent="0.25">
      <c r="A164" s="48">
        <v>8</v>
      </c>
      <c r="B164" s="49">
        <v>41912</v>
      </c>
      <c r="C164" s="50" t="s">
        <v>274</v>
      </c>
      <c r="D164" s="51" t="s">
        <v>789</v>
      </c>
      <c r="E164" s="49">
        <v>41817</v>
      </c>
      <c r="F164" s="50" t="s">
        <v>215</v>
      </c>
      <c r="G164" s="52" t="s">
        <v>963</v>
      </c>
      <c r="H164" s="53" t="s">
        <v>136</v>
      </c>
      <c r="I164" s="54" t="s">
        <v>964</v>
      </c>
      <c r="J164" s="51" t="s">
        <v>965</v>
      </c>
      <c r="K164" s="50">
        <v>1</v>
      </c>
      <c r="L164" s="50" t="s">
        <v>173</v>
      </c>
      <c r="M164" s="51" t="s">
        <v>966</v>
      </c>
      <c r="N164" s="55">
        <v>1</v>
      </c>
      <c r="O164" s="49">
        <v>42522</v>
      </c>
      <c r="P164" s="49">
        <v>42581</v>
      </c>
      <c r="Q164" s="56" t="str">
        <f>IF(H164="","",VLOOKUP(H164,#REF!,2,FALSE))</f>
        <v xml:space="preserve">Subdirector Administrativo </v>
      </c>
      <c r="R164" s="51" t="s">
        <v>138</v>
      </c>
      <c r="S164" s="51" t="s">
        <v>139</v>
      </c>
      <c r="T164" s="51" t="s">
        <v>251</v>
      </c>
      <c r="U164" s="51" t="s">
        <v>252</v>
      </c>
      <c r="V164" s="51" t="s">
        <v>119</v>
      </c>
      <c r="W164" s="57" t="s">
        <v>120</v>
      </c>
      <c r="X164" s="61"/>
      <c r="Y164" s="51"/>
      <c r="Z164" s="50"/>
      <c r="AA164" s="62" t="s">
        <v>133</v>
      </c>
      <c r="AB164" s="95" t="s">
        <v>133</v>
      </c>
      <c r="AC164" s="50" t="s">
        <v>133</v>
      </c>
      <c r="AD164" s="51" t="str">
        <f t="shared" si="3"/>
        <v>Se deja el mismo porcentaje de avance de un seguimiento anterior, porque se evidenció que el avance actual fue menor que el que se había asignado previamente</v>
      </c>
      <c r="AE164" s="53"/>
      <c r="AF164" s="48" t="s">
        <v>149</v>
      </c>
      <c r="AG164" s="56" t="s">
        <v>133</v>
      </c>
      <c r="AH164" s="92"/>
      <c r="AI164" s="51"/>
      <c r="AJ164" s="53"/>
    </row>
    <row r="165" spans="1:36" ht="112.5" customHeight="1" x14ac:dyDescent="0.25">
      <c r="A165" s="48">
        <v>8</v>
      </c>
      <c r="B165" s="49">
        <v>41912</v>
      </c>
      <c r="C165" s="50" t="s">
        <v>274</v>
      </c>
      <c r="D165" s="51" t="s">
        <v>789</v>
      </c>
      <c r="E165" s="49">
        <v>41817</v>
      </c>
      <c r="F165" s="50" t="s">
        <v>215</v>
      </c>
      <c r="G165" s="52" t="s">
        <v>963</v>
      </c>
      <c r="H165" s="53" t="s">
        <v>136</v>
      </c>
      <c r="I165" s="54" t="s">
        <v>964</v>
      </c>
      <c r="J165" s="51" t="s">
        <v>967</v>
      </c>
      <c r="K165" s="50">
        <v>1</v>
      </c>
      <c r="L165" s="50" t="s">
        <v>173</v>
      </c>
      <c r="M165" s="51" t="s">
        <v>968</v>
      </c>
      <c r="N165" s="55">
        <v>1</v>
      </c>
      <c r="O165" s="49">
        <v>42583</v>
      </c>
      <c r="P165" s="49">
        <v>42643</v>
      </c>
      <c r="Q165" s="56" t="str">
        <f>IF(H165="","",VLOOKUP(H165,#REF!,2,FALSE))</f>
        <v xml:space="preserve">Subdirector Administrativo </v>
      </c>
      <c r="R165" s="51" t="s">
        <v>138</v>
      </c>
      <c r="S165" s="51" t="s">
        <v>139</v>
      </c>
      <c r="T165" s="51" t="s">
        <v>251</v>
      </c>
      <c r="U165" s="51" t="s">
        <v>252</v>
      </c>
      <c r="V165" s="51" t="s">
        <v>119</v>
      </c>
      <c r="W165" s="57" t="s">
        <v>120</v>
      </c>
      <c r="X165" s="61"/>
      <c r="Y165" s="51"/>
      <c r="Z165" s="50"/>
      <c r="AA165" s="62" t="s">
        <v>133</v>
      </c>
      <c r="AB165" s="95" t="s">
        <v>133</v>
      </c>
      <c r="AC165" s="50" t="s">
        <v>133</v>
      </c>
      <c r="AD165" s="51" t="str">
        <f t="shared" si="3"/>
        <v>Se deja el mismo porcentaje de avance de un seguimiento anterior, porque se evidenció que el avance actual fue menor que el que se había asignado previamente</v>
      </c>
      <c r="AE165" s="53"/>
      <c r="AF165" s="48" t="s">
        <v>149</v>
      </c>
      <c r="AG165" s="56" t="s">
        <v>133</v>
      </c>
      <c r="AH165" s="92"/>
      <c r="AI165" s="51"/>
      <c r="AJ165" s="53"/>
    </row>
    <row r="166" spans="1:36" ht="112.5" customHeight="1" x14ac:dyDescent="0.25">
      <c r="A166" s="48">
        <v>8</v>
      </c>
      <c r="B166" s="49">
        <v>41912</v>
      </c>
      <c r="C166" s="50" t="s">
        <v>274</v>
      </c>
      <c r="D166" s="51" t="s">
        <v>789</v>
      </c>
      <c r="E166" s="49">
        <v>41817</v>
      </c>
      <c r="F166" s="50" t="s">
        <v>215</v>
      </c>
      <c r="G166" s="52" t="s">
        <v>963</v>
      </c>
      <c r="H166" s="53" t="s">
        <v>136</v>
      </c>
      <c r="I166" s="54" t="s">
        <v>964</v>
      </c>
      <c r="J166" s="51" t="s">
        <v>969</v>
      </c>
      <c r="K166" s="50">
        <v>2</v>
      </c>
      <c r="L166" s="50" t="s">
        <v>173</v>
      </c>
      <c r="M166" s="51" t="s">
        <v>970</v>
      </c>
      <c r="N166" s="55">
        <v>1</v>
      </c>
      <c r="O166" s="49">
        <v>42644</v>
      </c>
      <c r="P166" s="49">
        <v>42704</v>
      </c>
      <c r="Q166" s="56" t="str">
        <f>IF(H166="","",VLOOKUP(H166,#REF!,2,FALSE))</f>
        <v xml:space="preserve">Subdirector Administrativo </v>
      </c>
      <c r="R166" s="51" t="s">
        <v>138</v>
      </c>
      <c r="S166" s="51" t="s">
        <v>139</v>
      </c>
      <c r="T166" s="51" t="s">
        <v>251</v>
      </c>
      <c r="U166" s="51" t="s">
        <v>252</v>
      </c>
      <c r="V166" s="51" t="s">
        <v>119</v>
      </c>
      <c r="W166" s="57" t="s">
        <v>120</v>
      </c>
      <c r="X166" s="61"/>
      <c r="Y166" s="51"/>
      <c r="Z166" s="50"/>
      <c r="AA166" s="62" t="s">
        <v>133</v>
      </c>
      <c r="AB166" s="95" t="s">
        <v>133</v>
      </c>
      <c r="AC166" s="50" t="s">
        <v>133</v>
      </c>
      <c r="AD166" s="51" t="str">
        <f t="shared" si="3"/>
        <v>Se deja el mismo porcentaje de avance de un seguimiento anterior, porque se evidenció que el avance actual fue menor que el que se había asignado previamente</v>
      </c>
      <c r="AE166" s="53"/>
      <c r="AF166" s="48" t="s">
        <v>149</v>
      </c>
      <c r="AG166" s="56" t="s">
        <v>133</v>
      </c>
      <c r="AH166" s="92"/>
      <c r="AI166" s="51"/>
      <c r="AJ166" s="53"/>
    </row>
    <row r="167" spans="1:36" ht="112.5" customHeight="1" x14ac:dyDescent="0.25">
      <c r="A167" s="48">
        <v>8</v>
      </c>
      <c r="B167" s="49">
        <v>41912</v>
      </c>
      <c r="C167" s="50" t="s">
        <v>274</v>
      </c>
      <c r="D167" s="51" t="s">
        <v>789</v>
      </c>
      <c r="E167" s="49">
        <v>41817</v>
      </c>
      <c r="F167" s="50" t="s">
        <v>215</v>
      </c>
      <c r="G167" s="52" t="s">
        <v>963</v>
      </c>
      <c r="H167" s="53" t="s">
        <v>136</v>
      </c>
      <c r="I167" s="54" t="s">
        <v>964</v>
      </c>
      <c r="J167" s="51" t="s">
        <v>971</v>
      </c>
      <c r="K167" s="50">
        <v>1</v>
      </c>
      <c r="L167" s="50" t="s">
        <v>173</v>
      </c>
      <c r="M167" s="51" t="s">
        <v>972</v>
      </c>
      <c r="N167" s="55">
        <v>1</v>
      </c>
      <c r="O167" s="49">
        <v>42675</v>
      </c>
      <c r="P167" s="49" t="s">
        <v>973</v>
      </c>
      <c r="Q167" s="56" t="str">
        <f>IF(H167="","",VLOOKUP(H167,#REF!,2,FALSE))</f>
        <v xml:space="preserve">Subdirector Administrativo </v>
      </c>
      <c r="R167" s="51" t="s">
        <v>138</v>
      </c>
      <c r="S167" s="51" t="s">
        <v>139</v>
      </c>
      <c r="T167" s="51" t="s">
        <v>251</v>
      </c>
      <c r="U167" s="51" t="s">
        <v>252</v>
      </c>
      <c r="V167" s="51" t="s">
        <v>119</v>
      </c>
      <c r="W167" s="57" t="s">
        <v>120</v>
      </c>
      <c r="X167" s="61"/>
      <c r="Y167" s="51"/>
      <c r="Z167" s="50"/>
      <c r="AA167" s="62" t="s">
        <v>133</v>
      </c>
      <c r="AB167" s="95" t="s">
        <v>133</v>
      </c>
      <c r="AC167" s="50" t="s">
        <v>133</v>
      </c>
      <c r="AD167" s="51" t="str">
        <f t="shared" si="3"/>
        <v>Se deja el mismo porcentaje de avance de un seguimiento anterior, porque se evidenció que el avance actual fue menor que el que se había asignado previamente</v>
      </c>
      <c r="AE167" s="53"/>
      <c r="AF167" s="48" t="s">
        <v>149</v>
      </c>
      <c r="AG167" s="56" t="s">
        <v>133</v>
      </c>
      <c r="AH167" s="92"/>
      <c r="AI167" s="51"/>
      <c r="AJ167" s="53"/>
    </row>
    <row r="168" spans="1:36" ht="112.5" customHeight="1" x14ac:dyDescent="0.25">
      <c r="A168" s="48">
        <v>8</v>
      </c>
      <c r="B168" s="49">
        <v>41912</v>
      </c>
      <c r="C168" s="50" t="s">
        <v>274</v>
      </c>
      <c r="D168" s="51" t="s">
        <v>789</v>
      </c>
      <c r="E168" s="49">
        <v>41817</v>
      </c>
      <c r="F168" s="50" t="s">
        <v>974</v>
      </c>
      <c r="G168" s="52" t="s">
        <v>975</v>
      </c>
      <c r="H168" s="53" t="s">
        <v>136</v>
      </c>
      <c r="I168" s="54" t="s">
        <v>976</v>
      </c>
      <c r="J168" s="51" t="s">
        <v>977</v>
      </c>
      <c r="K168" s="50">
        <v>1</v>
      </c>
      <c r="L168" s="50" t="s">
        <v>173</v>
      </c>
      <c r="M168" s="51" t="s">
        <v>978</v>
      </c>
      <c r="N168" s="55">
        <v>1</v>
      </c>
      <c r="O168" s="49">
        <v>42278</v>
      </c>
      <c r="P168" s="49">
        <v>42308</v>
      </c>
      <c r="Q168" s="56" t="str">
        <f>IF(H168="","",VLOOKUP(H168,#REF!,2,FALSE))</f>
        <v xml:space="preserve">Subdirector Administrativo </v>
      </c>
      <c r="R168" s="51" t="s">
        <v>138</v>
      </c>
      <c r="S168" s="51" t="s">
        <v>139</v>
      </c>
      <c r="T168" s="51" t="s">
        <v>251</v>
      </c>
      <c r="U168" s="51" t="s">
        <v>252</v>
      </c>
      <c r="V168" s="51" t="s">
        <v>119</v>
      </c>
      <c r="W168" s="57" t="s">
        <v>120</v>
      </c>
      <c r="X168" s="61"/>
      <c r="Y168" s="51"/>
      <c r="Z168" s="50"/>
      <c r="AA168" s="62" t="s">
        <v>133</v>
      </c>
      <c r="AB168" s="95" t="s">
        <v>133</v>
      </c>
      <c r="AC168" s="50" t="s">
        <v>133</v>
      </c>
      <c r="AD168" s="51" t="str">
        <f t="shared" si="3"/>
        <v>Se deja el mismo porcentaje de avance de un seguimiento anterior, porque se evidenció que el avance actual fue menor que el que se había asignado previamente</v>
      </c>
      <c r="AE168" s="53"/>
      <c r="AF168" s="48" t="s">
        <v>149</v>
      </c>
      <c r="AG168" s="56" t="s">
        <v>133</v>
      </c>
      <c r="AH168" s="92"/>
      <c r="AI168" s="51"/>
      <c r="AJ168" s="53"/>
    </row>
    <row r="169" spans="1:36" ht="112.5" customHeight="1" x14ac:dyDescent="0.25">
      <c r="A169" s="48">
        <v>8</v>
      </c>
      <c r="B169" s="49">
        <v>41912</v>
      </c>
      <c r="C169" s="50" t="s">
        <v>274</v>
      </c>
      <c r="D169" s="51" t="s">
        <v>789</v>
      </c>
      <c r="E169" s="49">
        <v>41817</v>
      </c>
      <c r="F169" s="50" t="s">
        <v>974</v>
      </c>
      <c r="G169" s="52" t="s">
        <v>975</v>
      </c>
      <c r="H169" s="53" t="s">
        <v>136</v>
      </c>
      <c r="I169" s="54" t="s">
        <v>976</v>
      </c>
      <c r="J169" s="51" t="s">
        <v>979</v>
      </c>
      <c r="K169" s="50">
        <v>1</v>
      </c>
      <c r="L169" s="50" t="s">
        <v>173</v>
      </c>
      <c r="M169" s="51" t="s">
        <v>980</v>
      </c>
      <c r="N169" s="55">
        <v>1</v>
      </c>
      <c r="O169" s="49">
        <v>42309</v>
      </c>
      <c r="P169" s="49">
        <v>42338</v>
      </c>
      <c r="Q169" s="56" t="str">
        <f>IF(H169="","",VLOOKUP(H169,#REF!,2,FALSE))</f>
        <v xml:space="preserve">Subdirector Administrativo </v>
      </c>
      <c r="R169" s="51" t="s">
        <v>138</v>
      </c>
      <c r="S169" s="51" t="s">
        <v>139</v>
      </c>
      <c r="T169" s="51" t="s">
        <v>251</v>
      </c>
      <c r="U169" s="51" t="s">
        <v>252</v>
      </c>
      <c r="V169" s="51" t="s">
        <v>119</v>
      </c>
      <c r="W169" s="57" t="s">
        <v>120</v>
      </c>
      <c r="X169" s="61"/>
      <c r="Y169" s="51"/>
      <c r="Z169" s="50"/>
      <c r="AA169" s="62" t="s">
        <v>133</v>
      </c>
      <c r="AB169" s="95" t="s">
        <v>133</v>
      </c>
      <c r="AC169" s="50" t="s">
        <v>133</v>
      </c>
      <c r="AD169" s="51" t="str">
        <f t="shared" si="3"/>
        <v>Se deja el mismo porcentaje de avance de un seguimiento anterior, porque se evidenció que el avance actual fue menor que el que se había asignado previamente</v>
      </c>
      <c r="AE169" s="53"/>
      <c r="AF169" s="48" t="s">
        <v>149</v>
      </c>
      <c r="AG169" s="56" t="s">
        <v>133</v>
      </c>
      <c r="AH169" s="92"/>
      <c r="AI169" s="51"/>
      <c r="AJ169" s="53"/>
    </row>
    <row r="170" spans="1:36" ht="112.5" customHeight="1" x14ac:dyDescent="0.25">
      <c r="A170" s="48">
        <v>8</v>
      </c>
      <c r="B170" s="49">
        <v>41912</v>
      </c>
      <c r="C170" s="50" t="s">
        <v>274</v>
      </c>
      <c r="D170" s="51" t="s">
        <v>789</v>
      </c>
      <c r="E170" s="49">
        <v>41817</v>
      </c>
      <c r="F170" s="50" t="s">
        <v>974</v>
      </c>
      <c r="G170" s="52" t="s">
        <v>975</v>
      </c>
      <c r="H170" s="53" t="s">
        <v>136</v>
      </c>
      <c r="I170" s="54" t="s">
        <v>976</v>
      </c>
      <c r="J170" s="51" t="s">
        <v>981</v>
      </c>
      <c r="K170" s="50">
        <v>2</v>
      </c>
      <c r="L170" s="50" t="s">
        <v>173</v>
      </c>
      <c r="M170" s="51" t="s">
        <v>982</v>
      </c>
      <c r="N170" s="55">
        <v>1</v>
      </c>
      <c r="O170" s="49">
        <v>42339</v>
      </c>
      <c r="P170" s="49">
        <v>42369</v>
      </c>
      <c r="Q170" s="56" t="str">
        <f>IF(H170="","",VLOOKUP(H170,#REF!,2,FALSE))</f>
        <v xml:space="preserve">Subdirector Administrativo </v>
      </c>
      <c r="R170" s="51" t="s">
        <v>138</v>
      </c>
      <c r="S170" s="51" t="s">
        <v>139</v>
      </c>
      <c r="T170" s="51" t="s">
        <v>251</v>
      </c>
      <c r="U170" s="51" t="s">
        <v>252</v>
      </c>
      <c r="V170" s="51" t="s">
        <v>119</v>
      </c>
      <c r="W170" s="57" t="s">
        <v>120</v>
      </c>
      <c r="X170" s="61"/>
      <c r="Y170" s="51"/>
      <c r="Z170" s="50"/>
      <c r="AA170" s="62" t="s">
        <v>133</v>
      </c>
      <c r="AB170" s="95" t="s">
        <v>133</v>
      </c>
      <c r="AC170" s="50" t="s">
        <v>133</v>
      </c>
      <c r="AD170" s="51" t="str">
        <f t="shared" si="3"/>
        <v>Se deja el mismo porcentaje de avance de un seguimiento anterior, porque se evidenció que el avance actual fue menor que el que se había asignado previamente</v>
      </c>
      <c r="AE170" s="53"/>
      <c r="AF170" s="48" t="s">
        <v>149</v>
      </c>
      <c r="AG170" s="56" t="s">
        <v>133</v>
      </c>
      <c r="AH170" s="92"/>
      <c r="AI170" s="51"/>
      <c r="AJ170" s="53"/>
    </row>
    <row r="171" spans="1:36" ht="112.5" customHeight="1" x14ac:dyDescent="0.25">
      <c r="A171" s="48">
        <v>8</v>
      </c>
      <c r="B171" s="49">
        <v>41912</v>
      </c>
      <c r="C171" s="50" t="s">
        <v>274</v>
      </c>
      <c r="D171" s="51" t="s">
        <v>789</v>
      </c>
      <c r="E171" s="49">
        <v>41817</v>
      </c>
      <c r="F171" s="50" t="s">
        <v>974</v>
      </c>
      <c r="G171" s="52" t="s">
        <v>975</v>
      </c>
      <c r="H171" s="53" t="s">
        <v>136</v>
      </c>
      <c r="I171" s="54" t="s">
        <v>976</v>
      </c>
      <c r="J171" s="51" t="s">
        <v>983</v>
      </c>
      <c r="K171" s="50">
        <v>2</v>
      </c>
      <c r="L171" s="50" t="s">
        <v>173</v>
      </c>
      <c r="M171" s="51" t="s">
        <v>984</v>
      </c>
      <c r="N171" s="55">
        <v>1</v>
      </c>
      <c r="O171" s="49">
        <v>42339</v>
      </c>
      <c r="P171" s="49">
        <v>42429</v>
      </c>
      <c r="Q171" s="56" t="str">
        <f>IF(H171="","",VLOOKUP(H171,#REF!,2,FALSE))</f>
        <v xml:space="preserve">Subdirector Administrativo </v>
      </c>
      <c r="R171" s="51" t="s">
        <v>138</v>
      </c>
      <c r="S171" s="51" t="s">
        <v>139</v>
      </c>
      <c r="T171" s="51" t="s">
        <v>251</v>
      </c>
      <c r="U171" s="51" t="s">
        <v>252</v>
      </c>
      <c r="V171" s="51" t="s">
        <v>119</v>
      </c>
      <c r="W171" s="57" t="s">
        <v>120</v>
      </c>
      <c r="X171" s="61"/>
      <c r="Y171" s="51"/>
      <c r="Z171" s="50"/>
      <c r="AA171" s="62" t="s">
        <v>133</v>
      </c>
      <c r="AB171" s="95" t="s">
        <v>133</v>
      </c>
      <c r="AC171" s="50" t="s">
        <v>133</v>
      </c>
      <c r="AD171" s="51" t="str">
        <f t="shared" si="3"/>
        <v>Se deja el mismo porcentaje de avance de un seguimiento anterior, porque se evidenció que el avance actual fue menor que el que se había asignado previamente</v>
      </c>
      <c r="AE171" s="53"/>
      <c r="AF171" s="48" t="s">
        <v>149</v>
      </c>
      <c r="AG171" s="56" t="s">
        <v>133</v>
      </c>
      <c r="AH171" s="92"/>
      <c r="AI171" s="51"/>
      <c r="AJ171" s="53"/>
    </row>
    <row r="172" spans="1:36" ht="112.5" customHeight="1" x14ac:dyDescent="0.25">
      <c r="A172" s="48">
        <v>9</v>
      </c>
      <c r="B172" s="49">
        <v>41978</v>
      </c>
      <c r="C172" s="50" t="s">
        <v>274</v>
      </c>
      <c r="D172" s="51" t="s">
        <v>985</v>
      </c>
      <c r="E172" s="49">
        <v>41977</v>
      </c>
      <c r="F172" s="50" t="s">
        <v>323</v>
      </c>
      <c r="G172" s="52" t="s">
        <v>986</v>
      </c>
      <c r="H172" s="53" t="s">
        <v>278</v>
      </c>
      <c r="I172" s="54" t="s">
        <v>298</v>
      </c>
      <c r="J172" s="51" t="s">
        <v>299</v>
      </c>
      <c r="K172" s="50">
        <v>1</v>
      </c>
      <c r="L172" s="50" t="s">
        <v>173</v>
      </c>
      <c r="M172" s="51" t="s">
        <v>281</v>
      </c>
      <c r="N172" s="55">
        <v>1</v>
      </c>
      <c r="O172" s="49">
        <v>42268</v>
      </c>
      <c r="P172" s="49">
        <v>42449</v>
      </c>
      <c r="Q172" s="56" t="str">
        <f>IF(H172="","",VLOOKUP(H172,#REF!,2,FALSE))</f>
        <v>Secretario General</v>
      </c>
      <c r="R172" s="51" t="s">
        <v>282</v>
      </c>
      <c r="S172" s="51" t="s">
        <v>283</v>
      </c>
      <c r="T172" s="51" t="s">
        <v>284</v>
      </c>
      <c r="U172" s="51" t="s">
        <v>285</v>
      </c>
      <c r="V172" s="51" t="s">
        <v>155</v>
      </c>
      <c r="W172" s="57" t="s">
        <v>156</v>
      </c>
      <c r="X172" s="61">
        <v>42296</v>
      </c>
      <c r="Y172" s="51" t="s">
        <v>301</v>
      </c>
      <c r="Z172" s="50">
        <v>0</v>
      </c>
      <c r="AA172" s="62">
        <v>0</v>
      </c>
      <c r="AB172" s="95">
        <v>0.5</v>
      </c>
      <c r="AC172" s="50" t="s">
        <v>264</v>
      </c>
      <c r="AD172" s="51" t="s">
        <v>989</v>
      </c>
      <c r="AE172" s="53" t="s">
        <v>145</v>
      </c>
      <c r="AF172" s="48" t="s">
        <v>149</v>
      </c>
      <c r="AG172" s="56" t="s">
        <v>133</v>
      </c>
      <c r="AH172" s="92"/>
      <c r="AI172" s="51"/>
      <c r="AJ172" s="53"/>
    </row>
    <row r="173" spans="1:36" ht="112.5" customHeight="1" x14ac:dyDescent="0.25">
      <c r="A173" s="48">
        <v>10</v>
      </c>
      <c r="B173" s="49">
        <v>41990</v>
      </c>
      <c r="C173" s="50" t="s">
        <v>274</v>
      </c>
      <c r="D173" s="51" t="s">
        <v>990</v>
      </c>
      <c r="E173" s="49">
        <v>41990</v>
      </c>
      <c r="F173" s="50">
        <v>2.1</v>
      </c>
      <c r="G173" s="52" t="s">
        <v>991</v>
      </c>
      <c r="H173" s="53" t="s">
        <v>278</v>
      </c>
      <c r="I173" s="54" t="s">
        <v>298</v>
      </c>
      <c r="J173" s="51" t="s">
        <v>299</v>
      </c>
      <c r="K173" s="50">
        <v>1</v>
      </c>
      <c r="L173" s="50" t="s">
        <v>173</v>
      </c>
      <c r="M173" s="51" t="s">
        <v>281</v>
      </c>
      <c r="N173" s="55">
        <v>1</v>
      </c>
      <c r="O173" s="49">
        <v>42268</v>
      </c>
      <c r="P173" s="49">
        <v>42449</v>
      </c>
      <c r="Q173" s="56" t="str">
        <f>IF(H173="","",VLOOKUP(H173,#REF!,2,FALSE))</f>
        <v>Secretario General</v>
      </c>
      <c r="R173" s="51" t="s">
        <v>282</v>
      </c>
      <c r="S173" s="51" t="s">
        <v>283</v>
      </c>
      <c r="T173" s="51" t="s">
        <v>284</v>
      </c>
      <c r="U173" s="51" t="s">
        <v>285</v>
      </c>
      <c r="V173" s="51" t="s">
        <v>155</v>
      </c>
      <c r="W173" s="57" t="s">
        <v>156</v>
      </c>
      <c r="X173" s="61">
        <v>42296</v>
      </c>
      <c r="Y173" s="51" t="s">
        <v>301</v>
      </c>
      <c r="Z173" s="50">
        <v>0</v>
      </c>
      <c r="AA173" s="62">
        <v>0</v>
      </c>
      <c r="AB173" s="95">
        <v>0.5</v>
      </c>
      <c r="AC173" s="50" t="s">
        <v>264</v>
      </c>
      <c r="AD173" s="51" t="s">
        <v>989</v>
      </c>
      <c r="AE173" s="53" t="s">
        <v>145</v>
      </c>
      <c r="AF173" s="48" t="s">
        <v>149</v>
      </c>
      <c r="AG173" s="56" t="s">
        <v>133</v>
      </c>
      <c r="AH173" s="92"/>
      <c r="AI173" s="51"/>
      <c r="AJ173" s="53"/>
    </row>
    <row r="174" spans="1:36" ht="112.5" customHeight="1" x14ac:dyDescent="0.25">
      <c r="A174" s="48">
        <v>10</v>
      </c>
      <c r="B174" s="49">
        <v>41990</v>
      </c>
      <c r="C174" s="50" t="s">
        <v>274</v>
      </c>
      <c r="D174" s="51" t="s">
        <v>990</v>
      </c>
      <c r="E174" s="49">
        <v>41990</v>
      </c>
      <c r="F174" s="50">
        <v>2.1</v>
      </c>
      <c r="G174" s="52" t="s">
        <v>991</v>
      </c>
      <c r="H174" s="53" t="s">
        <v>278</v>
      </c>
      <c r="I174" s="54" t="s">
        <v>298</v>
      </c>
      <c r="J174" s="51" t="s">
        <v>299</v>
      </c>
      <c r="K174" s="50">
        <v>1</v>
      </c>
      <c r="L174" s="50" t="s">
        <v>173</v>
      </c>
      <c r="M174" s="51" t="s">
        <v>281</v>
      </c>
      <c r="N174" s="55">
        <v>1</v>
      </c>
      <c r="O174" s="49">
        <v>42268</v>
      </c>
      <c r="P174" s="49">
        <v>42449</v>
      </c>
      <c r="Q174" s="56" t="str">
        <f>IF(H174="","",VLOOKUP(H174,#REF!,2,FALSE))</f>
        <v>Secretario General</v>
      </c>
      <c r="R174" s="51" t="s">
        <v>282</v>
      </c>
      <c r="S174" s="51" t="s">
        <v>283</v>
      </c>
      <c r="T174" s="51" t="s">
        <v>284</v>
      </c>
      <c r="U174" s="51" t="s">
        <v>285</v>
      </c>
      <c r="V174" s="51" t="s">
        <v>155</v>
      </c>
      <c r="W174" s="57" t="s">
        <v>156</v>
      </c>
      <c r="X174" s="61">
        <v>42296</v>
      </c>
      <c r="Y174" s="51" t="s">
        <v>301</v>
      </c>
      <c r="Z174" s="50">
        <v>0</v>
      </c>
      <c r="AA174" s="62">
        <v>0</v>
      </c>
      <c r="AB174" s="95">
        <v>0.5</v>
      </c>
      <c r="AC174" s="50" t="s">
        <v>264</v>
      </c>
      <c r="AD174" s="51" t="s">
        <v>989</v>
      </c>
      <c r="AE174" s="53" t="s">
        <v>145</v>
      </c>
      <c r="AF174" s="48" t="s">
        <v>149</v>
      </c>
      <c r="AG174" s="56" t="s">
        <v>133</v>
      </c>
      <c r="AH174" s="92"/>
      <c r="AI174" s="51"/>
      <c r="AJ174" s="53"/>
    </row>
    <row r="175" spans="1:36" ht="112.5" customHeight="1" x14ac:dyDescent="0.25">
      <c r="A175" s="48">
        <v>11</v>
      </c>
      <c r="B175" s="49">
        <v>42011</v>
      </c>
      <c r="C175" s="50" t="s">
        <v>108</v>
      </c>
      <c r="D175" s="51" t="s">
        <v>996</v>
      </c>
      <c r="E175" s="49">
        <v>41988</v>
      </c>
      <c r="F175" s="50">
        <v>1</v>
      </c>
      <c r="G175" s="52" t="s">
        <v>997</v>
      </c>
      <c r="H175" s="53" t="s">
        <v>998</v>
      </c>
      <c r="I175" s="54" t="s">
        <v>999</v>
      </c>
      <c r="J175" s="51" t="s">
        <v>1000</v>
      </c>
      <c r="K175" s="50">
        <v>4</v>
      </c>
      <c r="L175" s="50" t="s">
        <v>173</v>
      </c>
      <c r="M175" s="51" t="s">
        <v>1001</v>
      </c>
      <c r="N175" s="55">
        <v>0.8</v>
      </c>
      <c r="O175" s="49">
        <v>42065</v>
      </c>
      <c r="P175" s="49">
        <v>42126</v>
      </c>
      <c r="Q175" s="56" t="str">
        <f>IF(H175="","",VLOOKUP(H175,#REF!,2,FALSE))</f>
        <v>Director Operativo</v>
      </c>
      <c r="R175" s="51" t="s">
        <v>115</v>
      </c>
      <c r="S175" s="51" t="s">
        <v>1002</v>
      </c>
      <c r="T175" s="51" t="s">
        <v>1003</v>
      </c>
      <c r="U175" s="51" t="s">
        <v>1004</v>
      </c>
      <c r="V175" s="51" t="s">
        <v>1005</v>
      </c>
      <c r="W175" s="57" t="s">
        <v>120</v>
      </c>
      <c r="X175" s="61"/>
      <c r="Y175" s="51"/>
      <c r="Z175" s="50"/>
      <c r="AA175" s="62" t="s">
        <v>133</v>
      </c>
      <c r="AB175" s="95" t="s">
        <v>133</v>
      </c>
      <c r="AC175" s="50" t="s">
        <v>133</v>
      </c>
      <c r="AD175" s="51" t="str">
        <f t="shared" ref="AD175:AD177" si="4">IF(S175="",IF(K175="","",IF(K175&gt;AA175,"Se deja el mismo porcentaje de avance de un seguimiento anterior, porque se evidenció que el avance actual fue menor que el que se había asignado previamente",IF(S175&gt;AA175,"Se deja el mismo porcentaje de avance de un seguimiento anterior, porque se evidenció que el avance actual fue menor que el que se había asignado previamente",""))),IF(S175&gt;AA175,"Se deja el mismo porcentaje de avance de un seguimiento anterior, porque se evidenció que el avance actual fue menor que el que se había asignado previamente",""))</f>
        <v>Se deja el mismo porcentaje de avance de un seguimiento anterior, porque se evidenció que el avance actual fue menor que el que se había asignado previamente</v>
      </c>
      <c r="AE175" s="53"/>
      <c r="AF175" s="48" t="s">
        <v>134</v>
      </c>
      <c r="AG175" s="56" t="s">
        <v>148</v>
      </c>
      <c r="AH175" s="92" t="s">
        <v>236</v>
      </c>
      <c r="AI175" s="51" t="s">
        <v>148</v>
      </c>
      <c r="AJ175" s="53"/>
    </row>
    <row r="176" spans="1:36" ht="112.5" customHeight="1" x14ac:dyDescent="0.25">
      <c r="A176" s="48">
        <v>11</v>
      </c>
      <c r="B176" s="49">
        <v>42011</v>
      </c>
      <c r="C176" s="50" t="s">
        <v>108</v>
      </c>
      <c r="D176" s="51" t="s">
        <v>996</v>
      </c>
      <c r="E176" s="49">
        <v>41988</v>
      </c>
      <c r="F176" s="50">
        <v>2</v>
      </c>
      <c r="G176" s="52" t="s">
        <v>1011</v>
      </c>
      <c r="H176" s="53" t="s">
        <v>998</v>
      </c>
      <c r="I176" s="54" t="s">
        <v>1012</v>
      </c>
      <c r="J176" s="51" t="s">
        <v>1013</v>
      </c>
      <c r="K176" s="50">
        <v>2</v>
      </c>
      <c r="L176" s="50" t="s">
        <v>173</v>
      </c>
      <c r="M176" s="51" t="s">
        <v>1014</v>
      </c>
      <c r="N176" s="55">
        <v>0.9</v>
      </c>
      <c r="O176" s="49">
        <v>42065</v>
      </c>
      <c r="P176" s="49">
        <v>42126</v>
      </c>
      <c r="Q176" s="56" t="str">
        <f>IF(H176="","",VLOOKUP(H176,#REF!,2,FALSE))</f>
        <v>Director Operativo</v>
      </c>
      <c r="R176" s="51" t="s">
        <v>115</v>
      </c>
      <c r="S176" s="51" t="s">
        <v>1002</v>
      </c>
      <c r="T176" s="51" t="s">
        <v>1003</v>
      </c>
      <c r="U176" s="51" t="s">
        <v>1004</v>
      </c>
      <c r="V176" s="51" t="s">
        <v>1005</v>
      </c>
      <c r="W176" s="57" t="s">
        <v>120</v>
      </c>
      <c r="X176" s="61">
        <v>42298</v>
      </c>
      <c r="Y176" s="51" t="s">
        <v>1019</v>
      </c>
      <c r="Z176" s="50">
        <v>2</v>
      </c>
      <c r="AA176" s="62">
        <v>1</v>
      </c>
      <c r="AB176" s="95">
        <v>1</v>
      </c>
      <c r="AC176" s="50" t="s">
        <v>130</v>
      </c>
      <c r="AD176" s="51" t="s">
        <v>1020</v>
      </c>
      <c r="AE176" s="53" t="s">
        <v>160</v>
      </c>
      <c r="AF176" s="48" t="s">
        <v>134</v>
      </c>
      <c r="AG176" s="56" t="s">
        <v>160</v>
      </c>
      <c r="AH176" s="92"/>
      <c r="AI176" s="51"/>
      <c r="AJ176" s="53"/>
    </row>
    <row r="177" spans="1:36" ht="112.5" customHeight="1" x14ac:dyDescent="0.25">
      <c r="A177" s="48">
        <v>11</v>
      </c>
      <c r="B177" s="49">
        <v>42011</v>
      </c>
      <c r="C177" s="50" t="s">
        <v>108</v>
      </c>
      <c r="D177" s="51" t="s">
        <v>996</v>
      </c>
      <c r="E177" s="49">
        <v>41988</v>
      </c>
      <c r="F177" s="50">
        <v>3</v>
      </c>
      <c r="G177" s="52" t="s">
        <v>1021</v>
      </c>
      <c r="H177" s="53" t="s">
        <v>998</v>
      </c>
      <c r="I177" s="54" t="s">
        <v>1022</v>
      </c>
      <c r="J177" s="51" t="s">
        <v>1023</v>
      </c>
      <c r="K177" s="50">
        <v>2</v>
      </c>
      <c r="L177" s="50" t="s">
        <v>173</v>
      </c>
      <c r="M177" s="51" t="s">
        <v>1001</v>
      </c>
      <c r="N177" s="55">
        <v>0.95</v>
      </c>
      <c r="O177" s="49">
        <v>42019</v>
      </c>
      <c r="P177" s="49">
        <v>42126</v>
      </c>
      <c r="Q177" s="56" t="str">
        <f>IF(H177="","",VLOOKUP(H177,#REF!,2,FALSE))</f>
        <v>Director Operativo</v>
      </c>
      <c r="R177" s="51" t="s">
        <v>115</v>
      </c>
      <c r="S177" s="51" t="s">
        <v>1002</v>
      </c>
      <c r="T177" s="51" t="s">
        <v>1003</v>
      </c>
      <c r="U177" s="51" t="s">
        <v>1004</v>
      </c>
      <c r="V177" s="51" t="s">
        <v>1005</v>
      </c>
      <c r="W177" s="57" t="s">
        <v>120</v>
      </c>
      <c r="X177" s="61"/>
      <c r="Y177" s="51"/>
      <c r="Z177" s="50"/>
      <c r="AA177" s="62" t="s">
        <v>133</v>
      </c>
      <c r="AB177" s="95" t="s">
        <v>133</v>
      </c>
      <c r="AC177" s="50" t="s">
        <v>133</v>
      </c>
      <c r="AD177" s="51" t="str">
        <f t="shared" si="4"/>
        <v>Se deja el mismo porcentaje de avance de un seguimiento anterior, porque se evidenció que el avance actual fue menor que el que se había asignado previamente</v>
      </c>
      <c r="AE177" s="53"/>
      <c r="AF177" s="48" t="s">
        <v>134</v>
      </c>
      <c r="AG177" s="56" t="s">
        <v>160</v>
      </c>
      <c r="AH177" s="92" t="s">
        <v>236</v>
      </c>
      <c r="AI177" s="51" t="s">
        <v>160</v>
      </c>
      <c r="AJ177" s="53"/>
    </row>
    <row r="178" spans="1:36" ht="112.5" customHeight="1" x14ac:dyDescent="0.25">
      <c r="A178" s="48">
        <v>11</v>
      </c>
      <c r="B178" s="49">
        <v>42011</v>
      </c>
      <c r="C178" s="50" t="s">
        <v>108</v>
      </c>
      <c r="D178" s="51" t="s">
        <v>996</v>
      </c>
      <c r="E178" s="49">
        <v>41988</v>
      </c>
      <c r="F178" s="50">
        <v>4</v>
      </c>
      <c r="G178" s="52" t="s">
        <v>1026</v>
      </c>
      <c r="H178" s="53" t="s">
        <v>998</v>
      </c>
      <c r="I178" s="54" t="s">
        <v>1027</v>
      </c>
      <c r="J178" s="51" t="s">
        <v>1028</v>
      </c>
      <c r="K178" s="50">
        <v>2</v>
      </c>
      <c r="L178" s="50" t="s">
        <v>173</v>
      </c>
      <c r="M178" s="51" t="s">
        <v>1029</v>
      </c>
      <c r="N178" s="55">
        <v>1</v>
      </c>
      <c r="O178" s="49">
        <v>42065</v>
      </c>
      <c r="P178" s="49">
        <v>42369</v>
      </c>
      <c r="Q178" s="56" t="str">
        <f>IF(H178="","",VLOOKUP(H178,#REF!,2,FALSE))</f>
        <v>Director Operativo</v>
      </c>
      <c r="R178" s="51" t="s">
        <v>115</v>
      </c>
      <c r="S178" s="51" t="s">
        <v>1002</v>
      </c>
      <c r="T178" s="51" t="s">
        <v>1003</v>
      </c>
      <c r="U178" s="51" t="s">
        <v>1004</v>
      </c>
      <c r="V178" s="51" t="s">
        <v>1005</v>
      </c>
      <c r="W178" s="57" t="s">
        <v>120</v>
      </c>
      <c r="X178" s="61">
        <v>42298</v>
      </c>
      <c r="Y178" s="51" t="s">
        <v>1032</v>
      </c>
      <c r="Z178" s="50">
        <v>1</v>
      </c>
      <c r="AA178" s="62">
        <v>0.5</v>
      </c>
      <c r="AB178" s="95">
        <v>0.5</v>
      </c>
      <c r="AC178" s="50" t="s">
        <v>121</v>
      </c>
      <c r="AD178" s="51" t="s">
        <v>1033</v>
      </c>
      <c r="AE178" s="53" t="s">
        <v>160</v>
      </c>
      <c r="AF178" s="48" t="s">
        <v>149</v>
      </c>
      <c r="AG178" s="56" t="s">
        <v>133</v>
      </c>
      <c r="AH178" s="92"/>
      <c r="AI178" s="51"/>
      <c r="AJ178" s="53"/>
    </row>
    <row r="179" spans="1:36" ht="112.5" customHeight="1" x14ac:dyDescent="0.25">
      <c r="A179" s="48">
        <v>11</v>
      </c>
      <c r="B179" s="49">
        <v>42011</v>
      </c>
      <c r="C179" s="50" t="s">
        <v>108</v>
      </c>
      <c r="D179" s="51" t="s">
        <v>996</v>
      </c>
      <c r="E179" s="49">
        <v>41988</v>
      </c>
      <c r="F179" s="50">
        <v>5</v>
      </c>
      <c r="G179" s="52" t="s">
        <v>1034</v>
      </c>
      <c r="H179" s="53" t="s">
        <v>998</v>
      </c>
      <c r="I179" s="54" t="s">
        <v>1035</v>
      </c>
      <c r="J179" s="51" t="s">
        <v>1036</v>
      </c>
      <c r="K179" s="50">
        <v>2</v>
      </c>
      <c r="L179" s="50" t="s">
        <v>173</v>
      </c>
      <c r="M179" s="51" t="s">
        <v>1001</v>
      </c>
      <c r="N179" s="55">
        <v>1</v>
      </c>
      <c r="O179" s="49">
        <v>42065</v>
      </c>
      <c r="P179" s="49">
        <v>42157</v>
      </c>
      <c r="Q179" s="56" t="str">
        <f>IF(H179="","",VLOOKUP(H179,#REF!,2,FALSE))</f>
        <v>Director Operativo</v>
      </c>
      <c r="R179" s="51" t="s">
        <v>115</v>
      </c>
      <c r="S179" s="51" t="s">
        <v>1002</v>
      </c>
      <c r="T179" s="51" t="s">
        <v>1003</v>
      </c>
      <c r="U179" s="51" t="s">
        <v>1004</v>
      </c>
      <c r="V179" s="51" t="s">
        <v>1005</v>
      </c>
      <c r="W179" s="57" t="s">
        <v>120</v>
      </c>
      <c r="X179" s="61">
        <v>42298</v>
      </c>
      <c r="Y179" s="51" t="s">
        <v>1039</v>
      </c>
      <c r="Z179" s="50">
        <v>2</v>
      </c>
      <c r="AA179" s="62">
        <v>1</v>
      </c>
      <c r="AB179" s="95">
        <v>1</v>
      </c>
      <c r="AC179" s="50" t="s">
        <v>130</v>
      </c>
      <c r="AD179" s="51" t="s">
        <v>1040</v>
      </c>
      <c r="AE179" s="53" t="s">
        <v>160</v>
      </c>
      <c r="AF179" s="48" t="s">
        <v>134</v>
      </c>
      <c r="AG179" s="56" t="s">
        <v>160</v>
      </c>
      <c r="AH179" s="92"/>
      <c r="AI179" s="51"/>
      <c r="AJ179" s="53"/>
    </row>
    <row r="180" spans="1:36" ht="112.5" customHeight="1" x14ac:dyDescent="0.25">
      <c r="A180" s="48">
        <v>12</v>
      </c>
      <c r="B180" s="49">
        <v>42060</v>
      </c>
      <c r="C180" s="50" t="s">
        <v>108</v>
      </c>
      <c r="D180" s="51" t="s">
        <v>1041</v>
      </c>
      <c r="E180" s="49">
        <v>42023</v>
      </c>
      <c r="F180" s="50">
        <v>1</v>
      </c>
      <c r="G180" s="52" t="s">
        <v>1042</v>
      </c>
      <c r="H180" s="53" t="s">
        <v>1043</v>
      </c>
      <c r="I180" s="54" t="s">
        <v>1044</v>
      </c>
      <c r="J180" s="51" t="s">
        <v>1045</v>
      </c>
      <c r="K180" s="50">
        <v>5</v>
      </c>
      <c r="L180" s="50" t="s">
        <v>173</v>
      </c>
      <c r="M180" s="51" t="s">
        <v>1046</v>
      </c>
      <c r="N180" s="55">
        <v>1</v>
      </c>
      <c r="O180" s="49">
        <v>42024</v>
      </c>
      <c r="P180" s="49">
        <v>42185</v>
      </c>
      <c r="Q180" s="56" t="str">
        <f>IF(H180="","",VLOOKUP(H180,#REF!,2,FALSE))</f>
        <v>Director Operativo</v>
      </c>
      <c r="R180" s="51" t="s">
        <v>115</v>
      </c>
      <c r="S180" s="51" t="s">
        <v>116</v>
      </c>
      <c r="T180" s="51" t="s">
        <v>1047</v>
      </c>
      <c r="U180" s="51" t="s">
        <v>1048</v>
      </c>
      <c r="V180" s="51" t="s">
        <v>119</v>
      </c>
      <c r="W180" s="57" t="s">
        <v>120</v>
      </c>
      <c r="X180" s="61">
        <v>42292</v>
      </c>
      <c r="Y180" s="51" t="s">
        <v>1052</v>
      </c>
      <c r="Z180" s="50">
        <v>5</v>
      </c>
      <c r="AA180" s="62">
        <v>1</v>
      </c>
      <c r="AB180" s="95">
        <v>1</v>
      </c>
      <c r="AC180" s="50" t="s">
        <v>130</v>
      </c>
      <c r="AD180" s="51" t="s">
        <v>1053</v>
      </c>
      <c r="AE180" s="53" t="s">
        <v>148</v>
      </c>
      <c r="AF180" s="48" t="s">
        <v>134</v>
      </c>
      <c r="AG180" s="56" t="s">
        <v>148</v>
      </c>
      <c r="AH180" s="92"/>
      <c r="AI180" s="51"/>
      <c r="AJ180" s="53"/>
    </row>
    <row r="181" spans="1:36" ht="112.5" customHeight="1" x14ac:dyDescent="0.25">
      <c r="A181" s="48">
        <v>12</v>
      </c>
      <c r="B181" s="49">
        <v>42060</v>
      </c>
      <c r="C181" s="50" t="s">
        <v>108</v>
      </c>
      <c r="D181" s="51" t="s">
        <v>1041</v>
      </c>
      <c r="E181" s="49">
        <v>42023</v>
      </c>
      <c r="F181" s="50">
        <v>2</v>
      </c>
      <c r="G181" s="52" t="s">
        <v>1054</v>
      </c>
      <c r="H181" s="53" t="s">
        <v>1043</v>
      </c>
      <c r="I181" s="54" t="s">
        <v>1055</v>
      </c>
      <c r="J181" s="51" t="s">
        <v>1056</v>
      </c>
      <c r="K181" s="50">
        <v>3</v>
      </c>
      <c r="L181" s="50" t="s">
        <v>173</v>
      </c>
      <c r="M181" s="51" t="s">
        <v>1057</v>
      </c>
      <c r="N181" s="55">
        <v>1</v>
      </c>
      <c r="O181" s="49">
        <v>42024</v>
      </c>
      <c r="P181" s="49">
        <v>42185</v>
      </c>
      <c r="Q181" s="56" t="str">
        <f>IF(H181="","",VLOOKUP(H181,#REF!,2,FALSE))</f>
        <v>Director Operativo</v>
      </c>
      <c r="R181" s="51" t="s">
        <v>115</v>
      </c>
      <c r="S181" s="51" t="s">
        <v>116</v>
      </c>
      <c r="T181" s="51" t="s">
        <v>1047</v>
      </c>
      <c r="U181" s="51" t="s">
        <v>1048</v>
      </c>
      <c r="V181" s="51" t="s">
        <v>119</v>
      </c>
      <c r="W181" s="57" t="s">
        <v>120</v>
      </c>
      <c r="X181" s="61">
        <v>42292</v>
      </c>
      <c r="Y181" s="51" t="s">
        <v>1052</v>
      </c>
      <c r="Z181" s="50">
        <v>3</v>
      </c>
      <c r="AA181" s="62">
        <v>1</v>
      </c>
      <c r="AB181" s="95">
        <v>1</v>
      </c>
      <c r="AC181" s="50" t="s">
        <v>130</v>
      </c>
      <c r="AD181" s="51" t="s">
        <v>1061</v>
      </c>
      <c r="AE181" s="53" t="s">
        <v>148</v>
      </c>
      <c r="AF181" s="48" t="s">
        <v>134</v>
      </c>
      <c r="AG181" s="56" t="s">
        <v>148</v>
      </c>
      <c r="AH181" s="92"/>
      <c r="AI181" s="51"/>
      <c r="AJ181" s="53"/>
    </row>
    <row r="182" spans="1:36" ht="112.5" customHeight="1" x14ac:dyDescent="0.25">
      <c r="A182" s="48">
        <v>12</v>
      </c>
      <c r="B182" s="49">
        <v>42060</v>
      </c>
      <c r="C182" s="50" t="s">
        <v>108</v>
      </c>
      <c r="D182" s="51" t="s">
        <v>1041</v>
      </c>
      <c r="E182" s="49">
        <v>42023</v>
      </c>
      <c r="F182" s="50">
        <v>3</v>
      </c>
      <c r="G182" s="52" t="s">
        <v>1062</v>
      </c>
      <c r="H182" s="53" t="s">
        <v>1043</v>
      </c>
      <c r="I182" s="54" t="s">
        <v>1063</v>
      </c>
      <c r="J182" s="51" t="s">
        <v>1064</v>
      </c>
      <c r="K182" s="50">
        <v>3</v>
      </c>
      <c r="L182" s="50" t="s">
        <v>173</v>
      </c>
      <c r="M182" s="51" t="s">
        <v>1057</v>
      </c>
      <c r="N182" s="55">
        <v>1</v>
      </c>
      <c r="O182" s="49">
        <v>42024</v>
      </c>
      <c r="P182" s="49">
        <v>42185</v>
      </c>
      <c r="Q182" s="56" t="str">
        <f>IF(H182="","",VLOOKUP(H182,#REF!,2,FALSE))</f>
        <v>Director Operativo</v>
      </c>
      <c r="R182" s="51" t="s">
        <v>115</v>
      </c>
      <c r="S182" s="51" t="s">
        <v>116</v>
      </c>
      <c r="T182" s="51" t="s">
        <v>1047</v>
      </c>
      <c r="U182" s="51" t="s">
        <v>1048</v>
      </c>
      <c r="V182" s="51" t="s">
        <v>119</v>
      </c>
      <c r="W182" s="57" t="s">
        <v>120</v>
      </c>
      <c r="X182" s="61">
        <v>42292</v>
      </c>
      <c r="Y182" s="51" t="s">
        <v>1052</v>
      </c>
      <c r="Z182" s="50">
        <v>3</v>
      </c>
      <c r="AA182" s="62">
        <v>1</v>
      </c>
      <c r="AB182" s="95">
        <v>1</v>
      </c>
      <c r="AC182" s="50" t="s">
        <v>130</v>
      </c>
      <c r="AD182" s="51" t="s">
        <v>1053</v>
      </c>
      <c r="AE182" s="53" t="s">
        <v>148</v>
      </c>
      <c r="AF182" s="48" t="s">
        <v>134</v>
      </c>
      <c r="AG182" s="56" t="s">
        <v>148</v>
      </c>
      <c r="AH182" s="92"/>
      <c r="AI182" s="51"/>
      <c r="AJ182" s="53"/>
    </row>
    <row r="183" spans="1:36" ht="112.5" customHeight="1" x14ac:dyDescent="0.25">
      <c r="A183" s="48">
        <v>12</v>
      </c>
      <c r="B183" s="49">
        <v>42060</v>
      </c>
      <c r="C183" s="50" t="s">
        <v>108</v>
      </c>
      <c r="D183" s="51" t="s">
        <v>1041</v>
      </c>
      <c r="E183" s="49">
        <v>42023</v>
      </c>
      <c r="F183" s="50">
        <v>4</v>
      </c>
      <c r="G183" s="52" t="s">
        <v>1066</v>
      </c>
      <c r="H183" s="53" t="s">
        <v>1043</v>
      </c>
      <c r="I183" s="54" t="s">
        <v>1067</v>
      </c>
      <c r="J183" s="51" t="s">
        <v>1068</v>
      </c>
      <c r="K183" s="50">
        <v>2</v>
      </c>
      <c r="L183" s="50" t="s">
        <v>173</v>
      </c>
      <c r="M183" s="51" t="s">
        <v>1057</v>
      </c>
      <c r="N183" s="55">
        <v>1</v>
      </c>
      <c r="O183" s="49">
        <v>42024</v>
      </c>
      <c r="P183" s="49">
        <v>42185</v>
      </c>
      <c r="Q183" s="56" t="str">
        <f>IF(H183="","",VLOOKUP(H183,#REF!,2,FALSE))</f>
        <v>Director Operativo</v>
      </c>
      <c r="R183" s="51" t="s">
        <v>115</v>
      </c>
      <c r="S183" s="51" t="s">
        <v>116</v>
      </c>
      <c r="T183" s="51" t="s">
        <v>1047</v>
      </c>
      <c r="U183" s="51" t="s">
        <v>1048</v>
      </c>
      <c r="V183" s="51" t="s">
        <v>119</v>
      </c>
      <c r="W183" s="57" t="s">
        <v>120</v>
      </c>
      <c r="X183" s="61">
        <v>42292</v>
      </c>
      <c r="Y183" s="51" t="s">
        <v>1072</v>
      </c>
      <c r="Z183" s="50">
        <v>2</v>
      </c>
      <c r="AA183" s="62">
        <v>1</v>
      </c>
      <c r="AB183" s="95">
        <v>1</v>
      </c>
      <c r="AC183" s="50" t="s">
        <v>130</v>
      </c>
      <c r="AD183" s="51" t="s">
        <v>1073</v>
      </c>
      <c r="AE183" s="53" t="s">
        <v>148</v>
      </c>
      <c r="AF183" s="48" t="s">
        <v>134</v>
      </c>
      <c r="AG183" s="56" t="s">
        <v>148</v>
      </c>
      <c r="AH183" s="92"/>
      <c r="AI183" s="51"/>
      <c r="AJ183" s="53"/>
    </row>
    <row r="184" spans="1:36" ht="112.5" customHeight="1" x14ac:dyDescent="0.25">
      <c r="A184" s="48">
        <v>12</v>
      </c>
      <c r="B184" s="49">
        <v>42060</v>
      </c>
      <c r="C184" s="50" t="s">
        <v>108</v>
      </c>
      <c r="D184" s="51" t="s">
        <v>1041</v>
      </c>
      <c r="E184" s="49">
        <v>42023</v>
      </c>
      <c r="F184" s="50">
        <v>5</v>
      </c>
      <c r="G184" s="52" t="s">
        <v>1074</v>
      </c>
      <c r="H184" s="53" t="s">
        <v>1043</v>
      </c>
      <c r="I184" s="54" t="s">
        <v>1075</v>
      </c>
      <c r="J184" s="51" t="s">
        <v>1076</v>
      </c>
      <c r="K184" s="50">
        <v>3</v>
      </c>
      <c r="L184" s="50" t="s">
        <v>173</v>
      </c>
      <c r="M184" s="51" t="s">
        <v>1077</v>
      </c>
      <c r="N184" s="55">
        <v>1</v>
      </c>
      <c r="O184" s="49">
        <v>42051</v>
      </c>
      <c r="P184" s="49">
        <v>42136</v>
      </c>
      <c r="Q184" s="56" t="str">
        <f>IF(H184="","",VLOOKUP(H184,#REF!,2,FALSE))</f>
        <v>Director Operativo</v>
      </c>
      <c r="R184" s="51" t="s">
        <v>115</v>
      </c>
      <c r="S184" s="51" t="s">
        <v>423</v>
      </c>
      <c r="T184" s="51" t="s">
        <v>424</v>
      </c>
      <c r="U184" s="51" t="s">
        <v>115</v>
      </c>
      <c r="V184" s="51" t="s">
        <v>119</v>
      </c>
      <c r="W184" s="57" t="s">
        <v>120</v>
      </c>
      <c r="X184" s="61"/>
      <c r="Y184" s="51"/>
      <c r="Z184" s="50"/>
      <c r="AA184" s="62" t="s">
        <v>133</v>
      </c>
      <c r="AB184" s="95" t="s">
        <v>133</v>
      </c>
      <c r="AC184" s="50" t="s">
        <v>133</v>
      </c>
      <c r="AD184" s="51" t="str">
        <f t="shared" ref="AD184:AD187" si="5">IF(S184="",IF(K184="","",IF(K184&gt;AA184,"Se deja el mismo porcentaje de avance de un seguimiento anterior, porque se evidenció que el avance actual fue menor que el que se había asignado previamente",IF(S184&gt;AA184,"Se deja el mismo porcentaje de avance de un seguimiento anterior, porque se evidenció que el avance actual fue menor que el que se había asignado previamente",""))),IF(S184&gt;AA184,"Se deja el mismo porcentaje de avance de un seguimiento anterior, porque se evidenció que el avance actual fue menor que el que se había asignado previamente",""))</f>
        <v>Se deja el mismo porcentaje de avance de un seguimiento anterior, porque se evidenció que el avance actual fue menor que el que se había asignado previamente</v>
      </c>
      <c r="AE184" s="53"/>
      <c r="AF184" s="48" t="s">
        <v>134</v>
      </c>
      <c r="AG184" s="56" t="s">
        <v>160</v>
      </c>
      <c r="AH184" s="92" t="s">
        <v>236</v>
      </c>
      <c r="AI184" s="51" t="s">
        <v>160</v>
      </c>
      <c r="AJ184" s="53"/>
    </row>
    <row r="185" spans="1:36" ht="112.5" customHeight="1" x14ac:dyDescent="0.25">
      <c r="A185" s="48">
        <v>12</v>
      </c>
      <c r="B185" s="49">
        <v>42060</v>
      </c>
      <c r="C185" s="50" t="s">
        <v>108</v>
      </c>
      <c r="D185" s="51" t="s">
        <v>1041</v>
      </c>
      <c r="E185" s="49">
        <v>42023</v>
      </c>
      <c r="F185" s="50">
        <v>5</v>
      </c>
      <c r="G185" s="52" t="s">
        <v>1079</v>
      </c>
      <c r="H185" s="53" t="s">
        <v>1043</v>
      </c>
      <c r="I185" s="54" t="s">
        <v>1075</v>
      </c>
      <c r="J185" s="51" t="s">
        <v>1080</v>
      </c>
      <c r="K185" s="50">
        <v>4</v>
      </c>
      <c r="L185" s="50" t="s">
        <v>173</v>
      </c>
      <c r="M185" s="51" t="s">
        <v>1077</v>
      </c>
      <c r="N185" s="55">
        <v>1</v>
      </c>
      <c r="O185" s="49">
        <v>42051</v>
      </c>
      <c r="P185" s="49">
        <v>42136</v>
      </c>
      <c r="Q185" s="56" t="str">
        <f>IF(H185="","",VLOOKUP(H185,#REF!,2,FALSE))</f>
        <v>Director Operativo</v>
      </c>
      <c r="R185" s="51" t="s">
        <v>115</v>
      </c>
      <c r="S185" s="51" t="s">
        <v>1081</v>
      </c>
      <c r="T185" s="51" t="s">
        <v>1082</v>
      </c>
      <c r="U185" s="51" t="s">
        <v>1083</v>
      </c>
      <c r="V185" s="51" t="s">
        <v>119</v>
      </c>
      <c r="W185" s="57" t="s">
        <v>120</v>
      </c>
      <c r="X185" s="61"/>
      <c r="Y185" s="51"/>
      <c r="Z185" s="50"/>
      <c r="AA185" s="62" t="s">
        <v>133</v>
      </c>
      <c r="AB185" s="95" t="s">
        <v>133</v>
      </c>
      <c r="AC185" s="50" t="s">
        <v>133</v>
      </c>
      <c r="AD185" s="51" t="s">
        <v>133</v>
      </c>
      <c r="AE185" s="53"/>
      <c r="AF185" s="48" t="s">
        <v>134</v>
      </c>
      <c r="AG185" s="56" t="s">
        <v>160</v>
      </c>
      <c r="AH185" s="92" t="s">
        <v>236</v>
      </c>
      <c r="AI185" s="51" t="s">
        <v>160</v>
      </c>
      <c r="AJ185" s="53"/>
    </row>
    <row r="186" spans="1:36" ht="112.5" customHeight="1" x14ac:dyDescent="0.25">
      <c r="A186" s="48">
        <v>12</v>
      </c>
      <c r="B186" s="49">
        <v>42060</v>
      </c>
      <c r="C186" s="50" t="s">
        <v>108</v>
      </c>
      <c r="D186" s="51" t="s">
        <v>1041</v>
      </c>
      <c r="E186" s="49">
        <v>42023</v>
      </c>
      <c r="F186" s="50">
        <v>6</v>
      </c>
      <c r="G186" s="52" t="s">
        <v>1086</v>
      </c>
      <c r="H186" s="53" t="s">
        <v>1043</v>
      </c>
      <c r="I186" s="54" t="s">
        <v>1087</v>
      </c>
      <c r="J186" s="51" t="s">
        <v>1088</v>
      </c>
      <c r="K186" s="50">
        <v>2</v>
      </c>
      <c r="L186" s="50" t="s">
        <v>173</v>
      </c>
      <c r="M186" s="51" t="s">
        <v>1089</v>
      </c>
      <c r="N186" s="55">
        <v>1</v>
      </c>
      <c r="O186" s="49">
        <v>42024</v>
      </c>
      <c r="P186" s="49">
        <v>42185</v>
      </c>
      <c r="Q186" s="56" t="str">
        <f>IF(H186="","",VLOOKUP(H186,#REF!,2,FALSE))</f>
        <v>Director Operativo</v>
      </c>
      <c r="R186" s="51" t="s">
        <v>115</v>
      </c>
      <c r="S186" s="51" t="s">
        <v>726</v>
      </c>
      <c r="T186" s="51" t="s">
        <v>727</v>
      </c>
      <c r="U186" s="51" t="s">
        <v>728</v>
      </c>
      <c r="V186" s="51" t="s">
        <v>119</v>
      </c>
      <c r="W186" s="57" t="s">
        <v>120</v>
      </c>
      <c r="X186" s="61"/>
      <c r="Y186" s="51"/>
      <c r="Z186" s="50"/>
      <c r="AA186" s="62" t="s">
        <v>133</v>
      </c>
      <c r="AB186" s="95" t="s">
        <v>133</v>
      </c>
      <c r="AC186" s="50" t="s">
        <v>133</v>
      </c>
      <c r="AD186" s="51" t="str">
        <f t="shared" si="5"/>
        <v>Se deja el mismo porcentaje de avance de un seguimiento anterior, porque se evidenció que el avance actual fue menor que el que se había asignado previamente</v>
      </c>
      <c r="AE186" s="53"/>
      <c r="AF186" s="48" t="s">
        <v>134</v>
      </c>
      <c r="AG186" s="56" t="s">
        <v>160</v>
      </c>
      <c r="AH186" s="92" t="s">
        <v>236</v>
      </c>
      <c r="AI186" s="51" t="s">
        <v>160</v>
      </c>
      <c r="AJ186" s="53"/>
    </row>
    <row r="187" spans="1:36" ht="112.5" customHeight="1" x14ac:dyDescent="0.25">
      <c r="A187" s="48">
        <v>12</v>
      </c>
      <c r="B187" s="49">
        <v>42060</v>
      </c>
      <c r="C187" s="50" t="s">
        <v>108</v>
      </c>
      <c r="D187" s="51" t="s">
        <v>1041</v>
      </c>
      <c r="E187" s="49">
        <v>42023</v>
      </c>
      <c r="F187" s="50">
        <v>6</v>
      </c>
      <c r="G187" s="52" t="s">
        <v>1093</v>
      </c>
      <c r="H187" s="53" t="s">
        <v>1043</v>
      </c>
      <c r="I187" s="54" t="s">
        <v>1094</v>
      </c>
      <c r="J187" s="51" t="s">
        <v>1095</v>
      </c>
      <c r="K187" s="50">
        <v>2</v>
      </c>
      <c r="L187" s="50" t="s">
        <v>173</v>
      </c>
      <c r="M187" s="51" t="s">
        <v>1096</v>
      </c>
      <c r="N187" s="55">
        <v>1</v>
      </c>
      <c r="O187" s="49">
        <v>42024</v>
      </c>
      <c r="P187" s="49">
        <v>42185</v>
      </c>
      <c r="Q187" s="56" t="str">
        <f>IF(H187="","",VLOOKUP(H187,#REF!,2,FALSE))</f>
        <v>Director Operativo</v>
      </c>
      <c r="R187" s="51" t="s">
        <v>115</v>
      </c>
      <c r="S187" s="51" t="s">
        <v>283</v>
      </c>
      <c r="T187" s="51" t="s">
        <v>284</v>
      </c>
      <c r="U187" s="51" t="s">
        <v>285</v>
      </c>
      <c r="V187" s="51" t="s">
        <v>119</v>
      </c>
      <c r="W187" s="57" t="s">
        <v>120</v>
      </c>
      <c r="X187" s="61"/>
      <c r="Y187" s="51"/>
      <c r="Z187" s="50"/>
      <c r="AA187" s="62" t="s">
        <v>133</v>
      </c>
      <c r="AB187" s="95" t="s">
        <v>133</v>
      </c>
      <c r="AC187" s="50" t="s">
        <v>133</v>
      </c>
      <c r="AD187" s="51" t="str">
        <f t="shared" si="5"/>
        <v>Se deja el mismo porcentaje de avance de un seguimiento anterior, porque se evidenció que el avance actual fue menor que el que se había asignado previamente</v>
      </c>
      <c r="AE187" s="53"/>
      <c r="AF187" s="48" t="s">
        <v>134</v>
      </c>
      <c r="AG187" s="56" t="s">
        <v>148</v>
      </c>
      <c r="AH187" s="92" t="s">
        <v>236</v>
      </c>
      <c r="AI187" s="51" t="s">
        <v>148</v>
      </c>
      <c r="AJ187" s="53"/>
    </row>
    <row r="188" spans="1:36" ht="112.5" customHeight="1" x14ac:dyDescent="0.25">
      <c r="A188" s="48">
        <v>12</v>
      </c>
      <c r="B188" s="49">
        <v>42060</v>
      </c>
      <c r="C188" s="50" t="s">
        <v>108</v>
      </c>
      <c r="D188" s="51" t="s">
        <v>1041</v>
      </c>
      <c r="E188" s="49">
        <v>42023</v>
      </c>
      <c r="F188" s="50">
        <v>7</v>
      </c>
      <c r="G188" s="52" t="s">
        <v>1100</v>
      </c>
      <c r="H188" s="53" t="s">
        <v>1043</v>
      </c>
      <c r="I188" s="54" t="s">
        <v>1101</v>
      </c>
      <c r="J188" s="51" t="s">
        <v>1102</v>
      </c>
      <c r="K188" s="50">
        <v>1</v>
      </c>
      <c r="L188" s="50" t="s">
        <v>173</v>
      </c>
      <c r="M188" s="51" t="s">
        <v>1103</v>
      </c>
      <c r="N188" s="55">
        <v>1</v>
      </c>
      <c r="O188" s="49">
        <v>42024</v>
      </c>
      <c r="P188" s="49">
        <v>42185</v>
      </c>
      <c r="Q188" s="56" t="str">
        <f>IF(H188="","",VLOOKUP(H188,#REF!,2,FALSE))</f>
        <v>Director Operativo</v>
      </c>
      <c r="R188" s="51" t="s">
        <v>115</v>
      </c>
      <c r="S188" s="51" t="s">
        <v>116</v>
      </c>
      <c r="T188" s="51" t="s">
        <v>1047</v>
      </c>
      <c r="U188" s="51" t="s">
        <v>1048</v>
      </c>
      <c r="V188" s="51" t="s">
        <v>119</v>
      </c>
      <c r="W188" s="57" t="s">
        <v>120</v>
      </c>
      <c r="X188" s="61">
        <v>42292</v>
      </c>
      <c r="Y188" s="51" t="s">
        <v>946</v>
      </c>
      <c r="Z188" s="50">
        <v>0</v>
      </c>
      <c r="AA188" s="62">
        <v>0</v>
      </c>
      <c r="AB188" s="95">
        <v>0.3</v>
      </c>
      <c r="AC188" s="50" t="s">
        <v>121</v>
      </c>
      <c r="AD188" s="51" t="s">
        <v>1108</v>
      </c>
      <c r="AE188" s="53" t="s">
        <v>148</v>
      </c>
      <c r="AF188" s="48" t="s">
        <v>149</v>
      </c>
      <c r="AG188" s="56" t="s">
        <v>133</v>
      </c>
      <c r="AH188" s="92"/>
      <c r="AI188" s="51"/>
      <c r="AJ188" s="53"/>
    </row>
    <row r="189" spans="1:36" ht="112.5" customHeight="1" x14ac:dyDescent="0.25">
      <c r="A189" s="48">
        <v>12</v>
      </c>
      <c r="B189" s="49">
        <v>42060</v>
      </c>
      <c r="C189" s="50" t="s">
        <v>108</v>
      </c>
      <c r="D189" s="51" t="s">
        <v>1041</v>
      </c>
      <c r="E189" s="49">
        <v>42023</v>
      </c>
      <c r="F189" s="50">
        <v>7</v>
      </c>
      <c r="G189" s="52" t="s">
        <v>1100</v>
      </c>
      <c r="H189" s="53" t="s">
        <v>1043</v>
      </c>
      <c r="I189" s="54" t="s">
        <v>1109</v>
      </c>
      <c r="J189" s="51" t="s">
        <v>1110</v>
      </c>
      <c r="K189" s="50">
        <v>1</v>
      </c>
      <c r="L189" s="50" t="s">
        <v>173</v>
      </c>
      <c r="M189" s="51" t="s">
        <v>1103</v>
      </c>
      <c r="N189" s="55">
        <v>1</v>
      </c>
      <c r="O189" s="49">
        <v>42024</v>
      </c>
      <c r="P189" s="49">
        <v>42185</v>
      </c>
      <c r="Q189" s="56" t="str">
        <f>IF(H189="","",VLOOKUP(H189,#REF!,2,FALSE))</f>
        <v>Director Operativo</v>
      </c>
      <c r="R189" s="51" t="s">
        <v>115</v>
      </c>
      <c r="S189" s="51" t="s">
        <v>218</v>
      </c>
      <c r="T189" s="51" t="s">
        <v>219</v>
      </c>
      <c r="U189" s="51" t="s">
        <v>220</v>
      </c>
      <c r="V189" s="51" t="s">
        <v>119</v>
      </c>
      <c r="W189" s="57" t="s">
        <v>120</v>
      </c>
      <c r="X189" s="61">
        <v>42297</v>
      </c>
      <c r="Y189" s="51" t="s">
        <v>946</v>
      </c>
      <c r="Z189" s="62">
        <v>0.5</v>
      </c>
      <c r="AA189" s="62">
        <v>0.5</v>
      </c>
      <c r="AB189" s="95">
        <v>0.5</v>
      </c>
      <c r="AC189" s="50" t="s">
        <v>121</v>
      </c>
      <c r="AD189" s="51" t="s">
        <v>1114</v>
      </c>
      <c r="AE189" s="53" t="s">
        <v>148</v>
      </c>
      <c r="AF189" s="48" t="s">
        <v>149</v>
      </c>
      <c r="AG189" s="56" t="s">
        <v>133</v>
      </c>
      <c r="AH189" s="92"/>
      <c r="AI189" s="51"/>
      <c r="AJ189" s="53"/>
    </row>
    <row r="190" spans="1:36" ht="112.5" customHeight="1" x14ac:dyDescent="0.25">
      <c r="A190" s="48">
        <v>13</v>
      </c>
      <c r="B190" s="49">
        <v>41974</v>
      </c>
      <c r="C190" s="50" t="s">
        <v>274</v>
      </c>
      <c r="D190" s="51" t="s">
        <v>1115</v>
      </c>
      <c r="E190" s="49">
        <v>41974</v>
      </c>
      <c r="F190" s="50" t="s">
        <v>1116</v>
      </c>
      <c r="G190" s="52" t="s">
        <v>1117</v>
      </c>
      <c r="H190" s="53" t="s">
        <v>278</v>
      </c>
      <c r="I190" s="54" t="s">
        <v>1118</v>
      </c>
      <c r="J190" s="51" t="s">
        <v>1119</v>
      </c>
      <c r="K190" s="50">
        <v>2</v>
      </c>
      <c r="L190" s="50" t="s">
        <v>114</v>
      </c>
      <c r="M190" s="51" t="s">
        <v>1120</v>
      </c>
      <c r="N190" s="55">
        <v>1</v>
      </c>
      <c r="O190" s="49">
        <v>41821</v>
      </c>
      <c r="P190" s="49">
        <v>42004</v>
      </c>
      <c r="Q190" s="56" t="str">
        <f>IF(H190="","",VLOOKUP(H190,#REF!,2,FALSE))</f>
        <v>Secretario General</v>
      </c>
      <c r="R190" s="51" t="s">
        <v>282</v>
      </c>
      <c r="S190" s="51" t="s">
        <v>1121</v>
      </c>
      <c r="T190" s="51" t="s">
        <v>1122</v>
      </c>
      <c r="U190" s="51" t="s">
        <v>1123</v>
      </c>
      <c r="V190" s="51" t="s">
        <v>119</v>
      </c>
      <c r="W190" s="57" t="s">
        <v>120</v>
      </c>
      <c r="X190" s="61">
        <v>42293</v>
      </c>
      <c r="Y190" s="52" t="s">
        <v>1129</v>
      </c>
      <c r="Z190" s="50">
        <v>2</v>
      </c>
      <c r="AA190" s="62">
        <v>1</v>
      </c>
      <c r="AB190" s="95">
        <v>1</v>
      </c>
      <c r="AC190" s="50" t="s">
        <v>130</v>
      </c>
      <c r="AD190" s="51" t="s">
        <v>1130</v>
      </c>
      <c r="AE190" s="53" t="s">
        <v>1131</v>
      </c>
      <c r="AF190" s="48" t="s">
        <v>134</v>
      </c>
      <c r="AG190" s="56" t="s">
        <v>1771</v>
      </c>
      <c r="AH190" s="92"/>
      <c r="AI190" s="51"/>
      <c r="AJ190" s="53"/>
    </row>
    <row r="191" spans="1:36" ht="112.5" customHeight="1" x14ac:dyDescent="0.25">
      <c r="A191" s="48">
        <v>13</v>
      </c>
      <c r="B191" s="49">
        <v>41974</v>
      </c>
      <c r="C191" s="50" t="s">
        <v>274</v>
      </c>
      <c r="D191" s="51" t="s">
        <v>1115</v>
      </c>
      <c r="E191" s="49">
        <v>41974</v>
      </c>
      <c r="F191" s="50" t="s">
        <v>1132</v>
      </c>
      <c r="G191" s="52" t="s">
        <v>1117</v>
      </c>
      <c r="H191" s="53" t="s">
        <v>278</v>
      </c>
      <c r="I191" s="54" t="s">
        <v>1133</v>
      </c>
      <c r="J191" s="51" t="s">
        <v>1134</v>
      </c>
      <c r="K191" s="50">
        <v>3</v>
      </c>
      <c r="L191" s="50" t="s">
        <v>114</v>
      </c>
      <c r="M191" s="51" t="s">
        <v>1077</v>
      </c>
      <c r="N191" s="55">
        <v>1</v>
      </c>
      <c r="O191" s="49">
        <v>41852</v>
      </c>
      <c r="P191" s="49">
        <v>42004</v>
      </c>
      <c r="Q191" s="56" t="str">
        <f>IF(H191="","",VLOOKUP(H191,#REF!,2,FALSE))</f>
        <v>Secretario General</v>
      </c>
      <c r="R191" s="51" t="s">
        <v>282</v>
      </c>
      <c r="S191" s="51" t="s">
        <v>283</v>
      </c>
      <c r="T191" s="51" t="s">
        <v>284</v>
      </c>
      <c r="U191" s="51" t="s">
        <v>285</v>
      </c>
      <c r="V191" s="51" t="s">
        <v>119</v>
      </c>
      <c r="W191" s="57" t="s">
        <v>120</v>
      </c>
      <c r="X191" s="61">
        <v>42296</v>
      </c>
      <c r="Y191" s="51" t="s">
        <v>1138</v>
      </c>
      <c r="Z191" s="50">
        <v>3</v>
      </c>
      <c r="AA191" s="62">
        <v>1</v>
      </c>
      <c r="AB191" s="95">
        <v>1</v>
      </c>
      <c r="AC191" s="50" t="s">
        <v>130</v>
      </c>
      <c r="AD191" s="51" t="s">
        <v>1139</v>
      </c>
      <c r="AE191" s="53" t="s">
        <v>145</v>
      </c>
      <c r="AF191" s="48" t="s">
        <v>134</v>
      </c>
      <c r="AG191" s="56" t="s">
        <v>145</v>
      </c>
      <c r="AH191" s="92"/>
      <c r="AI191" s="51"/>
      <c r="AJ191" s="53"/>
    </row>
    <row r="192" spans="1:36" ht="112.5" customHeight="1" x14ac:dyDescent="0.25">
      <c r="A192" s="48">
        <v>13</v>
      </c>
      <c r="B192" s="49">
        <v>41974</v>
      </c>
      <c r="C192" s="50" t="s">
        <v>274</v>
      </c>
      <c r="D192" s="51" t="s">
        <v>1115</v>
      </c>
      <c r="E192" s="49">
        <v>41974</v>
      </c>
      <c r="F192" s="50" t="s">
        <v>1140</v>
      </c>
      <c r="G192" s="52" t="s">
        <v>1141</v>
      </c>
      <c r="H192" s="53" t="s">
        <v>278</v>
      </c>
      <c r="I192" s="54" t="s">
        <v>1142</v>
      </c>
      <c r="J192" s="51" t="s">
        <v>1143</v>
      </c>
      <c r="K192" s="50">
        <v>4</v>
      </c>
      <c r="L192" s="50" t="s">
        <v>114</v>
      </c>
      <c r="M192" s="51" t="s">
        <v>1144</v>
      </c>
      <c r="N192" s="55">
        <v>1</v>
      </c>
      <c r="O192" s="49">
        <v>42036</v>
      </c>
      <c r="P192" s="49">
        <v>42400</v>
      </c>
      <c r="Q192" s="56" t="str">
        <f>IF(H192="","",VLOOKUP(H192,#REF!,2,FALSE))</f>
        <v>Secretario General</v>
      </c>
      <c r="R192" s="51" t="s">
        <v>282</v>
      </c>
      <c r="S192" s="51" t="s">
        <v>1145</v>
      </c>
      <c r="T192" s="51" t="s">
        <v>1146</v>
      </c>
      <c r="U192" s="51" t="s">
        <v>1147</v>
      </c>
      <c r="V192" s="51" t="s">
        <v>119</v>
      </c>
      <c r="W192" s="57" t="s">
        <v>120</v>
      </c>
      <c r="X192" s="61">
        <v>42296</v>
      </c>
      <c r="Y192" s="51" t="s">
        <v>196</v>
      </c>
      <c r="Z192" s="50">
        <v>0</v>
      </c>
      <c r="AA192" s="62">
        <v>0</v>
      </c>
      <c r="AB192" s="95">
        <v>0</v>
      </c>
      <c r="AC192" s="50" t="s">
        <v>121</v>
      </c>
      <c r="AD192" s="51" t="s">
        <v>1152</v>
      </c>
      <c r="AE192" s="53" t="s">
        <v>1153</v>
      </c>
      <c r="AF192" s="48" t="s">
        <v>149</v>
      </c>
      <c r="AG192" s="56" t="s">
        <v>133</v>
      </c>
      <c r="AH192" s="92"/>
      <c r="AI192" s="51"/>
      <c r="AJ192" s="53"/>
    </row>
    <row r="193" spans="1:36" ht="112.5" customHeight="1" x14ac:dyDescent="0.25">
      <c r="A193" s="48">
        <v>13</v>
      </c>
      <c r="B193" s="49">
        <v>41974</v>
      </c>
      <c r="C193" s="50" t="s">
        <v>274</v>
      </c>
      <c r="D193" s="51" t="s">
        <v>1115</v>
      </c>
      <c r="E193" s="49">
        <v>41974</v>
      </c>
      <c r="F193" s="50" t="s">
        <v>1154</v>
      </c>
      <c r="G193" s="52" t="s">
        <v>1141</v>
      </c>
      <c r="H193" s="53" t="s">
        <v>278</v>
      </c>
      <c r="I193" s="54" t="s">
        <v>1155</v>
      </c>
      <c r="J193" s="51" t="s">
        <v>1156</v>
      </c>
      <c r="K193" s="50">
        <v>12</v>
      </c>
      <c r="L193" s="50" t="s">
        <v>114</v>
      </c>
      <c r="M193" s="51" t="s">
        <v>1157</v>
      </c>
      <c r="N193" s="55">
        <v>1</v>
      </c>
      <c r="O193" s="49">
        <v>42036</v>
      </c>
      <c r="P193" s="49">
        <v>42400</v>
      </c>
      <c r="Q193" s="56" t="str">
        <f>IF(H193="","",VLOOKUP(H193,#REF!,2,FALSE))</f>
        <v>Secretario General</v>
      </c>
      <c r="R193" s="51" t="s">
        <v>282</v>
      </c>
      <c r="S193" s="51" t="s">
        <v>335</v>
      </c>
      <c r="T193" s="51" t="s">
        <v>336</v>
      </c>
      <c r="U193" s="51" t="s">
        <v>337</v>
      </c>
      <c r="V193" s="51" t="s">
        <v>155</v>
      </c>
      <c r="W193" s="57" t="s">
        <v>156</v>
      </c>
      <c r="X193" s="61">
        <v>42293</v>
      </c>
      <c r="Y193" s="51" t="s">
        <v>1163</v>
      </c>
      <c r="Z193" s="50">
        <v>9</v>
      </c>
      <c r="AA193" s="62">
        <v>0.75</v>
      </c>
      <c r="AB193" s="95">
        <v>0.75</v>
      </c>
      <c r="AC193" s="50" t="s">
        <v>264</v>
      </c>
      <c r="AD193" s="51" t="s">
        <v>1164</v>
      </c>
      <c r="AE193" s="53" t="s">
        <v>160</v>
      </c>
      <c r="AF193" s="48" t="s">
        <v>149</v>
      </c>
      <c r="AG193" s="56" t="s">
        <v>133</v>
      </c>
      <c r="AH193" s="92"/>
      <c r="AI193" s="51"/>
      <c r="AJ193" s="53"/>
    </row>
    <row r="194" spans="1:36" ht="112.5" customHeight="1" x14ac:dyDescent="0.25">
      <c r="A194" s="48">
        <v>13</v>
      </c>
      <c r="B194" s="49">
        <v>41974</v>
      </c>
      <c r="C194" s="50" t="s">
        <v>274</v>
      </c>
      <c r="D194" s="51" t="s">
        <v>1115</v>
      </c>
      <c r="E194" s="49">
        <v>41974</v>
      </c>
      <c r="F194" s="50" t="s">
        <v>1165</v>
      </c>
      <c r="G194" s="52" t="s">
        <v>1141</v>
      </c>
      <c r="H194" s="53" t="s">
        <v>278</v>
      </c>
      <c r="I194" s="54" t="s">
        <v>1166</v>
      </c>
      <c r="J194" s="51" t="s">
        <v>1167</v>
      </c>
      <c r="K194" s="50">
        <v>3</v>
      </c>
      <c r="L194" s="50" t="s">
        <v>114</v>
      </c>
      <c r="M194" s="51" t="s">
        <v>1077</v>
      </c>
      <c r="N194" s="55">
        <v>1</v>
      </c>
      <c r="O194" s="49">
        <v>41974</v>
      </c>
      <c r="P194" s="49">
        <v>42185</v>
      </c>
      <c r="Q194" s="56" t="str">
        <f>IF(H194="","",VLOOKUP(H194,#REF!,2,FALSE))</f>
        <v>Secretario General</v>
      </c>
      <c r="R194" s="51" t="s">
        <v>282</v>
      </c>
      <c r="S194" s="51" t="s">
        <v>1145</v>
      </c>
      <c r="T194" s="51" t="s">
        <v>1146</v>
      </c>
      <c r="U194" s="51" t="s">
        <v>1147</v>
      </c>
      <c r="V194" s="51" t="s">
        <v>119</v>
      </c>
      <c r="W194" s="57" t="s">
        <v>120</v>
      </c>
      <c r="X194" s="61">
        <v>42296</v>
      </c>
      <c r="Y194" s="51" t="s">
        <v>196</v>
      </c>
      <c r="Z194" s="50">
        <v>0</v>
      </c>
      <c r="AA194" s="62">
        <v>0</v>
      </c>
      <c r="AB194" s="95">
        <v>0</v>
      </c>
      <c r="AC194" s="50" t="s">
        <v>121</v>
      </c>
      <c r="AD194" s="51" t="s">
        <v>1168</v>
      </c>
      <c r="AE194" s="75" t="s">
        <v>1169</v>
      </c>
      <c r="AF194" s="48" t="s">
        <v>149</v>
      </c>
      <c r="AG194" s="56" t="s">
        <v>133</v>
      </c>
      <c r="AH194" s="92"/>
      <c r="AI194" s="51"/>
      <c r="AJ194" s="53"/>
    </row>
    <row r="195" spans="1:36" ht="112.5" customHeight="1" x14ac:dyDescent="0.25">
      <c r="A195" s="48">
        <v>13</v>
      </c>
      <c r="B195" s="49">
        <v>41974</v>
      </c>
      <c r="C195" s="50" t="s">
        <v>274</v>
      </c>
      <c r="D195" s="51" t="s">
        <v>1115</v>
      </c>
      <c r="E195" s="49">
        <v>41974</v>
      </c>
      <c r="F195" s="50" t="s">
        <v>1170</v>
      </c>
      <c r="G195" s="52" t="s">
        <v>1171</v>
      </c>
      <c r="H195" s="53" t="s">
        <v>278</v>
      </c>
      <c r="I195" s="54" t="s">
        <v>1172</v>
      </c>
      <c r="J195" s="51" t="s">
        <v>1173</v>
      </c>
      <c r="K195" s="50">
        <v>1</v>
      </c>
      <c r="L195" s="50" t="s">
        <v>114</v>
      </c>
      <c r="M195" s="51" t="s">
        <v>1077</v>
      </c>
      <c r="N195" s="55">
        <v>1</v>
      </c>
      <c r="O195" s="49">
        <v>42064</v>
      </c>
      <c r="P195" s="49">
        <v>42185</v>
      </c>
      <c r="Q195" s="56" t="str">
        <f>IF(H195="","",VLOOKUP(H195,#REF!,2,FALSE))</f>
        <v>Secretario General</v>
      </c>
      <c r="R195" s="51" t="s">
        <v>282</v>
      </c>
      <c r="S195" s="51" t="s">
        <v>1174</v>
      </c>
      <c r="T195" s="51" t="s">
        <v>1175</v>
      </c>
      <c r="U195" s="51" t="s">
        <v>1176</v>
      </c>
      <c r="V195" s="51" t="s">
        <v>119</v>
      </c>
      <c r="W195" s="57" t="s">
        <v>120</v>
      </c>
      <c r="X195" s="61">
        <v>42297</v>
      </c>
      <c r="Y195" s="51" t="s">
        <v>1182</v>
      </c>
      <c r="Z195" s="50">
        <v>0</v>
      </c>
      <c r="AA195" s="62">
        <v>0</v>
      </c>
      <c r="AB195" s="95">
        <v>0.5</v>
      </c>
      <c r="AC195" s="50" t="s">
        <v>121</v>
      </c>
      <c r="AD195" s="66" t="s">
        <v>1183</v>
      </c>
      <c r="AE195" s="53" t="s">
        <v>1184</v>
      </c>
      <c r="AF195" s="48" t="s">
        <v>149</v>
      </c>
      <c r="AG195" s="56" t="s">
        <v>133</v>
      </c>
      <c r="AH195" s="92"/>
      <c r="AI195" s="51"/>
      <c r="AJ195" s="53"/>
    </row>
    <row r="196" spans="1:36" ht="112.5" customHeight="1" x14ac:dyDescent="0.25">
      <c r="A196" s="48">
        <v>13</v>
      </c>
      <c r="B196" s="49">
        <v>41974</v>
      </c>
      <c r="C196" s="50" t="s">
        <v>274</v>
      </c>
      <c r="D196" s="51" t="s">
        <v>1115</v>
      </c>
      <c r="E196" s="49">
        <v>41974</v>
      </c>
      <c r="F196" s="50" t="s">
        <v>1185</v>
      </c>
      <c r="G196" s="52" t="s">
        <v>1171</v>
      </c>
      <c r="H196" s="53" t="s">
        <v>278</v>
      </c>
      <c r="I196" s="54" t="s">
        <v>1186</v>
      </c>
      <c r="J196" s="51" t="s">
        <v>1187</v>
      </c>
      <c r="K196" s="50">
        <v>15</v>
      </c>
      <c r="L196" s="50" t="s">
        <v>114</v>
      </c>
      <c r="M196" s="51" t="s">
        <v>1077</v>
      </c>
      <c r="N196" s="55">
        <v>1</v>
      </c>
      <c r="O196" s="49">
        <v>42036</v>
      </c>
      <c r="P196" s="49">
        <v>42400</v>
      </c>
      <c r="Q196" s="56" t="str">
        <f>IF(H196="","",VLOOKUP(H196,#REF!,2,FALSE))</f>
        <v>Secretario General</v>
      </c>
      <c r="R196" s="51" t="s">
        <v>282</v>
      </c>
      <c r="S196" s="51" t="s">
        <v>1145</v>
      </c>
      <c r="T196" s="51" t="s">
        <v>1146</v>
      </c>
      <c r="U196" s="51" t="s">
        <v>1147</v>
      </c>
      <c r="V196" s="51" t="s">
        <v>119</v>
      </c>
      <c r="W196" s="57" t="s">
        <v>120</v>
      </c>
      <c r="X196" s="61">
        <v>42296</v>
      </c>
      <c r="Y196" s="51" t="s">
        <v>1191</v>
      </c>
      <c r="Z196" s="76">
        <v>10</v>
      </c>
      <c r="AA196" s="62">
        <v>0.66666666666666663</v>
      </c>
      <c r="AB196" s="95">
        <v>0.66666666666666663</v>
      </c>
      <c r="AC196" s="50" t="s">
        <v>121</v>
      </c>
      <c r="AD196" s="51" t="s">
        <v>1192</v>
      </c>
      <c r="AE196" s="75" t="s">
        <v>1169</v>
      </c>
      <c r="AF196" s="48" t="s">
        <v>149</v>
      </c>
      <c r="AG196" s="56" t="s">
        <v>133</v>
      </c>
      <c r="AH196" s="92"/>
      <c r="AI196" s="51"/>
      <c r="AJ196" s="53"/>
    </row>
    <row r="197" spans="1:36" ht="112.5" customHeight="1" x14ac:dyDescent="0.25">
      <c r="A197" s="48">
        <v>13</v>
      </c>
      <c r="B197" s="49">
        <v>41974</v>
      </c>
      <c r="C197" s="50" t="s">
        <v>274</v>
      </c>
      <c r="D197" s="51" t="s">
        <v>1115</v>
      </c>
      <c r="E197" s="49">
        <v>41974</v>
      </c>
      <c r="F197" s="50" t="s">
        <v>1193</v>
      </c>
      <c r="G197" s="52" t="s">
        <v>1171</v>
      </c>
      <c r="H197" s="53" t="s">
        <v>278</v>
      </c>
      <c r="I197" s="54" t="s">
        <v>1194</v>
      </c>
      <c r="J197" s="51" t="s">
        <v>1195</v>
      </c>
      <c r="K197" s="50">
        <v>3</v>
      </c>
      <c r="L197" s="50" t="s">
        <v>114</v>
      </c>
      <c r="M197" s="51" t="s">
        <v>1077</v>
      </c>
      <c r="N197" s="55">
        <v>1</v>
      </c>
      <c r="O197" s="49">
        <v>41974</v>
      </c>
      <c r="P197" s="49">
        <v>42185</v>
      </c>
      <c r="Q197" s="56" t="str">
        <f>IF(H197="","",VLOOKUP(H197,#REF!,2,FALSE))</f>
        <v>Secretario General</v>
      </c>
      <c r="R197" s="51" t="s">
        <v>282</v>
      </c>
      <c r="S197" s="51" t="s">
        <v>1145</v>
      </c>
      <c r="T197" s="51" t="s">
        <v>1146</v>
      </c>
      <c r="U197" s="51" t="s">
        <v>1147</v>
      </c>
      <c r="V197" s="51" t="s">
        <v>119</v>
      </c>
      <c r="W197" s="57" t="s">
        <v>120</v>
      </c>
      <c r="X197" s="61">
        <v>42296</v>
      </c>
      <c r="Y197" s="51" t="s">
        <v>196</v>
      </c>
      <c r="Z197" s="50">
        <v>0</v>
      </c>
      <c r="AA197" s="62">
        <v>0</v>
      </c>
      <c r="AB197" s="95">
        <v>0</v>
      </c>
      <c r="AC197" s="50" t="s">
        <v>121</v>
      </c>
      <c r="AD197" s="51" t="s">
        <v>1197</v>
      </c>
      <c r="AE197" s="53" t="s">
        <v>1198</v>
      </c>
      <c r="AF197" s="48" t="s">
        <v>149</v>
      </c>
      <c r="AG197" s="56" t="s">
        <v>133</v>
      </c>
      <c r="AH197" s="92"/>
      <c r="AI197" s="51"/>
      <c r="AJ197" s="53"/>
    </row>
    <row r="198" spans="1:36" ht="112.5" customHeight="1" x14ac:dyDescent="0.25">
      <c r="A198" s="48">
        <v>13</v>
      </c>
      <c r="B198" s="49">
        <v>41974</v>
      </c>
      <c r="C198" s="50" t="s">
        <v>274</v>
      </c>
      <c r="D198" s="51" t="s">
        <v>1115</v>
      </c>
      <c r="E198" s="49">
        <v>41974</v>
      </c>
      <c r="F198" s="50" t="s">
        <v>1199</v>
      </c>
      <c r="G198" s="52" t="s">
        <v>1171</v>
      </c>
      <c r="H198" s="53" t="s">
        <v>278</v>
      </c>
      <c r="I198" s="54" t="s">
        <v>1200</v>
      </c>
      <c r="J198" s="51" t="s">
        <v>1201</v>
      </c>
      <c r="K198" s="50">
        <v>4</v>
      </c>
      <c r="L198" s="50" t="s">
        <v>114</v>
      </c>
      <c r="M198" s="51" t="s">
        <v>1202</v>
      </c>
      <c r="N198" s="55">
        <v>1</v>
      </c>
      <c r="O198" s="49">
        <v>42036</v>
      </c>
      <c r="P198" s="49">
        <v>42400</v>
      </c>
      <c r="Q198" s="56" t="str">
        <f>IF(H198="","",VLOOKUP(H198,#REF!,2,FALSE))</f>
        <v>Secretario General</v>
      </c>
      <c r="R198" s="51" t="s">
        <v>282</v>
      </c>
      <c r="S198" s="51" t="s">
        <v>283</v>
      </c>
      <c r="T198" s="51" t="s">
        <v>284</v>
      </c>
      <c r="U198" s="51" t="s">
        <v>285</v>
      </c>
      <c r="V198" s="51" t="s">
        <v>119</v>
      </c>
      <c r="W198" s="57" t="s">
        <v>120</v>
      </c>
      <c r="X198" s="61">
        <v>42296</v>
      </c>
      <c r="Y198" s="51" t="s">
        <v>946</v>
      </c>
      <c r="Z198" s="50">
        <v>0</v>
      </c>
      <c r="AA198" s="62">
        <v>0</v>
      </c>
      <c r="AB198" s="95">
        <v>0</v>
      </c>
      <c r="AC198" s="50" t="s">
        <v>121</v>
      </c>
      <c r="AD198" s="51" t="s">
        <v>1206</v>
      </c>
      <c r="AE198" s="53" t="s">
        <v>145</v>
      </c>
      <c r="AF198" s="48" t="s">
        <v>149</v>
      </c>
      <c r="AG198" s="56" t="s">
        <v>133</v>
      </c>
      <c r="AH198" s="92"/>
      <c r="AI198" s="51"/>
      <c r="AJ198" s="53"/>
    </row>
    <row r="199" spans="1:36" ht="112.5" customHeight="1" x14ac:dyDescent="0.25">
      <c r="A199" s="48">
        <v>13</v>
      </c>
      <c r="B199" s="49">
        <v>41974</v>
      </c>
      <c r="C199" s="50" t="s">
        <v>274</v>
      </c>
      <c r="D199" s="51" t="s">
        <v>1115</v>
      </c>
      <c r="E199" s="49">
        <v>41974</v>
      </c>
      <c r="F199" s="50" t="s">
        <v>1207</v>
      </c>
      <c r="G199" s="52" t="s">
        <v>1208</v>
      </c>
      <c r="H199" s="53" t="s">
        <v>278</v>
      </c>
      <c r="I199" s="54" t="s">
        <v>1209</v>
      </c>
      <c r="J199" s="51" t="s">
        <v>1156</v>
      </c>
      <c r="K199" s="50">
        <v>12</v>
      </c>
      <c r="L199" s="50" t="s">
        <v>114</v>
      </c>
      <c r="M199" s="51" t="s">
        <v>1157</v>
      </c>
      <c r="N199" s="55">
        <v>1</v>
      </c>
      <c r="O199" s="49">
        <v>42036</v>
      </c>
      <c r="P199" s="49">
        <v>42400</v>
      </c>
      <c r="Q199" s="56" t="str">
        <f>IF(H199="","",VLOOKUP(H199,#REF!,2,FALSE))</f>
        <v>Secretario General</v>
      </c>
      <c r="R199" s="51" t="s">
        <v>282</v>
      </c>
      <c r="S199" s="51" t="s">
        <v>335</v>
      </c>
      <c r="T199" s="51" t="s">
        <v>336</v>
      </c>
      <c r="U199" s="51" t="s">
        <v>337</v>
      </c>
      <c r="V199" s="51" t="s">
        <v>155</v>
      </c>
      <c r="W199" s="57" t="s">
        <v>156</v>
      </c>
      <c r="X199" s="61">
        <v>42293</v>
      </c>
      <c r="Y199" s="51" t="s">
        <v>1163</v>
      </c>
      <c r="Z199" s="50">
        <v>9</v>
      </c>
      <c r="AA199" s="62">
        <v>0.75</v>
      </c>
      <c r="AB199" s="95">
        <v>0.75</v>
      </c>
      <c r="AC199" s="50" t="s">
        <v>264</v>
      </c>
      <c r="AD199" s="51" t="s">
        <v>1164</v>
      </c>
      <c r="AE199" s="53" t="s">
        <v>160</v>
      </c>
      <c r="AF199" s="48" t="s">
        <v>149</v>
      </c>
      <c r="AG199" s="56" t="s">
        <v>133</v>
      </c>
      <c r="AH199" s="92"/>
      <c r="AI199" s="51"/>
      <c r="AJ199" s="53"/>
    </row>
    <row r="200" spans="1:36" ht="112.5" customHeight="1" x14ac:dyDescent="0.25">
      <c r="A200" s="48">
        <v>13</v>
      </c>
      <c r="B200" s="49">
        <v>41974</v>
      </c>
      <c r="C200" s="50" t="s">
        <v>274</v>
      </c>
      <c r="D200" s="51" t="s">
        <v>1115</v>
      </c>
      <c r="E200" s="49">
        <v>41974</v>
      </c>
      <c r="F200" s="50" t="s">
        <v>1211</v>
      </c>
      <c r="G200" s="52" t="s">
        <v>1208</v>
      </c>
      <c r="H200" s="53" t="s">
        <v>278</v>
      </c>
      <c r="I200" s="54" t="s">
        <v>1212</v>
      </c>
      <c r="J200" s="51" t="s">
        <v>1213</v>
      </c>
      <c r="K200" s="50">
        <v>4</v>
      </c>
      <c r="L200" s="50" t="s">
        <v>114</v>
      </c>
      <c r="M200" s="51" t="s">
        <v>1214</v>
      </c>
      <c r="N200" s="55">
        <v>1</v>
      </c>
      <c r="O200" s="49">
        <v>41883</v>
      </c>
      <c r="P200" s="49">
        <v>42247</v>
      </c>
      <c r="Q200" s="56" t="str">
        <f>IF(H200="","",VLOOKUP(H200,#REF!,2,FALSE))</f>
        <v>Secretario General</v>
      </c>
      <c r="R200" s="51" t="s">
        <v>282</v>
      </c>
      <c r="S200" s="51" t="s">
        <v>283</v>
      </c>
      <c r="T200" s="51" t="s">
        <v>284</v>
      </c>
      <c r="U200" s="51" t="s">
        <v>285</v>
      </c>
      <c r="V200" s="51" t="s">
        <v>119</v>
      </c>
      <c r="W200" s="57" t="s">
        <v>120</v>
      </c>
      <c r="X200" s="61">
        <v>42296</v>
      </c>
      <c r="Y200" s="51" t="s">
        <v>291</v>
      </c>
      <c r="Z200" s="50">
        <v>0</v>
      </c>
      <c r="AA200" s="62">
        <v>0</v>
      </c>
      <c r="AB200" s="95">
        <v>0</v>
      </c>
      <c r="AC200" s="50" t="s">
        <v>121</v>
      </c>
      <c r="AD200" s="51" t="s">
        <v>1218</v>
      </c>
      <c r="AE200" s="53" t="s">
        <v>145</v>
      </c>
      <c r="AF200" s="48" t="s">
        <v>149</v>
      </c>
      <c r="AG200" s="56" t="s">
        <v>133</v>
      </c>
      <c r="AH200" s="92"/>
      <c r="AI200" s="51"/>
      <c r="AJ200" s="53"/>
    </row>
    <row r="201" spans="1:36" ht="112.5" customHeight="1" x14ac:dyDescent="0.25">
      <c r="A201" s="48">
        <v>13</v>
      </c>
      <c r="B201" s="49">
        <v>41974</v>
      </c>
      <c r="C201" s="50" t="s">
        <v>274</v>
      </c>
      <c r="D201" s="51" t="s">
        <v>1115</v>
      </c>
      <c r="E201" s="49">
        <v>41974</v>
      </c>
      <c r="F201" s="50" t="s">
        <v>1219</v>
      </c>
      <c r="G201" s="52" t="s">
        <v>1208</v>
      </c>
      <c r="H201" s="53" t="s">
        <v>278</v>
      </c>
      <c r="I201" s="54" t="s">
        <v>1220</v>
      </c>
      <c r="J201" s="51" t="s">
        <v>1221</v>
      </c>
      <c r="K201" s="50">
        <v>1</v>
      </c>
      <c r="L201" s="50" t="s">
        <v>114</v>
      </c>
      <c r="M201" s="51" t="s">
        <v>1222</v>
      </c>
      <c r="N201" s="55">
        <v>1</v>
      </c>
      <c r="O201" s="49">
        <v>41852</v>
      </c>
      <c r="P201" s="49">
        <v>42004</v>
      </c>
      <c r="Q201" s="56" t="str">
        <f>IF(H201="","",VLOOKUP(H201,#REF!,2,FALSE))</f>
        <v>Secretario General</v>
      </c>
      <c r="R201" s="51" t="s">
        <v>282</v>
      </c>
      <c r="S201" s="51" t="s">
        <v>283</v>
      </c>
      <c r="T201" s="51" t="s">
        <v>284</v>
      </c>
      <c r="U201" s="51" t="s">
        <v>285</v>
      </c>
      <c r="V201" s="51" t="s">
        <v>119</v>
      </c>
      <c r="W201" s="57" t="s">
        <v>120</v>
      </c>
      <c r="X201" s="61"/>
      <c r="Y201" s="51"/>
      <c r="Z201" s="50"/>
      <c r="AA201" s="62" t="s">
        <v>133</v>
      </c>
      <c r="AB201" s="95" t="s">
        <v>133</v>
      </c>
      <c r="AC201" s="50" t="s">
        <v>133</v>
      </c>
      <c r="AD201" s="51"/>
      <c r="AE201" s="53"/>
      <c r="AF201" s="48" t="s">
        <v>134</v>
      </c>
      <c r="AG201" s="56" t="s">
        <v>148</v>
      </c>
      <c r="AH201" s="92"/>
      <c r="AI201" s="51"/>
      <c r="AJ201" s="53"/>
    </row>
    <row r="202" spans="1:36" ht="112.5" customHeight="1" x14ac:dyDescent="0.25">
      <c r="A202" s="48">
        <v>13</v>
      </c>
      <c r="B202" s="49">
        <v>41974</v>
      </c>
      <c r="C202" s="50" t="s">
        <v>274</v>
      </c>
      <c r="D202" s="51" t="s">
        <v>1115</v>
      </c>
      <c r="E202" s="49">
        <v>41974</v>
      </c>
      <c r="F202" s="50" t="s">
        <v>1225</v>
      </c>
      <c r="G202" s="52" t="s">
        <v>1226</v>
      </c>
      <c r="H202" s="53" t="s">
        <v>278</v>
      </c>
      <c r="I202" s="54" t="s">
        <v>1227</v>
      </c>
      <c r="J202" s="51" t="s">
        <v>1228</v>
      </c>
      <c r="K202" s="50">
        <v>1</v>
      </c>
      <c r="L202" s="50" t="s">
        <v>114</v>
      </c>
      <c r="M202" s="51" t="s">
        <v>1077</v>
      </c>
      <c r="N202" s="55">
        <v>1</v>
      </c>
      <c r="O202" s="49">
        <v>42005</v>
      </c>
      <c r="P202" s="49">
        <v>42185</v>
      </c>
      <c r="Q202" s="56" t="str">
        <f>IF(H202="","",VLOOKUP(H202,#REF!,2,FALSE))</f>
        <v>Secretario General</v>
      </c>
      <c r="R202" s="51" t="s">
        <v>282</v>
      </c>
      <c r="S202" s="51" t="s">
        <v>1174</v>
      </c>
      <c r="T202" s="51" t="s">
        <v>1175</v>
      </c>
      <c r="U202" s="51" t="s">
        <v>1176</v>
      </c>
      <c r="V202" s="51" t="s">
        <v>119</v>
      </c>
      <c r="W202" s="57" t="s">
        <v>120</v>
      </c>
      <c r="X202" s="61"/>
      <c r="Y202" s="51"/>
      <c r="Z202" s="50"/>
      <c r="AA202" s="62" t="s">
        <v>133</v>
      </c>
      <c r="AB202" s="95" t="s">
        <v>133</v>
      </c>
      <c r="AC202" s="50" t="s">
        <v>133</v>
      </c>
      <c r="AD202" s="51"/>
      <c r="AE202" s="53"/>
      <c r="AF202" s="48" t="s">
        <v>134</v>
      </c>
      <c r="AG202" s="56" t="s">
        <v>1772</v>
      </c>
      <c r="AH202" s="92"/>
      <c r="AI202" s="51"/>
      <c r="AJ202" s="53"/>
    </row>
    <row r="203" spans="1:36" ht="112.5" customHeight="1" x14ac:dyDescent="0.25">
      <c r="A203" s="48">
        <v>13</v>
      </c>
      <c r="B203" s="49">
        <v>41974</v>
      </c>
      <c r="C203" s="50" t="s">
        <v>274</v>
      </c>
      <c r="D203" s="51" t="s">
        <v>1115</v>
      </c>
      <c r="E203" s="49">
        <v>41974</v>
      </c>
      <c r="F203" s="50" t="s">
        <v>1232</v>
      </c>
      <c r="G203" s="52" t="s">
        <v>1226</v>
      </c>
      <c r="H203" s="53" t="s">
        <v>278</v>
      </c>
      <c r="I203" s="54" t="s">
        <v>1233</v>
      </c>
      <c r="J203" s="51" t="s">
        <v>1234</v>
      </c>
      <c r="K203" s="50">
        <v>3</v>
      </c>
      <c r="L203" s="50" t="s">
        <v>114</v>
      </c>
      <c r="M203" s="51" t="s">
        <v>1235</v>
      </c>
      <c r="N203" s="55">
        <v>1</v>
      </c>
      <c r="O203" s="49">
        <v>41974</v>
      </c>
      <c r="P203" s="49">
        <v>42185</v>
      </c>
      <c r="Q203" s="56" t="str">
        <f>IF(H203="","",VLOOKUP(H203,#REF!,2,FALSE))</f>
        <v>Secretario General</v>
      </c>
      <c r="R203" s="51" t="s">
        <v>282</v>
      </c>
      <c r="S203" s="51" t="s">
        <v>1145</v>
      </c>
      <c r="T203" s="51" t="s">
        <v>1146</v>
      </c>
      <c r="U203" s="51" t="s">
        <v>1147</v>
      </c>
      <c r="V203" s="51" t="s">
        <v>119</v>
      </c>
      <c r="W203" s="57" t="s">
        <v>120</v>
      </c>
      <c r="X203" s="61">
        <v>42296</v>
      </c>
      <c r="Y203" s="51" t="s">
        <v>196</v>
      </c>
      <c r="Z203" s="50">
        <v>0</v>
      </c>
      <c r="AA203" s="62">
        <v>0</v>
      </c>
      <c r="AB203" s="95">
        <v>0</v>
      </c>
      <c r="AC203" s="50" t="s">
        <v>121</v>
      </c>
      <c r="AD203" s="51" t="s">
        <v>1218</v>
      </c>
      <c r="AE203" s="53" t="s">
        <v>145</v>
      </c>
      <c r="AF203" s="48" t="s">
        <v>149</v>
      </c>
      <c r="AG203" s="56" t="s">
        <v>133</v>
      </c>
      <c r="AH203" s="92"/>
      <c r="AI203" s="51"/>
      <c r="AJ203" s="53"/>
    </row>
    <row r="204" spans="1:36" ht="112.5" customHeight="1" x14ac:dyDescent="0.25">
      <c r="A204" s="48">
        <v>13</v>
      </c>
      <c r="B204" s="49">
        <v>41974</v>
      </c>
      <c r="C204" s="50" t="s">
        <v>274</v>
      </c>
      <c r="D204" s="51" t="s">
        <v>1115</v>
      </c>
      <c r="E204" s="49">
        <v>41974</v>
      </c>
      <c r="F204" s="50" t="s">
        <v>1239</v>
      </c>
      <c r="G204" s="52" t="s">
        <v>1226</v>
      </c>
      <c r="H204" s="53" t="s">
        <v>278</v>
      </c>
      <c r="I204" s="54" t="s">
        <v>1240</v>
      </c>
      <c r="J204" s="51" t="s">
        <v>1241</v>
      </c>
      <c r="K204" s="50">
        <v>4</v>
      </c>
      <c r="L204" s="50" t="s">
        <v>114</v>
      </c>
      <c r="M204" s="51" t="s">
        <v>1077</v>
      </c>
      <c r="N204" s="55">
        <v>1</v>
      </c>
      <c r="O204" s="49">
        <v>41974</v>
      </c>
      <c r="P204" s="49">
        <v>42185</v>
      </c>
      <c r="Q204" s="56" t="str">
        <f>IF(H204="","",VLOOKUP(H204,#REF!,2,FALSE))</f>
        <v>Secretario General</v>
      </c>
      <c r="R204" s="51" t="s">
        <v>282</v>
      </c>
      <c r="S204" s="51" t="s">
        <v>1145</v>
      </c>
      <c r="T204" s="51" t="s">
        <v>1146</v>
      </c>
      <c r="U204" s="51" t="s">
        <v>1147</v>
      </c>
      <c r="V204" s="51" t="s">
        <v>119</v>
      </c>
      <c r="W204" s="57" t="s">
        <v>120</v>
      </c>
      <c r="X204" s="61">
        <v>42296</v>
      </c>
      <c r="Y204" s="51" t="s">
        <v>196</v>
      </c>
      <c r="Z204" s="50">
        <v>0</v>
      </c>
      <c r="AA204" s="62">
        <v>0</v>
      </c>
      <c r="AB204" s="95">
        <v>0</v>
      </c>
      <c r="AC204" s="50" t="s">
        <v>121</v>
      </c>
      <c r="AD204" s="51" t="s">
        <v>1244</v>
      </c>
      <c r="AE204" s="53" t="s">
        <v>1198</v>
      </c>
      <c r="AF204" s="48" t="s">
        <v>149</v>
      </c>
      <c r="AG204" s="56" t="s">
        <v>133</v>
      </c>
      <c r="AH204" s="92"/>
      <c r="AI204" s="51"/>
      <c r="AJ204" s="53"/>
    </row>
    <row r="205" spans="1:36" ht="112.5" customHeight="1" x14ac:dyDescent="0.25">
      <c r="A205" s="48">
        <v>13</v>
      </c>
      <c r="B205" s="49">
        <v>41974</v>
      </c>
      <c r="C205" s="50" t="s">
        <v>274</v>
      </c>
      <c r="D205" s="51" t="s">
        <v>1115</v>
      </c>
      <c r="E205" s="49">
        <v>41974</v>
      </c>
      <c r="F205" s="50" t="s">
        <v>1245</v>
      </c>
      <c r="G205" s="52" t="s">
        <v>1226</v>
      </c>
      <c r="H205" s="53" t="s">
        <v>278</v>
      </c>
      <c r="I205" s="54" t="s">
        <v>1246</v>
      </c>
      <c r="J205" s="51" t="s">
        <v>1247</v>
      </c>
      <c r="K205" s="50">
        <v>3</v>
      </c>
      <c r="L205" s="50" t="s">
        <v>114</v>
      </c>
      <c r="M205" s="51" t="s">
        <v>1077</v>
      </c>
      <c r="N205" s="55">
        <v>1</v>
      </c>
      <c r="O205" s="49">
        <v>41913</v>
      </c>
      <c r="P205" s="49">
        <v>42185</v>
      </c>
      <c r="Q205" s="56" t="str">
        <f>IF(H205="","",VLOOKUP(H205,#REF!,2,FALSE))</f>
        <v>Secretario General</v>
      </c>
      <c r="R205" s="51" t="s">
        <v>282</v>
      </c>
      <c r="S205" s="51" t="s">
        <v>1145</v>
      </c>
      <c r="T205" s="51" t="s">
        <v>1146</v>
      </c>
      <c r="U205" s="51" t="s">
        <v>1147</v>
      </c>
      <c r="V205" s="51" t="s">
        <v>119</v>
      </c>
      <c r="W205" s="57" t="s">
        <v>120</v>
      </c>
      <c r="X205" s="61">
        <v>42296</v>
      </c>
      <c r="Y205" s="51" t="s">
        <v>196</v>
      </c>
      <c r="Z205" s="50">
        <v>0</v>
      </c>
      <c r="AA205" s="62">
        <v>0</v>
      </c>
      <c r="AB205" s="95">
        <v>0</v>
      </c>
      <c r="AC205" s="50" t="s">
        <v>121</v>
      </c>
      <c r="AD205" s="51" t="s">
        <v>1248</v>
      </c>
      <c r="AE205" s="53" t="s">
        <v>1198</v>
      </c>
      <c r="AF205" s="48" t="s">
        <v>149</v>
      </c>
      <c r="AG205" s="56" t="s">
        <v>133</v>
      </c>
      <c r="AH205" s="92"/>
      <c r="AI205" s="51"/>
      <c r="AJ205" s="53"/>
    </row>
    <row r="206" spans="1:36" ht="112.5" customHeight="1" x14ac:dyDescent="0.25">
      <c r="A206" s="48">
        <v>13</v>
      </c>
      <c r="B206" s="49">
        <v>41974</v>
      </c>
      <c r="C206" s="50" t="s">
        <v>274</v>
      </c>
      <c r="D206" s="51" t="s">
        <v>1115</v>
      </c>
      <c r="E206" s="49">
        <v>41974</v>
      </c>
      <c r="F206" s="50" t="s">
        <v>1249</v>
      </c>
      <c r="G206" s="52" t="s">
        <v>1250</v>
      </c>
      <c r="H206" s="53" t="s">
        <v>278</v>
      </c>
      <c r="I206" s="54" t="s">
        <v>1251</v>
      </c>
      <c r="J206" s="51" t="s">
        <v>1252</v>
      </c>
      <c r="K206" s="50">
        <v>2</v>
      </c>
      <c r="L206" s="50" t="s">
        <v>114</v>
      </c>
      <c r="M206" s="51" t="s">
        <v>1253</v>
      </c>
      <c r="N206" s="55">
        <v>1</v>
      </c>
      <c r="O206" s="49">
        <v>41883</v>
      </c>
      <c r="P206" s="49">
        <v>42246</v>
      </c>
      <c r="Q206" s="56" t="str">
        <f>IF(H206="","",VLOOKUP(H206,#REF!,2,FALSE))</f>
        <v>Secretario General</v>
      </c>
      <c r="R206" s="51" t="s">
        <v>282</v>
      </c>
      <c r="S206" s="51" t="s">
        <v>1145</v>
      </c>
      <c r="T206" s="51" t="s">
        <v>1146</v>
      </c>
      <c r="U206" s="51" t="s">
        <v>1147</v>
      </c>
      <c r="V206" s="51" t="s">
        <v>119</v>
      </c>
      <c r="W206" s="57" t="s">
        <v>120</v>
      </c>
      <c r="X206" s="61">
        <v>42296</v>
      </c>
      <c r="Y206" s="51" t="s">
        <v>196</v>
      </c>
      <c r="Z206" s="50">
        <v>0</v>
      </c>
      <c r="AA206" s="62">
        <v>0</v>
      </c>
      <c r="AB206" s="95">
        <v>0</v>
      </c>
      <c r="AC206" s="50" t="s">
        <v>121</v>
      </c>
      <c r="AD206" s="51" t="s">
        <v>1254</v>
      </c>
      <c r="AE206" s="53" t="s">
        <v>1153</v>
      </c>
      <c r="AF206" s="48" t="s">
        <v>149</v>
      </c>
      <c r="AG206" s="56" t="s">
        <v>133</v>
      </c>
      <c r="AH206" s="92"/>
      <c r="AI206" s="51"/>
      <c r="AJ206" s="53"/>
    </row>
    <row r="207" spans="1:36" ht="112.5" customHeight="1" x14ac:dyDescent="0.25">
      <c r="A207" s="48">
        <v>13</v>
      </c>
      <c r="B207" s="49">
        <v>41974</v>
      </c>
      <c r="C207" s="50" t="s">
        <v>274</v>
      </c>
      <c r="D207" s="51" t="s">
        <v>1115</v>
      </c>
      <c r="E207" s="49">
        <v>41974</v>
      </c>
      <c r="F207" s="50" t="s">
        <v>1255</v>
      </c>
      <c r="G207" s="52" t="s">
        <v>1250</v>
      </c>
      <c r="H207" s="53" t="s">
        <v>278</v>
      </c>
      <c r="I207" s="54" t="s">
        <v>1256</v>
      </c>
      <c r="J207" s="51" t="s">
        <v>1257</v>
      </c>
      <c r="K207" s="50">
        <v>3</v>
      </c>
      <c r="L207" s="50" t="s">
        <v>114</v>
      </c>
      <c r="M207" s="51" t="s">
        <v>1077</v>
      </c>
      <c r="N207" s="55">
        <v>1</v>
      </c>
      <c r="O207" s="49">
        <v>41913</v>
      </c>
      <c r="P207" s="49">
        <v>42185</v>
      </c>
      <c r="Q207" s="56" t="str">
        <f>IF(H207="","",VLOOKUP(H207,#REF!,2,FALSE))</f>
        <v>Secretario General</v>
      </c>
      <c r="R207" s="51" t="s">
        <v>282</v>
      </c>
      <c r="S207" s="51" t="s">
        <v>1145</v>
      </c>
      <c r="T207" s="51" t="s">
        <v>1146</v>
      </c>
      <c r="U207" s="51" t="s">
        <v>1147</v>
      </c>
      <c r="V207" s="51" t="s">
        <v>119</v>
      </c>
      <c r="W207" s="57" t="s">
        <v>120</v>
      </c>
      <c r="X207" s="61">
        <v>42296</v>
      </c>
      <c r="Y207" s="51" t="s">
        <v>196</v>
      </c>
      <c r="Z207" s="50">
        <v>0</v>
      </c>
      <c r="AA207" s="62">
        <v>0</v>
      </c>
      <c r="AB207" s="95">
        <v>0</v>
      </c>
      <c r="AC207" s="50" t="s">
        <v>121</v>
      </c>
      <c r="AD207" s="51" t="s">
        <v>1259</v>
      </c>
      <c r="AE207" s="53" t="s">
        <v>1198</v>
      </c>
      <c r="AF207" s="48" t="s">
        <v>149</v>
      </c>
      <c r="AG207" s="56" t="s">
        <v>133</v>
      </c>
      <c r="AH207" s="92"/>
      <c r="AI207" s="51"/>
      <c r="AJ207" s="53"/>
    </row>
    <row r="208" spans="1:36" ht="112.5" customHeight="1" x14ac:dyDescent="0.25">
      <c r="A208" s="48">
        <v>14</v>
      </c>
      <c r="B208" s="49">
        <v>41877</v>
      </c>
      <c r="C208" s="50" t="s">
        <v>108</v>
      </c>
      <c r="D208" s="51" t="s">
        <v>1260</v>
      </c>
      <c r="E208" s="49">
        <v>41877</v>
      </c>
      <c r="F208" s="50">
        <v>1</v>
      </c>
      <c r="G208" s="65" t="s">
        <v>1261</v>
      </c>
      <c r="H208" s="53" t="s">
        <v>464</v>
      </c>
      <c r="I208" s="54" t="s">
        <v>1262</v>
      </c>
      <c r="J208" s="51" t="s">
        <v>1263</v>
      </c>
      <c r="K208" s="50">
        <v>1</v>
      </c>
      <c r="L208" s="50" t="s">
        <v>173</v>
      </c>
      <c r="M208" s="51" t="s">
        <v>1077</v>
      </c>
      <c r="N208" s="55">
        <v>1</v>
      </c>
      <c r="O208" s="49">
        <v>41891</v>
      </c>
      <c r="P208" s="49">
        <v>41901</v>
      </c>
      <c r="Q208" s="56" t="str">
        <f>IF(H208="","",VLOOKUP(H208,#REF!,2,FALSE))</f>
        <v xml:space="preserve">Subdirector Administrativo </v>
      </c>
      <c r="R208" s="51" t="s">
        <v>138</v>
      </c>
      <c r="S208" s="51" t="s">
        <v>1081</v>
      </c>
      <c r="T208" s="51" t="s">
        <v>1264</v>
      </c>
      <c r="U208" s="51" t="s">
        <v>1265</v>
      </c>
      <c r="V208" s="51" t="s">
        <v>119</v>
      </c>
      <c r="W208" s="57" t="s">
        <v>120</v>
      </c>
      <c r="X208" s="61"/>
      <c r="Y208" s="51"/>
      <c r="Z208" s="50"/>
      <c r="AA208" s="62" t="s">
        <v>133</v>
      </c>
      <c r="AB208" s="95" t="s">
        <v>133</v>
      </c>
      <c r="AC208" s="50" t="s">
        <v>133</v>
      </c>
      <c r="AD208" s="51"/>
      <c r="AE208" s="53"/>
      <c r="AF208" s="48" t="s">
        <v>134</v>
      </c>
      <c r="AG208" s="56" t="s">
        <v>160</v>
      </c>
      <c r="AH208" s="92" t="s">
        <v>236</v>
      </c>
      <c r="AI208" s="51" t="s">
        <v>160</v>
      </c>
      <c r="AJ208" s="53"/>
    </row>
    <row r="209" spans="1:36" ht="112.5" customHeight="1" x14ac:dyDescent="0.25">
      <c r="A209" s="48">
        <v>14</v>
      </c>
      <c r="B209" s="49">
        <v>41877</v>
      </c>
      <c r="C209" s="50" t="s">
        <v>108</v>
      </c>
      <c r="D209" s="51" t="s">
        <v>1260</v>
      </c>
      <c r="E209" s="49">
        <v>41877</v>
      </c>
      <c r="F209" s="50">
        <v>1</v>
      </c>
      <c r="G209" s="65" t="s">
        <v>1268</v>
      </c>
      <c r="H209" s="53" t="s">
        <v>464</v>
      </c>
      <c r="I209" s="54" t="s">
        <v>1269</v>
      </c>
      <c r="J209" s="51" t="s">
        <v>1270</v>
      </c>
      <c r="K209" s="50">
        <v>1</v>
      </c>
      <c r="L209" s="50" t="s">
        <v>173</v>
      </c>
      <c r="M209" s="51" t="s">
        <v>1077</v>
      </c>
      <c r="N209" s="55">
        <v>1</v>
      </c>
      <c r="O209" s="49">
        <v>41891</v>
      </c>
      <c r="P209" s="49">
        <v>41901</v>
      </c>
      <c r="Q209" s="56" t="str">
        <f>IF(H209="","",VLOOKUP(H209,#REF!,2,FALSE))</f>
        <v xml:space="preserve">Subdirector Administrativo </v>
      </c>
      <c r="R209" s="51" t="s">
        <v>138</v>
      </c>
      <c r="S209" s="51" t="s">
        <v>1081</v>
      </c>
      <c r="T209" s="51" t="s">
        <v>1264</v>
      </c>
      <c r="U209" s="51" t="s">
        <v>1265</v>
      </c>
      <c r="V209" s="51" t="s">
        <v>119</v>
      </c>
      <c r="W209" s="57" t="s">
        <v>120</v>
      </c>
      <c r="X209" s="61"/>
      <c r="Y209" s="51"/>
      <c r="Z209" s="50"/>
      <c r="AA209" s="62" t="s">
        <v>133</v>
      </c>
      <c r="AB209" s="95" t="s">
        <v>133</v>
      </c>
      <c r="AC209" s="50" t="s">
        <v>133</v>
      </c>
      <c r="AD209" s="51"/>
      <c r="AE209" s="53"/>
      <c r="AF209" s="48" t="s">
        <v>134</v>
      </c>
      <c r="AG209" s="56" t="s">
        <v>160</v>
      </c>
      <c r="AH209" s="92" t="s">
        <v>236</v>
      </c>
      <c r="AI209" s="51" t="s">
        <v>160</v>
      </c>
      <c r="AJ209" s="53"/>
    </row>
    <row r="210" spans="1:36" ht="112.5" customHeight="1" x14ac:dyDescent="0.25">
      <c r="A210" s="48">
        <v>14</v>
      </c>
      <c r="B210" s="49">
        <v>41877</v>
      </c>
      <c r="C210" s="50" t="s">
        <v>108</v>
      </c>
      <c r="D210" s="51" t="s">
        <v>1260</v>
      </c>
      <c r="E210" s="49">
        <v>41877</v>
      </c>
      <c r="F210" s="50">
        <v>1</v>
      </c>
      <c r="G210" s="65" t="s">
        <v>1273</v>
      </c>
      <c r="H210" s="53" t="s">
        <v>464</v>
      </c>
      <c r="I210" s="54" t="s">
        <v>1274</v>
      </c>
      <c r="J210" s="51" t="s">
        <v>1275</v>
      </c>
      <c r="K210" s="50">
        <v>1</v>
      </c>
      <c r="L210" s="50" t="s">
        <v>173</v>
      </c>
      <c r="M210" s="51" t="s">
        <v>1077</v>
      </c>
      <c r="N210" s="55">
        <v>1</v>
      </c>
      <c r="O210" s="49">
        <v>41891</v>
      </c>
      <c r="P210" s="49">
        <v>41901</v>
      </c>
      <c r="Q210" s="56" t="str">
        <f>IF(H210="","",VLOOKUP(H210,#REF!,2,FALSE))</f>
        <v xml:space="preserve">Subdirector Administrativo </v>
      </c>
      <c r="R210" s="51" t="s">
        <v>138</v>
      </c>
      <c r="S210" s="51" t="s">
        <v>1081</v>
      </c>
      <c r="T210" s="51" t="s">
        <v>1264</v>
      </c>
      <c r="U210" s="51" t="s">
        <v>1265</v>
      </c>
      <c r="V210" s="51" t="s">
        <v>119</v>
      </c>
      <c r="W210" s="57" t="s">
        <v>120</v>
      </c>
      <c r="X210" s="61"/>
      <c r="Y210" s="51"/>
      <c r="Z210" s="50"/>
      <c r="AA210" s="62" t="s">
        <v>133</v>
      </c>
      <c r="AB210" s="95" t="s">
        <v>133</v>
      </c>
      <c r="AC210" s="50" t="s">
        <v>133</v>
      </c>
      <c r="AD210" s="51"/>
      <c r="AE210" s="53"/>
      <c r="AF210" s="48" t="s">
        <v>134</v>
      </c>
      <c r="AG210" s="56" t="s">
        <v>160</v>
      </c>
      <c r="AH210" s="92" t="s">
        <v>236</v>
      </c>
      <c r="AI210" s="51" t="s">
        <v>160</v>
      </c>
      <c r="AJ210" s="53"/>
    </row>
    <row r="211" spans="1:36" ht="112.5" customHeight="1" x14ac:dyDescent="0.25">
      <c r="A211" s="48">
        <v>14</v>
      </c>
      <c r="B211" s="49">
        <v>41877</v>
      </c>
      <c r="C211" s="50" t="s">
        <v>108</v>
      </c>
      <c r="D211" s="51" t="s">
        <v>1260</v>
      </c>
      <c r="E211" s="49">
        <v>41877</v>
      </c>
      <c r="F211" s="50">
        <v>1</v>
      </c>
      <c r="G211" s="65" t="s">
        <v>1278</v>
      </c>
      <c r="H211" s="53" t="s">
        <v>464</v>
      </c>
      <c r="I211" s="54" t="s">
        <v>1279</v>
      </c>
      <c r="J211" s="51" t="s">
        <v>1280</v>
      </c>
      <c r="K211" s="50">
        <v>1</v>
      </c>
      <c r="L211" s="50" t="s">
        <v>173</v>
      </c>
      <c r="M211" s="51" t="s">
        <v>1077</v>
      </c>
      <c r="N211" s="55">
        <v>1</v>
      </c>
      <c r="O211" s="49">
        <v>41891</v>
      </c>
      <c r="P211" s="49">
        <v>41901</v>
      </c>
      <c r="Q211" s="56" t="str">
        <f>IF(H211="","",VLOOKUP(H211,#REF!,2,FALSE))</f>
        <v xml:space="preserve">Subdirector Administrativo </v>
      </c>
      <c r="R211" s="51" t="s">
        <v>138</v>
      </c>
      <c r="S211" s="51" t="s">
        <v>1081</v>
      </c>
      <c r="T211" s="51" t="s">
        <v>1264</v>
      </c>
      <c r="U211" s="51" t="s">
        <v>1265</v>
      </c>
      <c r="V211" s="51" t="s">
        <v>119</v>
      </c>
      <c r="W211" s="57" t="s">
        <v>120</v>
      </c>
      <c r="X211" s="61"/>
      <c r="Y211" s="51"/>
      <c r="Z211" s="50"/>
      <c r="AA211" s="62" t="s">
        <v>133</v>
      </c>
      <c r="AB211" s="95" t="s">
        <v>133</v>
      </c>
      <c r="AC211" s="50" t="s">
        <v>133</v>
      </c>
      <c r="AD211" s="51"/>
      <c r="AE211" s="53"/>
      <c r="AF211" s="48" t="s">
        <v>134</v>
      </c>
      <c r="AG211" s="56" t="s">
        <v>160</v>
      </c>
      <c r="AH211" s="92" t="s">
        <v>236</v>
      </c>
      <c r="AI211" s="51" t="s">
        <v>160</v>
      </c>
      <c r="AJ211" s="53"/>
    </row>
    <row r="212" spans="1:36" ht="112.5" customHeight="1" x14ac:dyDescent="0.25">
      <c r="A212" s="48">
        <v>15</v>
      </c>
      <c r="B212" s="49">
        <v>42058</v>
      </c>
      <c r="C212" s="50" t="s">
        <v>108</v>
      </c>
      <c r="D212" s="51" t="s">
        <v>1283</v>
      </c>
      <c r="E212" s="49">
        <v>42020</v>
      </c>
      <c r="F212" s="50">
        <v>1</v>
      </c>
      <c r="G212" s="65" t="s">
        <v>1284</v>
      </c>
      <c r="H212" s="53" t="s">
        <v>330</v>
      </c>
      <c r="I212" s="54" t="s">
        <v>1285</v>
      </c>
      <c r="J212" s="51" t="s">
        <v>1286</v>
      </c>
      <c r="K212" s="50">
        <v>4</v>
      </c>
      <c r="L212" s="50" t="s">
        <v>173</v>
      </c>
      <c r="M212" s="51" t="s">
        <v>1287</v>
      </c>
      <c r="N212" s="55">
        <v>1</v>
      </c>
      <c r="O212" s="49">
        <v>42095</v>
      </c>
      <c r="P212" s="49">
        <v>42400</v>
      </c>
      <c r="Q212" s="56" t="str">
        <f>IF(H212="","",VLOOKUP(H212,#REF!,2,FALSE))</f>
        <v>Gerente General</v>
      </c>
      <c r="R212" s="51" t="s">
        <v>334</v>
      </c>
      <c r="S212" s="51" t="s">
        <v>335</v>
      </c>
      <c r="T212" s="51" t="s">
        <v>336</v>
      </c>
      <c r="U212" s="51" t="s">
        <v>337</v>
      </c>
      <c r="V212" s="51" t="s">
        <v>119</v>
      </c>
      <c r="W212" s="57" t="s">
        <v>120</v>
      </c>
      <c r="X212" s="61">
        <v>42293</v>
      </c>
      <c r="Y212" s="51" t="s">
        <v>196</v>
      </c>
      <c r="Z212" s="50">
        <v>0</v>
      </c>
      <c r="AA212" s="62">
        <v>0</v>
      </c>
      <c r="AB212" s="95">
        <v>0</v>
      </c>
      <c r="AC212" s="50" t="s">
        <v>121</v>
      </c>
      <c r="AD212" s="51" t="s">
        <v>1289</v>
      </c>
      <c r="AE212" s="53" t="s">
        <v>160</v>
      </c>
      <c r="AF212" s="48" t="s">
        <v>149</v>
      </c>
      <c r="AG212" s="56" t="s">
        <v>133</v>
      </c>
      <c r="AH212" s="92"/>
      <c r="AI212" s="51"/>
      <c r="AJ212" s="53"/>
    </row>
    <row r="213" spans="1:36" ht="112.5" customHeight="1" x14ac:dyDescent="0.25">
      <c r="A213" s="48">
        <v>15</v>
      </c>
      <c r="B213" s="49">
        <v>42058</v>
      </c>
      <c r="C213" s="50" t="s">
        <v>108</v>
      </c>
      <c r="D213" s="51" t="s">
        <v>1283</v>
      </c>
      <c r="E213" s="49">
        <v>42020</v>
      </c>
      <c r="F213" s="50">
        <v>2</v>
      </c>
      <c r="G213" s="65" t="s">
        <v>1290</v>
      </c>
      <c r="H213" s="53" t="s">
        <v>330</v>
      </c>
      <c r="I213" s="54" t="s">
        <v>1291</v>
      </c>
      <c r="J213" s="51" t="s">
        <v>1292</v>
      </c>
      <c r="K213" s="50">
        <v>4</v>
      </c>
      <c r="L213" s="50" t="s">
        <v>173</v>
      </c>
      <c r="M213" s="51" t="s">
        <v>1287</v>
      </c>
      <c r="N213" s="55">
        <v>1</v>
      </c>
      <c r="O213" s="49">
        <v>42095</v>
      </c>
      <c r="P213" s="49">
        <v>42400</v>
      </c>
      <c r="Q213" s="56" t="str">
        <f>IF(H213="","",VLOOKUP(H213,#REF!,2,FALSE))</f>
        <v>Gerente General</v>
      </c>
      <c r="R213" s="51" t="s">
        <v>334</v>
      </c>
      <c r="S213" s="51" t="s">
        <v>335</v>
      </c>
      <c r="T213" s="51" t="s">
        <v>336</v>
      </c>
      <c r="U213" s="51" t="s">
        <v>337</v>
      </c>
      <c r="V213" s="51" t="s">
        <v>119</v>
      </c>
      <c r="W213" s="57" t="s">
        <v>120</v>
      </c>
      <c r="X213" s="61">
        <v>42293</v>
      </c>
      <c r="Y213" s="51" t="s">
        <v>1295</v>
      </c>
      <c r="Z213" s="62">
        <v>2.5</v>
      </c>
      <c r="AA213" s="62">
        <v>0.625</v>
      </c>
      <c r="AB213" s="95">
        <v>0.625</v>
      </c>
      <c r="AC213" s="50" t="s">
        <v>121</v>
      </c>
      <c r="AD213" s="51" t="s">
        <v>1296</v>
      </c>
      <c r="AE213" s="53" t="s">
        <v>160</v>
      </c>
      <c r="AF213" s="48" t="s">
        <v>149</v>
      </c>
      <c r="AG213" s="56" t="s">
        <v>133</v>
      </c>
      <c r="AH213" s="92"/>
      <c r="AI213" s="51"/>
      <c r="AJ213" s="53"/>
    </row>
    <row r="214" spans="1:36" ht="112.5" customHeight="1" x14ac:dyDescent="0.25">
      <c r="A214" s="48">
        <v>15</v>
      </c>
      <c r="B214" s="49">
        <v>42058</v>
      </c>
      <c r="C214" s="50" t="s">
        <v>108</v>
      </c>
      <c r="D214" s="51" t="s">
        <v>1283</v>
      </c>
      <c r="E214" s="49">
        <v>42020</v>
      </c>
      <c r="F214" s="50">
        <v>3</v>
      </c>
      <c r="G214" s="65" t="s">
        <v>1297</v>
      </c>
      <c r="H214" s="53" t="s">
        <v>330</v>
      </c>
      <c r="I214" s="54" t="s">
        <v>1298</v>
      </c>
      <c r="J214" s="51" t="s">
        <v>1299</v>
      </c>
      <c r="K214" s="50">
        <v>1</v>
      </c>
      <c r="L214" s="50" t="s">
        <v>173</v>
      </c>
      <c r="M214" s="51" t="s">
        <v>1300</v>
      </c>
      <c r="N214" s="55">
        <v>1</v>
      </c>
      <c r="O214" s="49">
        <v>42078</v>
      </c>
      <c r="P214" s="49">
        <v>42170</v>
      </c>
      <c r="Q214" s="56" t="str">
        <f>IF(H214="","",VLOOKUP(H214,#REF!,2,FALSE))</f>
        <v>Gerente General</v>
      </c>
      <c r="R214" s="51" t="s">
        <v>334</v>
      </c>
      <c r="S214" s="51" t="s">
        <v>335</v>
      </c>
      <c r="T214" s="51" t="s">
        <v>336</v>
      </c>
      <c r="U214" s="51" t="s">
        <v>337</v>
      </c>
      <c r="V214" s="51" t="s">
        <v>119</v>
      </c>
      <c r="W214" s="57" t="s">
        <v>120</v>
      </c>
      <c r="X214" s="61">
        <v>42293</v>
      </c>
      <c r="Y214" s="51" t="s">
        <v>196</v>
      </c>
      <c r="Z214" s="50">
        <v>0</v>
      </c>
      <c r="AA214" s="62">
        <v>0</v>
      </c>
      <c r="AB214" s="95">
        <v>0.5</v>
      </c>
      <c r="AC214" s="50" t="s">
        <v>121</v>
      </c>
      <c r="AD214" s="51" t="s">
        <v>1303</v>
      </c>
      <c r="AE214" s="53" t="s">
        <v>160</v>
      </c>
      <c r="AF214" s="48" t="s">
        <v>149</v>
      </c>
      <c r="AG214" s="56" t="s">
        <v>133</v>
      </c>
      <c r="AH214" s="92"/>
      <c r="AI214" s="51"/>
      <c r="AJ214" s="53"/>
    </row>
    <row r="215" spans="1:36" ht="112.5" customHeight="1" x14ac:dyDescent="0.25">
      <c r="A215" s="48">
        <v>15</v>
      </c>
      <c r="B215" s="49">
        <v>42058</v>
      </c>
      <c r="C215" s="50" t="s">
        <v>108</v>
      </c>
      <c r="D215" s="51" t="s">
        <v>1283</v>
      </c>
      <c r="E215" s="49">
        <v>42020</v>
      </c>
      <c r="F215" s="50">
        <v>4</v>
      </c>
      <c r="G215" s="65" t="s">
        <v>1304</v>
      </c>
      <c r="H215" s="53" t="s">
        <v>330</v>
      </c>
      <c r="I215" s="54" t="s">
        <v>1305</v>
      </c>
      <c r="J215" s="51" t="s">
        <v>1306</v>
      </c>
      <c r="K215" s="50">
        <v>4</v>
      </c>
      <c r="L215" s="50" t="s">
        <v>173</v>
      </c>
      <c r="M215" s="51" t="s">
        <v>1307</v>
      </c>
      <c r="N215" s="55">
        <v>1</v>
      </c>
      <c r="O215" s="49">
        <v>42109</v>
      </c>
      <c r="P215" s="49">
        <v>42384</v>
      </c>
      <c r="Q215" s="56" t="str">
        <f>IF(H215="","",VLOOKUP(H215,#REF!,2,FALSE))</f>
        <v>Gerente General</v>
      </c>
      <c r="R215" s="51" t="s">
        <v>334</v>
      </c>
      <c r="S215" s="51" t="s">
        <v>335</v>
      </c>
      <c r="T215" s="51" t="s">
        <v>336</v>
      </c>
      <c r="U215" s="51" t="s">
        <v>337</v>
      </c>
      <c r="V215" s="51" t="s">
        <v>119</v>
      </c>
      <c r="W215" s="57" t="s">
        <v>120</v>
      </c>
      <c r="X215" s="61">
        <v>42293</v>
      </c>
      <c r="Y215" s="51" t="s">
        <v>1309</v>
      </c>
      <c r="Z215" s="50">
        <v>1</v>
      </c>
      <c r="AA215" s="62">
        <v>0.25</v>
      </c>
      <c r="AB215" s="95">
        <v>0.25</v>
      </c>
      <c r="AC215" s="50" t="s">
        <v>121</v>
      </c>
      <c r="AD215" s="51" t="s">
        <v>1310</v>
      </c>
      <c r="AE215" s="53" t="s">
        <v>160</v>
      </c>
      <c r="AF215" s="48" t="s">
        <v>149</v>
      </c>
      <c r="AG215" s="56" t="s">
        <v>133</v>
      </c>
      <c r="AH215" s="92"/>
      <c r="AI215" s="51"/>
      <c r="AJ215" s="53"/>
    </row>
    <row r="216" spans="1:36" ht="112.5" customHeight="1" x14ac:dyDescent="0.25">
      <c r="A216" s="48">
        <v>15</v>
      </c>
      <c r="B216" s="49">
        <v>42058</v>
      </c>
      <c r="C216" s="50" t="s">
        <v>108</v>
      </c>
      <c r="D216" s="51" t="s">
        <v>1283</v>
      </c>
      <c r="E216" s="49">
        <v>42020</v>
      </c>
      <c r="F216" s="50">
        <v>5</v>
      </c>
      <c r="G216" s="65" t="s">
        <v>1311</v>
      </c>
      <c r="H216" s="53" t="s">
        <v>330</v>
      </c>
      <c r="I216" s="54" t="s">
        <v>1312</v>
      </c>
      <c r="J216" s="51" t="s">
        <v>1313</v>
      </c>
      <c r="K216" s="50">
        <v>1</v>
      </c>
      <c r="L216" s="50" t="s">
        <v>1314</v>
      </c>
      <c r="M216" s="51" t="s">
        <v>1315</v>
      </c>
      <c r="N216" s="55">
        <v>1</v>
      </c>
      <c r="O216" s="49">
        <v>42078</v>
      </c>
      <c r="P216" s="49">
        <v>42170</v>
      </c>
      <c r="Q216" s="56" t="str">
        <f>IF(H216="","",VLOOKUP(H216,#REF!,2,FALSE))</f>
        <v>Gerente General</v>
      </c>
      <c r="R216" s="51" t="s">
        <v>334</v>
      </c>
      <c r="S216" s="51" t="s">
        <v>335</v>
      </c>
      <c r="T216" s="51" t="s">
        <v>336</v>
      </c>
      <c r="U216" s="51" t="s">
        <v>337</v>
      </c>
      <c r="V216" s="51" t="s">
        <v>155</v>
      </c>
      <c r="W216" s="57" t="s">
        <v>156</v>
      </c>
      <c r="X216" s="61"/>
      <c r="Y216" s="51"/>
      <c r="Z216" s="50"/>
      <c r="AA216" s="62" t="s">
        <v>133</v>
      </c>
      <c r="AB216" s="95" t="s">
        <v>133</v>
      </c>
      <c r="AC216" s="50" t="s">
        <v>133</v>
      </c>
      <c r="AD216" s="51"/>
      <c r="AE216" s="53"/>
      <c r="AF216" s="48" t="s">
        <v>134</v>
      </c>
      <c r="AG216" s="56" t="s">
        <v>160</v>
      </c>
      <c r="AH216" s="92" t="s">
        <v>236</v>
      </c>
      <c r="AI216" s="51" t="s">
        <v>160</v>
      </c>
      <c r="AJ216" s="53"/>
    </row>
    <row r="217" spans="1:36" ht="112.5" customHeight="1" x14ac:dyDescent="0.25">
      <c r="A217" s="48">
        <v>15</v>
      </c>
      <c r="B217" s="49">
        <v>42058</v>
      </c>
      <c r="C217" s="50" t="s">
        <v>108</v>
      </c>
      <c r="D217" s="51" t="s">
        <v>1283</v>
      </c>
      <c r="E217" s="49">
        <v>42020</v>
      </c>
      <c r="F217" s="50">
        <v>6</v>
      </c>
      <c r="G217" s="65" t="s">
        <v>1318</v>
      </c>
      <c r="H217" s="53" t="s">
        <v>330</v>
      </c>
      <c r="I217" s="54" t="s">
        <v>1319</v>
      </c>
      <c r="J217" s="51" t="s">
        <v>1320</v>
      </c>
      <c r="K217" s="50">
        <v>1</v>
      </c>
      <c r="L217" s="50" t="s">
        <v>1314</v>
      </c>
      <c r="M217" s="51" t="s">
        <v>1321</v>
      </c>
      <c r="N217" s="55">
        <v>1</v>
      </c>
      <c r="O217" s="49">
        <v>42078</v>
      </c>
      <c r="P217" s="49">
        <v>42139</v>
      </c>
      <c r="Q217" s="56" t="str">
        <f>IF(H217="","",VLOOKUP(H217,#REF!,2,FALSE))</f>
        <v>Gerente General</v>
      </c>
      <c r="R217" s="51" t="s">
        <v>334</v>
      </c>
      <c r="S217" s="51" t="s">
        <v>335</v>
      </c>
      <c r="T217" s="51" t="s">
        <v>336</v>
      </c>
      <c r="U217" s="51" t="s">
        <v>337</v>
      </c>
      <c r="V217" s="51" t="s">
        <v>119</v>
      </c>
      <c r="W217" s="57" t="s">
        <v>120</v>
      </c>
      <c r="X217" s="61">
        <v>42293</v>
      </c>
      <c r="Y217" s="51" t="s">
        <v>1322</v>
      </c>
      <c r="Z217" s="62">
        <v>0.5</v>
      </c>
      <c r="AA217" s="62">
        <v>0.5</v>
      </c>
      <c r="AB217" s="95">
        <v>0.5</v>
      </c>
      <c r="AC217" s="50" t="s">
        <v>121</v>
      </c>
      <c r="AD217" s="51" t="s">
        <v>1323</v>
      </c>
      <c r="AE217" s="53" t="s">
        <v>160</v>
      </c>
      <c r="AF217" s="48" t="s">
        <v>149</v>
      </c>
      <c r="AG217" s="56" t="s">
        <v>133</v>
      </c>
      <c r="AH217" s="92"/>
      <c r="AI217" s="51"/>
      <c r="AJ217" s="53"/>
    </row>
    <row r="218" spans="1:36" ht="112.5" customHeight="1" x14ac:dyDescent="0.25">
      <c r="A218" s="48">
        <v>15</v>
      </c>
      <c r="B218" s="49">
        <v>42059</v>
      </c>
      <c r="C218" s="50" t="s">
        <v>108</v>
      </c>
      <c r="D218" s="51" t="s">
        <v>1283</v>
      </c>
      <c r="E218" s="49">
        <v>42021</v>
      </c>
      <c r="F218" s="50">
        <v>7</v>
      </c>
      <c r="G218" s="65" t="s">
        <v>1318</v>
      </c>
      <c r="H218" s="53" t="s">
        <v>330</v>
      </c>
      <c r="I218" s="54" t="s">
        <v>1319</v>
      </c>
      <c r="J218" s="51" t="s">
        <v>1324</v>
      </c>
      <c r="K218" s="50">
        <v>2</v>
      </c>
      <c r="L218" s="50" t="s">
        <v>1314</v>
      </c>
      <c r="M218" s="51" t="s">
        <v>1325</v>
      </c>
      <c r="N218" s="55">
        <v>1</v>
      </c>
      <c r="O218" s="49">
        <v>42109</v>
      </c>
      <c r="P218" s="49">
        <v>42384</v>
      </c>
      <c r="Q218" s="56" t="str">
        <f>IF(H218="","",VLOOKUP(H218,#REF!,2,FALSE))</f>
        <v>Gerente General</v>
      </c>
      <c r="R218" s="51" t="s">
        <v>334</v>
      </c>
      <c r="S218" s="51" t="s">
        <v>1326</v>
      </c>
      <c r="T218" s="51" t="s">
        <v>1327</v>
      </c>
      <c r="U218" s="51" t="s">
        <v>1328</v>
      </c>
      <c r="V218" s="51" t="s">
        <v>1005</v>
      </c>
      <c r="W218" s="57" t="s">
        <v>120</v>
      </c>
      <c r="X218" s="61">
        <v>42297</v>
      </c>
      <c r="Y218" s="51" t="s">
        <v>1329</v>
      </c>
      <c r="Z218" s="50">
        <v>2</v>
      </c>
      <c r="AA218" s="62">
        <v>1</v>
      </c>
      <c r="AB218" s="95">
        <v>1</v>
      </c>
      <c r="AC218" s="50" t="s">
        <v>130</v>
      </c>
      <c r="AD218" s="51" t="s">
        <v>1330</v>
      </c>
      <c r="AE218" s="53" t="s">
        <v>1331</v>
      </c>
      <c r="AF218" s="48" t="s">
        <v>134</v>
      </c>
      <c r="AG218" s="56" t="s">
        <v>1773</v>
      </c>
      <c r="AH218" s="92"/>
      <c r="AI218" s="51"/>
      <c r="AJ218" s="53"/>
    </row>
    <row r="219" spans="1:36" ht="112.5" customHeight="1" x14ac:dyDescent="0.25">
      <c r="A219" s="48">
        <v>15</v>
      </c>
      <c r="B219" s="49">
        <v>42058</v>
      </c>
      <c r="C219" s="50" t="s">
        <v>108</v>
      </c>
      <c r="D219" s="51" t="s">
        <v>1283</v>
      </c>
      <c r="E219" s="49">
        <v>42020</v>
      </c>
      <c r="F219" s="50">
        <v>8</v>
      </c>
      <c r="G219" s="65" t="s">
        <v>1332</v>
      </c>
      <c r="H219" s="53" t="s">
        <v>330</v>
      </c>
      <c r="I219" s="54" t="s">
        <v>1312</v>
      </c>
      <c r="J219" s="51" t="s">
        <v>1313</v>
      </c>
      <c r="K219" s="50">
        <v>1</v>
      </c>
      <c r="L219" s="50" t="s">
        <v>1314</v>
      </c>
      <c r="M219" s="51" t="s">
        <v>1315</v>
      </c>
      <c r="N219" s="55">
        <v>1</v>
      </c>
      <c r="O219" s="49">
        <v>42078</v>
      </c>
      <c r="P219" s="49">
        <v>42170</v>
      </c>
      <c r="Q219" s="56" t="str">
        <f>IF(H219="","",VLOOKUP(H219,#REF!,2,FALSE))</f>
        <v>Gerente General</v>
      </c>
      <c r="R219" s="51" t="s">
        <v>334</v>
      </c>
      <c r="S219" s="51" t="s">
        <v>335</v>
      </c>
      <c r="T219" s="51" t="s">
        <v>336</v>
      </c>
      <c r="U219" s="51" t="s">
        <v>337</v>
      </c>
      <c r="V219" s="51" t="s">
        <v>155</v>
      </c>
      <c r="W219" s="57" t="s">
        <v>156</v>
      </c>
      <c r="X219" s="61"/>
      <c r="Y219" s="51"/>
      <c r="Z219" s="50"/>
      <c r="AA219" s="62" t="s">
        <v>133</v>
      </c>
      <c r="AB219" s="95" t="s">
        <v>133</v>
      </c>
      <c r="AC219" s="50" t="s">
        <v>133</v>
      </c>
      <c r="AD219" s="51"/>
      <c r="AE219" s="53"/>
      <c r="AF219" s="48" t="s">
        <v>134</v>
      </c>
      <c r="AG219" s="56" t="s">
        <v>160</v>
      </c>
      <c r="AH219" s="92" t="s">
        <v>236</v>
      </c>
      <c r="AI219" s="51" t="s">
        <v>160</v>
      </c>
      <c r="AJ219" s="53"/>
    </row>
    <row r="220" spans="1:36" ht="112.5" customHeight="1" x14ac:dyDescent="0.25">
      <c r="A220" s="48">
        <v>15</v>
      </c>
      <c r="B220" s="49">
        <v>42058</v>
      </c>
      <c r="C220" s="50" t="s">
        <v>108</v>
      </c>
      <c r="D220" s="51" t="s">
        <v>1283</v>
      </c>
      <c r="E220" s="49">
        <v>42020</v>
      </c>
      <c r="F220" s="50">
        <v>9</v>
      </c>
      <c r="G220" s="65" t="s">
        <v>1334</v>
      </c>
      <c r="H220" s="53" t="s">
        <v>330</v>
      </c>
      <c r="I220" s="54" t="s">
        <v>1335</v>
      </c>
      <c r="J220" s="51" t="s">
        <v>1336</v>
      </c>
      <c r="K220" s="50">
        <v>1</v>
      </c>
      <c r="L220" s="50" t="s">
        <v>1314</v>
      </c>
      <c r="M220" s="51" t="s">
        <v>1337</v>
      </c>
      <c r="N220" s="55">
        <v>1</v>
      </c>
      <c r="O220" s="49">
        <v>42078</v>
      </c>
      <c r="P220" s="49">
        <v>42170</v>
      </c>
      <c r="Q220" s="56" t="str">
        <f>IF(H220="","",VLOOKUP(H220,#REF!,2,FALSE))</f>
        <v>Gerente General</v>
      </c>
      <c r="R220" s="51" t="s">
        <v>334</v>
      </c>
      <c r="S220" s="51" t="s">
        <v>335</v>
      </c>
      <c r="T220" s="51" t="s">
        <v>336</v>
      </c>
      <c r="U220" s="51" t="s">
        <v>337</v>
      </c>
      <c r="V220" s="51" t="s">
        <v>119</v>
      </c>
      <c r="W220" s="57" t="s">
        <v>120</v>
      </c>
      <c r="X220" s="61">
        <v>42293</v>
      </c>
      <c r="Y220" s="51" t="s">
        <v>1340</v>
      </c>
      <c r="Z220" s="50">
        <v>1</v>
      </c>
      <c r="AA220" s="62">
        <v>1</v>
      </c>
      <c r="AB220" s="95">
        <v>1</v>
      </c>
      <c r="AC220" s="50" t="s">
        <v>130</v>
      </c>
      <c r="AD220" s="51" t="s">
        <v>1341</v>
      </c>
      <c r="AE220" s="53" t="s">
        <v>160</v>
      </c>
      <c r="AF220" s="48" t="s">
        <v>134</v>
      </c>
      <c r="AG220" s="56" t="s">
        <v>160</v>
      </c>
      <c r="AH220" s="92"/>
      <c r="AI220" s="51"/>
      <c r="AJ220" s="53"/>
    </row>
    <row r="221" spans="1:36" ht="112.5" customHeight="1" x14ac:dyDescent="0.25">
      <c r="A221" s="48">
        <v>16</v>
      </c>
      <c r="B221" s="49">
        <v>42130</v>
      </c>
      <c r="C221" s="50" t="s">
        <v>108</v>
      </c>
      <c r="D221" s="51" t="s">
        <v>1342</v>
      </c>
      <c r="E221" s="49">
        <v>41667</v>
      </c>
      <c r="F221" s="50" t="s">
        <v>323</v>
      </c>
      <c r="G221" s="65" t="s">
        <v>1343</v>
      </c>
      <c r="H221" s="53" t="s">
        <v>410</v>
      </c>
      <c r="I221" s="54" t="s">
        <v>1344</v>
      </c>
      <c r="J221" s="51" t="s">
        <v>1345</v>
      </c>
      <c r="K221" s="50">
        <v>3</v>
      </c>
      <c r="L221" s="50" t="s">
        <v>173</v>
      </c>
      <c r="M221" s="51" t="s">
        <v>1346</v>
      </c>
      <c r="N221" s="55">
        <v>1</v>
      </c>
      <c r="O221" s="49">
        <v>42145</v>
      </c>
      <c r="P221" s="49">
        <v>42174</v>
      </c>
      <c r="Q221" s="56" t="str">
        <f>IF(H221="","",VLOOKUP(H221,#REF!,2,FALSE))</f>
        <v>Subdirector Financiero</v>
      </c>
      <c r="R221" s="51" t="s">
        <v>414</v>
      </c>
      <c r="S221" s="51" t="s">
        <v>1347</v>
      </c>
      <c r="T221" s="51" t="s">
        <v>1348</v>
      </c>
      <c r="U221" s="51" t="s">
        <v>1349</v>
      </c>
      <c r="V221" s="51" t="s">
        <v>155</v>
      </c>
      <c r="W221" s="57" t="s">
        <v>156</v>
      </c>
      <c r="X221" s="61">
        <v>42290</v>
      </c>
      <c r="Y221" s="52" t="s">
        <v>1350</v>
      </c>
      <c r="Z221" s="50">
        <v>3</v>
      </c>
      <c r="AA221" s="62">
        <v>1</v>
      </c>
      <c r="AB221" s="95">
        <v>1</v>
      </c>
      <c r="AC221" s="50" t="s">
        <v>130</v>
      </c>
      <c r="AD221" s="51" t="s">
        <v>1351</v>
      </c>
      <c r="AE221" s="53" t="s">
        <v>560</v>
      </c>
      <c r="AF221" s="48" t="s">
        <v>134</v>
      </c>
      <c r="AG221" s="56" t="s">
        <v>560</v>
      </c>
      <c r="AH221" s="92"/>
      <c r="AI221" s="51"/>
      <c r="AJ221" s="53"/>
    </row>
    <row r="222" spans="1:36" ht="112.5" customHeight="1" x14ac:dyDescent="0.25">
      <c r="A222" s="48">
        <v>16</v>
      </c>
      <c r="B222" s="49">
        <v>42130</v>
      </c>
      <c r="C222" s="50" t="s">
        <v>108</v>
      </c>
      <c r="D222" s="51" t="s">
        <v>1342</v>
      </c>
      <c r="E222" s="49">
        <v>41667</v>
      </c>
      <c r="F222" s="50" t="s">
        <v>323</v>
      </c>
      <c r="G222" s="65" t="s">
        <v>1343</v>
      </c>
      <c r="H222" s="53" t="s">
        <v>410</v>
      </c>
      <c r="I222" s="54" t="s">
        <v>1344</v>
      </c>
      <c r="J222" s="51" t="s">
        <v>1352</v>
      </c>
      <c r="K222" s="50">
        <v>2</v>
      </c>
      <c r="L222" s="50" t="s">
        <v>173</v>
      </c>
      <c r="M222" s="51">
        <v>1</v>
      </c>
      <c r="N222" s="55">
        <v>1</v>
      </c>
      <c r="O222" s="49">
        <v>42093</v>
      </c>
      <c r="P222" s="49">
        <v>42154</v>
      </c>
      <c r="Q222" s="56" t="str">
        <f>IF(H222="","",VLOOKUP(H222,#REF!,2,FALSE))</f>
        <v>Subdirector Financiero</v>
      </c>
      <c r="R222" s="51" t="s">
        <v>414</v>
      </c>
      <c r="S222" s="51" t="s">
        <v>218</v>
      </c>
      <c r="T222" s="51" t="s">
        <v>219</v>
      </c>
      <c r="U222" s="51" t="s">
        <v>220</v>
      </c>
      <c r="V222" s="51" t="s">
        <v>119</v>
      </c>
      <c r="W222" s="57" t="s">
        <v>120</v>
      </c>
      <c r="X222" s="61">
        <v>42297</v>
      </c>
      <c r="Y222" s="51" t="s">
        <v>1353</v>
      </c>
      <c r="Z222" s="50">
        <v>1</v>
      </c>
      <c r="AA222" s="62">
        <v>0.5</v>
      </c>
      <c r="AB222" s="95">
        <v>0.5</v>
      </c>
      <c r="AC222" s="50" t="s">
        <v>121</v>
      </c>
      <c r="AD222" s="51" t="s">
        <v>1354</v>
      </c>
      <c r="AE222" s="53" t="s">
        <v>148</v>
      </c>
      <c r="AF222" s="48" t="s">
        <v>149</v>
      </c>
      <c r="AG222" s="56" t="s">
        <v>133</v>
      </c>
      <c r="AH222" s="92"/>
      <c r="AI222" s="51"/>
      <c r="AJ222" s="53"/>
    </row>
    <row r="223" spans="1:36" ht="112.5" customHeight="1" x14ac:dyDescent="0.25">
      <c r="A223" s="48">
        <v>16</v>
      </c>
      <c r="B223" s="49">
        <v>42130</v>
      </c>
      <c r="C223" s="50" t="s">
        <v>108</v>
      </c>
      <c r="D223" s="51" t="s">
        <v>1342</v>
      </c>
      <c r="E223" s="49">
        <v>41667</v>
      </c>
      <c r="F223" s="50" t="s">
        <v>323</v>
      </c>
      <c r="G223" s="65" t="s">
        <v>1355</v>
      </c>
      <c r="H223" s="53" t="s">
        <v>410</v>
      </c>
      <c r="I223" s="54" t="s">
        <v>1356</v>
      </c>
      <c r="J223" s="51" t="s">
        <v>1357</v>
      </c>
      <c r="K223" s="50">
        <v>2</v>
      </c>
      <c r="L223" s="50" t="s">
        <v>173</v>
      </c>
      <c r="M223" s="51">
        <v>1</v>
      </c>
      <c r="N223" s="55">
        <v>1</v>
      </c>
      <c r="O223" s="49">
        <v>42160</v>
      </c>
      <c r="P223" s="49">
        <v>42216</v>
      </c>
      <c r="Q223" s="56" t="str">
        <f>IF(H223="","",VLOOKUP(H223,#REF!,2,FALSE))</f>
        <v>Subdirector Financiero</v>
      </c>
      <c r="R223" s="51" t="s">
        <v>414</v>
      </c>
      <c r="S223" s="51" t="s">
        <v>1358</v>
      </c>
      <c r="T223" s="51" t="s">
        <v>1359</v>
      </c>
      <c r="U223" s="51" t="s">
        <v>1360</v>
      </c>
      <c r="V223" s="51" t="s">
        <v>119</v>
      </c>
      <c r="W223" s="57" t="s">
        <v>120</v>
      </c>
      <c r="X223" s="61">
        <v>42290</v>
      </c>
      <c r="Y223" s="51" t="s">
        <v>1361</v>
      </c>
      <c r="Z223" s="50">
        <v>1</v>
      </c>
      <c r="AA223" s="62">
        <v>0.5</v>
      </c>
      <c r="AB223" s="95">
        <v>0.5</v>
      </c>
      <c r="AC223" s="50" t="s">
        <v>121</v>
      </c>
      <c r="AD223" s="51" t="s">
        <v>1362</v>
      </c>
      <c r="AE223" s="53" t="s">
        <v>560</v>
      </c>
      <c r="AF223" s="48" t="s">
        <v>149</v>
      </c>
      <c r="AG223" s="56" t="s">
        <v>133</v>
      </c>
      <c r="AH223" s="92"/>
      <c r="AI223" s="51"/>
      <c r="AJ223" s="53"/>
    </row>
    <row r="224" spans="1:36" ht="112.5" customHeight="1" x14ac:dyDescent="0.25">
      <c r="A224" s="48">
        <v>16</v>
      </c>
      <c r="B224" s="49">
        <v>42130</v>
      </c>
      <c r="C224" s="50" t="s">
        <v>108</v>
      </c>
      <c r="D224" s="51" t="s">
        <v>1342</v>
      </c>
      <c r="E224" s="49">
        <v>41667</v>
      </c>
      <c r="F224" s="50" t="s">
        <v>192</v>
      </c>
      <c r="G224" s="65" t="s">
        <v>1363</v>
      </c>
      <c r="H224" s="53" t="s">
        <v>410</v>
      </c>
      <c r="I224" s="54" t="s">
        <v>1364</v>
      </c>
      <c r="J224" s="51" t="s">
        <v>1365</v>
      </c>
      <c r="K224" s="50">
        <v>2</v>
      </c>
      <c r="L224" s="50" t="s">
        <v>173</v>
      </c>
      <c r="M224" s="51" t="s">
        <v>1346</v>
      </c>
      <c r="N224" s="55">
        <v>1</v>
      </c>
      <c r="O224" s="49">
        <v>42145</v>
      </c>
      <c r="P224" s="49">
        <v>42369</v>
      </c>
      <c r="Q224" s="56" t="str">
        <f>IF(H224="","",VLOOKUP(H224,#REF!,2,FALSE))</f>
        <v>Subdirector Financiero</v>
      </c>
      <c r="R224" s="51" t="s">
        <v>414</v>
      </c>
      <c r="S224" s="51" t="s">
        <v>1358</v>
      </c>
      <c r="T224" s="51" t="s">
        <v>1359</v>
      </c>
      <c r="U224" s="51" t="s">
        <v>1360</v>
      </c>
      <c r="V224" s="51" t="s">
        <v>943</v>
      </c>
      <c r="W224" s="57" t="s">
        <v>120</v>
      </c>
      <c r="X224" s="61">
        <v>42290</v>
      </c>
      <c r="Y224" s="52" t="s">
        <v>1366</v>
      </c>
      <c r="Z224" s="50">
        <v>2</v>
      </c>
      <c r="AA224" s="62">
        <v>1</v>
      </c>
      <c r="AB224" s="95">
        <v>1</v>
      </c>
      <c r="AC224" s="50" t="s">
        <v>130</v>
      </c>
      <c r="AD224" s="51" t="s">
        <v>1367</v>
      </c>
      <c r="AE224" s="53" t="s">
        <v>560</v>
      </c>
      <c r="AF224" s="48" t="s">
        <v>134</v>
      </c>
      <c r="AG224" s="56" t="s">
        <v>560</v>
      </c>
      <c r="AH224" s="92"/>
      <c r="AI224" s="51"/>
      <c r="AJ224" s="53"/>
    </row>
    <row r="225" spans="1:36" ht="112.5" customHeight="1" x14ac:dyDescent="0.25">
      <c r="A225" s="48">
        <v>17</v>
      </c>
      <c r="B225" s="49">
        <v>42130</v>
      </c>
      <c r="C225" s="50" t="s">
        <v>108</v>
      </c>
      <c r="D225" s="51" t="s">
        <v>1368</v>
      </c>
      <c r="E225" s="49">
        <v>42047</v>
      </c>
      <c r="F225" s="50" t="s">
        <v>1369</v>
      </c>
      <c r="G225" s="65" t="s">
        <v>1370</v>
      </c>
      <c r="H225" s="53" t="s">
        <v>410</v>
      </c>
      <c r="I225" s="54" t="s">
        <v>1371</v>
      </c>
      <c r="J225" s="51" t="s">
        <v>1372</v>
      </c>
      <c r="K225" s="50">
        <v>4</v>
      </c>
      <c r="L225" s="50" t="s">
        <v>173</v>
      </c>
      <c r="M225" s="51" t="s">
        <v>1346</v>
      </c>
      <c r="N225" s="55">
        <v>1</v>
      </c>
      <c r="O225" s="49">
        <v>42145</v>
      </c>
      <c r="P225" s="49">
        <v>42216</v>
      </c>
      <c r="Q225" s="56" t="str">
        <f>IF(H225="","",VLOOKUP(H225,#REF!,2,FALSE))</f>
        <v>Subdirector Financiero</v>
      </c>
      <c r="R225" s="51" t="s">
        <v>414</v>
      </c>
      <c r="S225" s="51" t="s">
        <v>1358</v>
      </c>
      <c r="T225" s="51" t="s">
        <v>1359</v>
      </c>
      <c r="U225" s="51" t="s">
        <v>1360</v>
      </c>
      <c r="V225" s="51" t="s">
        <v>119</v>
      </c>
      <c r="W225" s="57" t="s">
        <v>120</v>
      </c>
      <c r="X225" s="61">
        <v>42290</v>
      </c>
      <c r="Y225" s="51" t="s">
        <v>1373</v>
      </c>
      <c r="Z225" s="76">
        <v>3</v>
      </c>
      <c r="AA225" s="62">
        <v>0.75</v>
      </c>
      <c r="AB225" s="95">
        <v>0.75</v>
      </c>
      <c r="AC225" s="50" t="s">
        <v>121</v>
      </c>
      <c r="AD225" s="52" t="s">
        <v>1374</v>
      </c>
      <c r="AE225" s="53" t="s">
        <v>560</v>
      </c>
      <c r="AF225" s="48" t="s">
        <v>149</v>
      </c>
      <c r="AG225" s="56" t="s">
        <v>133</v>
      </c>
      <c r="AH225" s="92"/>
      <c r="AI225" s="51"/>
      <c r="AJ225" s="53"/>
    </row>
    <row r="226" spans="1:36" ht="112.5" customHeight="1" x14ac:dyDescent="0.25">
      <c r="A226" s="48">
        <v>17</v>
      </c>
      <c r="B226" s="49">
        <v>42130</v>
      </c>
      <c r="C226" s="50" t="s">
        <v>108</v>
      </c>
      <c r="D226" s="51" t="s">
        <v>1368</v>
      </c>
      <c r="E226" s="49">
        <v>42047</v>
      </c>
      <c r="F226" s="50" t="s">
        <v>1375</v>
      </c>
      <c r="G226" s="65" t="s">
        <v>1376</v>
      </c>
      <c r="H226" s="53" t="s">
        <v>410</v>
      </c>
      <c r="I226" s="54" t="s">
        <v>1377</v>
      </c>
      <c r="J226" s="51" t="s">
        <v>1378</v>
      </c>
      <c r="K226" s="50">
        <v>4</v>
      </c>
      <c r="L226" s="50" t="s">
        <v>173</v>
      </c>
      <c r="M226" s="51" t="s">
        <v>1379</v>
      </c>
      <c r="N226" s="55">
        <v>1</v>
      </c>
      <c r="O226" s="49">
        <v>42145</v>
      </c>
      <c r="P226" s="49">
        <v>42369</v>
      </c>
      <c r="Q226" s="56" t="str">
        <f>IF(H226="","",VLOOKUP(H226,#REF!,2,FALSE))</f>
        <v>Subdirector Financiero</v>
      </c>
      <c r="R226" s="51" t="s">
        <v>414</v>
      </c>
      <c r="S226" s="51" t="s">
        <v>1358</v>
      </c>
      <c r="T226" s="51" t="s">
        <v>1359</v>
      </c>
      <c r="U226" s="51" t="s">
        <v>1360</v>
      </c>
      <c r="V226" s="51" t="s">
        <v>155</v>
      </c>
      <c r="W226" s="57" t="s">
        <v>156</v>
      </c>
      <c r="X226" s="61">
        <v>42290</v>
      </c>
      <c r="Y226" s="51" t="s">
        <v>1380</v>
      </c>
      <c r="Z226" s="50">
        <v>1</v>
      </c>
      <c r="AA226" s="62">
        <v>0.25</v>
      </c>
      <c r="AB226" s="95">
        <v>0.25</v>
      </c>
      <c r="AC226" s="50" t="s">
        <v>121</v>
      </c>
      <c r="AD226" s="51" t="s">
        <v>1381</v>
      </c>
      <c r="AE226" s="53" t="s">
        <v>560</v>
      </c>
      <c r="AF226" s="48" t="s">
        <v>149</v>
      </c>
      <c r="AG226" s="56" t="s">
        <v>133</v>
      </c>
      <c r="AH226" s="92"/>
      <c r="AI226" s="51"/>
      <c r="AJ226" s="53"/>
    </row>
    <row r="227" spans="1:36" ht="112.5" customHeight="1" x14ac:dyDescent="0.25">
      <c r="A227" s="48">
        <v>17</v>
      </c>
      <c r="B227" s="49">
        <v>42130</v>
      </c>
      <c r="C227" s="50" t="s">
        <v>108</v>
      </c>
      <c r="D227" s="51" t="s">
        <v>1368</v>
      </c>
      <c r="E227" s="49">
        <v>42047</v>
      </c>
      <c r="F227" s="50" t="s">
        <v>1375</v>
      </c>
      <c r="G227" s="65" t="s">
        <v>1382</v>
      </c>
      <c r="H227" s="53" t="s">
        <v>410</v>
      </c>
      <c r="I227" s="54" t="s">
        <v>1383</v>
      </c>
      <c r="J227" s="51" t="s">
        <v>1345</v>
      </c>
      <c r="K227" s="50">
        <v>3</v>
      </c>
      <c r="L227" s="50" t="s">
        <v>173</v>
      </c>
      <c r="M227" s="51" t="s">
        <v>1346</v>
      </c>
      <c r="N227" s="55">
        <v>1</v>
      </c>
      <c r="O227" s="49">
        <v>42145</v>
      </c>
      <c r="P227" s="49">
        <v>42174</v>
      </c>
      <c r="Q227" s="56" t="str">
        <f>IF(H227="","",VLOOKUP(H227,#REF!,2,FALSE))</f>
        <v>Subdirector Financiero</v>
      </c>
      <c r="R227" s="51" t="s">
        <v>414</v>
      </c>
      <c r="S227" s="51" t="s">
        <v>1358</v>
      </c>
      <c r="T227" s="51" t="s">
        <v>1359</v>
      </c>
      <c r="U227" s="51" t="s">
        <v>1360</v>
      </c>
      <c r="V227" s="51" t="s">
        <v>155</v>
      </c>
      <c r="W227" s="57" t="s">
        <v>156</v>
      </c>
      <c r="X227" s="61">
        <v>42290</v>
      </c>
      <c r="Y227" s="52" t="s">
        <v>1350</v>
      </c>
      <c r="Z227" s="50">
        <v>3</v>
      </c>
      <c r="AA227" s="62">
        <v>1</v>
      </c>
      <c r="AB227" s="95">
        <v>1</v>
      </c>
      <c r="AC227" s="50" t="s">
        <v>130</v>
      </c>
      <c r="AD227" s="51" t="s">
        <v>1384</v>
      </c>
      <c r="AE227" s="53" t="s">
        <v>560</v>
      </c>
      <c r="AF227" s="48" t="s">
        <v>134</v>
      </c>
      <c r="AG227" s="56" t="s">
        <v>560</v>
      </c>
      <c r="AH227" s="92"/>
      <c r="AI227" s="51"/>
      <c r="AJ227" s="53"/>
    </row>
    <row r="228" spans="1:36" ht="112.5" customHeight="1" x14ac:dyDescent="0.25">
      <c r="A228" s="48">
        <v>17</v>
      </c>
      <c r="B228" s="49">
        <v>42130</v>
      </c>
      <c r="C228" s="50" t="s">
        <v>108</v>
      </c>
      <c r="D228" s="51" t="s">
        <v>1368</v>
      </c>
      <c r="E228" s="49">
        <v>42047</v>
      </c>
      <c r="F228" s="50" t="s">
        <v>1385</v>
      </c>
      <c r="G228" s="65" t="s">
        <v>1386</v>
      </c>
      <c r="H228" s="53" t="s">
        <v>410</v>
      </c>
      <c r="I228" s="54" t="s">
        <v>1387</v>
      </c>
      <c r="J228" s="51" t="s">
        <v>1388</v>
      </c>
      <c r="K228" s="50">
        <v>2</v>
      </c>
      <c r="L228" s="50" t="s">
        <v>173</v>
      </c>
      <c r="M228" s="51">
        <v>1</v>
      </c>
      <c r="N228" s="55">
        <v>1</v>
      </c>
      <c r="O228" s="49">
        <v>42145</v>
      </c>
      <c r="P228" s="49">
        <v>42369</v>
      </c>
      <c r="Q228" s="56" t="str">
        <f>IF(H228="","",VLOOKUP(H228,#REF!,2,FALSE))</f>
        <v>Subdirector Financiero</v>
      </c>
      <c r="R228" s="51" t="s">
        <v>414</v>
      </c>
      <c r="S228" s="51" t="s">
        <v>1358</v>
      </c>
      <c r="T228" s="51" t="s">
        <v>1359</v>
      </c>
      <c r="U228" s="51" t="s">
        <v>1360</v>
      </c>
      <c r="V228" s="51" t="s">
        <v>119</v>
      </c>
      <c r="W228" s="57" t="s">
        <v>120</v>
      </c>
      <c r="X228" s="61">
        <v>42290</v>
      </c>
      <c r="Y228" s="51" t="s">
        <v>946</v>
      </c>
      <c r="Z228" s="50">
        <v>0</v>
      </c>
      <c r="AA228" s="62">
        <v>0</v>
      </c>
      <c r="AB228" s="95">
        <v>0</v>
      </c>
      <c r="AC228" s="50" t="s">
        <v>121</v>
      </c>
      <c r="AD228" s="51" t="s">
        <v>1389</v>
      </c>
      <c r="AE228" s="53" t="s">
        <v>560</v>
      </c>
      <c r="AF228" s="48" t="s">
        <v>149</v>
      </c>
      <c r="AG228" s="56" t="s">
        <v>133</v>
      </c>
      <c r="AH228" s="92"/>
      <c r="AI228" s="51"/>
      <c r="AJ228" s="53"/>
    </row>
    <row r="229" spans="1:36" ht="112.5" customHeight="1" x14ac:dyDescent="0.25">
      <c r="A229" s="48">
        <v>17</v>
      </c>
      <c r="B229" s="49">
        <v>42130</v>
      </c>
      <c r="C229" s="50" t="s">
        <v>108</v>
      </c>
      <c r="D229" s="51" t="s">
        <v>1368</v>
      </c>
      <c r="E229" s="49">
        <v>42047</v>
      </c>
      <c r="F229" s="50" t="s">
        <v>1390</v>
      </c>
      <c r="G229" s="65" t="s">
        <v>1391</v>
      </c>
      <c r="H229" s="53" t="s">
        <v>410</v>
      </c>
      <c r="I229" s="54" t="s">
        <v>1392</v>
      </c>
      <c r="J229" s="51" t="s">
        <v>1393</v>
      </c>
      <c r="K229" s="50">
        <v>3</v>
      </c>
      <c r="L229" s="50" t="s">
        <v>173</v>
      </c>
      <c r="M229" s="51" t="s">
        <v>1346</v>
      </c>
      <c r="N229" s="55">
        <v>1</v>
      </c>
      <c r="O229" s="49">
        <v>42145</v>
      </c>
      <c r="P229" s="49">
        <v>42369</v>
      </c>
      <c r="Q229" s="56" t="str">
        <f>IF(H229="","",VLOOKUP(H229,#REF!,2,FALSE))</f>
        <v>Subdirector Financiero</v>
      </c>
      <c r="R229" s="51" t="s">
        <v>414</v>
      </c>
      <c r="S229" s="51" t="s">
        <v>415</v>
      </c>
      <c r="T229" s="51" t="s">
        <v>416</v>
      </c>
      <c r="U229" s="51" t="s">
        <v>414</v>
      </c>
      <c r="V229" s="51" t="s">
        <v>119</v>
      </c>
      <c r="W229" s="57" t="s">
        <v>120</v>
      </c>
      <c r="X229" s="61">
        <v>42290</v>
      </c>
      <c r="Y229" s="51" t="s">
        <v>1394</v>
      </c>
      <c r="Z229" s="50">
        <v>2</v>
      </c>
      <c r="AA229" s="62">
        <v>0.66666666666666663</v>
      </c>
      <c r="AB229" s="95">
        <v>0.66666666666666663</v>
      </c>
      <c r="AC229" s="50" t="s">
        <v>264</v>
      </c>
      <c r="AD229" s="51" t="s">
        <v>1395</v>
      </c>
      <c r="AE229" s="53" t="s">
        <v>560</v>
      </c>
      <c r="AF229" s="48" t="s">
        <v>149</v>
      </c>
      <c r="AG229" s="56" t="s">
        <v>133</v>
      </c>
      <c r="AH229" s="92"/>
      <c r="AI229" s="51"/>
      <c r="AJ229" s="53"/>
    </row>
    <row r="230" spans="1:36" ht="112.5" customHeight="1" x14ac:dyDescent="0.25">
      <c r="A230" s="48">
        <v>17</v>
      </c>
      <c r="B230" s="49">
        <v>42130</v>
      </c>
      <c r="C230" s="50" t="s">
        <v>108</v>
      </c>
      <c r="D230" s="51" t="s">
        <v>1368</v>
      </c>
      <c r="E230" s="49">
        <v>42047</v>
      </c>
      <c r="F230" s="50" t="s">
        <v>1390</v>
      </c>
      <c r="G230" s="65" t="s">
        <v>1396</v>
      </c>
      <c r="H230" s="53" t="s">
        <v>410</v>
      </c>
      <c r="I230" s="54" t="s">
        <v>1397</v>
      </c>
      <c r="J230" s="51" t="s">
        <v>1398</v>
      </c>
      <c r="K230" s="50">
        <v>1</v>
      </c>
      <c r="L230" s="50" t="s">
        <v>173</v>
      </c>
      <c r="M230" s="51" t="s">
        <v>1379</v>
      </c>
      <c r="N230" s="55">
        <v>1</v>
      </c>
      <c r="O230" s="49">
        <v>42145</v>
      </c>
      <c r="P230" s="49">
        <v>42338</v>
      </c>
      <c r="Q230" s="56" t="str">
        <f>IF(H230="","",VLOOKUP(H230,#REF!,2,FALSE))</f>
        <v>Subdirector Financiero</v>
      </c>
      <c r="R230" s="51" t="s">
        <v>414</v>
      </c>
      <c r="S230" s="51" t="s">
        <v>415</v>
      </c>
      <c r="T230" s="51" t="s">
        <v>416</v>
      </c>
      <c r="U230" s="51" t="s">
        <v>414</v>
      </c>
      <c r="V230" s="51" t="s">
        <v>119</v>
      </c>
      <c r="W230" s="57" t="s">
        <v>120</v>
      </c>
      <c r="X230" s="61">
        <v>42290</v>
      </c>
      <c r="Y230" s="51" t="s">
        <v>1399</v>
      </c>
      <c r="Z230" s="50">
        <v>0</v>
      </c>
      <c r="AA230" s="62">
        <v>0</v>
      </c>
      <c r="AB230" s="95">
        <v>0</v>
      </c>
      <c r="AC230" s="50" t="s">
        <v>121</v>
      </c>
      <c r="AD230" s="51" t="s">
        <v>1400</v>
      </c>
      <c r="AE230" s="53" t="s">
        <v>560</v>
      </c>
      <c r="AF230" s="48" t="s">
        <v>149</v>
      </c>
      <c r="AG230" s="56" t="s">
        <v>133</v>
      </c>
      <c r="AH230" s="92"/>
      <c r="AI230" s="51"/>
      <c r="AJ230" s="53"/>
    </row>
    <row r="231" spans="1:36" ht="112.5" customHeight="1" x14ac:dyDescent="0.25">
      <c r="A231" s="48">
        <v>17</v>
      </c>
      <c r="B231" s="49">
        <v>42130</v>
      </c>
      <c r="C231" s="50" t="s">
        <v>108</v>
      </c>
      <c r="D231" s="51" t="s">
        <v>1368</v>
      </c>
      <c r="E231" s="49">
        <v>42047</v>
      </c>
      <c r="F231" s="50" t="s">
        <v>1401</v>
      </c>
      <c r="G231" s="65" t="s">
        <v>1402</v>
      </c>
      <c r="H231" s="53" t="s">
        <v>410</v>
      </c>
      <c r="I231" s="54" t="s">
        <v>1403</v>
      </c>
      <c r="J231" s="51" t="s">
        <v>1404</v>
      </c>
      <c r="K231" s="50">
        <v>2</v>
      </c>
      <c r="L231" s="50" t="s">
        <v>1314</v>
      </c>
      <c r="M231" s="51" t="s">
        <v>1379</v>
      </c>
      <c r="N231" s="55">
        <v>1</v>
      </c>
      <c r="O231" s="49">
        <v>42145</v>
      </c>
      <c r="P231" s="49">
        <v>42185</v>
      </c>
      <c r="Q231" s="56" t="str">
        <f>IF(H231="","",VLOOKUP(H231,#REF!,2,FALSE))</f>
        <v>Subdirector Financiero</v>
      </c>
      <c r="R231" s="51" t="s">
        <v>414</v>
      </c>
      <c r="S231" s="51" t="s">
        <v>415</v>
      </c>
      <c r="T231" s="51" t="s">
        <v>416</v>
      </c>
      <c r="U231" s="51" t="s">
        <v>414</v>
      </c>
      <c r="V231" s="51" t="s">
        <v>119</v>
      </c>
      <c r="W231" s="57" t="s">
        <v>120</v>
      </c>
      <c r="X231" s="61">
        <v>42290</v>
      </c>
      <c r="Y231" s="51" t="s">
        <v>1405</v>
      </c>
      <c r="Z231" s="50">
        <v>1</v>
      </c>
      <c r="AA231" s="62">
        <v>0.5</v>
      </c>
      <c r="AB231" s="95">
        <v>0.5</v>
      </c>
      <c r="AC231" s="50" t="s">
        <v>121</v>
      </c>
      <c r="AD231" s="51" t="s">
        <v>1406</v>
      </c>
      <c r="AE231" s="53" t="s">
        <v>560</v>
      </c>
      <c r="AF231" s="48" t="s">
        <v>149</v>
      </c>
      <c r="AG231" s="56" t="s">
        <v>133</v>
      </c>
      <c r="AH231" s="92"/>
      <c r="AI231" s="51"/>
      <c r="AJ231" s="53"/>
    </row>
    <row r="232" spans="1:36" ht="112.5" customHeight="1" x14ac:dyDescent="0.25">
      <c r="A232" s="48">
        <v>17</v>
      </c>
      <c r="B232" s="49">
        <v>42130</v>
      </c>
      <c r="C232" s="50" t="s">
        <v>108</v>
      </c>
      <c r="D232" s="51" t="s">
        <v>1368</v>
      </c>
      <c r="E232" s="49">
        <v>42047</v>
      </c>
      <c r="F232" s="50" t="s">
        <v>248</v>
      </c>
      <c r="G232" s="65" t="s">
        <v>1407</v>
      </c>
      <c r="H232" s="53" t="s">
        <v>410</v>
      </c>
      <c r="I232" s="54" t="s">
        <v>1377</v>
      </c>
      <c r="J232" s="51" t="s">
        <v>1378</v>
      </c>
      <c r="K232" s="50">
        <v>4</v>
      </c>
      <c r="L232" s="50" t="s">
        <v>173</v>
      </c>
      <c r="M232" s="51" t="s">
        <v>1379</v>
      </c>
      <c r="N232" s="55">
        <v>1</v>
      </c>
      <c r="O232" s="49">
        <v>42145</v>
      </c>
      <c r="P232" s="49">
        <v>42369</v>
      </c>
      <c r="Q232" s="56" t="str">
        <f>IF(H232="","",VLOOKUP(H232,#REF!,2,FALSE))</f>
        <v>Subdirector Financiero</v>
      </c>
      <c r="R232" s="51" t="s">
        <v>414</v>
      </c>
      <c r="S232" s="51" t="s">
        <v>1358</v>
      </c>
      <c r="T232" s="51" t="s">
        <v>1359</v>
      </c>
      <c r="U232" s="51" t="s">
        <v>1360</v>
      </c>
      <c r="V232" s="51" t="s">
        <v>155</v>
      </c>
      <c r="W232" s="57" t="s">
        <v>156</v>
      </c>
      <c r="X232" s="61">
        <v>42290</v>
      </c>
      <c r="Y232" s="51" t="s">
        <v>1380</v>
      </c>
      <c r="Z232" s="50">
        <v>1</v>
      </c>
      <c r="AA232" s="62">
        <v>0.25</v>
      </c>
      <c r="AB232" s="95">
        <v>0.25</v>
      </c>
      <c r="AC232" s="50" t="s">
        <v>121</v>
      </c>
      <c r="AD232" s="51" t="s">
        <v>1408</v>
      </c>
      <c r="AE232" s="53" t="s">
        <v>560</v>
      </c>
      <c r="AF232" s="48" t="s">
        <v>149</v>
      </c>
      <c r="AG232" s="56" t="s">
        <v>133</v>
      </c>
      <c r="AH232" s="92"/>
      <c r="AI232" s="51"/>
      <c r="AJ232" s="53"/>
    </row>
    <row r="233" spans="1:36" ht="112.5" customHeight="1" x14ac:dyDescent="0.25">
      <c r="A233" s="48">
        <v>18</v>
      </c>
      <c r="B233" s="49">
        <v>42136</v>
      </c>
      <c r="C233" s="50" t="s">
        <v>108</v>
      </c>
      <c r="D233" s="51" t="s">
        <v>1409</v>
      </c>
      <c r="E233" s="49">
        <v>42130</v>
      </c>
      <c r="F233" s="50">
        <v>1</v>
      </c>
      <c r="G233" s="65" t="s">
        <v>1410</v>
      </c>
      <c r="H233" s="53" t="s">
        <v>355</v>
      </c>
      <c r="I233" s="54" t="s">
        <v>1411</v>
      </c>
      <c r="J233" s="51" t="s">
        <v>1412</v>
      </c>
      <c r="K233" s="50">
        <v>5</v>
      </c>
      <c r="L233" s="50" t="s">
        <v>173</v>
      </c>
      <c r="M233" s="51" t="s">
        <v>1413</v>
      </c>
      <c r="N233" s="55">
        <v>1</v>
      </c>
      <c r="O233" s="49">
        <v>42186</v>
      </c>
      <c r="P233" s="49">
        <v>42308</v>
      </c>
      <c r="Q233" s="56" t="str">
        <f>IF(H233="","",VLOOKUP(H233,#REF!,2,FALSE))</f>
        <v>Jefe Oficina de Control Interno</v>
      </c>
      <c r="R233" s="51" t="s">
        <v>163</v>
      </c>
      <c r="S233" s="51" t="s">
        <v>1414</v>
      </c>
      <c r="T233" s="51" t="s">
        <v>1415</v>
      </c>
      <c r="U233" s="51" t="s">
        <v>1416</v>
      </c>
      <c r="V233" s="51" t="s">
        <v>155</v>
      </c>
      <c r="W233" s="57" t="s">
        <v>156</v>
      </c>
      <c r="X233" s="61">
        <v>42298</v>
      </c>
      <c r="Y233" s="51" t="s">
        <v>1417</v>
      </c>
      <c r="Z233" s="50">
        <v>0</v>
      </c>
      <c r="AA233" s="62">
        <v>0</v>
      </c>
      <c r="AB233" s="95">
        <v>0</v>
      </c>
      <c r="AC233" s="50" t="s">
        <v>121</v>
      </c>
      <c r="AD233" s="51" t="s">
        <v>1418</v>
      </c>
      <c r="AE233" s="53" t="s">
        <v>1419</v>
      </c>
      <c r="AF233" s="48" t="s">
        <v>149</v>
      </c>
      <c r="AG233" s="56" t="s">
        <v>133</v>
      </c>
      <c r="AH233" s="92"/>
      <c r="AI233" s="51"/>
      <c r="AJ233" s="53"/>
    </row>
    <row r="234" spans="1:36" ht="112.5" customHeight="1" x14ac:dyDescent="0.25">
      <c r="A234" s="48">
        <v>18</v>
      </c>
      <c r="B234" s="49">
        <v>42136</v>
      </c>
      <c r="C234" s="50" t="s">
        <v>108</v>
      </c>
      <c r="D234" s="51" t="s">
        <v>1409</v>
      </c>
      <c r="E234" s="49">
        <v>42130</v>
      </c>
      <c r="F234" s="50">
        <v>1</v>
      </c>
      <c r="G234" s="65" t="s">
        <v>1410</v>
      </c>
      <c r="H234" s="53" t="s">
        <v>355</v>
      </c>
      <c r="I234" s="54" t="s">
        <v>1411</v>
      </c>
      <c r="J234" s="51" t="s">
        <v>1420</v>
      </c>
      <c r="K234" s="50">
        <v>7</v>
      </c>
      <c r="L234" s="50" t="s">
        <v>173</v>
      </c>
      <c r="M234" s="51" t="s">
        <v>1421</v>
      </c>
      <c r="N234" s="55">
        <v>1</v>
      </c>
      <c r="O234" s="49">
        <v>42186</v>
      </c>
      <c r="P234" s="49">
        <v>42308</v>
      </c>
      <c r="Q234" s="56" t="str">
        <f>IF(H234="","",VLOOKUP(H234,#REF!,2,FALSE))</f>
        <v>Jefe Oficina de Control Interno</v>
      </c>
      <c r="R234" s="51" t="s">
        <v>163</v>
      </c>
      <c r="S234" s="51" t="s">
        <v>335</v>
      </c>
      <c r="T234" s="51" t="s">
        <v>336</v>
      </c>
      <c r="U234" s="51" t="s">
        <v>337</v>
      </c>
      <c r="V234" s="51" t="s">
        <v>155</v>
      </c>
      <c r="W234" s="57" t="s">
        <v>156</v>
      </c>
      <c r="X234" s="61">
        <v>42293</v>
      </c>
      <c r="Y234" s="51" t="s">
        <v>196</v>
      </c>
      <c r="Z234" s="50">
        <v>0</v>
      </c>
      <c r="AA234" s="62">
        <v>0</v>
      </c>
      <c r="AB234" s="95">
        <v>0</v>
      </c>
      <c r="AC234" s="50" t="s">
        <v>121</v>
      </c>
      <c r="AD234" s="51" t="s">
        <v>1422</v>
      </c>
      <c r="AE234" s="53" t="s">
        <v>160</v>
      </c>
      <c r="AF234" s="48" t="s">
        <v>149</v>
      </c>
      <c r="AG234" s="56" t="s">
        <v>133</v>
      </c>
      <c r="AH234" s="92"/>
      <c r="AI234" s="51"/>
      <c r="AJ234" s="53"/>
    </row>
    <row r="235" spans="1:36" ht="112.5" customHeight="1" x14ac:dyDescent="0.25">
      <c r="A235" s="48">
        <v>18</v>
      </c>
      <c r="B235" s="49">
        <v>42136</v>
      </c>
      <c r="C235" s="50" t="s">
        <v>108</v>
      </c>
      <c r="D235" s="51" t="s">
        <v>1409</v>
      </c>
      <c r="E235" s="49">
        <v>42130</v>
      </c>
      <c r="F235" s="50">
        <v>2</v>
      </c>
      <c r="G235" s="65" t="s">
        <v>1423</v>
      </c>
      <c r="H235" s="53" t="s">
        <v>355</v>
      </c>
      <c r="I235" s="54" t="s">
        <v>1424</v>
      </c>
      <c r="J235" s="51" t="s">
        <v>1412</v>
      </c>
      <c r="K235" s="50">
        <v>5</v>
      </c>
      <c r="L235" s="50" t="s">
        <v>173</v>
      </c>
      <c r="M235" s="51" t="s">
        <v>1413</v>
      </c>
      <c r="N235" s="55">
        <v>1</v>
      </c>
      <c r="O235" s="49">
        <v>42186</v>
      </c>
      <c r="P235" s="49">
        <v>42308</v>
      </c>
      <c r="Q235" s="56" t="str">
        <f>IF(H235="","",VLOOKUP(H235,#REF!,2,FALSE))</f>
        <v>Jefe Oficina de Control Interno</v>
      </c>
      <c r="R235" s="51" t="s">
        <v>163</v>
      </c>
      <c r="S235" s="51" t="s">
        <v>1414</v>
      </c>
      <c r="T235" s="51" t="s">
        <v>1415</v>
      </c>
      <c r="U235" s="51" t="s">
        <v>1416</v>
      </c>
      <c r="V235" s="51" t="s">
        <v>155</v>
      </c>
      <c r="W235" s="57" t="s">
        <v>156</v>
      </c>
      <c r="X235" s="61">
        <v>42298</v>
      </c>
      <c r="Y235" s="51" t="s">
        <v>1417</v>
      </c>
      <c r="Z235" s="50">
        <v>0</v>
      </c>
      <c r="AA235" s="62">
        <v>0</v>
      </c>
      <c r="AB235" s="95">
        <v>0</v>
      </c>
      <c r="AC235" s="50" t="s">
        <v>121</v>
      </c>
      <c r="AD235" s="51" t="s">
        <v>1418</v>
      </c>
      <c r="AE235" s="53" t="s">
        <v>1419</v>
      </c>
      <c r="AF235" s="48" t="s">
        <v>149</v>
      </c>
      <c r="AG235" s="56" t="s">
        <v>133</v>
      </c>
      <c r="AH235" s="92"/>
      <c r="AI235" s="51"/>
      <c r="AJ235" s="53"/>
    </row>
    <row r="236" spans="1:36" ht="112.5" customHeight="1" x14ac:dyDescent="0.25">
      <c r="A236" s="48">
        <v>18</v>
      </c>
      <c r="B236" s="49">
        <v>42136</v>
      </c>
      <c r="C236" s="50" t="s">
        <v>108</v>
      </c>
      <c r="D236" s="51" t="s">
        <v>1409</v>
      </c>
      <c r="E236" s="49">
        <v>42130</v>
      </c>
      <c r="F236" s="50">
        <v>2</v>
      </c>
      <c r="G236" s="65" t="s">
        <v>1423</v>
      </c>
      <c r="H236" s="53" t="s">
        <v>355</v>
      </c>
      <c r="I236" s="54" t="s">
        <v>1424</v>
      </c>
      <c r="J236" s="51" t="s">
        <v>1420</v>
      </c>
      <c r="K236" s="50">
        <v>7</v>
      </c>
      <c r="L236" s="50" t="s">
        <v>173</v>
      </c>
      <c r="M236" s="51" t="s">
        <v>1421</v>
      </c>
      <c r="N236" s="55">
        <v>1</v>
      </c>
      <c r="O236" s="49">
        <v>42186</v>
      </c>
      <c r="P236" s="49">
        <v>42308</v>
      </c>
      <c r="Q236" s="56" t="str">
        <f>IF(H236="","",VLOOKUP(H236,#REF!,2,FALSE))</f>
        <v>Jefe Oficina de Control Interno</v>
      </c>
      <c r="R236" s="51" t="s">
        <v>163</v>
      </c>
      <c r="S236" s="51" t="s">
        <v>335</v>
      </c>
      <c r="T236" s="51" t="s">
        <v>336</v>
      </c>
      <c r="U236" s="51" t="s">
        <v>337</v>
      </c>
      <c r="V236" s="51" t="s">
        <v>155</v>
      </c>
      <c r="W236" s="57" t="s">
        <v>156</v>
      </c>
      <c r="X236" s="61">
        <v>42293</v>
      </c>
      <c r="Y236" s="51" t="s">
        <v>196</v>
      </c>
      <c r="Z236" s="50">
        <v>0</v>
      </c>
      <c r="AA236" s="62">
        <v>0</v>
      </c>
      <c r="AB236" s="95">
        <v>0</v>
      </c>
      <c r="AC236" s="50" t="s">
        <v>121</v>
      </c>
      <c r="AD236" s="51" t="s">
        <v>1422</v>
      </c>
      <c r="AE236" s="53" t="s">
        <v>160</v>
      </c>
      <c r="AF236" s="48" t="s">
        <v>149</v>
      </c>
      <c r="AG236" s="56" t="s">
        <v>133</v>
      </c>
      <c r="AH236" s="92"/>
      <c r="AI236" s="51"/>
      <c r="AJ236" s="53"/>
    </row>
    <row r="237" spans="1:36" ht="112.5" customHeight="1" x14ac:dyDescent="0.25">
      <c r="A237" s="48">
        <v>18</v>
      </c>
      <c r="B237" s="49">
        <v>42136</v>
      </c>
      <c r="C237" s="50" t="s">
        <v>108</v>
      </c>
      <c r="D237" s="51" t="s">
        <v>1409</v>
      </c>
      <c r="E237" s="49">
        <v>42130</v>
      </c>
      <c r="F237" s="50">
        <v>3</v>
      </c>
      <c r="G237" s="65" t="s">
        <v>1425</v>
      </c>
      <c r="H237" s="53" t="s">
        <v>355</v>
      </c>
      <c r="I237" s="54" t="s">
        <v>1426</v>
      </c>
      <c r="J237" s="51" t="s">
        <v>1412</v>
      </c>
      <c r="K237" s="50">
        <v>5</v>
      </c>
      <c r="L237" s="50" t="s">
        <v>173</v>
      </c>
      <c r="M237" s="51" t="s">
        <v>1413</v>
      </c>
      <c r="N237" s="55">
        <v>1</v>
      </c>
      <c r="O237" s="49">
        <v>42186</v>
      </c>
      <c r="P237" s="49">
        <v>42308</v>
      </c>
      <c r="Q237" s="56" t="str">
        <f>IF(H237="","",VLOOKUP(H237,#REF!,2,FALSE))</f>
        <v>Jefe Oficina de Control Interno</v>
      </c>
      <c r="R237" s="51" t="s">
        <v>163</v>
      </c>
      <c r="S237" s="51" t="s">
        <v>1414</v>
      </c>
      <c r="T237" s="51" t="s">
        <v>1415</v>
      </c>
      <c r="U237" s="51" t="s">
        <v>1416</v>
      </c>
      <c r="V237" s="51" t="s">
        <v>155</v>
      </c>
      <c r="W237" s="57" t="s">
        <v>156</v>
      </c>
      <c r="X237" s="61">
        <v>42298</v>
      </c>
      <c r="Y237" s="51" t="s">
        <v>1417</v>
      </c>
      <c r="Z237" s="50">
        <v>0</v>
      </c>
      <c r="AA237" s="62">
        <v>0</v>
      </c>
      <c r="AB237" s="95">
        <v>0</v>
      </c>
      <c r="AC237" s="50" t="s">
        <v>121</v>
      </c>
      <c r="AD237" s="51" t="s">
        <v>1427</v>
      </c>
      <c r="AE237" s="53" t="s">
        <v>1419</v>
      </c>
      <c r="AF237" s="48" t="s">
        <v>149</v>
      </c>
      <c r="AG237" s="56" t="s">
        <v>133</v>
      </c>
      <c r="AH237" s="92"/>
      <c r="AI237" s="51"/>
      <c r="AJ237" s="53"/>
    </row>
    <row r="238" spans="1:36" ht="112.5" customHeight="1" x14ac:dyDescent="0.25">
      <c r="A238" s="48">
        <v>18</v>
      </c>
      <c r="B238" s="49">
        <v>42136</v>
      </c>
      <c r="C238" s="50" t="s">
        <v>108</v>
      </c>
      <c r="D238" s="51" t="s">
        <v>1409</v>
      </c>
      <c r="E238" s="49">
        <v>42130</v>
      </c>
      <c r="F238" s="50">
        <v>3</v>
      </c>
      <c r="G238" s="65" t="s">
        <v>1425</v>
      </c>
      <c r="H238" s="53" t="s">
        <v>355</v>
      </c>
      <c r="I238" s="54" t="s">
        <v>1426</v>
      </c>
      <c r="J238" s="51" t="s">
        <v>1420</v>
      </c>
      <c r="K238" s="50">
        <v>7</v>
      </c>
      <c r="L238" s="50" t="s">
        <v>173</v>
      </c>
      <c r="M238" s="51" t="s">
        <v>1421</v>
      </c>
      <c r="N238" s="55">
        <v>1</v>
      </c>
      <c r="O238" s="49">
        <v>42186</v>
      </c>
      <c r="P238" s="49">
        <v>42308</v>
      </c>
      <c r="Q238" s="56" t="str">
        <f>IF(H238="","",VLOOKUP(H238,#REF!,2,FALSE))</f>
        <v>Jefe Oficina de Control Interno</v>
      </c>
      <c r="R238" s="51" t="s">
        <v>163</v>
      </c>
      <c r="S238" s="51" t="s">
        <v>335</v>
      </c>
      <c r="T238" s="51" t="s">
        <v>336</v>
      </c>
      <c r="U238" s="51" t="s">
        <v>337</v>
      </c>
      <c r="V238" s="51" t="s">
        <v>155</v>
      </c>
      <c r="W238" s="57" t="s">
        <v>156</v>
      </c>
      <c r="X238" s="61">
        <v>42293</v>
      </c>
      <c r="Y238" s="51" t="s">
        <v>196</v>
      </c>
      <c r="Z238" s="50">
        <v>0</v>
      </c>
      <c r="AA238" s="62">
        <v>0</v>
      </c>
      <c r="AB238" s="95">
        <v>0</v>
      </c>
      <c r="AC238" s="50" t="s">
        <v>121</v>
      </c>
      <c r="AD238" s="51" t="s">
        <v>1422</v>
      </c>
      <c r="AE238" s="53" t="s">
        <v>160</v>
      </c>
      <c r="AF238" s="48" t="s">
        <v>149</v>
      </c>
      <c r="AG238" s="56" t="s">
        <v>133</v>
      </c>
      <c r="AH238" s="92"/>
      <c r="AI238" s="51"/>
      <c r="AJ238" s="53"/>
    </row>
    <row r="239" spans="1:36" ht="112.5" customHeight="1" x14ac:dyDescent="0.25">
      <c r="A239" s="48">
        <v>18</v>
      </c>
      <c r="B239" s="49">
        <v>42136</v>
      </c>
      <c r="C239" s="50" t="s">
        <v>108</v>
      </c>
      <c r="D239" s="51" t="s">
        <v>1409</v>
      </c>
      <c r="E239" s="49">
        <v>42130</v>
      </c>
      <c r="F239" s="50">
        <v>4</v>
      </c>
      <c r="G239" s="56" t="s">
        <v>1428</v>
      </c>
      <c r="H239" s="53" t="s">
        <v>355</v>
      </c>
      <c r="I239" s="54" t="s">
        <v>1424</v>
      </c>
      <c r="J239" s="51" t="s">
        <v>1412</v>
      </c>
      <c r="K239" s="50">
        <v>5</v>
      </c>
      <c r="L239" s="50" t="s">
        <v>1314</v>
      </c>
      <c r="M239" s="51" t="s">
        <v>1413</v>
      </c>
      <c r="N239" s="55">
        <v>1</v>
      </c>
      <c r="O239" s="49">
        <v>42186</v>
      </c>
      <c r="P239" s="49">
        <v>42308</v>
      </c>
      <c r="Q239" s="56" t="str">
        <f>IF(H239="","",VLOOKUP(H239,#REF!,2,FALSE))</f>
        <v>Jefe Oficina de Control Interno</v>
      </c>
      <c r="R239" s="51" t="s">
        <v>163</v>
      </c>
      <c r="S239" s="51" t="s">
        <v>1414</v>
      </c>
      <c r="T239" s="51" t="s">
        <v>1415</v>
      </c>
      <c r="U239" s="51" t="s">
        <v>1416</v>
      </c>
      <c r="V239" s="51" t="s">
        <v>155</v>
      </c>
      <c r="W239" s="57" t="s">
        <v>156</v>
      </c>
      <c r="X239" s="61">
        <v>42298</v>
      </c>
      <c r="Y239" s="51" t="s">
        <v>1417</v>
      </c>
      <c r="Z239" s="50">
        <v>0</v>
      </c>
      <c r="AA239" s="62">
        <v>0</v>
      </c>
      <c r="AB239" s="95">
        <v>0</v>
      </c>
      <c r="AC239" s="50" t="s">
        <v>121</v>
      </c>
      <c r="AD239" s="51" t="s">
        <v>1429</v>
      </c>
      <c r="AE239" s="53" t="s">
        <v>1419</v>
      </c>
      <c r="AF239" s="48" t="s">
        <v>149</v>
      </c>
      <c r="AG239" s="56" t="s">
        <v>133</v>
      </c>
      <c r="AH239" s="92"/>
      <c r="AI239" s="51"/>
      <c r="AJ239" s="53"/>
    </row>
    <row r="240" spans="1:36" ht="112.5" customHeight="1" x14ac:dyDescent="0.25">
      <c r="A240" s="48">
        <v>18</v>
      </c>
      <c r="B240" s="49">
        <v>42136</v>
      </c>
      <c r="C240" s="50" t="s">
        <v>108</v>
      </c>
      <c r="D240" s="51" t="s">
        <v>1409</v>
      </c>
      <c r="E240" s="49">
        <v>42130</v>
      </c>
      <c r="F240" s="50">
        <v>4</v>
      </c>
      <c r="G240" s="56" t="s">
        <v>1428</v>
      </c>
      <c r="H240" s="53" t="s">
        <v>355</v>
      </c>
      <c r="I240" s="54" t="s">
        <v>1424</v>
      </c>
      <c r="J240" s="51" t="s">
        <v>1420</v>
      </c>
      <c r="K240" s="50">
        <v>7</v>
      </c>
      <c r="L240" s="50" t="s">
        <v>1314</v>
      </c>
      <c r="M240" s="51" t="s">
        <v>1421</v>
      </c>
      <c r="N240" s="55">
        <v>1</v>
      </c>
      <c r="O240" s="49">
        <v>42186</v>
      </c>
      <c r="P240" s="49">
        <v>42308</v>
      </c>
      <c r="Q240" s="56" t="str">
        <f>IF(H240="","",VLOOKUP(H240,#REF!,2,FALSE))</f>
        <v>Jefe Oficina de Control Interno</v>
      </c>
      <c r="R240" s="51" t="s">
        <v>163</v>
      </c>
      <c r="S240" s="51" t="s">
        <v>335</v>
      </c>
      <c r="T240" s="51" t="s">
        <v>336</v>
      </c>
      <c r="U240" s="51" t="s">
        <v>337</v>
      </c>
      <c r="V240" s="51" t="s">
        <v>155</v>
      </c>
      <c r="W240" s="57" t="s">
        <v>156</v>
      </c>
      <c r="X240" s="61">
        <v>42293</v>
      </c>
      <c r="Y240" s="51" t="s">
        <v>196</v>
      </c>
      <c r="Z240" s="50">
        <v>0</v>
      </c>
      <c r="AA240" s="62">
        <v>0</v>
      </c>
      <c r="AB240" s="95">
        <v>0</v>
      </c>
      <c r="AC240" s="50" t="s">
        <v>121</v>
      </c>
      <c r="AD240" s="51" t="s">
        <v>1422</v>
      </c>
      <c r="AE240" s="53" t="s">
        <v>160</v>
      </c>
      <c r="AF240" s="48" t="s">
        <v>149</v>
      </c>
      <c r="AG240" s="56" t="s">
        <v>133</v>
      </c>
      <c r="AH240" s="92"/>
      <c r="AI240" s="51"/>
      <c r="AJ240" s="53"/>
    </row>
    <row r="241" spans="1:36" ht="112.5" customHeight="1" x14ac:dyDescent="0.25">
      <c r="A241" s="48">
        <v>18</v>
      </c>
      <c r="B241" s="49">
        <v>42136</v>
      </c>
      <c r="C241" s="50" t="s">
        <v>108</v>
      </c>
      <c r="D241" s="51" t="s">
        <v>1409</v>
      </c>
      <c r="E241" s="49">
        <v>42130</v>
      </c>
      <c r="F241" s="50">
        <v>5</v>
      </c>
      <c r="G241" s="65" t="s">
        <v>1430</v>
      </c>
      <c r="H241" s="53" t="s">
        <v>112</v>
      </c>
      <c r="I241" s="54" t="s">
        <v>1426</v>
      </c>
      <c r="J241" s="51" t="s">
        <v>1412</v>
      </c>
      <c r="K241" s="50">
        <v>5</v>
      </c>
      <c r="L241" s="50" t="s">
        <v>173</v>
      </c>
      <c r="M241" s="51" t="s">
        <v>1413</v>
      </c>
      <c r="N241" s="55">
        <v>1</v>
      </c>
      <c r="O241" s="49">
        <v>42186</v>
      </c>
      <c r="P241" s="49">
        <v>42308</v>
      </c>
      <c r="Q241" s="56" t="str">
        <f>IF(H241="","",VLOOKUP(H241,#REF!,2,FALSE))</f>
        <v>Director Operativo</v>
      </c>
      <c r="R241" s="51" t="s">
        <v>115</v>
      </c>
      <c r="S241" s="51" t="s">
        <v>1414</v>
      </c>
      <c r="T241" s="51" t="s">
        <v>1415</v>
      </c>
      <c r="U241" s="51" t="s">
        <v>1416</v>
      </c>
      <c r="V241" s="51" t="s">
        <v>155</v>
      </c>
      <c r="W241" s="57" t="s">
        <v>156</v>
      </c>
      <c r="X241" s="61">
        <v>42298</v>
      </c>
      <c r="Y241" s="51" t="s">
        <v>1417</v>
      </c>
      <c r="Z241" s="50">
        <v>0</v>
      </c>
      <c r="AA241" s="62">
        <v>0</v>
      </c>
      <c r="AB241" s="95">
        <v>0</v>
      </c>
      <c r="AC241" s="50" t="s">
        <v>121</v>
      </c>
      <c r="AD241" s="51" t="s">
        <v>1431</v>
      </c>
      <c r="AE241" s="53" t="s">
        <v>1419</v>
      </c>
      <c r="AF241" s="48" t="s">
        <v>149</v>
      </c>
      <c r="AG241" s="56" t="s">
        <v>133</v>
      </c>
      <c r="AH241" s="92"/>
      <c r="AI241" s="51"/>
      <c r="AJ241" s="53"/>
    </row>
    <row r="242" spans="1:36" ht="112.5" customHeight="1" x14ac:dyDescent="0.25">
      <c r="A242" s="48">
        <v>18</v>
      </c>
      <c r="B242" s="49">
        <v>42136</v>
      </c>
      <c r="C242" s="50" t="s">
        <v>108</v>
      </c>
      <c r="D242" s="51" t="s">
        <v>1409</v>
      </c>
      <c r="E242" s="49">
        <v>42130</v>
      </c>
      <c r="F242" s="50">
        <v>5</v>
      </c>
      <c r="G242" s="65" t="s">
        <v>1430</v>
      </c>
      <c r="H242" s="53" t="s">
        <v>112</v>
      </c>
      <c r="I242" s="54" t="s">
        <v>1426</v>
      </c>
      <c r="J242" s="51" t="s">
        <v>1420</v>
      </c>
      <c r="K242" s="50">
        <v>7</v>
      </c>
      <c r="L242" s="50" t="s">
        <v>173</v>
      </c>
      <c r="M242" s="51" t="s">
        <v>1421</v>
      </c>
      <c r="N242" s="55">
        <v>1</v>
      </c>
      <c r="O242" s="49">
        <v>42186</v>
      </c>
      <c r="P242" s="49">
        <v>42308</v>
      </c>
      <c r="Q242" s="56" t="str">
        <f>IF(H242="","",VLOOKUP(H242,#REF!,2,FALSE))</f>
        <v>Director Operativo</v>
      </c>
      <c r="R242" s="51" t="s">
        <v>115</v>
      </c>
      <c r="S242" s="51" t="s">
        <v>335</v>
      </c>
      <c r="T242" s="51" t="s">
        <v>336</v>
      </c>
      <c r="U242" s="51" t="s">
        <v>337</v>
      </c>
      <c r="V242" s="51" t="s">
        <v>155</v>
      </c>
      <c r="W242" s="57" t="s">
        <v>156</v>
      </c>
      <c r="X242" s="61">
        <v>42293</v>
      </c>
      <c r="Y242" s="51" t="s">
        <v>196</v>
      </c>
      <c r="Z242" s="50">
        <v>0</v>
      </c>
      <c r="AA242" s="62">
        <v>0</v>
      </c>
      <c r="AB242" s="95">
        <v>0</v>
      </c>
      <c r="AC242" s="50" t="s">
        <v>121</v>
      </c>
      <c r="AD242" s="51" t="s">
        <v>1422</v>
      </c>
      <c r="AE242" s="53" t="s">
        <v>160</v>
      </c>
      <c r="AF242" s="48" t="s">
        <v>149</v>
      </c>
      <c r="AG242" s="56" t="s">
        <v>133</v>
      </c>
      <c r="AH242" s="92"/>
      <c r="AI242" s="51"/>
      <c r="AJ242" s="53"/>
    </row>
    <row r="243" spans="1:36" ht="112.5" customHeight="1" x14ac:dyDescent="0.25">
      <c r="A243" s="48">
        <v>20</v>
      </c>
      <c r="B243" s="49">
        <v>42247</v>
      </c>
      <c r="C243" s="50" t="s">
        <v>274</v>
      </c>
      <c r="D243" s="51" t="s">
        <v>1432</v>
      </c>
      <c r="E243" s="49">
        <v>42243</v>
      </c>
      <c r="F243" s="50">
        <v>1</v>
      </c>
      <c r="G243" s="65" t="s">
        <v>1433</v>
      </c>
      <c r="H243" s="53" t="s">
        <v>278</v>
      </c>
      <c r="I243" s="54" t="s">
        <v>1434</v>
      </c>
      <c r="J243" s="51" t="s">
        <v>1435</v>
      </c>
      <c r="K243" s="50">
        <v>2</v>
      </c>
      <c r="L243" s="50" t="s">
        <v>173</v>
      </c>
      <c r="M243" s="51" t="s">
        <v>1436</v>
      </c>
      <c r="N243" s="55">
        <v>1</v>
      </c>
      <c r="O243" s="49">
        <v>42278</v>
      </c>
      <c r="P243" s="49">
        <v>42369</v>
      </c>
      <c r="Q243" s="56" t="str">
        <f>IF(H243="","",VLOOKUP(H243,#REF!,2,FALSE))</f>
        <v>Secretario General</v>
      </c>
      <c r="R243" s="51" t="s">
        <v>282</v>
      </c>
      <c r="S243" s="51" t="s">
        <v>377</v>
      </c>
      <c r="T243" s="51" t="s">
        <v>378</v>
      </c>
      <c r="U243" s="51" t="s">
        <v>282</v>
      </c>
      <c r="V243" s="51" t="s">
        <v>119</v>
      </c>
      <c r="W243" s="57" t="s">
        <v>1437</v>
      </c>
      <c r="X243" s="61"/>
      <c r="Y243" s="51"/>
      <c r="Z243" s="50"/>
      <c r="AA243" s="62" t="s">
        <v>133</v>
      </c>
      <c r="AB243" s="95" t="s">
        <v>133</v>
      </c>
      <c r="AC243" s="50" t="s">
        <v>133</v>
      </c>
      <c r="AD243" s="51"/>
      <c r="AE243" s="53"/>
      <c r="AF243" s="48" t="s">
        <v>149</v>
      </c>
      <c r="AG243" s="56" t="s">
        <v>133</v>
      </c>
      <c r="AH243" s="92"/>
      <c r="AI243" s="51"/>
      <c r="AJ243" s="53"/>
    </row>
    <row r="244" spans="1:36" ht="112.5" customHeight="1" x14ac:dyDescent="0.25">
      <c r="A244" s="48">
        <v>20</v>
      </c>
      <c r="B244" s="49">
        <v>42247</v>
      </c>
      <c r="C244" s="50" t="s">
        <v>274</v>
      </c>
      <c r="D244" s="51" t="s">
        <v>1432</v>
      </c>
      <c r="E244" s="49">
        <v>42243</v>
      </c>
      <c r="F244" s="50">
        <v>2</v>
      </c>
      <c r="G244" s="65" t="s">
        <v>1438</v>
      </c>
      <c r="H244" s="53" t="s">
        <v>1439</v>
      </c>
      <c r="I244" s="54" t="s">
        <v>1440</v>
      </c>
      <c r="J244" s="51" t="s">
        <v>1441</v>
      </c>
      <c r="K244" s="50">
        <v>2</v>
      </c>
      <c r="L244" s="50" t="s">
        <v>173</v>
      </c>
      <c r="M244" s="51" t="s">
        <v>1442</v>
      </c>
      <c r="N244" s="55">
        <v>1</v>
      </c>
      <c r="O244" s="49">
        <v>42254</v>
      </c>
      <c r="P244" s="49">
        <v>42283</v>
      </c>
      <c r="Q244" s="56" t="str">
        <f>IF(H244="","",VLOOKUP(H244,#REF!,2,FALSE))</f>
        <v>Gerente General</v>
      </c>
      <c r="R244" s="51" t="s">
        <v>334</v>
      </c>
      <c r="S244" s="51" t="s">
        <v>335</v>
      </c>
      <c r="T244" s="51" t="s">
        <v>336</v>
      </c>
      <c r="U244" s="51" t="s">
        <v>337</v>
      </c>
      <c r="V244" s="51" t="s">
        <v>119</v>
      </c>
      <c r="W244" s="57" t="s">
        <v>1437</v>
      </c>
      <c r="X244" s="61">
        <v>42293</v>
      </c>
      <c r="Y244" s="51" t="s">
        <v>1443</v>
      </c>
      <c r="Z244" s="50">
        <v>1</v>
      </c>
      <c r="AA244" s="62">
        <v>0.5</v>
      </c>
      <c r="AB244" s="95">
        <v>0.5</v>
      </c>
      <c r="AC244" s="50" t="s">
        <v>121</v>
      </c>
      <c r="AD244" s="51" t="s">
        <v>1444</v>
      </c>
      <c r="AE244" s="53" t="s">
        <v>160</v>
      </c>
      <c r="AF244" s="48" t="s">
        <v>149</v>
      </c>
      <c r="AG244" s="56" t="s">
        <v>133</v>
      </c>
      <c r="AH244" s="92"/>
      <c r="AI244" s="51"/>
      <c r="AJ244" s="53"/>
    </row>
    <row r="245" spans="1:36" ht="112.5" customHeight="1" x14ac:dyDescent="0.25">
      <c r="A245" s="48">
        <v>20</v>
      </c>
      <c r="B245" s="49">
        <v>42247</v>
      </c>
      <c r="C245" s="50" t="s">
        <v>274</v>
      </c>
      <c r="D245" s="51" t="s">
        <v>1432</v>
      </c>
      <c r="E245" s="49">
        <v>42243</v>
      </c>
      <c r="F245" s="50">
        <v>3</v>
      </c>
      <c r="G245" s="65" t="s">
        <v>1445</v>
      </c>
      <c r="H245" s="53" t="s">
        <v>1439</v>
      </c>
      <c r="I245" s="54" t="s">
        <v>1440</v>
      </c>
      <c r="J245" s="51" t="s">
        <v>1446</v>
      </c>
      <c r="K245" s="50">
        <v>1</v>
      </c>
      <c r="L245" s="50" t="s">
        <v>173</v>
      </c>
      <c r="M245" s="51" t="s">
        <v>1447</v>
      </c>
      <c r="N245" s="55">
        <v>0.8</v>
      </c>
      <c r="O245" s="49">
        <v>42284</v>
      </c>
      <c r="P245" s="49">
        <v>42307</v>
      </c>
      <c r="Q245" s="56" t="str">
        <f>IF(H245="","",VLOOKUP(H245,#REF!,2,FALSE))</f>
        <v>Gerente General</v>
      </c>
      <c r="R245" s="51" t="s">
        <v>334</v>
      </c>
      <c r="S245" s="51" t="s">
        <v>335</v>
      </c>
      <c r="T245" s="51" t="s">
        <v>336</v>
      </c>
      <c r="U245" s="51" t="s">
        <v>337</v>
      </c>
      <c r="V245" s="51" t="s">
        <v>119</v>
      </c>
      <c r="W245" s="57" t="s">
        <v>1437</v>
      </c>
      <c r="X245" s="61"/>
      <c r="Y245" s="51"/>
      <c r="Z245" s="50"/>
      <c r="AA245" s="62" t="s">
        <v>133</v>
      </c>
      <c r="AB245" s="95" t="s">
        <v>133</v>
      </c>
      <c r="AC245" s="50" t="s">
        <v>133</v>
      </c>
      <c r="AD245" s="51"/>
      <c r="AE245" s="53"/>
      <c r="AF245" s="48" t="s">
        <v>149</v>
      </c>
      <c r="AG245" s="56" t="s">
        <v>133</v>
      </c>
      <c r="AH245" s="92"/>
      <c r="AI245" s="51"/>
      <c r="AJ245" s="53"/>
    </row>
    <row r="246" spans="1:36" ht="112.5" customHeight="1" x14ac:dyDescent="0.25">
      <c r="A246" s="48">
        <v>20</v>
      </c>
      <c r="B246" s="49">
        <v>42247</v>
      </c>
      <c r="C246" s="50" t="s">
        <v>274</v>
      </c>
      <c r="D246" s="51" t="s">
        <v>1432</v>
      </c>
      <c r="E246" s="49">
        <v>42243</v>
      </c>
      <c r="F246" s="50">
        <v>4</v>
      </c>
      <c r="G246" s="65" t="s">
        <v>1448</v>
      </c>
      <c r="H246" s="53" t="s">
        <v>1449</v>
      </c>
      <c r="I246" s="54" t="s">
        <v>1450</v>
      </c>
      <c r="J246" s="51" t="s">
        <v>1451</v>
      </c>
      <c r="K246" s="50">
        <v>4</v>
      </c>
      <c r="L246" s="50" t="s">
        <v>173</v>
      </c>
      <c r="M246" s="51" t="s">
        <v>1452</v>
      </c>
      <c r="N246" s="55">
        <v>1</v>
      </c>
      <c r="O246" s="49">
        <v>42278</v>
      </c>
      <c r="P246" s="49">
        <v>42400</v>
      </c>
      <c r="Q246" s="56" t="str">
        <f>IF(H246="","",VLOOKUP(H246,#REF!,2,FALSE))</f>
        <v>Secretario General</v>
      </c>
      <c r="R246" s="51" t="s">
        <v>282</v>
      </c>
      <c r="S246" s="51" t="s">
        <v>1453</v>
      </c>
      <c r="T246" s="51" t="s">
        <v>1454</v>
      </c>
      <c r="U246" s="51" t="s">
        <v>1455</v>
      </c>
      <c r="V246" s="51" t="s">
        <v>119</v>
      </c>
      <c r="W246" s="57" t="s">
        <v>1437</v>
      </c>
      <c r="X246" s="61"/>
      <c r="Y246" s="51"/>
      <c r="Z246" s="50"/>
      <c r="AA246" s="62" t="s">
        <v>133</v>
      </c>
      <c r="AB246" s="95" t="s">
        <v>133</v>
      </c>
      <c r="AC246" s="50" t="s">
        <v>133</v>
      </c>
      <c r="AD246" s="51"/>
      <c r="AE246" s="53"/>
      <c r="AF246" s="48" t="s">
        <v>149</v>
      </c>
      <c r="AG246" s="56" t="s">
        <v>133</v>
      </c>
      <c r="AH246" s="92"/>
      <c r="AI246" s="51"/>
      <c r="AJ246" s="53"/>
    </row>
    <row r="247" spans="1:36" ht="112.5" customHeight="1" x14ac:dyDescent="0.25">
      <c r="A247" s="48">
        <v>20</v>
      </c>
      <c r="B247" s="49">
        <v>42247</v>
      </c>
      <c r="C247" s="50" t="s">
        <v>274</v>
      </c>
      <c r="D247" s="51" t="s">
        <v>1432</v>
      </c>
      <c r="E247" s="49">
        <v>42243</v>
      </c>
      <c r="F247" s="50">
        <v>5</v>
      </c>
      <c r="G247" s="65" t="s">
        <v>1456</v>
      </c>
      <c r="H247" s="53" t="s">
        <v>1449</v>
      </c>
      <c r="I247" s="54" t="s">
        <v>1457</v>
      </c>
      <c r="J247" s="51" t="s">
        <v>1458</v>
      </c>
      <c r="K247" s="50">
        <v>3</v>
      </c>
      <c r="L247" s="50" t="s">
        <v>173</v>
      </c>
      <c r="M247" s="51" t="s">
        <v>1459</v>
      </c>
      <c r="N247" s="55">
        <v>1</v>
      </c>
      <c r="O247" s="49">
        <v>42278</v>
      </c>
      <c r="P247" s="49">
        <v>42400</v>
      </c>
      <c r="Q247" s="56" t="str">
        <f>IF(H247="","",VLOOKUP(H247,#REF!,2,FALSE))</f>
        <v>Secretario General</v>
      </c>
      <c r="R247" s="51" t="s">
        <v>282</v>
      </c>
      <c r="S247" s="51" t="s">
        <v>1453</v>
      </c>
      <c r="T247" s="51" t="s">
        <v>1454</v>
      </c>
      <c r="U247" s="51" t="s">
        <v>1455</v>
      </c>
      <c r="V247" s="51" t="s">
        <v>119</v>
      </c>
      <c r="W247" s="57" t="s">
        <v>1437</v>
      </c>
      <c r="X247" s="61"/>
      <c r="Y247" s="51"/>
      <c r="Z247" s="50"/>
      <c r="AA247" s="62" t="s">
        <v>133</v>
      </c>
      <c r="AB247" s="95" t="s">
        <v>133</v>
      </c>
      <c r="AC247" s="50" t="s">
        <v>133</v>
      </c>
      <c r="AD247" s="51"/>
      <c r="AE247" s="53"/>
      <c r="AF247" s="48" t="s">
        <v>149</v>
      </c>
      <c r="AG247" s="56" t="s">
        <v>133</v>
      </c>
      <c r="AH247" s="92"/>
      <c r="AI247" s="51"/>
      <c r="AJ247" s="53"/>
    </row>
    <row r="248" spans="1:36" ht="112.5" customHeight="1" x14ac:dyDescent="0.25">
      <c r="A248" s="48">
        <v>20</v>
      </c>
      <c r="B248" s="49">
        <v>42247</v>
      </c>
      <c r="C248" s="50" t="s">
        <v>274</v>
      </c>
      <c r="D248" s="51" t="s">
        <v>1432</v>
      </c>
      <c r="E248" s="49">
        <v>42243</v>
      </c>
      <c r="F248" s="50">
        <v>5</v>
      </c>
      <c r="G248" s="65" t="s">
        <v>1456</v>
      </c>
      <c r="H248" s="53" t="s">
        <v>1449</v>
      </c>
      <c r="I248" s="54" t="s">
        <v>1457</v>
      </c>
      <c r="J248" s="51" t="s">
        <v>1460</v>
      </c>
      <c r="K248" s="50">
        <v>2</v>
      </c>
      <c r="L248" s="50" t="s">
        <v>173</v>
      </c>
      <c r="M248" s="51" t="s">
        <v>1461</v>
      </c>
      <c r="N248" s="55">
        <v>1</v>
      </c>
      <c r="O248" s="49">
        <v>42278</v>
      </c>
      <c r="P248" s="49">
        <v>42400</v>
      </c>
      <c r="Q248" s="56" t="str">
        <f>IF(H248="","",VLOOKUP(H248,#REF!,2,FALSE))</f>
        <v>Secretario General</v>
      </c>
      <c r="R248" s="51" t="s">
        <v>282</v>
      </c>
      <c r="S248" s="51" t="s">
        <v>1081</v>
      </c>
      <c r="T248" s="51" t="s">
        <v>1082</v>
      </c>
      <c r="U248" s="51" t="s">
        <v>1083</v>
      </c>
      <c r="V248" s="51" t="s">
        <v>119</v>
      </c>
      <c r="W248" s="57" t="s">
        <v>1437</v>
      </c>
      <c r="X248" s="61"/>
      <c r="Y248" s="51"/>
      <c r="Z248" s="50"/>
      <c r="AA248" s="62" t="s">
        <v>133</v>
      </c>
      <c r="AB248" s="95" t="s">
        <v>133</v>
      </c>
      <c r="AC248" s="50" t="s">
        <v>133</v>
      </c>
      <c r="AD248" s="51"/>
      <c r="AE248" s="53"/>
      <c r="AF248" s="48" t="s">
        <v>149</v>
      </c>
      <c r="AG248" s="56" t="s">
        <v>133</v>
      </c>
      <c r="AH248" s="92"/>
      <c r="AI248" s="51"/>
      <c r="AJ248" s="53"/>
    </row>
    <row r="249" spans="1:36" ht="112.5" customHeight="1" x14ac:dyDescent="0.25">
      <c r="A249" s="48">
        <v>20</v>
      </c>
      <c r="B249" s="49">
        <v>42247</v>
      </c>
      <c r="C249" s="50" t="s">
        <v>274</v>
      </c>
      <c r="D249" s="51" t="s">
        <v>1432</v>
      </c>
      <c r="E249" s="49">
        <v>42243</v>
      </c>
      <c r="F249" s="50">
        <v>6</v>
      </c>
      <c r="G249" s="65" t="s">
        <v>1462</v>
      </c>
      <c r="H249" s="53" t="s">
        <v>355</v>
      </c>
      <c r="I249" s="54" t="s">
        <v>1463</v>
      </c>
      <c r="J249" s="51" t="s">
        <v>1464</v>
      </c>
      <c r="K249" s="50">
        <v>1</v>
      </c>
      <c r="L249" s="50" t="s">
        <v>173</v>
      </c>
      <c r="M249" s="51" t="s">
        <v>1461</v>
      </c>
      <c r="N249" s="55">
        <v>0.8</v>
      </c>
      <c r="O249" s="49">
        <v>42254</v>
      </c>
      <c r="P249" s="49">
        <v>42283</v>
      </c>
      <c r="Q249" s="56" t="str">
        <f>IF(H249="","",VLOOKUP(H249,#REF!,2,FALSE))</f>
        <v>Jefe Oficina de Control Interno</v>
      </c>
      <c r="R249" s="51" t="s">
        <v>163</v>
      </c>
      <c r="S249" s="51" t="s">
        <v>335</v>
      </c>
      <c r="T249" s="51" t="s">
        <v>336</v>
      </c>
      <c r="U249" s="51" t="s">
        <v>337</v>
      </c>
      <c r="V249" s="51" t="s">
        <v>155</v>
      </c>
      <c r="W249" s="57" t="s">
        <v>156</v>
      </c>
      <c r="X249" s="61">
        <v>42293</v>
      </c>
      <c r="Y249" s="51" t="s">
        <v>1465</v>
      </c>
      <c r="Z249" s="50">
        <v>1</v>
      </c>
      <c r="AA249" s="62">
        <v>1</v>
      </c>
      <c r="AB249" s="95">
        <v>1</v>
      </c>
      <c r="AC249" s="50" t="s">
        <v>130</v>
      </c>
      <c r="AD249" s="51" t="s">
        <v>1466</v>
      </c>
      <c r="AE249" s="53" t="s">
        <v>160</v>
      </c>
      <c r="AF249" s="48" t="s">
        <v>134</v>
      </c>
      <c r="AG249" s="56" t="s">
        <v>160</v>
      </c>
      <c r="AH249" s="92"/>
      <c r="AI249" s="51"/>
      <c r="AJ249" s="53"/>
    </row>
    <row r="250" spans="1:36" ht="112.5" customHeight="1" x14ac:dyDescent="0.25">
      <c r="A250" s="48">
        <v>20</v>
      </c>
      <c r="B250" s="49">
        <v>42247</v>
      </c>
      <c r="C250" s="50" t="s">
        <v>274</v>
      </c>
      <c r="D250" s="51" t="s">
        <v>1432</v>
      </c>
      <c r="E250" s="49">
        <v>42243</v>
      </c>
      <c r="F250" s="50">
        <v>7</v>
      </c>
      <c r="G250" s="65" t="s">
        <v>1467</v>
      </c>
      <c r="H250" s="53" t="s">
        <v>355</v>
      </c>
      <c r="I250" s="54" t="s">
        <v>1463</v>
      </c>
      <c r="J250" s="51" t="s">
        <v>1464</v>
      </c>
      <c r="K250" s="50">
        <v>1</v>
      </c>
      <c r="L250" s="50" t="s">
        <v>173</v>
      </c>
      <c r="M250" s="51" t="s">
        <v>1461</v>
      </c>
      <c r="N250" s="55">
        <v>0.8</v>
      </c>
      <c r="O250" s="49">
        <v>42254</v>
      </c>
      <c r="P250" s="49">
        <v>42283</v>
      </c>
      <c r="Q250" s="56" t="str">
        <f>IF(H250="","",VLOOKUP(H250,#REF!,2,FALSE))</f>
        <v>Jefe Oficina de Control Interno</v>
      </c>
      <c r="R250" s="51" t="s">
        <v>163</v>
      </c>
      <c r="S250" s="51" t="s">
        <v>335</v>
      </c>
      <c r="T250" s="51" t="s">
        <v>336</v>
      </c>
      <c r="U250" s="51" t="s">
        <v>337</v>
      </c>
      <c r="V250" s="51" t="s">
        <v>155</v>
      </c>
      <c r="W250" s="57" t="s">
        <v>156</v>
      </c>
      <c r="X250" s="61">
        <v>42293</v>
      </c>
      <c r="Y250" s="51" t="s">
        <v>1465</v>
      </c>
      <c r="Z250" s="50">
        <v>1</v>
      </c>
      <c r="AA250" s="62">
        <v>1</v>
      </c>
      <c r="AB250" s="95">
        <v>1</v>
      </c>
      <c r="AC250" s="50" t="s">
        <v>130</v>
      </c>
      <c r="AD250" s="51" t="s">
        <v>1466</v>
      </c>
      <c r="AE250" s="53" t="s">
        <v>160</v>
      </c>
      <c r="AF250" s="48" t="s">
        <v>134</v>
      </c>
      <c r="AG250" s="56" t="s">
        <v>160</v>
      </c>
      <c r="AH250" s="92"/>
      <c r="AI250" s="51"/>
      <c r="AJ250" s="53"/>
    </row>
    <row r="251" spans="1:36" ht="112.5" customHeight="1" x14ac:dyDescent="0.25">
      <c r="A251" s="48">
        <v>20</v>
      </c>
      <c r="B251" s="49">
        <v>42247</v>
      </c>
      <c r="C251" s="50" t="s">
        <v>274</v>
      </c>
      <c r="D251" s="51" t="s">
        <v>1432</v>
      </c>
      <c r="E251" s="49">
        <v>42243</v>
      </c>
      <c r="F251" s="50">
        <v>8</v>
      </c>
      <c r="G251" s="65" t="s">
        <v>1468</v>
      </c>
      <c r="H251" s="53" t="s">
        <v>355</v>
      </c>
      <c r="I251" s="54" t="s">
        <v>1469</v>
      </c>
      <c r="J251" s="51" t="s">
        <v>1470</v>
      </c>
      <c r="K251" s="50">
        <v>1</v>
      </c>
      <c r="L251" s="50" t="s">
        <v>173</v>
      </c>
      <c r="M251" s="51" t="s">
        <v>1471</v>
      </c>
      <c r="N251" s="55">
        <v>1</v>
      </c>
      <c r="O251" s="49">
        <v>42254</v>
      </c>
      <c r="P251" s="49">
        <v>42283</v>
      </c>
      <c r="Q251" s="56" t="str">
        <f>IF(H251="","",VLOOKUP(H251,#REF!,2,FALSE))</f>
        <v>Jefe Oficina de Control Interno</v>
      </c>
      <c r="R251" s="51" t="s">
        <v>163</v>
      </c>
      <c r="S251" s="51" t="s">
        <v>153</v>
      </c>
      <c r="T251" s="51" t="s">
        <v>154</v>
      </c>
      <c r="U251" s="51" t="s">
        <v>138</v>
      </c>
      <c r="V251" s="51" t="s">
        <v>155</v>
      </c>
      <c r="W251" s="57" t="s">
        <v>156</v>
      </c>
      <c r="X251" s="61">
        <v>42297</v>
      </c>
      <c r="Y251" s="51" t="s">
        <v>1472</v>
      </c>
      <c r="Z251" s="62">
        <v>0.5</v>
      </c>
      <c r="AA251" s="62">
        <v>0.5</v>
      </c>
      <c r="AB251" s="95">
        <v>0.5</v>
      </c>
      <c r="AC251" s="50" t="s">
        <v>121</v>
      </c>
      <c r="AD251" s="51" t="s">
        <v>1473</v>
      </c>
      <c r="AE251" s="53" t="s">
        <v>148</v>
      </c>
      <c r="AF251" s="48" t="s">
        <v>149</v>
      </c>
      <c r="AG251" s="56" t="s">
        <v>133</v>
      </c>
      <c r="AH251" s="92"/>
      <c r="AI251" s="51"/>
      <c r="AJ251" s="53"/>
    </row>
    <row r="252" spans="1:36" ht="112.5" customHeight="1" x14ac:dyDescent="0.25">
      <c r="A252" s="48">
        <v>20</v>
      </c>
      <c r="B252" s="49">
        <v>42247</v>
      </c>
      <c r="C252" s="50" t="s">
        <v>274</v>
      </c>
      <c r="D252" s="51" t="s">
        <v>1432</v>
      </c>
      <c r="E252" s="49">
        <v>42243</v>
      </c>
      <c r="F252" s="50">
        <v>9</v>
      </c>
      <c r="G252" s="65" t="s">
        <v>1474</v>
      </c>
      <c r="H252" s="53" t="s">
        <v>355</v>
      </c>
      <c r="I252" s="54" t="s">
        <v>1469</v>
      </c>
      <c r="J252" s="51" t="s">
        <v>1470</v>
      </c>
      <c r="K252" s="50">
        <v>1</v>
      </c>
      <c r="L252" s="50" t="s">
        <v>173</v>
      </c>
      <c r="M252" s="51" t="s">
        <v>1471</v>
      </c>
      <c r="N252" s="55">
        <v>1</v>
      </c>
      <c r="O252" s="49">
        <v>42254</v>
      </c>
      <c r="P252" s="49">
        <v>42283</v>
      </c>
      <c r="Q252" s="56" t="str">
        <f>IF(H252="","",VLOOKUP(H252,#REF!,2,FALSE))</f>
        <v>Jefe Oficina de Control Interno</v>
      </c>
      <c r="R252" s="51" t="s">
        <v>163</v>
      </c>
      <c r="S252" s="51" t="s">
        <v>153</v>
      </c>
      <c r="T252" s="51" t="s">
        <v>154</v>
      </c>
      <c r="U252" s="51" t="s">
        <v>138</v>
      </c>
      <c r="V252" s="51" t="s">
        <v>155</v>
      </c>
      <c r="W252" s="57" t="s">
        <v>156</v>
      </c>
      <c r="X252" s="61">
        <v>42297</v>
      </c>
      <c r="Y252" s="51" t="s">
        <v>1475</v>
      </c>
      <c r="Z252" s="62">
        <v>0.5</v>
      </c>
      <c r="AA252" s="62">
        <v>0.5</v>
      </c>
      <c r="AB252" s="95">
        <v>0.5</v>
      </c>
      <c r="AC252" s="50" t="s">
        <v>121</v>
      </c>
      <c r="AD252" s="51" t="s">
        <v>1473</v>
      </c>
      <c r="AE252" s="53" t="s">
        <v>148</v>
      </c>
      <c r="AF252" s="48" t="s">
        <v>149</v>
      </c>
      <c r="AG252" s="56" t="s">
        <v>133</v>
      </c>
      <c r="AH252" s="92"/>
      <c r="AI252" s="51"/>
      <c r="AJ252" s="53"/>
    </row>
    <row r="253" spans="1:36" ht="112.5" customHeight="1" x14ac:dyDescent="0.25">
      <c r="A253" s="48">
        <v>20</v>
      </c>
      <c r="B253" s="49">
        <v>42247</v>
      </c>
      <c r="C253" s="50" t="s">
        <v>274</v>
      </c>
      <c r="D253" s="51" t="s">
        <v>1432</v>
      </c>
      <c r="E253" s="49">
        <v>42243</v>
      </c>
      <c r="F253" s="50">
        <v>10</v>
      </c>
      <c r="G253" s="65" t="s">
        <v>1476</v>
      </c>
      <c r="H253" s="53" t="s">
        <v>355</v>
      </c>
      <c r="I253" s="54" t="s">
        <v>1469</v>
      </c>
      <c r="J253" s="51" t="s">
        <v>1477</v>
      </c>
      <c r="K253" s="50">
        <v>1</v>
      </c>
      <c r="L253" s="50" t="s">
        <v>173</v>
      </c>
      <c r="M253" s="51" t="s">
        <v>1478</v>
      </c>
      <c r="N253" s="55">
        <v>1</v>
      </c>
      <c r="O253" s="49">
        <v>42254</v>
      </c>
      <c r="P253" s="49">
        <v>42283</v>
      </c>
      <c r="Q253" s="56" t="str">
        <f>IF(H253="","",VLOOKUP(H253,#REF!,2,FALSE))</f>
        <v>Jefe Oficina de Control Interno</v>
      </c>
      <c r="R253" s="51" t="s">
        <v>163</v>
      </c>
      <c r="S253" s="51" t="s">
        <v>359</v>
      </c>
      <c r="T253" s="51" t="s">
        <v>360</v>
      </c>
      <c r="U253" s="51" t="s">
        <v>163</v>
      </c>
      <c r="V253" s="51" t="s">
        <v>119</v>
      </c>
      <c r="W253" s="57" t="s">
        <v>1437</v>
      </c>
      <c r="X253" s="61">
        <v>42298</v>
      </c>
      <c r="Y253" s="51" t="s">
        <v>1479</v>
      </c>
      <c r="Z253" s="50">
        <v>1</v>
      </c>
      <c r="AA253" s="62">
        <v>1</v>
      </c>
      <c r="AB253" s="95">
        <v>1</v>
      </c>
      <c r="AC253" s="50" t="s">
        <v>130</v>
      </c>
      <c r="AD253" s="51" t="s">
        <v>1480</v>
      </c>
      <c r="AE253" s="53" t="s">
        <v>148</v>
      </c>
      <c r="AF253" s="48" t="s">
        <v>134</v>
      </c>
      <c r="AG253" s="56" t="s">
        <v>148</v>
      </c>
      <c r="AH253" s="92"/>
      <c r="AI253" s="51"/>
      <c r="AJ253" s="53"/>
    </row>
    <row r="254" spans="1:36" ht="112.5" customHeight="1" x14ac:dyDescent="0.25">
      <c r="A254" s="48">
        <v>20</v>
      </c>
      <c r="B254" s="49">
        <v>42247</v>
      </c>
      <c r="C254" s="50" t="s">
        <v>274</v>
      </c>
      <c r="D254" s="51" t="s">
        <v>1432</v>
      </c>
      <c r="E254" s="49">
        <v>42243</v>
      </c>
      <c r="F254" s="50">
        <v>11</v>
      </c>
      <c r="G254" s="65" t="s">
        <v>1481</v>
      </c>
      <c r="H254" s="53" t="s">
        <v>355</v>
      </c>
      <c r="I254" s="54" t="s">
        <v>1482</v>
      </c>
      <c r="J254" s="51" t="s">
        <v>1483</v>
      </c>
      <c r="K254" s="50">
        <v>1</v>
      </c>
      <c r="L254" s="50" t="s">
        <v>173</v>
      </c>
      <c r="M254" s="51" t="s">
        <v>1471</v>
      </c>
      <c r="N254" s="55">
        <v>1</v>
      </c>
      <c r="O254" s="49">
        <v>42254</v>
      </c>
      <c r="P254" s="49">
        <v>42283</v>
      </c>
      <c r="Q254" s="56" t="str">
        <f>IF(H254="","",VLOOKUP(H254,#REF!,2,FALSE))</f>
        <v>Jefe Oficina de Control Interno</v>
      </c>
      <c r="R254" s="51" t="s">
        <v>163</v>
      </c>
      <c r="S254" s="51" t="s">
        <v>153</v>
      </c>
      <c r="T254" s="51" t="s">
        <v>154</v>
      </c>
      <c r="U254" s="51" t="s">
        <v>138</v>
      </c>
      <c r="V254" s="51" t="s">
        <v>119</v>
      </c>
      <c r="W254" s="57" t="s">
        <v>1437</v>
      </c>
      <c r="X254" s="61">
        <v>42297</v>
      </c>
      <c r="Y254" s="51" t="s">
        <v>1484</v>
      </c>
      <c r="Z254" s="50">
        <v>1</v>
      </c>
      <c r="AA254" s="62">
        <v>1</v>
      </c>
      <c r="AB254" s="95">
        <v>1</v>
      </c>
      <c r="AC254" s="50" t="s">
        <v>130</v>
      </c>
      <c r="AD254" s="51" t="s">
        <v>1485</v>
      </c>
      <c r="AE254" s="53" t="s">
        <v>148</v>
      </c>
      <c r="AF254" s="48" t="s">
        <v>134</v>
      </c>
      <c r="AG254" s="56" t="s">
        <v>148</v>
      </c>
      <c r="AH254" s="92"/>
      <c r="AI254" s="51"/>
      <c r="AJ254" s="53"/>
    </row>
    <row r="255" spans="1:36" ht="112.5" customHeight="1" x14ac:dyDescent="0.25">
      <c r="A255" s="48">
        <v>20</v>
      </c>
      <c r="B255" s="49">
        <v>42247</v>
      </c>
      <c r="C255" s="50" t="s">
        <v>274</v>
      </c>
      <c r="D255" s="51" t="s">
        <v>1432</v>
      </c>
      <c r="E255" s="49">
        <v>42243</v>
      </c>
      <c r="F255" s="50">
        <v>11</v>
      </c>
      <c r="G255" s="65" t="s">
        <v>1481</v>
      </c>
      <c r="H255" s="53" t="s">
        <v>355</v>
      </c>
      <c r="I255" s="54" t="s">
        <v>1482</v>
      </c>
      <c r="J255" s="51" t="s">
        <v>1486</v>
      </c>
      <c r="K255" s="50">
        <v>1</v>
      </c>
      <c r="L255" s="50" t="s">
        <v>173</v>
      </c>
      <c r="M255" s="51" t="s">
        <v>1487</v>
      </c>
      <c r="N255" s="55">
        <v>1</v>
      </c>
      <c r="O255" s="49">
        <v>42254</v>
      </c>
      <c r="P255" s="49">
        <v>42262</v>
      </c>
      <c r="Q255" s="56" t="str">
        <f>IF(H255="","",VLOOKUP(H255,#REF!,2,FALSE))</f>
        <v>Jefe Oficina de Control Interno</v>
      </c>
      <c r="R255" s="51" t="s">
        <v>163</v>
      </c>
      <c r="S255" s="51" t="s">
        <v>153</v>
      </c>
      <c r="T255" s="51" t="s">
        <v>154</v>
      </c>
      <c r="U255" s="51" t="s">
        <v>138</v>
      </c>
      <c r="V255" s="51" t="s">
        <v>119</v>
      </c>
      <c r="W255" s="57" t="s">
        <v>1437</v>
      </c>
      <c r="X255" s="61">
        <v>42297</v>
      </c>
      <c r="Y255" s="51" t="s">
        <v>1484</v>
      </c>
      <c r="Z255" s="62">
        <v>0.5</v>
      </c>
      <c r="AA255" s="62">
        <v>0.5</v>
      </c>
      <c r="AB255" s="95">
        <v>0.5</v>
      </c>
      <c r="AC255" s="50" t="s">
        <v>121</v>
      </c>
      <c r="AD255" s="51" t="s">
        <v>1488</v>
      </c>
      <c r="AE255" s="53" t="s">
        <v>148</v>
      </c>
      <c r="AF255" s="48" t="s">
        <v>149</v>
      </c>
      <c r="AG255" s="56" t="s">
        <v>133</v>
      </c>
      <c r="AH255" s="92"/>
      <c r="AI255" s="51"/>
      <c r="AJ255" s="53"/>
    </row>
    <row r="256" spans="1:36" ht="112.5" customHeight="1" x14ac:dyDescent="0.25">
      <c r="A256" s="48">
        <v>21</v>
      </c>
      <c r="B256" s="49">
        <v>42258</v>
      </c>
      <c r="C256" s="50" t="s">
        <v>274</v>
      </c>
      <c r="D256" s="51" t="s">
        <v>1489</v>
      </c>
      <c r="E256" s="49">
        <v>42258</v>
      </c>
      <c r="F256" s="50" t="s">
        <v>1490</v>
      </c>
      <c r="G256" s="52" t="s">
        <v>1491</v>
      </c>
      <c r="H256" s="53" t="s">
        <v>330</v>
      </c>
      <c r="I256" s="54" t="s">
        <v>1492</v>
      </c>
      <c r="J256" s="51" t="s">
        <v>1493</v>
      </c>
      <c r="K256" s="50">
        <v>1</v>
      </c>
      <c r="L256" s="50" t="s">
        <v>173</v>
      </c>
      <c r="M256" s="51" t="s">
        <v>1494</v>
      </c>
      <c r="N256" s="55">
        <v>1</v>
      </c>
      <c r="O256" s="49">
        <v>42268</v>
      </c>
      <c r="P256" s="49">
        <v>42338</v>
      </c>
      <c r="Q256" s="56" t="str">
        <f>IF(H256="","",VLOOKUP(H256,#REF!,2,FALSE))</f>
        <v>Gerente General</v>
      </c>
      <c r="R256" s="51" t="s">
        <v>334</v>
      </c>
      <c r="S256" s="51" t="s">
        <v>1145</v>
      </c>
      <c r="T256" s="51" t="s">
        <v>1146</v>
      </c>
      <c r="U256" s="51" t="s">
        <v>1147</v>
      </c>
      <c r="V256" s="51" t="s">
        <v>417</v>
      </c>
      <c r="W256" s="57" t="s">
        <v>120</v>
      </c>
      <c r="X256" s="61"/>
      <c r="Y256" s="51"/>
      <c r="Z256" s="50"/>
      <c r="AA256" s="62" t="s">
        <v>133</v>
      </c>
      <c r="AB256" s="95" t="s">
        <v>133</v>
      </c>
      <c r="AC256" s="50" t="s">
        <v>133</v>
      </c>
      <c r="AD256" s="51"/>
      <c r="AE256" s="53"/>
      <c r="AF256" s="48" t="s">
        <v>149</v>
      </c>
      <c r="AG256" s="56" t="s">
        <v>133</v>
      </c>
      <c r="AH256" s="92"/>
      <c r="AI256" s="51"/>
      <c r="AJ256" s="53"/>
    </row>
    <row r="257" spans="1:36" ht="112.5" customHeight="1" x14ac:dyDescent="0.25">
      <c r="A257" s="48">
        <v>21</v>
      </c>
      <c r="B257" s="49">
        <v>42258</v>
      </c>
      <c r="C257" s="50" t="s">
        <v>274</v>
      </c>
      <c r="D257" s="51" t="s">
        <v>1489</v>
      </c>
      <c r="E257" s="49">
        <v>42258</v>
      </c>
      <c r="F257" s="50" t="s">
        <v>1495</v>
      </c>
      <c r="G257" s="52" t="s">
        <v>1496</v>
      </c>
      <c r="H257" s="53" t="s">
        <v>278</v>
      </c>
      <c r="I257" s="54" t="s">
        <v>1497</v>
      </c>
      <c r="J257" s="51" t="s">
        <v>299</v>
      </c>
      <c r="K257" s="50">
        <v>1</v>
      </c>
      <c r="L257" s="50" t="s">
        <v>173</v>
      </c>
      <c r="M257" s="51" t="s">
        <v>281</v>
      </c>
      <c r="N257" s="55">
        <v>1</v>
      </c>
      <c r="O257" s="49">
        <v>42268</v>
      </c>
      <c r="P257" s="49">
        <v>42449</v>
      </c>
      <c r="Q257" s="56" t="str">
        <f>IF(H257="","",VLOOKUP(H257,#REF!,2,FALSE))</f>
        <v>Secretario General</v>
      </c>
      <c r="R257" s="51" t="s">
        <v>282</v>
      </c>
      <c r="S257" s="51" t="s">
        <v>283</v>
      </c>
      <c r="T257" s="51" t="s">
        <v>284</v>
      </c>
      <c r="U257" s="51" t="s">
        <v>285</v>
      </c>
      <c r="V257" s="51" t="s">
        <v>155</v>
      </c>
      <c r="W257" s="57" t="s">
        <v>156</v>
      </c>
      <c r="X257" s="61">
        <v>42296</v>
      </c>
      <c r="Y257" s="51" t="s">
        <v>301</v>
      </c>
      <c r="Z257" s="50">
        <v>0</v>
      </c>
      <c r="AA257" s="62">
        <v>0</v>
      </c>
      <c r="AB257" s="95">
        <v>0</v>
      </c>
      <c r="AC257" s="50" t="s">
        <v>121</v>
      </c>
      <c r="AD257" s="51" t="s">
        <v>989</v>
      </c>
      <c r="AE257" s="53" t="s">
        <v>145</v>
      </c>
      <c r="AF257" s="48" t="s">
        <v>149</v>
      </c>
      <c r="AG257" s="56" t="s">
        <v>133</v>
      </c>
      <c r="AH257" s="92"/>
      <c r="AI257" s="51"/>
      <c r="AJ257" s="53"/>
    </row>
    <row r="258" spans="1:36" ht="112.5" customHeight="1" x14ac:dyDescent="0.25">
      <c r="A258" s="48">
        <v>21</v>
      </c>
      <c r="B258" s="49">
        <v>42258</v>
      </c>
      <c r="C258" s="50" t="s">
        <v>274</v>
      </c>
      <c r="D258" s="51" t="s">
        <v>1489</v>
      </c>
      <c r="E258" s="49">
        <v>42258</v>
      </c>
      <c r="F258" s="50" t="s">
        <v>1498</v>
      </c>
      <c r="G258" s="52" t="s">
        <v>1499</v>
      </c>
      <c r="H258" s="53" t="s">
        <v>278</v>
      </c>
      <c r="I258" s="54" t="s">
        <v>1500</v>
      </c>
      <c r="J258" s="51" t="s">
        <v>299</v>
      </c>
      <c r="K258" s="50">
        <v>1</v>
      </c>
      <c r="L258" s="50" t="s">
        <v>173</v>
      </c>
      <c r="M258" s="51" t="s">
        <v>281</v>
      </c>
      <c r="N258" s="55">
        <v>1</v>
      </c>
      <c r="O258" s="49">
        <v>42268</v>
      </c>
      <c r="P258" s="49">
        <v>42449</v>
      </c>
      <c r="Q258" s="56" t="str">
        <f>IF(H258="","",VLOOKUP(H258,#REF!,2,FALSE))</f>
        <v>Secretario General</v>
      </c>
      <c r="R258" s="51" t="s">
        <v>282</v>
      </c>
      <c r="S258" s="51" t="s">
        <v>283</v>
      </c>
      <c r="T258" s="51" t="s">
        <v>284</v>
      </c>
      <c r="U258" s="51" t="s">
        <v>285</v>
      </c>
      <c r="V258" s="51" t="s">
        <v>155</v>
      </c>
      <c r="W258" s="57" t="s">
        <v>156</v>
      </c>
      <c r="X258" s="61">
        <v>42296</v>
      </c>
      <c r="Y258" s="51" t="s">
        <v>301</v>
      </c>
      <c r="Z258" s="50">
        <v>0</v>
      </c>
      <c r="AA258" s="62">
        <v>0</v>
      </c>
      <c r="AB258" s="95">
        <v>0</v>
      </c>
      <c r="AC258" s="50" t="s">
        <v>121</v>
      </c>
      <c r="AD258" s="51" t="s">
        <v>989</v>
      </c>
      <c r="AE258" s="53" t="s">
        <v>145</v>
      </c>
      <c r="AF258" s="48" t="s">
        <v>149</v>
      </c>
      <c r="AG258" s="56" t="s">
        <v>133</v>
      </c>
      <c r="AH258" s="92"/>
      <c r="AI258" s="51"/>
      <c r="AJ258" s="53"/>
    </row>
    <row r="259" spans="1:36" ht="112.5" customHeight="1" x14ac:dyDescent="0.25">
      <c r="A259" s="48">
        <v>21</v>
      </c>
      <c r="B259" s="49">
        <v>42258</v>
      </c>
      <c r="C259" s="50" t="s">
        <v>274</v>
      </c>
      <c r="D259" s="51" t="s">
        <v>1489</v>
      </c>
      <c r="E259" s="49">
        <v>42258</v>
      </c>
      <c r="F259" s="50" t="s">
        <v>1501</v>
      </c>
      <c r="G259" s="52" t="s">
        <v>1502</v>
      </c>
      <c r="H259" s="53" t="s">
        <v>278</v>
      </c>
      <c r="I259" s="54" t="s">
        <v>1503</v>
      </c>
      <c r="J259" s="51" t="s">
        <v>1504</v>
      </c>
      <c r="K259" s="50">
        <v>1</v>
      </c>
      <c r="L259" s="50" t="s">
        <v>173</v>
      </c>
      <c r="M259" s="51" t="s">
        <v>1505</v>
      </c>
      <c r="N259" s="55">
        <v>1</v>
      </c>
      <c r="O259" s="49">
        <v>42292</v>
      </c>
      <c r="P259" s="49">
        <v>42384</v>
      </c>
      <c r="Q259" s="56" t="str">
        <f>IF(H259="","",VLOOKUP(H259,#REF!,2,FALSE))</f>
        <v>Secretario General</v>
      </c>
      <c r="R259" s="51" t="s">
        <v>282</v>
      </c>
      <c r="S259" s="51" t="s">
        <v>1506</v>
      </c>
      <c r="T259" s="51" t="s">
        <v>1507</v>
      </c>
      <c r="U259" s="51" t="s">
        <v>1508</v>
      </c>
      <c r="V259" s="51" t="s">
        <v>417</v>
      </c>
      <c r="W259" s="57" t="s">
        <v>120</v>
      </c>
      <c r="X259" s="61"/>
      <c r="Y259" s="51"/>
      <c r="Z259" s="50"/>
      <c r="AA259" s="62" t="s">
        <v>133</v>
      </c>
      <c r="AB259" s="95" t="s">
        <v>133</v>
      </c>
      <c r="AC259" s="50" t="s">
        <v>133</v>
      </c>
      <c r="AD259" s="51"/>
      <c r="AE259" s="53"/>
      <c r="AF259" s="48" t="s">
        <v>149</v>
      </c>
      <c r="AG259" s="56" t="s">
        <v>133</v>
      </c>
      <c r="AH259" s="92"/>
      <c r="AI259" s="51"/>
      <c r="AJ259" s="53"/>
    </row>
    <row r="260" spans="1:36" ht="112.5" customHeight="1" x14ac:dyDescent="0.25">
      <c r="A260" s="48">
        <v>21</v>
      </c>
      <c r="B260" s="49">
        <v>42258</v>
      </c>
      <c r="C260" s="50" t="s">
        <v>274</v>
      </c>
      <c r="D260" s="51" t="s">
        <v>1489</v>
      </c>
      <c r="E260" s="49">
        <v>42258</v>
      </c>
      <c r="F260" s="50" t="s">
        <v>1509</v>
      </c>
      <c r="G260" s="52" t="s">
        <v>1510</v>
      </c>
      <c r="H260" s="53" t="s">
        <v>278</v>
      </c>
      <c r="I260" s="54" t="s">
        <v>1511</v>
      </c>
      <c r="J260" s="51" t="s">
        <v>299</v>
      </c>
      <c r="K260" s="50">
        <v>1</v>
      </c>
      <c r="L260" s="50" t="s">
        <v>173</v>
      </c>
      <c r="M260" s="51" t="s">
        <v>281</v>
      </c>
      <c r="N260" s="55">
        <v>1</v>
      </c>
      <c r="O260" s="49">
        <v>42268</v>
      </c>
      <c r="P260" s="49">
        <v>42449</v>
      </c>
      <c r="Q260" s="56" t="str">
        <f>IF(H260="","",VLOOKUP(H260,#REF!,2,FALSE))</f>
        <v>Secretario General</v>
      </c>
      <c r="R260" s="51" t="s">
        <v>282</v>
      </c>
      <c r="S260" s="51" t="s">
        <v>283</v>
      </c>
      <c r="T260" s="51" t="s">
        <v>284</v>
      </c>
      <c r="U260" s="51" t="s">
        <v>285</v>
      </c>
      <c r="V260" s="51" t="s">
        <v>155</v>
      </c>
      <c r="W260" s="57" t="s">
        <v>156</v>
      </c>
      <c r="X260" s="61">
        <v>42296</v>
      </c>
      <c r="Y260" s="51" t="s">
        <v>301</v>
      </c>
      <c r="Z260" s="50">
        <v>0</v>
      </c>
      <c r="AA260" s="62">
        <v>0</v>
      </c>
      <c r="AB260" s="95">
        <v>0</v>
      </c>
      <c r="AC260" s="50" t="s">
        <v>121</v>
      </c>
      <c r="AD260" s="51" t="s">
        <v>989</v>
      </c>
      <c r="AE260" s="53" t="s">
        <v>145</v>
      </c>
      <c r="AF260" s="48" t="s">
        <v>149</v>
      </c>
      <c r="AG260" s="56" t="s">
        <v>133</v>
      </c>
      <c r="AH260" s="92"/>
      <c r="AI260" s="51"/>
      <c r="AJ260" s="53"/>
    </row>
    <row r="261" spans="1:36" ht="112.5" customHeight="1" x14ac:dyDescent="0.25">
      <c r="A261" s="48">
        <v>21</v>
      </c>
      <c r="B261" s="49">
        <v>42258</v>
      </c>
      <c r="C261" s="50" t="s">
        <v>274</v>
      </c>
      <c r="D261" s="51" t="s">
        <v>1489</v>
      </c>
      <c r="E261" s="49">
        <v>42258</v>
      </c>
      <c r="F261" s="50" t="s">
        <v>1512</v>
      </c>
      <c r="G261" s="52" t="s">
        <v>1513</v>
      </c>
      <c r="H261" s="53" t="s">
        <v>278</v>
      </c>
      <c r="I261" s="54" t="s">
        <v>1514</v>
      </c>
      <c r="J261" s="51" t="s">
        <v>1515</v>
      </c>
      <c r="K261" s="50">
        <v>1</v>
      </c>
      <c r="L261" s="50" t="s">
        <v>173</v>
      </c>
      <c r="M261" s="51" t="s">
        <v>281</v>
      </c>
      <c r="N261" s="55">
        <v>1</v>
      </c>
      <c r="O261" s="49">
        <v>42268</v>
      </c>
      <c r="P261" s="49">
        <v>42369</v>
      </c>
      <c r="Q261" s="56" t="str">
        <f>IF(H261="","",VLOOKUP(H261,#REF!,2,FALSE))</f>
        <v>Secretario General</v>
      </c>
      <c r="R261" s="51" t="s">
        <v>282</v>
      </c>
      <c r="S261" s="51" t="s">
        <v>283</v>
      </c>
      <c r="T261" s="51" t="s">
        <v>284</v>
      </c>
      <c r="U261" s="51" t="s">
        <v>285</v>
      </c>
      <c r="V261" s="51" t="s">
        <v>119</v>
      </c>
      <c r="W261" s="57" t="s">
        <v>120</v>
      </c>
      <c r="X261" s="61"/>
      <c r="Y261" s="51"/>
      <c r="Z261" s="50"/>
      <c r="AA261" s="62" t="s">
        <v>133</v>
      </c>
      <c r="AB261" s="95" t="s">
        <v>133</v>
      </c>
      <c r="AC261" s="50" t="s">
        <v>133</v>
      </c>
      <c r="AD261" s="51"/>
      <c r="AE261" s="53"/>
      <c r="AF261" s="48" t="s">
        <v>149</v>
      </c>
      <c r="AG261" s="56" t="s">
        <v>133</v>
      </c>
      <c r="AH261" s="92"/>
      <c r="AI261" s="51"/>
      <c r="AJ261" s="53"/>
    </row>
    <row r="262" spans="1:36" ht="112.5" customHeight="1" x14ac:dyDescent="0.25">
      <c r="A262" s="48">
        <v>21</v>
      </c>
      <c r="B262" s="49">
        <v>42258</v>
      </c>
      <c r="C262" s="50" t="s">
        <v>274</v>
      </c>
      <c r="D262" s="51" t="s">
        <v>1489</v>
      </c>
      <c r="E262" s="49">
        <v>42258</v>
      </c>
      <c r="F262" s="50" t="s">
        <v>1516</v>
      </c>
      <c r="G262" s="52" t="s">
        <v>1517</v>
      </c>
      <c r="H262" s="53" t="s">
        <v>278</v>
      </c>
      <c r="I262" s="54" t="s">
        <v>1518</v>
      </c>
      <c r="J262" s="51" t="s">
        <v>544</v>
      </c>
      <c r="K262" s="50">
        <v>1</v>
      </c>
      <c r="L262" s="50" t="s">
        <v>173</v>
      </c>
      <c r="M262" s="51" t="s">
        <v>545</v>
      </c>
      <c r="N262" s="55">
        <v>1</v>
      </c>
      <c r="O262" s="49">
        <v>42268</v>
      </c>
      <c r="P262" s="49">
        <v>42459</v>
      </c>
      <c r="Q262" s="56" t="str">
        <f>IF(H262="","",VLOOKUP(H262,#REF!,2,FALSE))</f>
        <v>Secretario General</v>
      </c>
      <c r="R262" s="51" t="s">
        <v>282</v>
      </c>
      <c r="S262" s="51" t="s">
        <v>546</v>
      </c>
      <c r="T262" s="51" t="s">
        <v>547</v>
      </c>
      <c r="U262" s="51" t="s">
        <v>548</v>
      </c>
      <c r="V262" s="51" t="s">
        <v>155</v>
      </c>
      <c r="W262" s="57" t="s">
        <v>156</v>
      </c>
      <c r="X262" s="61">
        <v>42296</v>
      </c>
      <c r="Y262" s="51" t="s">
        <v>1519</v>
      </c>
      <c r="Z262" s="50">
        <v>1</v>
      </c>
      <c r="AA262" s="62">
        <v>1</v>
      </c>
      <c r="AB262" s="95">
        <v>1</v>
      </c>
      <c r="AC262" s="50" t="s">
        <v>130</v>
      </c>
      <c r="AD262" s="51" t="s">
        <v>550</v>
      </c>
      <c r="AE262" s="53" t="s">
        <v>551</v>
      </c>
      <c r="AF262" s="48" t="s">
        <v>134</v>
      </c>
      <c r="AG262" s="56" t="s">
        <v>1769</v>
      </c>
      <c r="AH262" s="92"/>
      <c r="AI262" s="51"/>
      <c r="AJ262" s="53"/>
    </row>
    <row r="263" spans="1:36" ht="112.5" customHeight="1" x14ac:dyDescent="0.25">
      <c r="A263" s="48">
        <v>21</v>
      </c>
      <c r="B263" s="49">
        <v>42258</v>
      </c>
      <c r="C263" s="50" t="s">
        <v>274</v>
      </c>
      <c r="D263" s="51" t="s">
        <v>1489</v>
      </c>
      <c r="E263" s="49">
        <v>42258</v>
      </c>
      <c r="F263" s="50" t="s">
        <v>1520</v>
      </c>
      <c r="G263" s="52" t="s">
        <v>1521</v>
      </c>
      <c r="H263" s="53" t="s">
        <v>278</v>
      </c>
      <c r="I263" s="54" t="s">
        <v>279</v>
      </c>
      <c r="J263" s="51" t="s">
        <v>280</v>
      </c>
      <c r="K263" s="50">
        <v>1</v>
      </c>
      <c r="L263" s="50" t="s">
        <v>173</v>
      </c>
      <c r="M263" s="51" t="s">
        <v>281</v>
      </c>
      <c r="N263" s="55">
        <v>1</v>
      </c>
      <c r="O263" s="49">
        <v>42268</v>
      </c>
      <c r="P263" s="49">
        <v>42459</v>
      </c>
      <c r="Q263" s="56" t="str">
        <f>IF(H263="","",VLOOKUP(H263,#REF!,2,FALSE))</f>
        <v>Secretario General</v>
      </c>
      <c r="R263" s="51" t="s">
        <v>282</v>
      </c>
      <c r="S263" s="51" t="s">
        <v>283</v>
      </c>
      <c r="T263" s="51" t="s">
        <v>284</v>
      </c>
      <c r="U263" s="51" t="s">
        <v>285</v>
      </c>
      <c r="V263" s="51" t="s">
        <v>155</v>
      </c>
      <c r="W263" s="57" t="s">
        <v>156</v>
      </c>
      <c r="X263" s="61">
        <v>42296</v>
      </c>
      <c r="Y263" s="51" t="s">
        <v>291</v>
      </c>
      <c r="Z263" s="50">
        <v>0</v>
      </c>
      <c r="AA263" s="62">
        <v>0</v>
      </c>
      <c r="AB263" s="95">
        <v>0</v>
      </c>
      <c r="AC263" s="50" t="s">
        <v>121</v>
      </c>
      <c r="AD263" s="51" t="s">
        <v>989</v>
      </c>
      <c r="AE263" s="53" t="s">
        <v>145</v>
      </c>
      <c r="AF263" s="48" t="s">
        <v>149</v>
      </c>
      <c r="AG263" s="56" t="s">
        <v>133</v>
      </c>
      <c r="AH263" s="92"/>
      <c r="AI263" s="51"/>
      <c r="AJ263" s="53"/>
    </row>
    <row r="264" spans="1:36" ht="112.5" customHeight="1" x14ac:dyDescent="0.25">
      <c r="A264" s="48">
        <v>21</v>
      </c>
      <c r="B264" s="49">
        <v>42258</v>
      </c>
      <c r="C264" s="50" t="s">
        <v>274</v>
      </c>
      <c r="D264" s="51" t="s">
        <v>1489</v>
      </c>
      <c r="E264" s="49">
        <v>42258</v>
      </c>
      <c r="F264" s="50" t="s">
        <v>1522</v>
      </c>
      <c r="G264" s="52" t="s">
        <v>1523</v>
      </c>
      <c r="H264" s="53" t="s">
        <v>278</v>
      </c>
      <c r="I264" s="54" t="s">
        <v>1524</v>
      </c>
      <c r="J264" s="51" t="s">
        <v>1525</v>
      </c>
      <c r="K264" s="50">
        <v>1</v>
      </c>
      <c r="L264" s="50" t="s">
        <v>173</v>
      </c>
      <c r="M264" s="51" t="s">
        <v>1526</v>
      </c>
      <c r="N264" s="55">
        <v>1</v>
      </c>
      <c r="O264" s="49">
        <v>42268</v>
      </c>
      <c r="P264" s="49">
        <v>42449</v>
      </c>
      <c r="Q264" s="56" t="str">
        <f>IF(H264="","",VLOOKUP(H264,#REF!,2,FALSE))</f>
        <v>Secretario General</v>
      </c>
      <c r="R264" s="51" t="s">
        <v>282</v>
      </c>
      <c r="S264" s="51" t="s">
        <v>283</v>
      </c>
      <c r="T264" s="51" t="s">
        <v>284</v>
      </c>
      <c r="U264" s="51" t="s">
        <v>285</v>
      </c>
      <c r="V264" s="51" t="s">
        <v>119</v>
      </c>
      <c r="W264" s="57" t="s">
        <v>120</v>
      </c>
      <c r="X264" s="61"/>
      <c r="Y264" s="51"/>
      <c r="Z264" s="50"/>
      <c r="AA264" s="62" t="s">
        <v>133</v>
      </c>
      <c r="AB264" s="95" t="s">
        <v>133</v>
      </c>
      <c r="AC264" s="50" t="s">
        <v>133</v>
      </c>
      <c r="AD264" s="51"/>
      <c r="AE264" s="53"/>
      <c r="AF264" s="48" t="s">
        <v>149</v>
      </c>
      <c r="AG264" s="56" t="s">
        <v>133</v>
      </c>
      <c r="AH264" s="92"/>
      <c r="AI264" s="51"/>
      <c r="AJ264" s="53"/>
    </row>
    <row r="265" spans="1:36" ht="112.5" customHeight="1" x14ac:dyDescent="0.25">
      <c r="A265" s="48">
        <v>21</v>
      </c>
      <c r="B265" s="49">
        <v>42258</v>
      </c>
      <c r="C265" s="50" t="s">
        <v>274</v>
      </c>
      <c r="D265" s="51" t="s">
        <v>1489</v>
      </c>
      <c r="E265" s="49">
        <v>42258</v>
      </c>
      <c r="F265" s="50" t="s">
        <v>1527</v>
      </c>
      <c r="G265" s="52" t="s">
        <v>1528</v>
      </c>
      <c r="H265" s="53" t="s">
        <v>278</v>
      </c>
      <c r="I265" s="54" t="s">
        <v>514</v>
      </c>
      <c r="J265" s="51" t="s">
        <v>299</v>
      </c>
      <c r="K265" s="50">
        <v>1</v>
      </c>
      <c r="L265" s="50" t="s">
        <v>173</v>
      </c>
      <c r="M265" s="51" t="s">
        <v>281</v>
      </c>
      <c r="N265" s="55">
        <v>1</v>
      </c>
      <c r="O265" s="49">
        <v>42268</v>
      </c>
      <c r="P265" s="49">
        <v>42449</v>
      </c>
      <c r="Q265" s="56" t="str">
        <f>IF(H265="","",VLOOKUP(H265,#REF!,2,FALSE))</f>
        <v>Secretario General</v>
      </c>
      <c r="R265" s="51" t="s">
        <v>282</v>
      </c>
      <c r="S265" s="51" t="s">
        <v>283</v>
      </c>
      <c r="T265" s="51" t="s">
        <v>284</v>
      </c>
      <c r="U265" s="51" t="s">
        <v>285</v>
      </c>
      <c r="V265" s="51" t="s">
        <v>155</v>
      </c>
      <c r="W265" s="57" t="s">
        <v>156</v>
      </c>
      <c r="X265" s="61">
        <v>42296</v>
      </c>
      <c r="Y265" s="51" t="s">
        <v>301</v>
      </c>
      <c r="Z265" s="50">
        <v>0</v>
      </c>
      <c r="AA265" s="62">
        <v>0</v>
      </c>
      <c r="AB265" s="95">
        <v>0</v>
      </c>
      <c r="AC265" s="50" t="s">
        <v>121</v>
      </c>
      <c r="AD265" s="51" t="s">
        <v>989</v>
      </c>
      <c r="AE265" s="53" t="s">
        <v>145</v>
      </c>
      <c r="AF265" s="48" t="s">
        <v>149</v>
      </c>
      <c r="AG265" s="56" t="s">
        <v>133</v>
      </c>
      <c r="AH265" s="92"/>
      <c r="AI265" s="51"/>
      <c r="AJ265" s="53"/>
    </row>
    <row r="266" spans="1:36" ht="112.5" customHeight="1" x14ac:dyDescent="0.25">
      <c r="A266" s="48">
        <v>21</v>
      </c>
      <c r="B266" s="49">
        <v>42258</v>
      </c>
      <c r="C266" s="50" t="s">
        <v>274</v>
      </c>
      <c r="D266" s="51" t="s">
        <v>1489</v>
      </c>
      <c r="E266" s="49">
        <v>42258</v>
      </c>
      <c r="F266" s="50" t="s">
        <v>1529</v>
      </c>
      <c r="G266" s="52" t="s">
        <v>1530</v>
      </c>
      <c r="H266" s="53" t="s">
        <v>330</v>
      </c>
      <c r="I266" s="54" t="s">
        <v>1531</v>
      </c>
      <c r="J266" s="51" t="s">
        <v>1532</v>
      </c>
      <c r="K266" s="50">
        <v>3</v>
      </c>
      <c r="L266" s="50" t="s">
        <v>173</v>
      </c>
      <c r="M266" s="51" t="s">
        <v>1533</v>
      </c>
      <c r="N266" s="55">
        <v>1</v>
      </c>
      <c r="O266" s="49">
        <v>42277</v>
      </c>
      <c r="P266" s="49">
        <v>42623</v>
      </c>
      <c r="Q266" s="56" t="str">
        <f>IF(H266="","",VLOOKUP(H266,#REF!,2,FALSE))</f>
        <v>Gerente General</v>
      </c>
      <c r="R266" s="51" t="s">
        <v>334</v>
      </c>
      <c r="S266" s="51" t="s">
        <v>415</v>
      </c>
      <c r="T266" s="51" t="s">
        <v>1534</v>
      </c>
      <c r="U266" s="51" t="s">
        <v>1535</v>
      </c>
      <c r="V266" s="51" t="s">
        <v>417</v>
      </c>
      <c r="W266" s="57" t="s">
        <v>120</v>
      </c>
      <c r="X266" s="61">
        <v>42290</v>
      </c>
      <c r="Y266" s="51" t="s">
        <v>1536</v>
      </c>
      <c r="Z266" s="50">
        <v>0</v>
      </c>
      <c r="AA266" s="62">
        <v>0</v>
      </c>
      <c r="AB266" s="95">
        <v>0</v>
      </c>
      <c r="AC266" s="50" t="s">
        <v>121</v>
      </c>
      <c r="AD266" s="51" t="s">
        <v>1537</v>
      </c>
      <c r="AE266" s="53" t="s">
        <v>560</v>
      </c>
      <c r="AF266" s="48" t="s">
        <v>149</v>
      </c>
      <c r="AG266" s="56" t="s">
        <v>133</v>
      </c>
      <c r="AH266" s="92"/>
      <c r="AI266" s="51"/>
      <c r="AJ266" s="53"/>
    </row>
    <row r="267" spans="1:36" ht="112.5" customHeight="1" x14ac:dyDescent="0.25">
      <c r="A267" s="48">
        <v>21</v>
      </c>
      <c r="B267" s="49">
        <v>42258</v>
      </c>
      <c r="C267" s="50" t="s">
        <v>274</v>
      </c>
      <c r="D267" s="51" t="s">
        <v>1489</v>
      </c>
      <c r="E267" s="49">
        <v>42258</v>
      </c>
      <c r="F267" s="50" t="s">
        <v>1538</v>
      </c>
      <c r="G267" s="52" t="s">
        <v>1539</v>
      </c>
      <c r="H267" s="53" t="s">
        <v>278</v>
      </c>
      <c r="I267" s="54" t="s">
        <v>1540</v>
      </c>
      <c r="J267" s="51" t="s">
        <v>1541</v>
      </c>
      <c r="K267" s="50">
        <v>1</v>
      </c>
      <c r="L267" s="50" t="s">
        <v>173</v>
      </c>
      <c r="M267" s="51" t="s">
        <v>1542</v>
      </c>
      <c r="N267" s="55">
        <v>1</v>
      </c>
      <c r="O267" s="49">
        <v>42268</v>
      </c>
      <c r="P267" s="49">
        <v>42369</v>
      </c>
      <c r="Q267" s="56" t="str">
        <f>IF(H267="","",VLOOKUP(H267,#REF!,2,FALSE))</f>
        <v>Secretario General</v>
      </c>
      <c r="R267" s="51" t="s">
        <v>282</v>
      </c>
      <c r="S267" s="51" t="s">
        <v>1543</v>
      </c>
      <c r="T267" s="51" t="s">
        <v>1544</v>
      </c>
      <c r="U267" s="51" t="s">
        <v>1545</v>
      </c>
      <c r="V267" s="51" t="s">
        <v>119</v>
      </c>
      <c r="W267" s="57" t="s">
        <v>120</v>
      </c>
      <c r="X267" s="61"/>
      <c r="Y267" s="51"/>
      <c r="Z267" s="50"/>
      <c r="AA267" s="62" t="s">
        <v>133</v>
      </c>
      <c r="AB267" s="95" t="s">
        <v>133</v>
      </c>
      <c r="AC267" s="50" t="s">
        <v>133</v>
      </c>
      <c r="AD267" s="51"/>
      <c r="AE267" s="53"/>
      <c r="AF267" s="48" t="s">
        <v>149</v>
      </c>
      <c r="AG267" s="56" t="s">
        <v>133</v>
      </c>
      <c r="AH267" s="92"/>
      <c r="AI267" s="51"/>
      <c r="AJ267" s="53"/>
    </row>
    <row r="268" spans="1:36" ht="112.5" customHeight="1" x14ac:dyDescent="0.25">
      <c r="A268" s="48">
        <v>21</v>
      </c>
      <c r="B268" s="49">
        <v>42258</v>
      </c>
      <c r="C268" s="50" t="s">
        <v>274</v>
      </c>
      <c r="D268" s="51" t="s">
        <v>1489</v>
      </c>
      <c r="E268" s="49">
        <v>42258</v>
      </c>
      <c r="F268" s="50" t="s">
        <v>1546</v>
      </c>
      <c r="G268" s="52" t="s">
        <v>1547</v>
      </c>
      <c r="H268" s="53" t="s">
        <v>278</v>
      </c>
      <c r="I268" s="54" t="s">
        <v>298</v>
      </c>
      <c r="J268" s="51" t="s">
        <v>299</v>
      </c>
      <c r="K268" s="50">
        <v>1</v>
      </c>
      <c r="L268" s="50" t="s">
        <v>173</v>
      </c>
      <c r="M268" s="51" t="s">
        <v>281</v>
      </c>
      <c r="N268" s="55">
        <v>1</v>
      </c>
      <c r="O268" s="49">
        <v>42268</v>
      </c>
      <c r="P268" s="49">
        <v>42449</v>
      </c>
      <c r="Q268" s="56" t="str">
        <f>IF(H268="","",VLOOKUP(H268,#REF!,2,FALSE))</f>
        <v>Secretario General</v>
      </c>
      <c r="R268" s="51" t="s">
        <v>282</v>
      </c>
      <c r="S268" s="51" t="s">
        <v>283</v>
      </c>
      <c r="T268" s="51" t="s">
        <v>284</v>
      </c>
      <c r="U268" s="51" t="s">
        <v>285</v>
      </c>
      <c r="V268" s="51" t="s">
        <v>155</v>
      </c>
      <c r="W268" s="57" t="s">
        <v>156</v>
      </c>
      <c r="X268" s="61">
        <v>42296</v>
      </c>
      <c r="Y268" s="51" t="s">
        <v>301</v>
      </c>
      <c r="Z268" s="50">
        <v>0</v>
      </c>
      <c r="AA268" s="62">
        <v>0</v>
      </c>
      <c r="AB268" s="95">
        <v>0</v>
      </c>
      <c r="AC268" s="50" t="s">
        <v>121</v>
      </c>
      <c r="AD268" s="51" t="s">
        <v>989</v>
      </c>
      <c r="AE268" s="53" t="s">
        <v>145</v>
      </c>
      <c r="AF268" s="48" t="s">
        <v>149</v>
      </c>
      <c r="AG268" s="56" t="s">
        <v>133</v>
      </c>
      <c r="AH268" s="92"/>
      <c r="AI268" s="51"/>
      <c r="AJ268" s="53"/>
    </row>
    <row r="269" spans="1:36" ht="112.5" customHeight="1" x14ac:dyDescent="0.25">
      <c r="A269" s="48">
        <v>21</v>
      </c>
      <c r="B269" s="49">
        <v>42258</v>
      </c>
      <c r="C269" s="50" t="s">
        <v>274</v>
      </c>
      <c r="D269" s="51" t="s">
        <v>1489</v>
      </c>
      <c r="E269" s="49">
        <v>42258</v>
      </c>
      <c r="F269" s="50" t="s">
        <v>1548</v>
      </c>
      <c r="G269" s="52" t="s">
        <v>1549</v>
      </c>
      <c r="H269" s="53" t="s">
        <v>330</v>
      </c>
      <c r="I269" s="54" t="s">
        <v>1550</v>
      </c>
      <c r="J269" s="51" t="s">
        <v>1551</v>
      </c>
      <c r="K269" s="50">
        <v>1</v>
      </c>
      <c r="L269" s="50" t="s">
        <v>173</v>
      </c>
      <c r="M269" s="51" t="s">
        <v>1552</v>
      </c>
      <c r="N269" s="55">
        <v>1</v>
      </c>
      <c r="O269" s="49">
        <v>42268</v>
      </c>
      <c r="P269" s="49">
        <v>42338</v>
      </c>
      <c r="Q269" s="56" t="str">
        <f>IF(H269="","",VLOOKUP(H269,#REF!,2,FALSE))</f>
        <v>Gerente General</v>
      </c>
      <c r="R269" s="51" t="s">
        <v>334</v>
      </c>
      <c r="S269" s="51" t="s">
        <v>335</v>
      </c>
      <c r="T269" s="51" t="s">
        <v>336</v>
      </c>
      <c r="U269" s="51" t="s">
        <v>337</v>
      </c>
      <c r="V269" s="51" t="s">
        <v>417</v>
      </c>
      <c r="W269" s="57" t="s">
        <v>120</v>
      </c>
      <c r="X269" s="61"/>
      <c r="Y269" s="51"/>
      <c r="Z269" s="50"/>
      <c r="AA269" s="62" t="s">
        <v>133</v>
      </c>
      <c r="AB269" s="95" t="s">
        <v>133</v>
      </c>
      <c r="AC269" s="50" t="s">
        <v>133</v>
      </c>
      <c r="AD269" s="51"/>
      <c r="AE269" s="53"/>
      <c r="AF269" s="48" t="s">
        <v>149</v>
      </c>
      <c r="AG269" s="56" t="s">
        <v>133</v>
      </c>
      <c r="AH269" s="92"/>
      <c r="AI269" s="51"/>
      <c r="AJ269" s="53"/>
    </row>
    <row r="270" spans="1:36" ht="112.5" customHeight="1" x14ac:dyDescent="0.25">
      <c r="A270" s="48">
        <v>21</v>
      </c>
      <c r="B270" s="49">
        <v>42258</v>
      </c>
      <c r="C270" s="50" t="s">
        <v>274</v>
      </c>
      <c r="D270" s="51" t="s">
        <v>1489</v>
      </c>
      <c r="E270" s="49">
        <v>42258</v>
      </c>
      <c r="F270" s="50" t="s">
        <v>1548</v>
      </c>
      <c r="G270" s="52" t="s">
        <v>1549</v>
      </c>
      <c r="H270" s="53" t="s">
        <v>330</v>
      </c>
      <c r="I270" s="54" t="s">
        <v>1553</v>
      </c>
      <c r="J270" s="51" t="s">
        <v>1554</v>
      </c>
      <c r="K270" s="50">
        <v>4</v>
      </c>
      <c r="L270" s="50" t="s">
        <v>173</v>
      </c>
      <c r="M270" s="51" t="s">
        <v>1555</v>
      </c>
      <c r="N270" s="55">
        <v>1</v>
      </c>
      <c r="O270" s="49">
        <v>42370</v>
      </c>
      <c r="P270" s="49">
        <v>42623</v>
      </c>
      <c r="Q270" s="56" t="str">
        <f>IF(H270="","",VLOOKUP(H270,#REF!,2,FALSE))</f>
        <v>Gerente General</v>
      </c>
      <c r="R270" s="51" t="s">
        <v>334</v>
      </c>
      <c r="S270" s="51" t="s">
        <v>1556</v>
      </c>
      <c r="T270" s="51" t="s">
        <v>1557</v>
      </c>
      <c r="U270" s="51" t="s">
        <v>1558</v>
      </c>
      <c r="V270" s="51" t="s">
        <v>417</v>
      </c>
      <c r="W270" s="57" t="s">
        <v>120</v>
      </c>
      <c r="X270" s="61"/>
      <c r="Y270" s="51"/>
      <c r="Z270" s="50"/>
      <c r="AA270" s="62" t="s">
        <v>133</v>
      </c>
      <c r="AB270" s="95" t="s">
        <v>133</v>
      </c>
      <c r="AC270" s="50" t="s">
        <v>133</v>
      </c>
      <c r="AD270" s="51"/>
      <c r="AE270" s="53"/>
      <c r="AF270" s="48" t="s">
        <v>149</v>
      </c>
      <c r="AG270" s="56" t="s">
        <v>133</v>
      </c>
      <c r="AH270" s="92"/>
      <c r="AI270" s="51"/>
      <c r="AJ270" s="53"/>
    </row>
    <row r="271" spans="1:36" ht="112.5" customHeight="1" x14ac:dyDescent="0.25">
      <c r="A271" s="48">
        <v>21</v>
      </c>
      <c r="B271" s="49">
        <v>42258</v>
      </c>
      <c r="C271" s="50" t="s">
        <v>274</v>
      </c>
      <c r="D271" s="51" t="s">
        <v>1489</v>
      </c>
      <c r="E271" s="49">
        <v>42258</v>
      </c>
      <c r="F271" s="50" t="s">
        <v>1559</v>
      </c>
      <c r="G271" s="52" t="s">
        <v>1560</v>
      </c>
      <c r="H271" s="53" t="s">
        <v>410</v>
      </c>
      <c r="I271" s="54" t="s">
        <v>1561</v>
      </c>
      <c r="J271" s="51" t="s">
        <v>1562</v>
      </c>
      <c r="K271" s="50">
        <v>1</v>
      </c>
      <c r="L271" s="50" t="s">
        <v>173</v>
      </c>
      <c r="M271" s="51" t="s">
        <v>1563</v>
      </c>
      <c r="N271" s="55">
        <v>1</v>
      </c>
      <c r="O271" s="49">
        <v>42268</v>
      </c>
      <c r="P271" s="49">
        <v>42551</v>
      </c>
      <c r="Q271" s="56" t="str">
        <f>IF(H271="","",VLOOKUP(H271,#REF!,2,FALSE))</f>
        <v>Subdirector Financiero</v>
      </c>
      <c r="R271" s="51" t="s">
        <v>414</v>
      </c>
      <c r="S271" s="51" t="s">
        <v>1564</v>
      </c>
      <c r="T271" s="51" t="s">
        <v>1565</v>
      </c>
      <c r="U271" s="51" t="s">
        <v>1566</v>
      </c>
      <c r="V271" s="51" t="s">
        <v>417</v>
      </c>
      <c r="W271" s="57" t="s">
        <v>120</v>
      </c>
      <c r="X271" s="61">
        <v>42290</v>
      </c>
      <c r="Y271" s="51" t="s">
        <v>946</v>
      </c>
      <c r="Z271" s="50">
        <v>0</v>
      </c>
      <c r="AA271" s="62">
        <v>0</v>
      </c>
      <c r="AB271" s="95">
        <v>0</v>
      </c>
      <c r="AC271" s="50" t="s">
        <v>121</v>
      </c>
      <c r="AD271" s="78" t="s">
        <v>1567</v>
      </c>
      <c r="AE271" s="53" t="s">
        <v>560</v>
      </c>
      <c r="AF271" s="48" t="s">
        <v>149</v>
      </c>
      <c r="AG271" s="56" t="s">
        <v>133</v>
      </c>
      <c r="AH271" s="92"/>
      <c r="AI271" s="51"/>
      <c r="AJ271" s="53"/>
    </row>
    <row r="272" spans="1:36" ht="112.5" customHeight="1" x14ac:dyDescent="0.25">
      <c r="A272" s="48">
        <v>21</v>
      </c>
      <c r="B272" s="49">
        <v>42258</v>
      </c>
      <c r="C272" s="50" t="s">
        <v>274</v>
      </c>
      <c r="D272" s="51" t="s">
        <v>1489</v>
      </c>
      <c r="E272" s="49">
        <v>42258</v>
      </c>
      <c r="F272" s="50" t="s">
        <v>1568</v>
      </c>
      <c r="G272" s="52" t="s">
        <v>1569</v>
      </c>
      <c r="H272" s="53" t="s">
        <v>410</v>
      </c>
      <c r="I272" s="54" t="s">
        <v>1570</v>
      </c>
      <c r="J272" s="51" t="s">
        <v>1571</v>
      </c>
      <c r="K272" s="50">
        <v>1</v>
      </c>
      <c r="L272" s="50" t="s">
        <v>173</v>
      </c>
      <c r="M272" s="51" t="s">
        <v>1572</v>
      </c>
      <c r="N272" s="55">
        <v>1</v>
      </c>
      <c r="O272" s="49">
        <v>42275</v>
      </c>
      <c r="P272" s="49">
        <v>42551</v>
      </c>
      <c r="Q272" s="56" t="str">
        <f>IF(H272="","",VLOOKUP(H272,#REF!,2,FALSE))</f>
        <v>Subdirector Financiero</v>
      </c>
      <c r="R272" s="51" t="s">
        <v>414</v>
      </c>
      <c r="S272" s="51" t="s">
        <v>1564</v>
      </c>
      <c r="T272" s="51" t="s">
        <v>1565</v>
      </c>
      <c r="U272" s="51" t="s">
        <v>1566</v>
      </c>
      <c r="V272" s="51" t="s">
        <v>417</v>
      </c>
      <c r="W272" s="57" t="s">
        <v>120</v>
      </c>
      <c r="X272" s="61">
        <v>42290</v>
      </c>
      <c r="Y272" s="51" t="s">
        <v>946</v>
      </c>
      <c r="Z272" s="50">
        <v>0</v>
      </c>
      <c r="AA272" s="62">
        <v>0</v>
      </c>
      <c r="AB272" s="95">
        <v>0</v>
      </c>
      <c r="AC272" s="50" t="s">
        <v>121</v>
      </c>
      <c r="AD272" s="51" t="s">
        <v>1573</v>
      </c>
      <c r="AE272" s="53" t="s">
        <v>560</v>
      </c>
      <c r="AF272" s="48" t="s">
        <v>149</v>
      </c>
      <c r="AG272" s="56" t="s">
        <v>133</v>
      </c>
      <c r="AH272" s="92"/>
      <c r="AI272" s="51"/>
      <c r="AJ272" s="53"/>
    </row>
    <row r="273" spans="1:36" ht="112.5" customHeight="1" x14ac:dyDescent="0.25">
      <c r="A273" s="48">
        <v>21</v>
      </c>
      <c r="B273" s="49">
        <v>42258</v>
      </c>
      <c r="C273" s="50" t="s">
        <v>274</v>
      </c>
      <c r="D273" s="51" t="s">
        <v>1489</v>
      </c>
      <c r="E273" s="49">
        <v>42258</v>
      </c>
      <c r="F273" s="50" t="s">
        <v>1574</v>
      </c>
      <c r="G273" s="52" t="s">
        <v>1575</v>
      </c>
      <c r="H273" s="53" t="s">
        <v>410</v>
      </c>
      <c r="I273" s="54" t="s">
        <v>1576</v>
      </c>
      <c r="J273" s="51" t="s">
        <v>1577</v>
      </c>
      <c r="K273" s="50">
        <v>1</v>
      </c>
      <c r="L273" s="50" t="s">
        <v>173</v>
      </c>
      <c r="M273" s="51" t="s">
        <v>1572</v>
      </c>
      <c r="N273" s="55">
        <v>1</v>
      </c>
      <c r="O273" s="49">
        <v>42275</v>
      </c>
      <c r="P273" s="49">
        <v>42551</v>
      </c>
      <c r="Q273" s="56" t="str">
        <f>IF(H273="","",VLOOKUP(H273,#REF!,2,FALSE))</f>
        <v>Subdirector Financiero</v>
      </c>
      <c r="R273" s="51" t="s">
        <v>414</v>
      </c>
      <c r="S273" s="51" t="s">
        <v>1564</v>
      </c>
      <c r="T273" s="51" t="s">
        <v>1565</v>
      </c>
      <c r="U273" s="51" t="s">
        <v>1566</v>
      </c>
      <c r="V273" s="51" t="s">
        <v>417</v>
      </c>
      <c r="W273" s="57" t="s">
        <v>120</v>
      </c>
      <c r="X273" s="61">
        <v>42290</v>
      </c>
      <c r="Y273" s="51" t="s">
        <v>946</v>
      </c>
      <c r="Z273" s="50">
        <v>0</v>
      </c>
      <c r="AA273" s="62">
        <v>0</v>
      </c>
      <c r="AB273" s="95">
        <v>0</v>
      </c>
      <c r="AC273" s="50" t="s">
        <v>121</v>
      </c>
      <c r="AD273" s="51" t="s">
        <v>1578</v>
      </c>
      <c r="AE273" s="53" t="s">
        <v>560</v>
      </c>
      <c r="AF273" s="48" t="s">
        <v>149</v>
      </c>
      <c r="AG273" s="56" t="s">
        <v>133</v>
      </c>
      <c r="AH273" s="92"/>
      <c r="AI273" s="51"/>
      <c r="AJ273" s="53"/>
    </row>
    <row r="274" spans="1:36" ht="112.5" customHeight="1" x14ac:dyDescent="0.25">
      <c r="A274" s="48">
        <v>21</v>
      </c>
      <c r="B274" s="49">
        <v>42258</v>
      </c>
      <c r="C274" s="50" t="s">
        <v>274</v>
      </c>
      <c r="D274" s="51" t="s">
        <v>1489</v>
      </c>
      <c r="E274" s="49">
        <v>42258</v>
      </c>
      <c r="F274" s="50" t="s">
        <v>1579</v>
      </c>
      <c r="G274" s="52" t="s">
        <v>1580</v>
      </c>
      <c r="H274" s="53" t="s">
        <v>410</v>
      </c>
      <c r="I274" s="54" t="s">
        <v>1581</v>
      </c>
      <c r="J274" s="51" t="s">
        <v>1582</v>
      </c>
      <c r="K274" s="50">
        <v>1</v>
      </c>
      <c r="L274" s="50" t="s">
        <v>173</v>
      </c>
      <c r="M274" s="51" t="s">
        <v>1583</v>
      </c>
      <c r="N274" s="55">
        <v>1</v>
      </c>
      <c r="O274" s="49">
        <v>42275</v>
      </c>
      <c r="P274" s="49">
        <v>42460</v>
      </c>
      <c r="Q274" s="56" t="str">
        <f>IF(H274="","",VLOOKUP(H274,#REF!,2,FALSE))</f>
        <v>Subdirector Financiero</v>
      </c>
      <c r="R274" s="51" t="s">
        <v>414</v>
      </c>
      <c r="S274" s="51" t="s">
        <v>1564</v>
      </c>
      <c r="T274" s="51" t="s">
        <v>1565</v>
      </c>
      <c r="U274" s="51" t="s">
        <v>1566</v>
      </c>
      <c r="V274" s="51" t="s">
        <v>155</v>
      </c>
      <c r="W274" s="57" t="s">
        <v>156</v>
      </c>
      <c r="X274" s="61">
        <v>42290</v>
      </c>
      <c r="Y274" s="51" t="s">
        <v>1584</v>
      </c>
      <c r="Z274" s="50">
        <v>1</v>
      </c>
      <c r="AA274" s="62">
        <v>1</v>
      </c>
      <c r="AB274" s="95">
        <v>1</v>
      </c>
      <c r="AC274" s="50" t="s">
        <v>130</v>
      </c>
      <c r="AD274" s="51" t="s">
        <v>1585</v>
      </c>
      <c r="AE274" s="53" t="s">
        <v>560</v>
      </c>
      <c r="AF274" s="48" t="s">
        <v>134</v>
      </c>
      <c r="AG274" s="56" t="s">
        <v>560</v>
      </c>
      <c r="AH274" s="92"/>
      <c r="AI274" s="51"/>
      <c r="AJ274" s="53"/>
    </row>
    <row r="275" spans="1:36" ht="112.5" customHeight="1" x14ac:dyDescent="0.25">
      <c r="A275" s="48">
        <v>21</v>
      </c>
      <c r="B275" s="49">
        <v>42258</v>
      </c>
      <c r="C275" s="50" t="s">
        <v>274</v>
      </c>
      <c r="D275" s="51" t="s">
        <v>1489</v>
      </c>
      <c r="E275" s="49">
        <v>42258</v>
      </c>
      <c r="F275" s="50" t="s">
        <v>1586</v>
      </c>
      <c r="G275" s="52" t="s">
        <v>1587</v>
      </c>
      <c r="H275" s="53" t="s">
        <v>410</v>
      </c>
      <c r="I275" s="54" t="s">
        <v>1588</v>
      </c>
      <c r="J275" s="51" t="s">
        <v>1589</v>
      </c>
      <c r="K275" s="50">
        <v>4</v>
      </c>
      <c r="L275" s="50" t="s">
        <v>173</v>
      </c>
      <c r="M275" s="51" t="s">
        <v>1590</v>
      </c>
      <c r="N275" s="55">
        <v>1</v>
      </c>
      <c r="O275" s="49">
        <v>42275</v>
      </c>
      <c r="P275" s="49">
        <v>42551</v>
      </c>
      <c r="Q275" s="56" t="str">
        <f>IF(H275="","",VLOOKUP(H275,#REF!,2,FALSE))</f>
        <v>Subdirector Financiero</v>
      </c>
      <c r="R275" s="51" t="s">
        <v>414</v>
      </c>
      <c r="S275" s="51" t="s">
        <v>1564</v>
      </c>
      <c r="T275" s="51" t="s">
        <v>1565</v>
      </c>
      <c r="U275" s="51" t="s">
        <v>1566</v>
      </c>
      <c r="V275" s="51" t="s">
        <v>417</v>
      </c>
      <c r="W275" s="57" t="s">
        <v>120</v>
      </c>
      <c r="X275" s="61">
        <v>42290</v>
      </c>
      <c r="Y275" s="51" t="s">
        <v>1591</v>
      </c>
      <c r="Z275" s="50">
        <v>3</v>
      </c>
      <c r="AA275" s="62">
        <v>0.75</v>
      </c>
      <c r="AB275" s="95">
        <v>0.75</v>
      </c>
      <c r="AC275" s="50" t="s">
        <v>264</v>
      </c>
      <c r="AD275" s="51" t="s">
        <v>1592</v>
      </c>
      <c r="AE275" s="53" t="s">
        <v>560</v>
      </c>
      <c r="AF275" s="48" t="s">
        <v>149</v>
      </c>
      <c r="AG275" s="56" t="s">
        <v>133</v>
      </c>
      <c r="AH275" s="92"/>
      <c r="AI275" s="51"/>
      <c r="AJ275" s="53"/>
    </row>
    <row r="276" spans="1:36" ht="112.5" customHeight="1" x14ac:dyDescent="0.25">
      <c r="A276" s="48">
        <v>21</v>
      </c>
      <c r="B276" s="49">
        <v>42258</v>
      </c>
      <c r="C276" s="50" t="s">
        <v>274</v>
      </c>
      <c r="D276" s="51" t="s">
        <v>1489</v>
      </c>
      <c r="E276" s="49">
        <v>42258</v>
      </c>
      <c r="F276" s="50" t="s">
        <v>1586</v>
      </c>
      <c r="G276" s="52" t="s">
        <v>1587</v>
      </c>
      <c r="H276" s="53" t="s">
        <v>410</v>
      </c>
      <c r="I276" s="54" t="s">
        <v>684</v>
      </c>
      <c r="J276" s="51" t="s">
        <v>685</v>
      </c>
      <c r="K276" s="50">
        <v>1</v>
      </c>
      <c r="L276" s="50" t="s">
        <v>173</v>
      </c>
      <c r="M276" s="51" t="s">
        <v>686</v>
      </c>
      <c r="N276" s="55">
        <v>1</v>
      </c>
      <c r="O276" s="49">
        <v>42275</v>
      </c>
      <c r="P276" s="49">
        <v>42459</v>
      </c>
      <c r="Q276" s="56" t="str">
        <f>IF(H276="","",VLOOKUP(H276,#REF!,2,FALSE))</f>
        <v>Subdirector Financiero</v>
      </c>
      <c r="R276" s="51" t="s">
        <v>414</v>
      </c>
      <c r="S276" s="51" t="s">
        <v>687</v>
      </c>
      <c r="T276" s="51" t="s">
        <v>688</v>
      </c>
      <c r="U276" s="51" t="s">
        <v>689</v>
      </c>
      <c r="V276" s="51" t="s">
        <v>155</v>
      </c>
      <c r="W276" s="57" t="s">
        <v>156</v>
      </c>
      <c r="X276" s="61">
        <v>42296</v>
      </c>
      <c r="Y276" s="51" t="s">
        <v>695</v>
      </c>
      <c r="Z276" s="62">
        <f>1/2</f>
        <v>0.5</v>
      </c>
      <c r="AA276" s="62">
        <v>0.5</v>
      </c>
      <c r="AB276" s="95">
        <v>0.5</v>
      </c>
      <c r="AC276" s="50" t="s">
        <v>264</v>
      </c>
      <c r="AD276" s="51" t="s">
        <v>1593</v>
      </c>
      <c r="AE276" s="53" t="s">
        <v>697</v>
      </c>
      <c r="AF276" s="48" t="s">
        <v>149</v>
      </c>
      <c r="AG276" s="56" t="s">
        <v>133</v>
      </c>
      <c r="AH276" s="92"/>
      <c r="AI276" s="51"/>
      <c r="AJ276" s="53"/>
    </row>
    <row r="277" spans="1:36" ht="112.5" customHeight="1" x14ac:dyDescent="0.25">
      <c r="A277" s="48">
        <v>21</v>
      </c>
      <c r="B277" s="49">
        <v>42258</v>
      </c>
      <c r="C277" s="50" t="s">
        <v>274</v>
      </c>
      <c r="D277" s="51" t="s">
        <v>1489</v>
      </c>
      <c r="E277" s="49">
        <v>42258</v>
      </c>
      <c r="F277" s="50" t="s">
        <v>1586</v>
      </c>
      <c r="G277" s="52" t="s">
        <v>1587</v>
      </c>
      <c r="H277" s="53" t="s">
        <v>410</v>
      </c>
      <c r="I277" s="54" t="s">
        <v>684</v>
      </c>
      <c r="J277" s="51" t="s">
        <v>698</v>
      </c>
      <c r="K277" s="50">
        <v>3</v>
      </c>
      <c r="L277" s="50" t="s">
        <v>173</v>
      </c>
      <c r="M277" s="51" t="s">
        <v>699</v>
      </c>
      <c r="N277" s="55">
        <v>1</v>
      </c>
      <c r="O277" s="49">
        <v>42275</v>
      </c>
      <c r="P277" s="49">
        <v>42623</v>
      </c>
      <c r="Q277" s="56" t="str">
        <f>IF(H277="","",VLOOKUP(H277,#REF!,2,FALSE))</f>
        <v>Subdirector Financiero</v>
      </c>
      <c r="R277" s="51" t="s">
        <v>414</v>
      </c>
      <c r="S277" s="51" t="s">
        <v>687</v>
      </c>
      <c r="T277" s="51" t="s">
        <v>688</v>
      </c>
      <c r="U277" s="51" t="s">
        <v>689</v>
      </c>
      <c r="V277" s="51" t="s">
        <v>155</v>
      </c>
      <c r="W277" s="57" t="s">
        <v>156</v>
      </c>
      <c r="X277" s="61">
        <v>42296</v>
      </c>
      <c r="Y277" s="51" t="s">
        <v>695</v>
      </c>
      <c r="Z277" s="62">
        <f>1/3</f>
        <v>0.33333333333333331</v>
      </c>
      <c r="AA277" s="62">
        <v>0.1111111111111111</v>
      </c>
      <c r="AB277" s="95">
        <v>0.1111111111111111</v>
      </c>
      <c r="AC277" s="50" t="s">
        <v>264</v>
      </c>
      <c r="AD277" s="51" t="s">
        <v>1594</v>
      </c>
      <c r="AE277" s="53" t="s">
        <v>1595</v>
      </c>
      <c r="AF277" s="48" t="s">
        <v>149</v>
      </c>
      <c r="AG277" s="56" t="s">
        <v>133</v>
      </c>
      <c r="AH277" s="92"/>
      <c r="AI277" s="51"/>
      <c r="AJ277" s="53"/>
    </row>
    <row r="278" spans="1:36" ht="112.5" customHeight="1" x14ac:dyDescent="0.25">
      <c r="A278" s="48">
        <v>21</v>
      </c>
      <c r="B278" s="49">
        <v>42258</v>
      </c>
      <c r="C278" s="50" t="s">
        <v>274</v>
      </c>
      <c r="D278" s="51" t="s">
        <v>1489</v>
      </c>
      <c r="E278" s="49">
        <v>42258</v>
      </c>
      <c r="F278" s="50" t="s">
        <v>1596</v>
      </c>
      <c r="G278" s="52" t="s">
        <v>1597</v>
      </c>
      <c r="H278" s="53" t="s">
        <v>410</v>
      </c>
      <c r="I278" s="54" t="s">
        <v>1581</v>
      </c>
      <c r="J278" s="51" t="s">
        <v>1582</v>
      </c>
      <c r="K278" s="50">
        <v>1</v>
      </c>
      <c r="L278" s="50" t="s">
        <v>173</v>
      </c>
      <c r="M278" s="51" t="s">
        <v>1583</v>
      </c>
      <c r="N278" s="55">
        <v>1</v>
      </c>
      <c r="O278" s="49">
        <v>42275</v>
      </c>
      <c r="P278" s="49">
        <v>42460</v>
      </c>
      <c r="Q278" s="56" t="str">
        <f>IF(H278="","",VLOOKUP(H278,#REF!,2,FALSE))</f>
        <v>Subdirector Financiero</v>
      </c>
      <c r="R278" s="51" t="s">
        <v>414</v>
      </c>
      <c r="S278" s="51" t="s">
        <v>1564</v>
      </c>
      <c r="T278" s="51" t="s">
        <v>1565</v>
      </c>
      <c r="U278" s="51" t="s">
        <v>1566</v>
      </c>
      <c r="V278" s="51" t="s">
        <v>155</v>
      </c>
      <c r="W278" s="57" t="s">
        <v>156</v>
      </c>
      <c r="X278" s="61">
        <v>42290</v>
      </c>
      <c r="Y278" s="51" t="s">
        <v>1584</v>
      </c>
      <c r="Z278" s="50">
        <v>1</v>
      </c>
      <c r="AA278" s="62">
        <v>1</v>
      </c>
      <c r="AB278" s="95">
        <v>1</v>
      </c>
      <c r="AC278" s="50" t="s">
        <v>130</v>
      </c>
      <c r="AD278" s="51" t="s">
        <v>1598</v>
      </c>
      <c r="AE278" s="53" t="s">
        <v>560</v>
      </c>
      <c r="AF278" s="48" t="s">
        <v>134</v>
      </c>
      <c r="AG278" s="56" t="s">
        <v>560</v>
      </c>
      <c r="AH278" s="92"/>
      <c r="AI278" s="51"/>
      <c r="AJ278" s="53"/>
    </row>
    <row r="279" spans="1:36" ht="112.5" customHeight="1" x14ac:dyDescent="0.25">
      <c r="A279" s="48">
        <v>21</v>
      </c>
      <c r="B279" s="49">
        <v>42258</v>
      </c>
      <c r="C279" s="50" t="s">
        <v>274</v>
      </c>
      <c r="D279" s="51" t="s">
        <v>1489</v>
      </c>
      <c r="E279" s="49">
        <v>42258</v>
      </c>
      <c r="F279" s="50" t="s">
        <v>1599</v>
      </c>
      <c r="G279" s="52" t="s">
        <v>1600</v>
      </c>
      <c r="H279" s="53" t="s">
        <v>410</v>
      </c>
      <c r="I279" s="54" t="s">
        <v>1601</v>
      </c>
      <c r="J279" s="51" t="s">
        <v>1602</v>
      </c>
      <c r="K279" s="50">
        <v>1</v>
      </c>
      <c r="L279" s="50" t="s">
        <v>173</v>
      </c>
      <c r="M279" s="51" t="s">
        <v>1603</v>
      </c>
      <c r="N279" s="55">
        <v>1</v>
      </c>
      <c r="O279" s="49">
        <v>42275</v>
      </c>
      <c r="P279" s="49">
        <v>42551</v>
      </c>
      <c r="Q279" s="56" t="str">
        <f>IF(H279="","",VLOOKUP(H279,#REF!,2,FALSE))</f>
        <v>Subdirector Financiero</v>
      </c>
      <c r="R279" s="51" t="s">
        <v>414</v>
      </c>
      <c r="S279" s="51" t="s">
        <v>1564</v>
      </c>
      <c r="T279" s="51" t="s">
        <v>1565</v>
      </c>
      <c r="U279" s="51" t="s">
        <v>1566</v>
      </c>
      <c r="V279" s="51" t="s">
        <v>417</v>
      </c>
      <c r="W279" s="57" t="s">
        <v>120</v>
      </c>
      <c r="X279" s="61">
        <v>42290</v>
      </c>
      <c r="Y279" s="51" t="s">
        <v>1604</v>
      </c>
      <c r="Z279" s="62">
        <v>0.5</v>
      </c>
      <c r="AA279" s="62">
        <v>0.5</v>
      </c>
      <c r="AB279" s="95">
        <v>0.5</v>
      </c>
      <c r="AC279" s="50" t="s">
        <v>264</v>
      </c>
      <c r="AD279" s="51" t="s">
        <v>1605</v>
      </c>
      <c r="AE279" s="53" t="s">
        <v>560</v>
      </c>
      <c r="AF279" s="48" t="s">
        <v>149</v>
      </c>
      <c r="AG279" s="56" t="s">
        <v>133</v>
      </c>
      <c r="AH279" s="92"/>
      <c r="AI279" s="51"/>
      <c r="AJ279" s="53"/>
    </row>
    <row r="280" spans="1:36" ht="112.5" customHeight="1" x14ac:dyDescent="0.25">
      <c r="A280" s="48">
        <v>21</v>
      </c>
      <c r="B280" s="49">
        <v>42258</v>
      </c>
      <c r="C280" s="50" t="s">
        <v>274</v>
      </c>
      <c r="D280" s="51" t="s">
        <v>1489</v>
      </c>
      <c r="E280" s="49">
        <v>42258</v>
      </c>
      <c r="F280" s="50" t="s">
        <v>1606</v>
      </c>
      <c r="G280" s="52" t="s">
        <v>1607</v>
      </c>
      <c r="H280" s="53" t="s">
        <v>410</v>
      </c>
      <c r="I280" s="54" t="s">
        <v>1608</v>
      </c>
      <c r="J280" s="51" t="s">
        <v>1609</v>
      </c>
      <c r="K280" s="50">
        <v>2</v>
      </c>
      <c r="L280" s="50" t="s">
        <v>173</v>
      </c>
      <c r="M280" s="51" t="s">
        <v>1610</v>
      </c>
      <c r="N280" s="55">
        <v>1</v>
      </c>
      <c r="O280" s="49">
        <v>42275</v>
      </c>
      <c r="P280" s="49">
        <v>42551</v>
      </c>
      <c r="Q280" s="56" t="str">
        <f>IF(H280="","",VLOOKUP(H280,#REF!,2,FALSE))</f>
        <v>Subdirector Financiero</v>
      </c>
      <c r="R280" s="51" t="s">
        <v>414</v>
      </c>
      <c r="S280" s="51" t="s">
        <v>1564</v>
      </c>
      <c r="T280" s="51" t="s">
        <v>1565</v>
      </c>
      <c r="U280" s="51" t="s">
        <v>1566</v>
      </c>
      <c r="V280" s="51" t="s">
        <v>417</v>
      </c>
      <c r="W280" s="57" t="s">
        <v>120</v>
      </c>
      <c r="X280" s="61">
        <v>42290</v>
      </c>
      <c r="Y280" s="51" t="s">
        <v>1611</v>
      </c>
      <c r="Z280" s="50">
        <v>0</v>
      </c>
      <c r="AA280" s="62">
        <v>0</v>
      </c>
      <c r="AB280" s="95">
        <v>0</v>
      </c>
      <c r="AC280" s="50" t="s">
        <v>121</v>
      </c>
      <c r="AD280" s="51" t="s">
        <v>1612</v>
      </c>
      <c r="AE280" s="53" t="s">
        <v>560</v>
      </c>
      <c r="AF280" s="48" t="s">
        <v>149</v>
      </c>
      <c r="AG280" s="56" t="s">
        <v>133</v>
      </c>
      <c r="AH280" s="92"/>
      <c r="AI280" s="51"/>
      <c r="AJ280" s="53"/>
    </row>
    <row r="281" spans="1:36" ht="112.5" customHeight="1" x14ac:dyDescent="0.25">
      <c r="A281" s="48">
        <v>21</v>
      </c>
      <c r="B281" s="49">
        <v>42258</v>
      </c>
      <c r="C281" s="50" t="s">
        <v>274</v>
      </c>
      <c r="D281" s="51" t="s">
        <v>1489</v>
      </c>
      <c r="E281" s="49">
        <v>42258</v>
      </c>
      <c r="F281" s="50" t="s">
        <v>1613</v>
      </c>
      <c r="G281" s="52" t="s">
        <v>1614</v>
      </c>
      <c r="H281" s="53" t="s">
        <v>410</v>
      </c>
      <c r="I281" s="54" t="s">
        <v>1615</v>
      </c>
      <c r="J281" s="51" t="s">
        <v>1616</v>
      </c>
      <c r="K281" s="50">
        <v>3</v>
      </c>
      <c r="L281" s="50" t="s">
        <v>173</v>
      </c>
      <c r="M281" s="51" t="s">
        <v>1617</v>
      </c>
      <c r="N281" s="55">
        <v>0.5</v>
      </c>
      <c r="O281" s="49">
        <v>42268</v>
      </c>
      <c r="P281" s="49">
        <v>42623</v>
      </c>
      <c r="Q281" s="56" t="str">
        <f>IF(H281="","",VLOOKUP(H281,#REF!,2,FALSE))</f>
        <v>Subdirector Financiero</v>
      </c>
      <c r="R281" s="51" t="s">
        <v>414</v>
      </c>
      <c r="S281" s="51" t="s">
        <v>1618</v>
      </c>
      <c r="T281" s="51" t="s">
        <v>1619</v>
      </c>
      <c r="U281" s="51" t="s">
        <v>1620</v>
      </c>
      <c r="V281" s="51" t="s">
        <v>417</v>
      </c>
      <c r="W281" s="57" t="s">
        <v>120</v>
      </c>
      <c r="X281" s="61">
        <v>42297</v>
      </c>
      <c r="Y281" s="52" t="s">
        <v>1621</v>
      </c>
      <c r="Z281" s="50">
        <f>+(0.5+0.5+0)</f>
        <v>1</v>
      </c>
      <c r="AA281" s="62">
        <v>0.33333333333333331</v>
      </c>
      <c r="AB281" s="95">
        <v>0.66666666666666663</v>
      </c>
      <c r="AC281" s="50" t="s">
        <v>264</v>
      </c>
      <c r="AD281" s="51" t="s">
        <v>1622</v>
      </c>
      <c r="AE281" s="53" t="s">
        <v>560</v>
      </c>
      <c r="AF281" s="48" t="s">
        <v>149</v>
      </c>
      <c r="AG281" s="56" t="s">
        <v>133</v>
      </c>
      <c r="AH281" s="92"/>
      <c r="AI281" s="51"/>
      <c r="AJ281" s="53"/>
    </row>
    <row r="282" spans="1:36" ht="112.5" customHeight="1" x14ac:dyDescent="0.25">
      <c r="A282" s="48">
        <v>21</v>
      </c>
      <c r="B282" s="49">
        <v>42258</v>
      </c>
      <c r="C282" s="50" t="s">
        <v>274</v>
      </c>
      <c r="D282" s="51" t="s">
        <v>1489</v>
      </c>
      <c r="E282" s="49">
        <v>42258</v>
      </c>
      <c r="F282" s="50" t="s">
        <v>1613</v>
      </c>
      <c r="G282" s="52" t="s">
        <v>1614</v>
      </c>
      <c r="H282" s="53" t="s">
        <v>410</v>
      </c>
      <c r="I282" s="54" t="s">
        <v>1623</v>
      </c>
      <c r="J282" s="51" t="s">
        <v>1624</v>
      </c>
      <c r="K282" s="50">
        <v>2</v>
      </c>
      <c r="L282" s="50" t="s">
        <v>173</v>
      </c>
      <c r="M282" s="51" t="s">
        <v>1563</v>
      </c>
      <c r="N282" s="55">
        <v>1</v>
      </c>
      <c r="O282" s="49">
        <v>42268</v>
      </c>
      <c r="P282" s="49">
        <v>42623</v>
      </c>
      <c r="Q282" s="56" t="str">
        <f>IF(H282="","",VLOOKUP(H282,#REF!,2,FALSE))</f>
        <v>Subdirector Financiero</v>
      </c>
      <c r="R282" s="51" t="s">
        <v>414</v>
      </c>
      <c r="S282" s="51" t="s">
        <v>1625</v>
      </c>
      <c r="T282" s="51" t="s">
        <v>1626</v>
      </c>
      <c r="U282" s="51" t="s">
        <v>1627</v>
      </c>
      <c r="V282" s="51" t="s">
        <v>417</v>
      </c>
      <c r="W282" s="57" t="s">
        <v>120</v>
      </c>
      <c r="X282" s="61">
        <v>42297</v>
      </c>
      <c r="Y282" s="52" t="s">
        <v>1621</v>
      </c>
      <c r="Z282" s="50">
        <v>1</v>
      </c>
      <c r="AA282" s="62">
        <v>0.5</v>
      </c>
      <c r="AB282" s="95">
        <v>0.5</v>
      </c>
      <c r="AC282" s="50" t="s">
        <v>264</v>
      </c>
      <c r="AD282" s="51" t="s">
        <v>1628</v>
      </c>
      <c r="AE282" s="53" t="s">
        <v>560</v>
      </c>
      <c r="AF282" s="48" t="s">
        <v>149</v>
      </c>
      <c r="AG282" s="56" t="s">
        <v>133</v>
      </c>
      <c r="AH282" s="92"/>
      <c r="AI282" s="51"/>
      <c r="AJ282" s="53"/>
    </row>
    <row r="283" spans="1:36" ht="112.5" customHeight="1" x14ac:dyDescent="0.25">
      <c r="A283" s="48">
        <v>21</v>
      </c>
      <c r="B283" s="49">
        <v>42258</v>
      </c>
      <c r="C283" s="50" t="s">
        <v>274</v>
      </c>
      <c r="D283" s="51" t="s">
        <v>1489</v>
      </c>
      <c r="E283" s="49">
        <v>42258</v>
      </c>
      <c r="F283" s="50" t="s">
        <v>1629</v>
      </c>
      <c r="G283" s="52" t="s">
        <v>1630</v>
      </c>
      <c r="H283" s="53" t="s">
        <v>410</v>
      </c>
      <c r="I283" s="54" t="s">
        <v>1631</v>
      </c>
      <c r="J283" s="51" t="s">
        <v>1632</v>
      </c>
      <c r="K283" s="50">
        <v>3</v>
      </c>
      <c r="L283" s="50" t="s">
        <v>173</v>
      </c>
      <c r="M283" s="51" t="s">
        <v>1563</v>
      </c>
      <c r="N283" s="55">
        <v>1</v>
      </c>
      <c r="O283" s="49">
        <v>42268</v>
      </c>
      <c r="P283" s="49">
        <v>42369</v>
      </c>
      <c r="Q283" s="56" t="str">
        <f>IF(H283="","",VLOOKUP(H283,#REF!,2,FALSE))</f>
        <v>Subdirector Financiero</v>
      </c>
      <c r="R283" s="51" t="s">
        <v>414</v>
      </c>
      <c r="S283" s="51" t="s">
        <v>1633</v>
      </c>
      <c r="T283" s="51" t="s">
        <v>1634</v>
      </c>
      <c r="U283" s="51" t="s">
        <v>1635</v>
      </c>
      <c r="V283" s="51" t="s">
        <v>417</v>
      </c>
      <c r="W283" s="57" t="s">
        <v>120</v>
      </c>
      <c r="X283" s="61">
        <v>42293</v>
      </c>
      <c r="Y283" s="51" t="s">
        <v>1072</v>
      </c>
      <c r="Z283" s="50">
        <v>3</v>
      </c>
      <c r="AA283" s="62">
        <v>1</v>
      </c>
      <c r="AB283" s="95">
        <v>1</v>
      </c>
      <c r="AC283" s="50" t="s">
        <v>130</v>
      </c>
      <c r="AD283" s="51" t="s">
        <v>1073</v>
      </c>
      <c r="AE283" s="53" t="s">
        <v>148</v>
      </c>
      <c r="AF283" s="48" t="s">
        <v>134</v>
      </c>
      <c r="AG283" s="56" t="s">
        <v>148</v>
      </c>
      <c r="AH283" s="92"/>
      <c r="AI283" s="51"/>
      <c r="AJ283" s="53"/>
    </row>
    <row r="284" spans="1:36" ht="112.5" customHeight="1" x14ac:dyDescent="0.25">
      <c r="A284" s="48">
        <v>21</v>
      </c>
      <c r="B284" s="49">
        <v>42258</v>
      </c>
      <c r="C284" s="50" t="s">
        <v>274</v>
      </c>
      <c r="D284" s="51" t="s">
        <v>1489</v>
      </c>
      <c r="E284" s="49">
        <v>42258</v>
      </c>
      <c r="F284" s="50" t="s">
        <v>1636</v>
      </c>
      <c r="G284" s="52" t="s">
        <v>1637</v>
      </c>
      <c r="H284" s="53" t="s">
        <v>410</v>
      </c>
      <c r="I284" s="54" t="s">
        <v>1581</v>
      </c>
      <c r="J284" s="51" t="s">
        <v>1582</v>
      </c>
      <c r="K284" s="50">
        <v>1</v>
      </c>
      <c r="L284" s="50" t="s">
        <v>173</v>
      </c>
      <c r="M284" s="51" t="s">
        <v>1583</v>
      </c>
      <c r="N284" s="55">
        <v>1</v>
      </c>
      <c r="O284" s="49">
        <v>42275</v>
      </c>
      <c r="P284" s="49">
        <v>42460</v>
      </c>
      <c r="Q284" s="56" t="str">
        <f>IF(H284="","",VLOOKUP(H284,#REF!,2,FALSE))</f>
        <v>Subdirector Financiero</v>
      </c>
      <c r="R284" s="51" t="s">
        <v>414</v>
      </c>
      <c r="S284" s="51" t="s">
        <v>1564</v>
      </c>
      <c r="T284" s="51" t="s">
        <v>1565</v>
      </c>
      <c r="U284" s="51" t="s">
        <v>1566</v>
      </c>
      <c r="V284" s="51" t="s">
        <v>155</v>
      </c>
      <c r="W284" s="57" t="s">
        <v>156</v>
      </c>
      <c r="X284" s="61">
        <v>42290</v>
      </c>
      <c r="Y284" s="51" t="s">
        <v>1638</v>
      </c>
      <c r="Z284" s="50">
        <v>1</v>
      </c>
      <c r="AA284" s="62">
        <v>1</v>
      </c>
      <c r="AB284" s="95">
        <v>1</v>
      </c>
      <c r="AC284" s="50" t="s">
        <v>130</v>
      </c>
      <c r="AD284" s="51" t="s">
        <v>1639</v>
      </c>
      <c r="AE284" s="53" t="s">
        <v>560</v>
      </c>
      <c r="AF284" s="48" t="s">
        <v>134</v>
      </c>
      <c r="AG284" s="56" t="s">
        <v>560</v>
      </c>
      <c r="AH284" s="92"/>
      <c r="AI284" s="51"/>
      <c r="AJ284" s="53"/>
    </row>
    <row r="285" spans="1:36" ht="112.5" customHeight="1" x14ac:dyDescent="0.25">
      <c r="A285" s="48">
        <v>21</v>
      </c>
      <c r="B285" s="49">
        <v>42258</v>
      </c>
      <c r="C285" s="50" t="s">
        <v>274</v>
      </c>
      <c r="D285" s="51" t="s">
        <v>1489</v>
      </c>
      <c r="E285" s="49">
        <v>42258</v>
      </c>
      <c r="F285" s="50" t="s">
        <v>1640</v>
      </c>
      <c r="G285" s="52" t="s">
        <v>1641</v>
      </c>
      <c r="H285" s="53" t="s">
        <v>410</v>
      </c>
      <c r="I285" s="54" t="s">
        <v>1642</v>
      </c>
      <c r="J285" s="51" t="s">
        <v>1643</v>
      </c>
      <c r="K285" s="50">
        <v>2</v>
      </c>
      <c r="L285" s="50" t="s">
        <v>173</v>
      </c>
      <c r="M285" s="51" t="s">
        <v>1590</v>
      </c>
      <c r="N285" s="55">
        <v>1</v>
      </c>
      <c r="O285" s="49">
        <v>42275</v>
      </c>
      <c r="P285" s="49">
        <v>42551</v>
      </c>
      <c r="Q285" s="56" t="str">
        <f>IF(H285="","",VLOOKUP(H285,#REF!,2,FALSE))</f>
        <v>Subdirector Financiero</v>
      </c>
      <c r="R285" s="51" t="s">
        <v>414</v>
      </c>
      <c r="S285" s="51" t="s">
        <v>1564</v>
      </c>
      <c r="T285" s="51" t="s">
        <v>1565</v>
      </c>
      <c r="U285" s="51" t="s">
        <v>1566</v>
      </c>
      <c r="V285" s="51" t="s">
        <v>417</v>
      </c>
      <c r="W285" s="57" t="s">
        <v>120</v>
      </c>
      <c r="X285" s="61">
        <v>42290</v>
      </c>
      <c r="Y285" s="51" t="s">
        <v>787</v>
      </c>
      <c r="Z285" s="50">
        <v>1</v>
      </c>
      <c r="AA285" s="62">
        <v>0.5</v>
      </c>
      <c r="AB285" s="95">
        <v>0.5</v>
      </c>
      <c r="AC285" s="50" t="s">
        <v>264</v>
      </c>
      <c r="AD285" s="51" t="s">
        <v>1644</v>
      </c>
      <c r="AE285" s="53" t="s">
        <v>560</v>
      </c>
      <c r="AF285" s="48" t="s">
        <v>149</v>
      </c>
      <c r="AG285" s="56" t="s">
        <v>133</v>
      </c>
      <c r="AH285" s="92"/>
      <c r="AI285" s="51"/>
      <c r="AJ285" s="53"/>
    </row>
    <row r="286" spans="1:36" ht="112.5" customHeight="1" x14ac:dyDescent="0.25">
      <c r="A286" s="48">
        <v>21</v>
      </c>
      <c r="B286" s="49">
        <v>42258</v>
      </c>
      <c r="C286" s="50" t="s">
        <v>274</v>
      </c>
      <c r="D286" s="51" t="s">
        <v>1489</v>
      </c>
      <c r="E286" s="49">
        <v>42258</v>
      </c>
      <c r="F286" s="50" t="s">
        <v>1645</v>
      </c>
      <c r="G286" s="52" t="s">
        <v>1646</v>
      </c>
      <c r="H286" s="53" t="s">
        <v>410</v>
      </c>
      <c r="I286" s="54" t="s">
        <v>1647</v>
      </c>
      <c r="J286" s="51" t="s">
        <v>1648</v>
      </c>
      <c r="K286" s="50">
        <v>2</v>
      </c>
      <c r="L286" s="50" t="s">
        <v>173</v>
      </c>
      <c r="M286" s="51" t="s">
        <v>1590</v>
      </c>
      <c r="N286" s="55">
        <v>1</v>
      </c>
      <c r="O286" s="49">
        <v>42275</v>
      </c>
      <c r="P286" s="49">
        <v>42551</v>
      </c>
      <c r="Q286" s="56" t="str">
        <f>IF(H286="","",VLOOKUP(H286,#REF!,2,FALSE))</f>
        <v>Subdirector Financiero</v>
      </c>
      <c r="R286" s="51" t="s">
        <v>414</v>
      </c>
      <c r="S286" s="51" t="s">
        <v>1564</v>
      </c>
      <c r="T286" s="51" t="s">
        <v>1565</v>
      </c>
      <c r="U286" s="51" t="s">
        <v>1566</v>
      </c>
      <c r="V286" s="51" t="s">
        <v>417</v>
      </c>
      <c r="W286" s="57" t="s">
        <v>120</v>
      </c>
      <c r="X286" s="61">
        <v>42290</v>
      </c>
      <c r="Y286" s="51" t="s">
        <v>946</v>
      </c>
      <c r="Z286" s="50">
        <v>0</v>
      </c>
      <c r="AA286" s="62">
        <v>0</v>
      </c>
      <c r="AB286" s="95">
        <v>0</v>
      </c>
      <c r="AC286" s="50" t="s">
        <v>121</v>
      </c>
      <c r="AD286" s="51" t="s">
        <v>1649</v>
      </c>
      <c r="AE286" s="53" t="s">
        <v>560</v>
      </c>
      <c r="AF286" s="48" t="s">
        <v>149</v>
      </c>
      <c r="AG286" s="56" t="s">
        <v>133</v>
      </c>
      <c r="AH286" s="92"/>
      <c r="AI286" s="51"/>
      <c r="AJ286" s="53"/>
    </row>
    <row r="287" spans="1:36" ht="112.5" customHeight="1" x14ac:dyDescent="0.25">
      <c r="A287" s="48">
        <v>21</v>
      </c>
      <c r="B287" s="49">
        <v>42258</v>
      </c>
      <c r="C287" s="50" t="s">
        <v>274</v>
      </c>
      <c r="D287" s="51" t="s">
        <v>1489</v>
      </c>
      <c r="E287" s="49">
        <v>42258</v>
      </c>
      <c r="F287" s="50" t="s">
        <v>1650</v>
      </c>
      <c r="G287" s="52" t="s">
        <v>1651</v>
      </c>
      <c r="H287" s="53" t="s">
        <v>278</v>
      </c>
      <c r="I287" s="54" t="s">
        <v>279</v>
      </c>
      <c r="J287" s="51" t="s">
        <v>280</v>
      </c>
      <c r="K287" s="50">
        <v>1</v>
      </c>
      <c r="L287" s="50" t="s">
        <v>173</v>
      </c>
      <c r="M287" s="51" t="s">
        <v>281</v>
      </c>
      <c r="N287" s="55">
        <v>1</v>
      </c>
      <c r="O287" s="49">
        <v>42268</v>
      </c>
      <c r="P287" s="49">
        <v>42459</v>
      </c>
      <c r="Q287" s="56" t="str">
        <f>IF(H287="","",VLOOKUP(H287,#REF!,2,FALSE))</f>
        <v>Secretario General</v>
      </c>
      <c r="R287" s="51" t="s">
        <v>282</v>
      </c>
      <c r="S287" s="51" t="s">
        <v>283</v>
      </c>
      <c r="T287" s="51" t="s">
        <v>284</v>
      </c>
      <c r="U287" s="51" t="s">
        <v>285</v>
      </c>
      <c r="V287" s="51" t="s">
        <v>155</v>
      </c>
      <c r="W287" s="57" t="s">
        <v>156</v>
      </c>
      <c r="X287" s="61">
        <v>42296</v>
      </c>
      <c r="Y287" s="51" t="s">
        <v>291</v>
      </c>
      <c r="Z287" s="50">
        <v>0</v>
      </c>
      <c r="AA287" s="62">
        <v>0</v>
      </c>
      <c r="AB287" s="95">
        <v>0</v>
      </c>
      <c r="AC287" s="50" t="s">
        <v>121</v>
      </c>
      <c r="AD287" s="51" t="s">
        <v>989</v>
      </c>
      <c r="AE287" s="53" t="s">
        <v>145</v>
      </c>
      <c r="AF287" s="48" t="s">
        <v>149</v>
      </c>
      <c r="AG287" s="56" t="s">
        <v>133</v>
      </c>
      <c r="AH287" s="92"/>
      <c r="AI287" s="51"/>
      <c r="AJ287" s="53"/>
    </row>
    <row r="288" spans="1:36" ht="112.5" customHeight="1" x14ac:dyDescent="0.25">
      <c r="A288" s="48">
        <v>21</v>
      </c>
      <c r="B288" s="49">
        <v>42258</v>
      </c>
      <c r="C288" s="50" t="s">
        <v>274</v>
      </c>
      <c r="D288" s="51" t="s">
        <v>1489</v>
      </c>
      <c r="E288" s="49">
        <v>42258</v>
      </c>
      <c r="F288" s="50" t="s">
        <v>1652</v>
      </c>
      <c r="G288" s="52" t="s">
        <v>1653</v>
      </c>
      <c r="H288" s="53" t="s">
        <v>464</v>
      </c>
      <c r="I288" s="54" t="s">
        <v>1654</v>
      </c>
      <c r="J288" s="51" t="s">
        <v>1655</v>
      </c>
      <c r="K288" s="50">
        <v>3</v>
      </c>
      <c r="L288" s="50" t="s">
        <v>173</v>
      </c>
      <c r="M288" s="51" t="s">
        <v>1563</v>
      </c>
      <c r="N288" s="55">
        <v>1</v>
      </c>
      <c r="O288" s="49">
        <v>42268</v>
      </c>
      <c r="P288" s="49">
        <v>42369</v>
      </c>
      <c r="Q288" s="56" t="str">
        <f>IF(H288="","",VLOOKUP(H288,#REF!,2,FALSE))</f>
        <v xml:space="preserve">Subdirector Administrativo </v>
      </c>
      <c r="R288" s="51" t="s">
        <v>138</v>
      </c>
      <c r="S288" s="51" t="s">
        <v>468</v>
      </c>
      <c r="T288" s="51" t="s">
        <v>469</v>
      </c>
      <c r="U288" s="51" t="s">
        <v>470</v>
      </c>
      <c r="V288" s="51" t="s">
        <v>417</v>
      </c>
      <c r="W288" s="57" t="s">
        <v>120</v>
      </c>
      <c r="X288" s="61"/>
      <c r="Y288" s="51"/>
      <c r="Z288" s="50"/>
      <c r="AA288" s="62" t="s">
        <v>133</v>
      </c>
      <c r="AB288" s="95" t="s">
        <v>133</v>
      </c>
      <c r="AC288" s="50" t="s">
        <v>133</v>
      </c>
      <c r="AD288" s="51"/>
      <c r="AE288" s="53"/>
      <c r="AF288" s="48" t="s">
        <v>149</v>
      </c>
      <c r="AG288" s="56" t="s">
        <v>133</v>
      </c>
      <c r="AH288" s="92"/>
      <c r="AI288" s="51"/>
      <c r="AJ288" s="53"/>
    </row>
    <row r="289" spans="1:36" ht="112.5" customHeight="1" x14ac:dyDescent="0.25">
      <c r="A289" s="48">
        <v>21</v>
      </c>
      <c r="B289" s="49">
        <v>42258</v>
      </c>
      <c r="C289" s="50" t="s">
        <v>274</v>
      </c>
      <c r="D289" s="51" t="s">
        <v>1489</v>
      </c>
      <c r="E289" s="49">
        <v>42258</v>
      </c>
      <c r="F289" s="50" t="s">
        <v>1656</v>
      </c>
      <c r="G289" s="52" t="s">
        <v>1657</v>
      </c>
      <c r="H289" s="53" t="s">
        <v>136</v>
      </c>
      <c r="I289" s="54" t="s">
        <v>1658</v>
      </c>
      <c r="J289" s="51" t="s">
        <v>1659</v>
      </c>
      <c r="K289" s="50">
        <v>1</v>
      </c>
      <c r="L289" s="50" t="s">
        <v>173</v>
      </c>
      <c r="M289" s="51" t="s">
        <v>1617</v>
      </c>
      <c r="N289" s="55">
        <v>1</v>
      </c>
      <c r="O289" s="49">
        <v>42268</v>
      </c>
      <c r="P289" s="49">
        <v>42623</v>
      </c>
      <c r="Q289" s="56" t="str">
        <f>IF(H289="","",VLOOKUP(H289,#REF!,2,FALSE))</f>
        <v xml:space="preserve">Subdirector Administrativo </v>
      </c>
      <c r="R289" s="51" t="s">
        <v>138</v>
      </c>
      <c r="S289" s="51" t="s">
        <v>153</v>
      </c>
      <c r="T289" s="51" t="s">
        <v>1660</v>
      </c>
      <c r="U289" s="51" t="s">
        <v>1661</v>
      </c>
      <c r="V289" s="51" t="s">
        <v>417</v>
      </c>
      <c r="W289" s="57" t="s">
        <v>120</v>
      </c>
      <c r="X289" s="61"/>
      <c r="Y289" s="51"/>
      <c r="Z289" s="50"/>
      <c r="AA289" s="62" t="s">
        <v>133</v>
      </c>
      <c r="AB289" s="95" t="s">
        <v>133</v>
      </c>
      <c r="AC289" s="50" t="s">
        <v>133</v>
      </c>
      <c r="AD289" s="51"/>
      <c r="AE289" s="53"/>
      <c r="AF289" s="48" t="s">
        <v>149</v>
      </c>
      <c r="AG289" s="56" t="s">
        <v>133</v>
      </c>
      <c r="AH289" s="92"/>
      <c r="AI289" s="51"/>
      <c r="AJ289" s="53"/>
    </row>
    <row r="290" spans="1:36" ht="112.5" customHeight="1" x14ac:dyDescent="0.25">
      <c r="A290" s="48">
        <v>19</v>
      </c>
      <c r="B290" s="49">
        <v>42025</v>
      </c>
      <c r="C290" s="50" t="s">
        <v>108</v>
      </c>
      <c r="D290" s="51" t="s">
        <v>1662</v>
      </c>
      <c r="E290" s="49">
        <v>41660</v>
      </c>
      <c r="F290" s="50">
        <v>1</v>
      </c>
      <c r="G290" s="52" t="s">
        <v>1663</v>
      </c>
      <c r="H290" s="53" t="s">
        <v>278</v>
      </c>
      <c r="I290" s="54" t="s">
        <v>279</v>
      </c>
      <c r="J290" s="51" t="s">
        <v>280</v>
      </c>
      <c r="K290" s="50">
        <v>1</v>
      </c>
      <c r="L290" s="50" t="s">
        <v>173</v>
      </c>
      <c r="M290" s="51" t="s">
        <v>281</v>
      </c>
      <c r="N290" s="55">
        <v>1</v>
      </c>
      <c r="O290" s="49">
        <v>42277</v>
      </c>
      <c r="P290" s="49">
        <v>42459</v>
      </c>
      <c r="Q290" s="56" t="s">
        <v>378</v>
      </c>
      <c r="R290" s="51" t="s">
        <v>282</v>
      </c>
      <c r="S290" s="51" t="s">
        <v>1664</v>
      </c>
      <c r="T290" s="51" t="s">
        <v>284</v>
      </c>
      <c r="U290" s="51" t="s">
        <v>285</v>
      </c>
      <c r="V290" s="51" t="s">
        <v>1665</v>
      </c>
      <c r="W290" s="57" t="s">
        <v>120</v>
      </c>
      <c r="X290" s="61"/>
      <c r="Y290" s="51"/>
      <c r="Z290" s="50"/>
      <c r="AA290" s="62"/>
      <c r="AB290" s="95"/>
      <c r="AC290" s="50"/>
      <c r="AD290" s="51"/>
      <c r="AE290" s="53"/>
      <c r="AF290" s="48" t="s">
        <v>149</v>
      </c>
      <c r="AG290" s="56"/>
      <c r="AH290" s="92"/>
      <c r="AI290" s="51"/>
      <c r="AJ290" s="53"/>
    </row>
    <row r="291" spans="1:36" ht="112.5" customHeight="1" x14ac:dyDescent="0.25">
      <c r="A291" s="48">
        <v>19</v>
      </c>
      <c r="B291" s="49">
        <v>42025</v>
      </c>
      <c r="C291" s="50" t="s">
        <v>108</v>
      </c>
      <c r="D291" s="51" t="s">
        <v>1662</v>
      </c>
      <c r="E291" s="49">
        <v>41660</v>
      </c>
      <c r="F291" s="50">
        <v>2</v>
      </c>
      <c r="G291" s="52" t="s">
        <v>1666</v>
      </c>
      <c r="H291" s="53" t="s">
        <v>278</v>
      </c>
      <c r="I291" s="54" t="s">
        <v>1524</v>
      </c>
      <c r="J291" s="51" t="s">
        <v>1525</v>
      </c>
      <c r="K291" s="50">
        <v>1</v>
      </c>
      <c r="L291" s="50" t="s">
        <v>173</v>
      </c>
      <c r="M291" s="51" t="s">
        <v>1526</v>
      </c>
      <c r="N291" s="55">
        <v>1</v>
      </c>
      <c r="O291" s="49">
        <v>42277</v>
      </c>
      <c r="P291" s="49">
        <v>42449</v>
      </c>
      <c r="Q291" s="56" t="s">
        <v>378</v>
      </c>
      <c r="R291" s="51" t="s">
        <v>282</v>
      </c>
      <c r="S291" s="51" t="s">
        <v>1664</v>
      </c>
      <c r="T291" s="51" t="s">
        <v>284</v>
      </c>
      <c r="U291" s="51" t="s">
        <v>285</v>
      </c>
      <c r="V291" s="51" t="s">
        <v>1667</v>
      </c>
      <c r="W291" s="57" t="s">
        <v>120</v>
      </c>
      <c r="X291" s="61"/>
      <c r="Y291" s="51"/>
      <c r="Z291" s="50"/>
      <c r="AA291" s="62"/>
      <c r="AB291" s="95"/>
      <c r="AC291" s="50"/>
      <c r="AD291" s="51"/>
      <c r="AE291" s="53"/>
      <c r="AF291" s="48" t="s">
        <v>149</v>
      </c>
      <c r="AG291" s="56"/>
      <c r="AH291" s="92"/>
      <c r="AI291" s="51"/>
      <c r="AJ291" s="53"/>
    </row>
    <row r="292" spans="1:36" ht="112.5" customHeight="1" x14ac:dyDescent="0.25">
      <c r="A292" s="48">
        <v>19</v>
      </c>
      <c r="B292" s="49">
        <v>42025</v>
      </c>
      <c r="C292" s="50" t="s">
        <v>108</v>
      </c>
      <c r="D292" s="51" t="s">
        <v>1662</v>
      </c>
      <c r="E292" s="49">
        <v>41660</v>
      </c>
      <c r="F292" s="50">
        <v>3</v>
      </c>
      <c r="G292" s="52" t="s">
        <v>1668</v>
      </c>
      <c r="H292" s="53" t="s">
        <v>278</v>
      </c>
      <c r="I292" s="54" t="s">
        <v>1669</v>
      </c>
      <c r="J292" s="51" t="s">
        <v>1493</v>
      </c>
      <c r="K292" s="50">
        <v>1</v>
      </c>
      <c r="L292" s="50" t="s">
        <v>173</v>
      </c>
      <c r="M292" s="51" t="s">
        <v>1494</v>
      </c>
      <c r="N292" s="55">
        <v>1</v>
      </c>
      <c r="O292" s="49">
        <v>42277</v>
      </c>
      <c r="P292" s="49">
        <v>42338</v>
      </c>
      <c r="Q292" s="56" t="s">
        <v>378</v>
      </c>
      <c r="R292" s="51" t="s">
        <v>282</v>
      </c>
      <c r="S292" s="51" t="s">
        <v>1670</v>
      </c>
      <c r="T292" s="51" t="s">
        <v>1146</v>
      </c>
      <c r="U292" s="51" t="s">
        <v>1147</v>
      </c>
      <c r="V292" s="51" t="s">
        <v>1665</v>
      </c>
      <c r="W292" s="57" t="s">
        <v>120</v>
      </c>
      <c r="X292" s="61"/>
      <c r="Y292" s="51"/>
      <c r="Z292" s="50"/>
      <c r="AA292" s="62"/>
      <c r="AB292" s="95"/>
      <c r="AC292" s="50"/>
      <c r="AD292" s="51"/>
      <c r="AE292" s="53"/>
      <c r="AF292" s="48" t="s">
        <v>149</v>
      </c>
      <c r="AG292" s="56"/>
      <c r="AH292" s="92"/>
      <c r="AI292" s="51"/>
      <c r="AJ292" s="53"/>
    </row>
    <row r="293" spans="1:36" ht="112.5" customHeight="1" x14ac:dyDescent="0.25">
      <c r="A293" s="48">
        <v>19</v>
      </c>
      <c r="B293" s="49">
        <v>42025</v>
      </c>
      <c r="C293" s="50" t="s">
        <v>108</v>
      </c>
      <c r="D293" s="51" t="s">
        <v>1662</v>
      </c>
      <c r="E293" s="49">
        <v>41660</v>
      </c>
      <c r="F293" s="50">
        <v>5</v>
      </c>
      <c r="G293" s="52" t="s">
        <v>1671</v>
      </c>
      <c r="H293" s="53" t="s">
        <v>278</v>
      </c>
      <c r="I293" s="54" t="s">
        <v>1669</v>
      </c>
      <c r="J293" s="51" t="s">
        <v>1493</v>
      </c>
      <c r="K293" s="50">
        <v>1</v>
      </c>
      <c r="L293" s="50" t="s">
        <v>173</v>
      </c>
      <c r="M293" s="51" t="s">
        <v>1494</v>
      </c>
      <c r="N293" s="55">
        <v>1</v>
      </c>
      <c r="O293" s="49">
        <v>42277</v>
      </c>
      <c r="P293" s="49">
        <v>42338</v>
      </c>
      <c r="Q293" s="56" t="s">
        <v>378</v>
      </c>
      <c r="R293" s="51" t="s">
        <v>282</v>
      </c>
      <c r="S293" s="51" t="s">
        <v>1670</v>
      </c>
      <c r="T293" s="51" t="s">
        <v>1146</v>
      </c>
      <c r="U293" s="51" t="s">
        <v>1147</v>
      </c>
      <c r="V293" s="51" t="s">
        <v>1665</v>
      </c>
      <c r="W293" s="57" t="s">
        <v>120</v>
      </c>
      <c r="X293" s="61"/>
      <c r="Y293" s="51"/>
      <c r="Z293" s="50"/>
      <c r="AA293" s="62"/>
      <c r="AB293" s="95"/>
      <c r="AC293" s="50"/>
      <c r="AD293" s="51"/>
      <c r="AE293" s="53"/>
      <c r="AF293" s="48" t="s">
        <v>149</v>
      </c>
      <c r="AG293" s="56"/>
      <c r="AH293" s="92"/>
      <c r="AI293" s="51"/>
      <c r="AJ293" s="53"/>
    </row>
    <row r="294" spans="1:36" ht="112.5" customHeight="1" x14ac:dyDescent="0.25">
      <c r="A294" s="48">
        <v>19</v>
      </c>
      <c r="B294" s="49">
        <v>42025</v>
      </c>
      <c r="C294" s="50" t="s">
        <v>108</v>
      </c>
      <c r="D294" s="51" t="s">
        <v>1662</v>
      </c>
      <c r="E294" s="49">
        <v>41660</v>
      </c>
      <c r="F294" s="50">
        <v>6</v>
      </c>
      <c r="G294" s="52" t="s">
        <v>1672</v>
      </c>
      <c r="H294" s="53" t="s">
        <v>278</v>
      </c>
      <c r="I294" s="54" t="s">
        <v>1673</v>
      </c>
      <c r="J294" s="51" t="s">
        <v>1674</v>
      </c>
      <c r="K294" s="50">
        <v>1</v>
      </c>
      <c r="L294" s="50" t="s">
        <v>173</v>
      </c>
      <c r="M294" s="51" t="s">
        <v>281</v>
      </c>
      <c r="N294" s="55">
        <v>1</v>
      </c>
      <c r="O294" s="49">
        <v>42277</v>
      </c>
      <c r="P294" s="49">
        <v>42449</v>
      </c>
      <c r="Q294" s="56" t="s">
        <v>378</v>
      </c>
      <c r="R294" s="51" t="s">
        <v>282</v>
      </c>
      <c r="S294" s="51" t="s">
        <v>1664</v>
      </c>
      <c r="T294" s="51" t="s">
        <v>284</v>
      </c>
      <c r="U294" s="51" t="s">
        <v>285</v>
      </c>
      <c r="V294" s="51" t="s">
        <v>1665</v>
      </c>
      <c r="W294" s="57" t="s">
        <v>120</v>
      </c>
      <c r="X294" s="61"/>
      <c r="Y294" s="51"/>
      <c r="Z294" s="50"/>
      <c r="AA294" s="62"/>
      <c r="AB294" s="95"/>
      <c r="AC294" s="50"/>
      <c r="AD294" s="51"/>
      <c r="AE294" s="53"/>
      <c r="AF294" s="48" t="s">
        <v>149</v>
      </c>
      <c r="AG294" s="56"/>
      <c r="AH294" s="92"/>
      <c r="AI294" s="51"/>
      <c r="AJ294" s="53"/>
    </row>
    <row r="295" spans="1:36" ht="112.5" customHeight="1" x14ac:dyDescent="0.25">
      <c r="A295" s="48">
        <v>19</v>
      </c>
      <c r="B295" s="49">
        <v>42025</v>
      </c>
      <c r="C295" s="50" t="s">
        <v>108</v>
      </c>
      <c r="D295" s="51" t="s">
        <v>1662</v>
      </c>
      <c r="E295" s="49">
        <v>41660</v>
      </c>
      <c r="F295" s="50">
        <v>12</v>
      </c>
      <c r="G295" s="52" t="s">
        <v>1675</v>
      </c>
      <c r="H295" s="53" t="s">
        <v>278</v>
      </c>
      <c r="I295" s="54" t="s">
        <v>1676</v>
      </c>
      <c r="J295" s="51" t="s">
        <v>1677</v>
      </c>
      <c r="K295" s="50">
        <v>1</v>
      </c>
      <c r="L295" s="50" t="s">
        <v>173</v>
      </c>
      <c r="M295" s="51" t="s">
        <v>1678</v>
      </c>
      <c r="N295" s="55">
        <v>1</v>
      </c>
      <c r="O295" s="49">
        <v>42277</v>
      </c>
      <c r="P295" s="49">
        <v>42369</v>
      </c>
      <c r="Q295" s="56" t="s">
        <v>378</v>
      </c>
      <c r="R295" s="51" t="s">
        <v>282</v>
      </c>
      <c r="S295" s="51" t="s">
        <v>1664</v>
      </c>
      <c r="T295" s="51" t="s">
        <v>284</v>
      </c>
      <c r="U295" s="51" t="s">
        <v>285</v>
      </c>
      <c r="V295" s="51" t="s">
        <v>1665</v>
      </c>
      <c r="W295" s="57" t="s">
        <v>120</v>
      </c>
      <c r="X295" s="61"/>
      <c r="Y295" s="51"/>
      <c r="Z295" s="50"/>
      <c r="AA295" s="62"/>
      <c r="AB295" s="95"/>
      <c r="AC295" s="50"/>
      <c r="AD295" s="51"/>
      <c r="AE295" s="53"/>
      <c r="AF295" s="48" t="s">
        <v>149</v>
      </c>
      <c r="AG295" s="56"/>
      <c r="AH295" s="92"/>
      <c r="AI295" s="51"/>
      <c r="AJ295" s="53"/>
    </row>
    <row r="296" spans="1:36" ht="112.5" customHeight="1" x14ac:dyDescent="0.25">
      <c r="A296" s="48">
        <v>19</v>
      </c>
      <c r="B296" s="49">
        <v>42025</v>
      </c>
      <c r="C296" s="50" t="s">
        <v>108</v>
      </c>
      <c r="D296" s="51" t="s">
        <v>1662</v>
      </c>
      <c r="E296" s="49">
        <v>41660</v>
      </c>
      <c r="F296" s="50">
        <v>13</v>
      </c>
      <c r="G296" s="52" t="s">
        <v>1679</v>
      </c>
      <c r="H296" s="53" t="s">
        <v>278</v>
      </c>
      <c r="I296" s="54" t="s">
        <v>1680</v>
      </c>
      <c r="J296" s="51" t="s">
        <v>1677</v>
      </c>
      <c r="K296" s="50">
        <v>1</v>
      </c>
      <c r="L296" s="50" t="s">
        <v>173</v>
      </c>
      <c r="M296" s="51" t="s">
        <v>1678</v>
      </c>
      <c r="N296" s="55">
        <v>1</v>
      </c>
      <c r="O296" s="49">
        <v>42277</v>
      </c>
      <c r="P296" s="49">
        <v>42369</v>
      </c>
      <c r="Q296" s="56" t="s">
        <v>378</v>
      </c>
      <c r="R296" s="51" t="s">
        <v>282</v>
      </c>
      <c r="S296" s="51" t="s">
        <v>1664</v>
      </c>
      <c r="T296" s="51" t="s">
        <v>284</v>
      </c>
      <c r="U296" s="51" t="s">
        <v>285</v>
      </c>
      <c r="V296" s="51" t="s">
        <v>1665</v>
      </c>
      <c r="W296" s="57" t="s">
        <v>120</v>
      </c>
      <c r="X296" s="61"/>
      <c r="Y296" s="51"/>
      <c r="Z296" s="50"/>
      <c r="AA296" s="62"/>
      <c r="AB296" s="95"/>
      <c r="AC296" s="50"/>
      <c r="AD296" s="51"/>
      <c r="AE296" s="53"/>
      <c r="AF296" s="48" t="s">
        <v>149</v>
      </c>
      <c r="AG296" s="56"/>
      <c r="AH296" s="92"/>
      <c r="AI296" s="51"/>
      <c r="AJ296" s="53"/>
    </row>
    <row r="297" spans="1:36" ht="112.5" customHeight="1" x14ac:dyDescent="0.25">
      <c r="A297" s="48">
        <v>19</v>
      </c>
      <c r="B297" s="49">
        <v>42025</v>
      </c>
      <c r="C297" s="50" t="s">
        <v>108</v>
      </c>
      <c r="D297" s="51" t="s">
        <v>1662</v>
      </c>
      <c r="E297" s="49">
        <v>41660</v>
      </c>
      <c r="F297" s="50">
        <v>14</v>
      </c>
      <c r="G297" s="52" t="s">
        <v>1681</v>
      </c>
      <c r="H297" s="53" t="s">
        <v>278</v>
      </c>
      <c r="I297" s="54" t="s">
        <v>1676</v>
      </c>
      <c r="J297" s="51" t="s">
        <v>1677</v>
      </c>
      <c r="K297" s="50">
        <v>1</v>
      </c>
      <c r="L297" s="50" t="s">
        <v>173</v>
      </c>
      <c r="M297" s="51" t="s">
        <v>1678</v>
      </c>
      <c r="N297" s="55">
        <v>1</v>
      </c>
      <c r="O297" s="49">
        <v>42277</v>
      </c>
      <c r="P297" s="49">
        <v>42369</v>
      </c>
      <c r="Q297" s="56" t="s">
        <v>378</v>
      </c>
      <c r="R297" s="51" t="s">
        <v>282</v>
      </c>
      <c r="S297" s="51" t="s">
        <v>1664</v>
      </c>
      <c r="T297" s="51" t="s">
        <v>284</v>
      </c>
      <c r="U297" s="51" t="s">
        <v>285</v>
      </c>
      <c r="V297" s="51" t="s">
        <v>1665</v>
      </c>
      <c r="W297" s="57" t="s">
        <v>120</v>
      </c>
      <c r="X297" s="61"/>
      <c r="Y297" s="51"/>
      <c r="Z297" s="50"/>
      <c r="AA297" s="62"/>
      <c r="AB297" s="95"/>
      <c r="AC297" s="50"/>
      <c r="AD297" s="51"/>
      <c r="AE297" s="53"/>
      <c r="AF297" s="48" t="s">
        <v>149</v>
      </c>
      <c r="AG297" s="56"/>
      <c r="AH297" s="92"/>
      <c r="AI297" s="51"/>
      <c r="AJ297" s="53"/>
    </row>
    <row r="298" spans="1:36" ht="112.5" customHeight="1" x14ac:dyDescent="0.25">
      <c r="A298" s="48">
        <v>19</v>
      </c>
      <c r="B298" s="49">
        <v>42177</v>
      </c>
      <c r="C298" s="50" t="s">
        <v>108</v>
      </c>
      <c r="D298" s="51" t="s">
        <v>1682</v>
      </c>
      <c r="E298" s="49">
        <v>42062</v>
      </c>
      <c r="F298" s="50">
        <v>1</v>
      </c>
      <c r="G298" s="52" t="s">
        <v>1683</v>
      </c>
      <c r="H298" s="53" t="s">
        <v>278</v>
      </c>
      <c r="I298" s="54" t="s">
        <v>1524</v>
      </c>
      <c r="J298" s="51" t="s">
        <v>1525</v>
      </c>
      <c r="K298" s="50">
        <v>1</v>
      </c>
      <c r="L298" s="50" t="s">
        <v>173</v>
      </c>
      <c r="M298" s="51" t="s">
        <v>1526</v>
      </c>
      <c r="N298" s="55">
        <v>1</v>
      </c>
      <c r="O298" s="49">
        <v>42277</v>
      </c>
      <c r="P298" s="49">
        <v>42449</v>
      </c>
      <c r="Q298" s="56" t="s">
        <v>378</v>
      </c>
      <c r="R298" s="51" t="s">
        <v>282</v>
      </c>
      <c r="S298" s="51" t="s">
        <v>1664</v>
      </c>
      <c r="T298" s="51" t="s">
        <v>284</v>
      </c>
      <c r="U298" s="51" t="s">
        <v>285</v>
      </c>
      <c r="V298" s="51" t="s">
        <v>1684</v>
      </c>
      <c r="W298" s="57" t="s">
        <v>120</v>
      </c>
      <c r="X298" s="61"/>
      <c r="Y298" s="51"/>
      <c r="Z298" s="50"/>
      <c r="AA298" s="62"/>
      <c r="AB298" s="95"/>
      <c r="AC298" s="50"/>
      <c r="AD298" s="51"/>
      <c r="AE298" s="53"/>
      <c r="AF298" s="48" t="s">
        <v>149</v>
      </c>
      <c r="AG298" s="56"/>
      <c r="AH298" s="92"/>
      <c r="AI298" s="51"/>
      <c r="AJ298" s="53"/>
    </row>
    <row r="299" spans="1:36" ht="112.5" customHeight="1" x14ac:dyDescent="0.25">
      <c r="A299" s="48">
        <v>19</v>
      </c>
      <c r="B299" s="49">
        <v>42177</v>
      </c>
      <c r="C299" s="50" t="s">
        <v>108</v>
      </c>
      <c r="D299" s="51" t="s">
        <v>1682</v>
      </c>
      <c r="E299" s="49">
        <v>42062</v>
      </c>
      <c r="F299" s="50">
        <v>2</v>
      </c>
      <c r="G299" s="52" t="s">
        <v>1685</v>
      </c>
      <c r="H299" s="53" t="s">
        <v>278</v>
      </c>
      <c r="I299" s="54" t="s">
        <v>1524</v>
      </c>
      <c r="J299" s="51" t="s">
        <v>1525</v>
      </c>
      <c r="K299" s="50">
        <v>1</v>
      </c>
      <c r="L299" s="50" t="s">
        <v>173</v>
      </c>
      <c r="M299" s="51" t="s">
        <v>1526</v>
      </c>
      <c r="N299" s="55">
        <v>1</v>
      </c>
      <c r="O299" s="49">
        <v>42277</v>
      </c>
      <c r="P299" s="49">
        <v>42449</v>
      </c>
      <c r="Q299" s="56" t="s">
        <v>378</v>
      </c>
      <c r="R299" s="51" t="s">
        <v>282</v>
      </c>
      <c r="S299" s="51" t="s">
        <v>1664</v>
      </c>
      <c r="T299" s="51" t="s">
        <v>284</v>
      </c>
      <c r="U299" s="51" t="s">
        <v>285</v>
      </c>
      <c r="V299" s="51" t="s">
        <v>1684</v>
      </c>
      <c r="W299" s="57" t="s">
        <v>120</v>
      </c>
      <c r="X299" s="61"/>
      <c r="Y299" s="51"/>
      <c r="Z299" s="50"/>
      <c r="AA299" s="62"/>
      <c r="AB299" s="95"/>
      <c r="AC299" s="50"/>
      <c r="AD299" s="51"/>
      <c r="AE299" s="53"/>
      <c r="AF299" s="48" t="s">
        <v>149</v>
      </c>
      <c r="AG299" s="56"/>
      <c r="AH299" s="92"/>
      <c r="AI299" s="51"/>
      <c r="AJ299" s="53"/>
    </row>
    <row r="300" spans="1:36" ht="112.5" customHeight="1" x14ac:dyDescent="0.25">
      <c r="A300" s="48">
        <v>19</v>
      </c>
      <c r="B300" s="49">
        <v>42177</v>
      </c>
      <c r="C300" s="50" t="s">
        <v>108</v>
      </c>
      <c r="D300" s="51" t="s">
        <v>1682</v>
      </c>
      <c r="E300" s="49">
        <v>42062</v>
      </c>
      <c r="F300" s="50">
        <v>3</v>
      </c>
      <c r="G300" s="52" t="s">
        <v>1686</v>
      </c>
      <c r="H300" s="53" t="s">
        <v>278</v>
      </c>
      <c r="I300" s="54" t="s">
        <v>1524</v>
      </c>
      <c r="J300" s="51" t="s">
        <v>1525</v>
      </c>
      <c r="K300" s="50">
        <v>1</v>
      </c>
      <c r="L300" s="50" t="s">
        <v>173</v>
      </c>
      <c r="M300" s="51" t="s">
        <v>1526</v>
      </c>
      <c r="N300" s="55">
        <v>1</v>
      </c>
      <c r="O300" s="49">
        <v>42277</v>
      </c>
      <c r="P300" s="49">
        <v>42449</v>
      </c>
      <c r="Q300" s="56" t="s">
        <v>378</v>
      </c>
      <c r="R300" s="51" t="s">
        <v>282</v>
      </c>
      <c r="S300" s="51" t="s">
        <v>1664</v>
      </c>
      <c r="T300" s="51" t="s">
        <v>284</v>
      </c>
      <c r="U300" s="51" t="s">
        <v>285</v>
      </c>
      <c r="V300" s="51" t="s">
        <v>1684</v>
      </c>
      <c r="W300" s="57" t="s">
        <v>120</v>
      </c>
      <c r="X300" s="61"/>
      <c r="Y300" s="51"/>
      <c r="Z300" s="50"/>
      <c r="AA300" s="62"/>
      <c r="AB300" s="95"/>
      <c r="AC300" s="50"/>
      <c r="AD300" s="51"/>
      <c r="AE300" s="53"/>
      <c r="AF300" s="48" t="s">
        <v>149</v>
      </c>
      <c r="AG300" s="56"/>
      <c r="AH300" s="92"/>
      <c r="AI300" s="51"/>
      <c r="AJ300" s="53"/>
    </row>
    <row r="301" spans="1:36" ht="112.5" customHeight="1" x14ac:dyDescent="0.25">
      <c r="A301" s="48">
        <v>19</v>
      </c>
      <c r="B301" s="49">
        <v>42177</v>
      </c>
      <c r="C301" s="50" t="s">
        <v>108</v>
      </c>
      <c r="D301" s="51" t="s">
        <v>1682</v>
      </c>
      <c r="E301" s="49">
        <v>42062</v>
      </c>
      <c r="F301" s="50">
        <v>4</v>
      </c>
      <c r="G301" s="52" t="s">
        <v>1687</v>
      </c>
      <c r="H301" s="53" t="s">
        <v>278</v>
      </c>
      <c r="I301" s="54" t="s">
        <v>1514</v>
      </c>
      <c r="J301" s="51" t="s">
        <v>1515</v>
      </c>
      <c r="K301" s="50">
        <v>1</v>
      </c>
      <c r="L301" s="50" t="s">
        <v>173</v>
      </c>
      <c r="M301" s="51" t="s">
        <v>281</v>
      </c>
      <c r="N301" s="55">
        <v>1</v>
      </c>
      <c r="O301" s="49">
        <v>42277</v>
      </c>
      <c r="P301" s="49">
        <v>42369</v>
      </c>
      <c r="Q301" s="56" t="s">
        <v>378</v>
      </c>
      <c r="R301" s="51" t="s">
        <v>282</v>
      </c>
      <c r="S301" s="51" t="s">
        <v>1664</v>
      </c>
      <c r="T301" s="51" t="s">
        <v>284</v>
      </c>
      <c r="U301" s="51" t="s">
        <v>285</v>
      </c>
      <c r="V301" s="51" t="s">
        <v>1665</v>
      </c>
      <c r="W301" s="57" t="s">
        <v>120</v>
      </c>
      <c r="X301" s="61"/>
      <c r="Y301" s="51"/>
      <c r="Z301" s="50"/>
      <c r="AA301" s="62"/>
      <c r="AB301" s="95"/>
      <c r="AC301" s="50"/>
      <c r="AD301" s="51"/>
      <c r="AE301" s="53"/>
      <c r="AF301" s="48" t="s">
        <v>149</v>
      </c>
      <c r="AG301" s="56"/>
      <c r="AH301" s="92"/>
      <c r="AI301" s="51"/>
      <c r="AJ301" s="53"/>
    </row>
    <row r="302" spans="1:36" ht="112.5" customHeight="1" x14ac:dyDescent="0.25">
      <c r="A302" s="48">
        <v>19</v>
      </c>
      <c r="B302" s="49">
        <v>42177</v>
      </c>
      <c r="C302" s="50" t="s">
        <v>108</v>
      </c>
      <c r="D302" s="51" t="s">
        <v>1682</v>
      </c>
      <c r="E302" s="49">
        <v>42062</v>
      </c>
      <c r="F302" s="50">
        <v>5</v>
      </c>
      <c r="G302" s="52" t="s">
        <v>1688</v>
      </c>
      <c r="H302" s="53" t="s">
        <v>278</v>
      </c>
      <c r="I302" s="54" t="s">
        <v>1514</v>
      </c>
      <c r="J302" s="51" t="s">
        <v>1515</v>
      </c>
      <c r="K302" s="50">
        <v>1</v>
      </c>
      <c r="L302" s="50" t="s">
        <v>173</v>
      </c>
      <c r="M302" s="51" t="s">
        <v>281</v>
      </c>
      <c r="N302" s="55">
        <v>1</v>
      </c>
      <c r="O302" s="49">
        <v>42277</v>
      </c>
      <c r="P302" s="49">
        <v>42369</v>
      </c>
      <c r="Q302" s="56" t="s">
        <v>378</v>
      </c>
      <c r="R302" s="51" t="s">
        <v>282</v>
      </c>
      <c r="S302" s="51" t="s">
        <v>1664</v>
      </c>
      <c r="T302" s="51" t="s">
        <v>284</v>
      </c>
      <c r="U302" s="51" t="s">
        <v>285</v>
      </c>
      <c r="V302" s="51" t="s">
        <v>1665</v>
      </c>
      <c r="W302" s="57" t="s">
        <v>120</v>
      </c>
      <c r="X302" s="61"/>
      <c r="Y302" s="51"/>
      <c r="Z302" s="50"/>
      <c r="AA302" s="62"/>
      <c r="AB302" s="95"/>
      <c r="AC302" s="50"/>
      <c r="AD302" s="51"/>
      <c r="AE302" s="53"/>
      <c r="AF302" s="48" t="s">
        <v>149</v>
      </c>
      <c r="AG302" s="56"/>
      <c r="AH302" s="92"/>
      <c r="AI302" s="51"/>
      <c r="AJ302" s="53"/>
    </row>
    <row r="303" spans="1:36" ht="112.5" customHeight="1" x14ac:dyDescent="0.25">
      <c r="A303" s="48">
        <v>19</v>
      </c>
      <c r="B303" s="49">
        <v>42177</v>
      </c>
      <c r="C303" s="50" t="s">
        <v>108</v>
      </c>
      <c r="D303" s="51" t="s">
        <v>1682</v>
      </c>
      <c r="E303" s="49">
        <v>42062</v>
      </c>
      <c r="F303" s="50">
        <v>6</v>
      </c>
      <c r="G303" s="52" t="s">
        <v>1689</v>
      </c>
      <c r="H303" s="53" t="s">
        <v>278</v>
      </c>
      <c r="I303" s="54" t="s">
        <v>1514</v>
      </c>
      <c r="J303" s="51" t="s">
        <v>1515</v>
      </c>
      <c r="K303" s="50">
        <v>1</v>
      </c>
      <c r="L303" s="50" t="s">
        <v>173</v>
      </c>
      <c r="M303" s="51" t="s">
        <v>281</v>
      </c>
      <c r="N303" s="55">
        <v>1</v>
      </c>
      <c r="O303" s="49">
        <v>42277</v>
      </c>
      <c r="P303" s="49">
        <v>42369</v>
      </c>
      <c r="Q303" s="56" t="s">
        <v>378</v>
      </c>
      <c r="R303" s="51" t="s">
        <v>282</v>
      </c>
      <c r="S303" s="51" t="s">
        <v>1664</v>
      </c>
      <c r="T303" s="51" t="s">
        <v>284</v>
      </c>
      <c r="U303" s="51" t="s">
        <v>285</v>
      </c>
      <c r="V303" s="51" t="s">
        <v>1665</v>
      </c>
      <c r="W303" s="57" t="s">
        <v>120</v>
      </c>
      <c r="X303" s="61"/>
      <c r="Y303" s="51"/>
      <c r="Z303" s="50"/>
      <c r="AA303" s="62"/>
      <c r="AB303" s="95"/>
      <c r="AC303" s="50"/>
      <c r="AD303" s="51"/>
      <c r="AE303" s="53"/>
      <c r="AF303" s="48" t="s">
        <v>149</v>
      </c>
      <c r="AG303" s="56"/>
      <c r="AH303" s="92"/>
      <c r="AI303" s="51"/>
      <c r="AJ303" s="53"/>
    </row>
    <row r="304" spans="1:36" ht="112.5" customHeight="1" x14ac:dyDescent="0.25">
      <c r="A304" s="48">
        <v>19</v>
      </c>
      <c r="B304" s="49">
        <v>42177</v>
      </c>
      <c r="C304" s="50" t="s">
        <v>108</v>
      </c>
      <c r="D304" s="51" t="s">
        <v>1682</v>
      </c>
      <c r="E304" s="49">
        <v>42062</v>
      </c>
      <c r="F304" s="50">
        <v>7</v>
      </c>
      <c r="G304" s="52" t="s">
        <v>1690</v>
      </c>
      <c r="H304" s="53" t="s">
        <v>278</v>
      </c>
      <c r="I304" s="54" t="s">
        <v>1514</v>
      </c>
      <c r="J304" s="51" t="s">
        <v>1515</v>
      </c>
      <c r="K304" s="50">
        <v>1</v>
      </c>
      <c r="L304" s="50" t="s">
        <v>173</v>
      </c>
      <c r="M304" s="51" t="s">
        <v>281</v>
      </c>
      <c r="N304" s="55">
        <v>1</v>
      </c>
      <c r="O304" s="49">
        <v>42277</v>
      </c>
      <c r="P304" s="49">
        <v>42369</v>
      </c>
      <c r="Q304" s="56" t="s">
        <v>378</v>
      </c>
      <c r="R304" s="51" t="s">
        <v>282</v>
      </c>
      <c r="S304" s="51" t="s">
        <v>1664</v>
      </c>
      <c r="T304" s="51" t="s">
        <v>284</v>
      </c>
      <c r="U304" s="51" t="s">
        <v>285</v>
      </c>
      <c r="V304" s="51" t="s">
        <v>1665</v>
      </c>
      <c r="W304" s="57" t="s">
        <v>120</v>
      </c>
      <c r="X304" s="61"/>
      <c r="Y304" s="51"/>
      <c r="Z304" s="50"/>
      <c r="AA304" s="62"/>
      <c r="AB304" s="95"/>
      <c r="AC304" s="50"/>
      <c r="AD304" s="51"/>
      <c r="AE304" s="53"/>
      <c r="AF304" s="48" t="s">
        <v>149</v>
      </c>
      <c r="AG304" s="56"/>
      <c r="AH304" s="92"/>
      <c r="AI304" s="51"/>
      <c r="AJ304" s="53"/>
    </row>
    <row r="305" spans="1:36" ht="112.5" customHeight="1" x14ac:dyDescent="0.25">
      <c r="A305" s="48">
        <v>19</v>
      </c>
      <c r="B305" s="49">
        <v>42177</v>
      </c>
      <c r="C305" s="50" t="s">
        <v>108</v>
      </c>
      <c r="D305" s="51" t="s">
        <v>1682</v>
      </c>
      <c r="E305" s="49">
        <v>42062</v>
      </c>
      <c r="F305" s="50">
        <v>8</v>
      </c>
      <c r="G305" s="52" t="s">
        <v>1691</v>
      </c>
      <c r="H305" s="53" t="s">
        <v>278</v>
      </c>
      <c r="I305" s="54" t="s">
        <v>1514</v>
      </c>
      <c r="J305" s="51" t="s">
        <v>1515</v>
      </c>
      <c r="K305" s="50">
        <v>1</v>
      </c>
      <c r="L305" s="50" t="s">
        <v>173</v>
      </c>
      <c r="M305" s="51" t="s">
        <v>281</v>
      </c>
      <c r="N305" s="55">
        <v>1</v>
      </c>
      <c r="O305" s="49">
        <v>42277</v>
      </c>
      <c r="P305" s="49">
        <v>42369</v>
      </c>
      <c r="Q305" s="56" t="s">
        <v>378</v>
      </c>
      <c r="R305" s="51" t="s">
        <v>282</v>
      </c>
      <c r="S305" s="51" t="s">
        <v>1664</v>
      </c>
      <c r="T305" s="51" t="s">
        <v>284</v>
      </c>
      <c r="U305" s="51" t="s">
        <v>285</v>
      </c>
      <c r="V305" s="51" t="s">
        <v>1665</v>
      </c>
      <c r="W305" s="57" t="s">
        <v>120</v>
      </c>
      <c r="X305" s="61"/>
      <c r="Y305" s="51"/>
      <c r="Z305" s="50"/>
      <c r="AA305" s="62"/>
      <c r="AB305" s="95"/>
      <c r="AC305" s="50"/>
      <c r="AD305" s="51"/>
      <c r="AE305" s="53"/>
      <c r="AF305" s="48" t="s">
        <v>149</v>
      </c>
      <c r="AG305" s="56"/>
      <c r="AH305" s="92"/>
      <c r="AI305" s="51"/>
      <c r="AJ305" s="53"/>
    </row>
    <row r="306" spans="1:36" ht="112.5" customHeight="1" x14ac:dyDescent="0.25">
      <c r="A306" s="48">
        <v>19</v>
      </c>
      <c r="B306" s="49">
        <v>42177</v>
      </c>
      <c r="C306" s="50" t="s">
        <v>108</v>
      </c>
      <c r="D306" s="51" t="s">
        <v>1682</v>
      </c>
      <c r="E306" s="49">
        <v>42062</v>
      </c>
      <c r="F306" s="50">
        <v>9</v>
      </c>
      <c r="G306" s="52" t="s">
        <v>1692</v>
      </c>
      <c r="H306" s="53" t="s">
        <v>278</v>
      </c>
      <c r="I306" s="54" t="s">
        <v>1693</v>
      </c>
      <c r="J306" s="51" t="s">
        <v>1677</v>
      </c>
      <c r="K306" s="50">
        <v>1</v>
      </c>
      <c r="L306" s="50" t="s">
        <v>173</v>
      </c>
      <c r="M306" s="51" t="s">
        <v>1678</v>
      </c>
      <c r="N306" s="55">
        <v>1</v>
      </c>
      <c r="O306" s="49">
        <v>42277</v>
      </c>
      <c r="P306" s="49">
        <v>42369</v>
      </c>
      <c r="Q306" s="56" t="s">
        <v>378</v>
      </c>
      <c r="R306" s="51" t="s">
        <v>282</v>
      </c>
      <c r="S306" s="51" t="s">
        <v>1664</v>
      </c>
      <c r="T306" s="51" t="s">
        <v>284</v>
      </c>
      <c r="U306" s="51" t="s">
        <v>285</v>
      </c>
      <c r="V306" s="51" t="s">
        <v>1665</v>
      </c>
      <c r="W306" s="57" t="s">
        <v>120</v>
      </c>
      <c r="X306" s="61"/>
      <c r="Y306" s="51"/>
      <c r="Z306" s="50"/>
      <c r="AA306" s="62"/>
      <c r="AB306" s="95"/>
      <c r="AC306" s="50"/>
      <c r="AD306" s="51"/>
      <c r="AE306" s="53"/>
      <c r="AF306" s="48" t="s">
        <v>149</v>
      </c>
      <c r="AG306" s="56"/>
      <c r="AH306" s="92"/>
      <c r="AI306" s="51"/>
      <c r="AJ306" s="53"/>
    </row>
    <row r="307" spans="1:36" ht="112.5" customHeight="1" x14ac:dyDescent="0.25">
      <c r="A307" s="48">
        <v>19</v>
      </c>
      <c r="B307" s="49">
        <v>42177</v>
      </c>
      <c r="C307" s="50" t="s">
        <v>108</v>
      </c>
      <c r="D307" s="51" t="s">
        <v>1682</v>
      </c>
      <c r="E307" s="49">
        <v>42062</v>
      </c>
      <c r="F307" s="50">
        <v>10</v>
      </c>
      <c r="G307" s="52" t="s">
        <v>1694</v>
      </c>
      <c r="H307" s="53" t="s">
        <v>278</v>
      </c>
      <c r="I307" s="54" t="s">
        <v>1695</v>
      </c>
      <c r="J307" s="51" t="s">
        <v>1677</v>
      </c>
      <c r="K307" s="50">
        <v>1</v>
      </c>
      <c r="L307" s="50" t="s">
        <v>173</v>
      </c>
      <c r="M307" s="51" t="s">
        <v>1678</v>
      </c>
      <c r="N307" s="55">
        <v>1</v>
      </c>
      <c r="O307" s="49">
        <v>42277</v>
      </c>
      <c r="P307" s="49">
        <v>42369</v>
      </c>
      <c r="Q307" s="56" t="s">
        <v>378</v>
      </c>
      <c r="R307" s="51" t="s">
        <v>282</v>
      </c>
      <c r="S307" s="51" t="s">
        <v>1664</v>
      </c>
      <c r="T307" s="51" t="s">
        <v>284</v>
      </c>
      <c r="U307" s="51" t="s">
        <v>285</v>
      </c>
      <c r="V307" s="51" t="s">
        <v>1665</v>
      </c>
      <c r="W307" s="57" t="s">
        <v>120</v>
      </c>
      <c r="X307" s="61"/>
      <c r="Y307" s="51"/>
      <c r="Z307" s="50"/>
      <c r="AA307" s="62"/>
      <c r="AB307" s="95"/>
      <c r="AC307" s="50"/>
      <c r="AD307" s="51"/>
      <c r="AE307" s="53"/>
      <c r="AF307" s="48" t="s">
        <v>149</v>
      </c>
      <c r="AG307" s="56"/>
      <c r="AH307" s="92"/>
      <c r="AI307" s="51"/>
      <c r="AJ307" s="53"/>
    </row>
    <row r="308" spans="1:36" ht="112.5" customHeight="1" x14ac:dyDescent="0.25">
      <c r="A308" s="48">
        <v>19</v>
      </c>
      <c r="B308" s="49">
        <v>42177</v>
      </c>
      <c r="C308" s="50" t="s">
        <v>108</v>
      </c>
      <c r="D308" s="51" t="s">
        <v>1682</v>
      </c>
      <c r="E308" s="49">
        <v>42062</v>
      </c>
      <c r="F308" s="50">
        <v>11</v>
      </c>
      <c r="G308" s="52" t="s">
        <v>1696</v>
      </c>
      <c r="H308" s="53" t="s">
        <v>278</v>
      </c>
      <c r="I308" s="54" t="s">
        <v>1697</v>
      </c>
      <c r="J308" s="51" t="s">
        <v>1677</v>
      </c>
      <c r="K308" s="50">
        <v>1</v>
      </c>
      <c r="L308" s="50" t="s">
        <v>173</v>
      </c>
      <c r="M308" s="51" t="s">
        <v>1678</v>
      </c>
      <c r="N308" s="55">
        <v>1</v>
      </c>
      <c r="O308" s="49">
        <v>42277</v>
      </c>
      <c r="P308" s="49">
        <v>42369</v>
      </c>
      <c r="Q308" s="56" t="s">
        <v>378</v>
      </c>
      <c r="R308" s="51" t="s">
        <v>282</v>
      </c>
      <c r="S308" s="51" t="s">
        <v>1664</v>
      </c>
      <c r="T308" s="51" t="s">
        <v>284</v>
      </c>
      <c r="U308" s="51" t="s">
        <v>285</v>
      </c>
      <c r="V308" s="51" t="s">
        <v>1665</v>
      </c>
      <c r="W308" s="57" t="s">
        <v>120</v>
      </c>
      <c r="X308" s="61"/>
      <c r="Y308" s="51"/>
      <c r="Z308" s="50"/>
      <c r="AA308" s="62"/>
      <c r="AB308" s="95"/>
      <c r="AC308" s="50"/>
      <c r="AD308" s="51"/>
      <c r="AE308" s="53"/>
      <c r="AF308" s="48" t="s">
        <v>149</v>
      </c>
      <c r="AG308" s="56"/>
      <c r="AH308" s="92"/>
      <c r="AI308" s="51"/>
      <c r="AJ308" s="53"/>
    </row>
    <row r="309" spans="1:36" ht="112.5" customHeight="1" x14ac:dyDescent="0.25">
      <c r="A309" s="48">
        <v>19</v>
      </c>
      <c r="B309" s="49">
        <v>42177</v>
      </c>
      <c r="C309" s="50" t="s">
        <v>108</v>
      </c>
      <c r="D309" s="51" t="s">
        <v>1682</v>
      </c>
      <c r="E309" s="49">
        <v>42062</v>
      </c>
      <c r="F309" s="50">
        <v>12</v>
      </c>
      <c r="G309" s="52" t="s">
        <v>1698</v>
      </c>
      <c r="H309" s="53" t="s">
        <v>278</v>
      </c>
      <c r="I309" s="54" t="s">
        <v>1699</v>
      </c>
      <c r="J309" s="51" t="s">
        <v>439</v>
      </c>
      <c r="K309" s="50">
        <v>1</v>
      </c>
      <c r="L309" s="50" t="s">
        <v>173</v>
      </c>
      <c r="M309" s="51" t="s">
        <v>281</v>
      </c>
      <c r="N309" s="55">
        <v>1</v>
      </c>
      <c r="O309" s="49">
        <v>42277</v>
      </c>
      <c r="P309" s="49">
        <v>42449</v>
      </c>
      <c r="Q309" s="56" t="s">
        <v>378</v>
      </c>
      <c r="R309" s="51" t="s">
        <v>282</v>
      </c>
      <c r="S309" s="51" t="s">
        <v>1664</v>
      </c>
      <c r="T309" s="51" t="s">
        <v>284</v>
      </c>
      <c r="U309" s="51" t="s">
        <v>285</v>
      </c>
      <c r="V309" s="51" t="s">
        <v>1665</v>
      </c>
      <c r="W309" s="57" t="s">
        <v>120</v>
      </c>
      <c r="X309" s="61"/>
      <c r="Y309" s="51"/>
      <c r="Z309" s="50"/>
      <c r="AA309" s="62"/>
      <c r="AB309" s="95"/>
      <c r="AC309" s="50"/>
      <c r="AD309" s="51"/>
      <c r="AE309" s="53"/>
      <c r="AF309" s="48" t="s">
        <v>149</v>
      </c>
      <c r="AG309" s="56"/>
      <c r="AH309" s="92"/>
      <c r="AI309" s="51"/>
      <c r="AJ309" s="53"/>
    </row>
    <row r="310" spans="1:36" ht="112.5" customHeight="1" x14ac:dyDescent="0.25">
      <c r="A310" s="48">
        <v>19</v>
      </c>
      <c r="B310" s="49">
        <v>42177</v>
      </c>
      <c r="C310" s="50" t="s">
        <v>108</v>
      </c>
      <c r="D310" s="51" t="s">
        <v>1682</v>
      </c>
      <c r="E310" s="49">
        <v>42062</v>
      </c>
      <c r="F310" s="50">
        <v>13</v>
      </c>
      <c r="G310" s="52" t="s">
        <v>1700</v>
      </c>
      <c r="H310" s="53" t="s">
        <v>278</v>
      </c>
      <c r="I310" s="54" t="s">
        <v>1701</v>
      </c>
      <c r="J310" s="51" t="s">
        <v>439</v>
      </c>
      <c r="K310" s="50">
        <v>1</v>
      </c>
      <c r="L310" s="50" t="s">
        <v>173</v>
      </c>
      <c r="M310" s="51" t="s">
        <v>281</v>
      </c>
      <c r="N310" s="55">
        <v>1</v>
      </c>
      <c r="O310" s="49">
        <v>42277</v>
      </c>
      <c r="P310" s="49">
        <v>42449</v>
      </c>
      <c r="Q310" s="56" t="s">
        <v>378</v>
      </c>
      <c r="R310" s="51" t="s">
        <v>282</v>
      </c>
      <c r="S310" s="51" t="s">
        <v>1664</v>
      </c>
      <c r="T310" s="51" t="s">
        <v>284</v>
      </c>
      <c r="U310" s="51" t="s">
        <v>285</v>
      </c>
      <c r="V310" s="51" t="s">
        <v>1665</v>
      </c>
      <c r="W310" s="57" t="s">
        <v>120</v>
      </c>
      <c r="X310" s="61"/>
      <c r="Y310" s="51"/>
      <c r="Z310" s="50"/>
      <c r="AA310" s="62"/>
      <c r="AB310" s="95"/>
      <c r="AC310" s="50"/>
      <c r="AD310" s="51"/>
      <c r="AE310" s="53"/>
      <c r="AF310" s="48" t="s">
        <v>149</v>
      </c>
      <c r="AG310" s="56"/>
      <c r="AH310" s="92"/>
      <c r="AI310" s="51"/>
      <c r="AJ310" s="53"/>
    </row>
    <row r="311" spans="1:36" ht="112.5" customHeight="1" x14ac:dyDescent="0.25">
      <c r="A311" s="48">
        <v>19</v>
      </c>
      <c r="B311" s="49">
        <v>42177</v>
      </c>
      <c r="C311" s="50" t="s">
        <v>108</v>
      </c>
      <c r="D311" s="51" t="s">
        <v>1682</v>
      </c>
      <c r="E311" s="49">
        <v>42062</v>
      </c>
      <c r="F311" s="50">
        <v>15</v>
      </c>
      <c r="G311" s="52" t="s">
        <v>1702</v>
      </c>
      <c r="H311" s="53" t="s">
        <v>278</v>
      </c>
      <c r="I311" s="54" t="s">
        <v>279</v>
      </c>
      <c r="J311" s="51" t="s">
        <v>280</v>
      </c>
      <c r="K311" s="50">
        <v>1</v>
      </c>
      <c r="L311" s="50" t="s">
        <v>173</v>
      </c>
      <c r="M311" s="51" t="s">
        <v>281</v>
      </c>
      <c r="N311" s="55">
        <v>1</v>
      </c>
      <c r="O311" s="49">
        <v>42277</v>
      </c>
      <c r="P311" s="49">
        <v>42459</v>
      </c>
      <c r="Q311" s="56" t="s">
        <v>378</v>
      </c>
      <c r="R311" s="51" t="s">
        <v>282</v>
      </c>
      <c r="S311" s="51" t="s">
        <v>1664</v>
      </c>
      <c r="T311" s="51" t="s">
        <v>284</v>
      </c>
      <c r="U311" s="51" t="s">
        <v>285</v>
      </c>
      <c r="V311" s="51" t="s">
        <v>1665</v>
      </c>
      <c r="W311" s="57" t="s">
        <v>120</v>
      </c>
      <c r="X311" s="61"/>
      <c r="Y311" s="51"/>
      <c r="Z311" s="50"/>
      <c r="AA311" s="62"/>
      <c r="AB311" s="95"/>
      <c r="AC311" s="50"/>
      <c r="AD311" s="51"/>
      <c r="AE311" s="53"/>
      <c r="AF311" s="48" t="s">
        <v>149</v>
      </c>
      <c r="AG311" s="56"/>
      <c r="AH311" s="92"/>
      <c r="AI311" s="51"/>
      <c r="AJ311" s="53"/>
    </row>
    <row r="312" spans="1:36" ht="112.5" customHeight="1" x14ac:dyDescent="0.25">
      <c r="A312" s="48">
        <v>19</v>
      </c>
      <c r="B312" s="49">
        <v>42177</v>
      </c>
      <c r="C312" s="50" t="s">
        <v>108</v>
      </c>
      <c r="D312" s="51" t="s">
        <v>1682</v>
      </c>
      <c r="E312" s="49">
        <v>42062</v>
      </c>
      <c r="F312" s="50">
        <v>18</v>
      </c>
      <c r="G312" s="52" t="s">
        <v>1703</v>
      </c>
      <c r="H312" s="53" t="s">
        <v>278</v>
      </c>
      <c r="I312" s="54" t="s">
        <v>1704</v>
      </c>
      <c r="J312" s="51" t="s">
        <v>1705</v>
      </c>
      <c r="K312" s="50">
        <v>1</v>
      </c>
      <c r="L312" s="50" t="s">
        <v>173</v>
      </c>
      <c r="M312" s="51" t="s">
        <v>281</v>
      </c>
      <c r="N312" s="55">
        <v>1</v>
      </c>
      <c r="O312" s="49">
        <v>42277</v>
      </c>
      <c r="P312" s="49">
        <v>42369</v>
      </c>
      <c r="Q312" s="56" t="s">
        <v>378</v>
      </c>
      <c r="R312" s="51" t="s">
        <v>282</v>
      </c>
      <c r="S312" s="51" t="s">
        <v>1664</v>
      </c>
      <c r="T312" s="51" t="s">
        <v>284</v>
      </c>
      <c r="U312" s="51" t="s">
        <v>285</v>
      </c>
      <c r="V312" s="51" t="s">
        <v>1665</v>
      </c>
      <c r="W312" s="57" t="s">
        <v>120</v>
      </c>
      <c r="X312" s="61"/>
      <c r="Y312" s="51"/>
      <c r="Z312" s="50"/>
      <c r="AA312" s="62"/>
      <c r="AB312" s="95"/>
      <c r="AC312" s="50"/>
      <c r="AD312" s="51"/>
      <c r="AE312" s="53"/>
      <c r="AF312" s="48" t="s">
        <v>149</v>
      </c>
      <c r="AG312" s="56"/>
      <c r="AH312" s="92"/>
      <c r="AI312" s="51"/>
      <c r="AJ312" s="53"/>
    </row>
    <row r="313" spans="1:36" ht="112.5" customHeight="1" x14ac:dyDescent="0.25">
      <c r="A313" s="48">
        <v>19</v>
      </c>
      <c r="B313" s="49">
        <v>42177</v>
      </c>
      <c r="C313" s="50" t="s">
        <v>108</v>
      </c>
      <c r="D313" s="51" t="s">
        <v>1682</v>
      </c>
      <c r="E313" s="49">
        <v>42062</v>
      </c>
      <c r="F313" s="50">
        <v>19</v>
      </c>
      <c r="G313" s="52" t="s">
        <v>1706</v>
      </c>
      <c r="H313" s="53" t="s">
        <v>278</v>
      </c>
      <c r="I313" s="54" t="s">
        <v>1704</v>
      </c>
      <c r="J313" s="51" t="s">
        <v>1705</v>
      </c>
      <c r="K313" s="50">
        <v>1</v>
      </c>
      <c r="L313" s="50" t="s">
        <v>173</v>
      </c>
      <c r="M313" s="51" t="s">
        <v>281</v>
      </c>
      <c r="N313" s="55">
        <v>1</v>
      </c>
      <c r="O313" s="49">
        <v>42277</v>
      </c>
      <c r="P313" s="49">
        <v>42369</v>
      </c>
      <c r="Q313" s="56" t="s">
        <v>378</v>
      </c>
      <c r="R313" s="51" t="s">
        <v>282</v>
      </c>
      <c r="S313" s="51" t="s">
        <v>1664</v>
      </c>
      <c r="T313" s="51" t="s">
        <v>284</v>
      </c>
      <c r="U313" s="51" t="s">
        <v>285</v>
      </c>
      <c r="V313" s="51" t="s">
        <v>1665</v>
      </c>
      <c r="W313" s="57" t="s">
        <v>120</v>
      </c>
      <c r="X313" s="61"/>
      <c r="Y313" s="51"/>
      <c r="Z313" s="50"/>
      <c r="AA313" s="62"/>
      <c r="AB313" s="95"/>
      <c r="AC313" s="50"/>
      <c r="AD313" s="51"/>
      <c r="AE313" s="53"/>
      <c r="AF313" s="48" t="s">
        <v>149</v>
      </c>
      <c r="AG313" s="56"/>
      <c r="AH313" s="92"/>
      <c r="AI313" s="51"/>
      <c r="AJ313" s="53"/>
    </row>
    <row r="314" spans="1:36" ht="112.5" customHeight="1" x14ac:dyDescent="0.25">
      <c r="A314" s="48">
        <v>19</v>
      </c>
      <c r="B314" s="49">
        <v>42177</v>
      </c>
      <c r="C314" s="50" t="s">
        <v>108</v>
      </c>
      <c r="D314" s="51" t="s">
        <v>1682</v>
      </c>
      <c r="E314" s="49">
        <v>42062</v>
      </c>
      <c r="F314" s="50">
        <v>20</v>
      </c>
      <c r="G314" s="52" t="s">
        <v>1707</v>
      </c>
      <c r="H314" s="53" t="s">
        <v>278</v>
      </c>
      <c r="I314" s="54" t="s">
        <v>1708</v>
      </c>
      <c r="J314" s="51" t="s">
        <v>299</v>
      </c>
      <c r="K314" s="50">
        <v>1</v>
      </c>
      <c r="L314" s="50" t="s">
        <v>173</v>
      </c>
      <c r="M314" s="51" t="s">
        <v>281</v>
      </c>
      <c r="N314" s="55">
        <v>1</v>
      </c>
      <c r="O314" s="49">
        <v>42277</v>
      </c>
      <c r="P314" s="49">
        <v>42449</v>
      </c>
      <c r="Q314" s="56" t="s">
        <v>378</v>
      </c>
      <c r="R314" s="51" t="s">
        <v>282</v>
      </c>
      <c r="S314" s="51" t="s">
        <v>1664</v>
      </c>
      <c r="T314" s="51" t="s">
        <v>284</v>
      </c>
      <c r="U314" s="51" t="s">
        <v>285</v>
      </c>
      <c r="V314" s="51" t="s">
        <v>1665</v>
      </c>
      <c r="W314" s="57" t="s">
        <v>120</v>
      </c>
      <c r="X314" s="61"/>
      <c r="Y314" s="51"/>
      <c r="Z314" s="50"/>
      <c r="AA314" s="62"/>
      <c r="AB314" s="95"/>
      <c r="AC314" s="50"/>
      <c r="AD314" s="51"/>
      <c r="AE314" s="53"/>
      <c r="AF314" s="48" t="s">
        <v>149</v>
      </c>
      <c r="AG314" s="56"/>
      <c r="AH314" s="92"/>
      <c r="AI314" s="51"/>
      <c r="AJ314" s="53"/>
    </row>
    <row r="315" spans="1:36" ht="112.5" customHeight="1" x14ac:dyDescent="0.25">
      <c r="A315" s="48">
        <v>19</v>
      </c>
      <c r="B315" s="49">
        <v>42177</v>
      </c>
      <c r="C315" s="50" t="s">
        <v>108</v>
      </c>
      <c r="D315" s="51" t="s">
        <v>1682</v>
      </c>
      <c r="E315" s="49">
        <v>42062</v>
      </c>
      <c r="F315" s="50">
        <v>22</v>
      </c>
      <c r="G315" s="52" t="s">
        <v>1709</v>
      </c>
      <c r="H315" s="53" t="s">
        <v>278</v>
      </c>
      <c r="I315" s="54" t="s">
        <v>1710</v>
      </c>
      <c r="J315" s="51" t="s">
        <v>1677</v>
      </c>
      <c r="K315" s="50">
        <v>1</v>
      </c>
      <c r="L315" s="50" t="s">
        <v>173</v>
      </c>
      <c r="M315" s="51" t="s">
        <v>1678</v>
      </c>
      <c r="N315" s="55">
        <v>1</v>
      </c>
      <c r="O315" s="49">
        <v>42277</v>
      </c>
      <c r="P315" s="49">
        <v>42369</v>
      </c>
      <c r="Q315" s="56" t="s">
        <v>378</v>
      </c>
      <c r="R315" s="51" t="s">
        <v>282</v>
      </c>
      <c r="S315" s="51" t="s">
        <v>1664</v>
      </c>
      <c r="T315" s="51" t="s">
        <v>284</v>
      </c>
      <c r="U315" s="51" t="s">
        <v>285</v>
      </c>
      <c r="V315" s="51" t="s">
        <v>1665</v>
      </c>
      <c r="W315" s="57" t="s">
        <v>120</v>
      </c>
      <c r="X315" s="61"/>
      <c r="Y315" s="51"/>
      <c r="Z315" s="50"/>
      <c r="AA315" s="62"/>
      <c r="AB315" s="95"/>
      <c r="AC315" s="50"/>
      <c r="AD315" s="51"/>
      <c r="AE315" s="53"/>
      <c r="AF315" s="48" t="s">
        <v>149</v>
      </c>
      <c r="AG315" s="56"/>
      <c r="AH315" s="92"/>
      <c r="AI315" s="51"/>
      <c r="AJ315" s="53"/>
    </row>
    <row r="316" spans="1:36" ht="112.5" customHeight="1" x14ac:dyDescent="0.25">
      <c r="A316" s="48">
        <v>19</v>
      </c>
      <c r="B316" s="49">
        <v>42177</v>
      </c>
      <c r="C316" s="50" t="s">
        <v>108</v>
      </c>
      <c r="D316" s="51" t="s">
        <v>1682</v>
      </c>
      <c r="E316" s="49">
        <v>42062</v>
      </c>
      <c r="F316" s="50">
        <v>23</v>
      </c>
      <c r="G316" s="52" t="s">
        <v>1711</v>
      </c>
      <c r="H316" s="53" t="s">
        <v>278</v>
      </c>
      <c r="I316" s="54" t="s">
        <v>1699</v>
      </c>
      <c r="J316" s="51" t="s">
        <v>439</v>
      </c>
      <c r="K316" s="50">
        <v>1</v>
      </c>
      <c r="L316" s="50" t="s">
        <v>173</v>
      </c>
      <c r="M316" s="51" t="s">
        <v>281</v>
      </c>
      <c r="N316" s="55">
        <v>1</v>
      </c>
      <c r="O316" s="49">
        <v>42277</v>
      </c>
      <c r="P316" s="49">
        <v>42449</v>
      </c>
      <c r="Q316" s="56" t="s">
        <v>378</v>
      </c>
      <c r="R316" s="51" t="s">
        <v>282</v>
      </c>
      <c r="S316" s="51" t="s">
        <v>1664</v>
      </c>
      <c r="T316" s="51" t="s">
        <v>284</v>
      </c>
      <c r="U316" s="51" t="s">
        <v>285</v>
      </c>
      <c r="V316" s="51" t="s">
        <v>1665</v>
      </c>
      <c r="W316" s="57" t="s">
        <v>120</v>
      </c>
      <c r="X316" s="61"/>
      <c r="Y316" s="51"/>
      <c r="Z316" s="50"/>
      <c r="AA316" s="62"/>
      <c r="AB316" s="95"/>
      <c r="AC316" s="50"/>
      <c r="AD316" s="51"/>
      <c r="AE316" s="53"/>
      <c r="AF316" s="48" t="s">
        <v>149</v>
      </c>
      <c r="AG316" s="56"/>
      <c r="AH316" s="92"/>
      <c r="AI316" s="51"/>
      <c r="AJ316" s="53"/>
    </row>
    <row r="317" spans="1:36" ht="112.5" customHeight="1" x14ac:dyDescent="0.25">
      <c r="A317" s="48">
        <v>19</v>
      </c>
      <c r="B317" s="49">
        <v>42177</v>
      </c>
      <c r="C317" s="50" t="s">
        <v>108</v>
      </c>
      <c r="D317" s="51" t="s">
        <v>1682</v>
      </c>
      <c r="E317" s="49">
        <v>42062</v>
      </c>
      <c r="F317" s="50">
        <v>24</v>
      </c>
      <c r="G317" s="52" t="s">
        <v>1712</v>
      </c>
      <c r="H317" s="53" t="s">
        <v>278</v>
      </c>
      <c r="I317" s="54" t="s">
        <v>1699</v>
      </c>
      <c r="J317" s="51" t="s">
        <v>439</v>
      </c>
      <c r="K317" s="50">
        <v>1</v>
      </c>
      <c r="L317" s="50" t="s">
        <v>173</v>
      </c>
      <c r="M317" s="51" t="s">
        <v>281</v>
      </c>
      <c r="N317" s="55">
        <v>1</v>
      </c>
      <c r="O317" s="49">
        <v>42277</v>
      </c>
      <c r="P317" s="49">
        <v>42449</v>
      </c>
      <c r="Q317" s="56" t="s">
        <v>378</v>
      </c>
      <c r="R317" s="51" t="s">
        <v>282</v>
      </c>
      <c r="S317" s="51" t="s">
        <v>1664</v>
      </c>
      <c r="T317" s="51" t="s">
        <v>284</v>
      </c>
      <c r="U317" s="51" t="s">
        <v>285</v>
      </c>
      <c r="V317" s="51" t="s">
        <v>1665</v>
      </c>
      <c r="W317" s="57" t="s">
        <v>120</v>
      </c>
      <c r="X317" s="61"/>
      <c r="Y317" s="51"/>
      <c r="Z317" s="50"/>
      <c r="AA317" s="62"/>
      <c r="AB317" s="95"/>
      <c r="AC317" s="50"/>
      <c r="AD317" s="51"/>
      <c r="AE317" s="53"/>
      <c r="AF317" s="48" t="s">
        <v>149</v>
      </c>
      <c r="AG317" s="56"/>
      <c r="AH317" s="92"/>
      <c r="AI317" s="51"/>
      <c r="AJ317" s="53"/>
    </row>
    <row r="318" spans="1:36" ht="112.5" customHeight="1" x14ac:dyDescent="0.25">
      <c r="A318" s="48">
        <v>19</v>
      </c>
      <c r="B318" s="49">
        <v>42177</v>
      </c>
      <c r="C318" s="50" t="s">
        <v>108</v>
      </c>
      <c r="D318" s="51" t="s">
        <v>1682</v>
      </c>
      <c r="E318" s="49">
        <v>42062</v>
      </c>
      <c r="F318" s="50">
        <v>25</v>
      </c>
      <c r="G318" s="52" t="s">
        <v>1713</v>
      </c>
      <c r="H318" s="53" t="s">
        <v>278</v>
      </c>
      <c r="I318" s="54" t="s">
        <v>1701</v>
      </c>
      <c r="J318" s="51" t="s">
        <v>439</v>
      </c>
      <c r="K318" s="50">
        <v>1</v>
      </c>
      <c r="L318" s="50" t="s">
        <v>173</v>
      </c>
      <c r="M318" s="51" t="s">
        <v>281</v>
      </c>
      <c r="N318" s="55">
        <v>1</v>
      </c>
      <c r="O318" s="49">
        <v>42277</v>
      </c>
      <c r="P318" s="49">
        <v>42449</v>
      </c>
      <c r="Q318" s="56" t="s">
        <v>378</v>
      </c>
      <c r="R318" s="51" t="s">
        <v>282</v>
      </c>
      <c r="S318" s="51" t="s">
        <v>1664</v>
      </c>
      <c r="T318" s="51" t="s">
        <v>284</v>
      </c>
      <c r="U318" s="51" t="s">
        <v>285</v>
      </c>
      <c r="V318" s="51" t="s">
        <v>1665</v>
      </c>
      <c r="W318" s="57" t="s">
        <v>120</v>
      </c>
      <c r="X318" s="61"/>
      <c r="Y318" s="51"/>
      <c r="Z318" s="50"/>
      <c r="AA318" s="62"/>
      <c r="AB318" s="95"/>
      <c r="AC318" s="50"/>
      <c r="AD318" s="51"/>
      <c r="AE318" s="53"/>
      <c r="AF318" s="48" t="s">
        <v>149</v>
      </c>
      <c r="AG318" s="56"/>
      <c r="AH318" s="92"/>
      <c r="AI318" s="51"/>
      <c r="AJ318" s="53"/>
    </row>
    <row r="319" spans="1:36" ht="112.5" customHeight="1" x14ac:dyDescent="0.25">
      <c r="A319" s="48">
        <v>19</v>
      </c>
      <c r="B319" s="49">
        <v>42230</v>
      </c>
      <c r="C319" s="50" t="s">
        <v>108</v>
      </c>
      <c r="D319" s="51" t="s">
        <v>1714</v>
      </c>
      <c r="E319" s="49">
        <v>42230</v>
      </c>
      <c r="F319" s="50">
        <v>1</v>
      </c>
      <c r="G319" s="52" t="s">
        <v>1715</v>
      </c>
      <c r="H319" s="53" t="s">
        <v>278</v>
      </c>
      <c r="I319" s="54" t="s">
        <v>1524</v>
      </c>
      <c r="J319" s="51" t="s">
        <v>1525</v>
      </c>
      <c r="K319" s="50">
        <v>1</v>
      </c>
      <c r="L319" s="50" t="s">
        <v>173</v>
      </c>
      <c r="M319" s="51" t="s">
        <v>1526</v>
      </c>
      <c r="N319" s="55">
        <v>1</v>
      </c>
      <c r="O319" s="49">
        <v>42277</v>
      </c>
      <c r="P319" s="49">
        <v>42449</v>
      </c>
      <c r="Q319" s="56" t="s">
        <v>378</v>
      </c>
      <c r="R319" s="51" t="s">
        <v>282</v>
      </c>
      <c r="S319" s="51" t="s">
        <v>1664</v>
      </c>
      <c r="T319" s="51" t="s">
        <v>284</v>
      </c>
      <c r="U319" s="51" t="s">
        <v>285</v>
      </c>
      <c r="V319" s="51" t="s">
        <v>1716</v>
      </c>
      <c r="W319" s="57" t="s">
        <v>120</v>
      </c>
      <c r="X319" s="61"/>
      <c r="Y319" s="51"/>
      <c r="Z319" s="50"/>
      <c r="AA319" s="62"/>
      <c r="AB319" s="95"/>
      <c r="AC319" s="50"/>
      <c r="AD319" s="51"/>
      <c r="AE319" s="53"/>
      <c r="AF319" s="48" t="s">
        <v>149</v>
      </c>
      <c r="AG319" s="56"/>
      <c r="AH319" s="92"/>
      <c r="AI319" s="51"/>
      <c r="AJ319" s="53"/>
    </row>
    <row r="320" spans="1:36" ht="112.5" customHeight="1" x14ac:dyDescent="0.25">
      <c r="A320" s="48">
        <v>22</v>
      </c>
      <c r="B320" s="49">
        <v>42257</v>
      </c>
      <c r="C320" s="50" t="s">
        <v>108</v>
      </c>
      <c r="D320" s="51" t="s">
        <v>1717</v>
      </c>
      <c r="E320" s="49">
        <v>42229</v>
      </c>
      <c r="F320" s="50">
        <v>1</v>
      </c>
      <c r="G320" s="52" t="s">
        <v>1718</v>
      </c>
      <c r="H320" s="53" t="s">
        <v>136</v>
      </c>
      <c r="I320" s="54" t="s">
        <v>1719</v>
      </c>
      <c r="J320" s="51" t="s">
        <v>1720</v>
      </c>
      <c r="K320" s="50">
        <v>1</v>
      </c>
      <c r="L320" s="50" t="s">
        <v>173</v>
      </c>
      <c r="M320" s="51" t="s">
        <v>1721</v>
      </c>
      <c r="N320" s="55">
        <v>1</v>
      </c>
      <c r="O320" s="49">
        <v>42271</v>
      </c>
      <c r="P320" s="49">
        <v>42400</v>
      </c>
      <c r="Q320" s="56" t="s">
        <v>154</v>
      </c>
      <c r="R320" s="51" t="s">
        <v>138</v>
      </c>
      <c r="S320" s="51" t="s">
        <v>153</v>
      </c>
      <c r="T320" s="51" t="s">
        <v>1722</v>
      </c>
      <c r="U320" s="51" t="s">
        <v>1723</v>
      </c>
      <c r="V320" s="51" t="s">
        <v>1724</v>
      </c>
      <c r="W320" s="57" t="s">
        <v>120</v>
      </c>
      <c r="X320" s="61"/>
      <c r="Y320" s="51"/>
      <c r="Z320" s="50"/>
      <c r="AA320" s="62"/>
      <c r="AB320" s="95"/>
      <c r="AC320" s="50"/>
      <c r="AD320" s="51"/>
      <c r="AE320" s="53"/>
      <c r="AF320" s="48" t="s">
        <v>149</v>
      </c>
      <c r="AG320" s="56"/>
      <c r="AH320" s="92"/>
      <c r="AI320" s="51"/>
      <c r="AJ320" s="53"/>
    </row>
    <row r="321" spans="1:36" ht="112.5" customHeight="1" x14ac:dyDescent="0.25">
      <c r="A321" s="48">
        <v>22</v>
      </c>
      <c r="B321" s="49">
        <v>42257</v>
      </c>
      <c r="C321" s="50" t="s">
        <v>108</v>
      </c>
      <c r="D321" s="51" t="s">
        <v>1717</v>
      </c>
      <c r="E321" s="49">
        <v>42229</v>
      </c>
      <c r="F321" s="50">
        <v>2</v>
      </c>
      <c r="G321" s="52" t="s">
        <v>1725</v>
      </c>
      <c r="H321" s="53" t="s">
        <v>136</v>
      </c>
      <c r="I321" s="54" t="s">
        <v>1719</v>
      </c>
      <c r="J321" s="51" t="s">
        <v>1720</v>
      </c>
      <c r="K321" s="50">
        <v>1</v>
      </c>
      <c r="L321" s="50" t="s">
        <v>173</v>
      </c>
      <c r="M321" s="51" t="s">
        <v>1721</v>
      </c>
      <c r="N321" s="55">
        <v>1</v>
      </c>
      <c r="O321" s="49">
        <v>42271</v>
      </c>
      <c r="P321" s="49">
        <v>42400</v>
      </c>
      <c r="Q321" s="56" t="s">
        <v>154</v>
      </c>
      <c r="R321" s="51" t="s">
        <v>138</v>
      </c>
      <c r="S321" s="51" t="s">
        <v>153</v>
      </c>
      <c r="T321" s="51" t="s">
        <v>1722</v>
      </c>
      <c r="U321" s="51" t="s">
        <v>1723</v>
      </c>
      <c r="V321" s="51" t="s">
        <v>1724</v>
      </c>
      <c r="W321" s="57" t="s">
        <v>120</v>
      </c>
      <c r="X321" s="61"/>
      <c r="Y321" s="51"/>
      <c r="Z321" s="50"/>
      <c r="AA321" s="62"/>
      <c r="AB321" s="95"/>
      <c r="AC321" s="50"/>
      <c r="AD321" s="51"/>
      <c r="AE321" s="53"/>
      <c r="AF321" s="48" t="s">
        <v>149</v>
      </c>
      <c r="AG321" s="56"/>
      <c r="AH321" s="92"/>
      <c r="AI321" s="51"/>
      <c r="AJ321" s="53"/>
    </row>
    <row r="322" spans="1:36" ht="112.5" customHeight="1" x14ac:dyDescent="0.25">
      <c r="A322" s="48">
        <v>22</v>
      </c>
      <c r="B322" s="49">
        <v>42257</v>
      </c>
      <c r="C322" s="50" t="s">
        <v>108</v>
      </c>
      <c r="D322" s="51" t="s">
        <v>1717</v>
      </c>
      <c r="E322" s="49">
        <v>42229</v>
      </c>
      <c r="F322" s="50">
        <v>3</v>
      </c>
      <c r="G322" s="52" t="s">
        <v>1726</v>
      </c>
      <c r="H322" s="53" t="s">
        <v>136</v>
      </c>
      <c r="I322" s="54" t="s">
        <v>1727</v>
      </c>
      <c r="J322" s="51" t="s">
        <v>1728</v>
      </c>
      <c r="K322" s="50">
        <v>6</v>
      </c>
      <c r="L322" s="50" t="s">
        <v>173</v>
      </c>
      <c r="M322" s="51" t="s">
        <v>1729</v>
      </c>
      <c r="N322" s="55">
        <v>1</v>
      </c>
      <c r="O322" s="49">
        <v>42271</v>
      </c>
      <c r="P322" s="49">
        <v>42400</v>
      </c>
      <c r="Q322" s="56" t="s">
        <v>154</v>
      </c>
      <c r="R322" s="51" t="s">
        <v>138</v>
      </c>
      <c r="S322" s="51" t="s">
        <v>153</v>
      </c>
      <c r="T322" s="51" t="s">
        <v>1722</v>
      </c>
      <c r="U322" s="51" t="s">
        <v>1723</v>
      </c>
      <c r="V322" s="51" t="s">
        <v>1730</v>
      </c>
      <c r="W322" s="57" t="s">
        <v>120</v>
      </c>
      <c r="X322" s="61"/>
      <c r="Y322" s="51"/>
      <c r="Z322" s="50"/>
      <c r="AA322" s="62"/>
      <c r="AB322" s="95"/>
      <c r="AC322" s="50"/>
      <c r="AD322" s="51"/>
      <c r="AE322" s="53"/>
      <c r="AF322" s="48" t="s">
        <v>149</v>
      </c>
      <c r="AG322" s="56"/>
      <c r="AH322" s="92"/>
      <c r="AI322" s="51"/>
      <c r="AJ322" s="53"/>
    </row>
    <row r="323" spans="1:36" ht="112.5" customHeight="1" x14ac:dyDescent="0.25">
      <c r="A323" s="48">
        <v>22</v>
      </c>
      <c r="B323" s="49">
        <v>42257</v>
      </c>
      <c r="C323" s="50" t="s">
        <v>108</v>
      </c>
      <c r="D323" s="51" t="s">
        <v>1717</v>
      </c>
      <c r="E323" s="49">
        <v>42229</v>
      </c>
      <c r="F323" s="50">
        <v>4</v>
      </c>
      <c r="G323" s="52" t="s">
        <v>1731</v>
      </c>
      <c r="H323" s="53" t="s">
        <v>136</v>
      </c>
      <c r="I323" s="54" t="s">
        <v>1727</v>
      </c>
      <c r="J323" s="51" t="s">
        <v>1728</v>
      </c>
      <c r="K323" s="50">
        <v>6</v>
      </c>
      <c r="L323" s="50" t="s">
        <v>173</v>
      </c>
      <c r="M323" s="51" t="s">
        <v>1729</v>
      </c>
      <c r="N323" s="55">
        <v>1</v>
      </c>
      <c r="O323" s="49">
        <v>42271</v>
      </c>
      <c r="P323" s="49">
        <v>42400</v>
      </c>
      <c r="Q323" s="56" t="s">
        <v>154</v>
      </c>
      <c r="R323" s="51" t="s">
        <v>138</v>
      </c>
      <c r="S323" s="51" t="s">
        <v>153</v>
      </c>
      <c r="T323" s="51" t="s">
        <v>1722</v>
      </c>
      <c r="U323" s="51" t="s">
        <v>1723</v>
      </c>
      <c r="V323" s="51" t="s">
        <v>1730</v>
      </c>
      <c r="W323" s="57" t="s">
        <v>120</v>
      </c>
      <c r="X323" s="61"/>
      <c r="Y323" s="51"/>
      <c r="Z323" s="50"/>
      <c r="AA323" s="62"/>
      <c r="AB323" s="95"/>
      <c r="AC323" s="50"/>
      <c r="AD323" s="51"/>
      <c r="AE323" s="53"/>
      <c r="AF323" s="48" t="s">
        <v>149</v>
      </c>
      <c r="AG323" s="56"/>
      <c r="AH323" s="92"/>
      <c r="AI323" s="51"/>
      <c r="AJ323" s="53"/>
    </row>
    <row r="324" spans="1:36" ht="112.5" customHeight="1" x14ac:dyDescent="0.25">
      <c r="A324" s="48">
        <v>22</v>
      </c>
      <c r="B324" s="49">
        <v>42257</v>
      </c>
      <c r="C324" s="50" t="s">
        <v>108</v>
      </c>
      <c r="D324" s="51" t="s">
        <v>1717</v>
      </c>
      <c r="E324" s="49">
        <v>42229</v>
      </c>
      <c r="F324" s="50">
        <v>5</v>
      </c>
      <c r="G324" s="52" t="s">
        <v>1732</v>
      </c>
      <c r="H324" s="53" t="s">
        <v>136</v>
      </c>
      <c r="I324" s="54" t="s">
        <v>1727</v>
      </c>
      <c r="J324" s="51" t="s">
        <v>1728</v>
      </c>
      <c r="K324" s="50">
        <v>6</v>
      </c>
      <c r="L324" s="50" t="s">
        <v>173</v>
      </c>
      <c r="M324" s="51" t="s">
        <v>1729</v>
      </c>
      <c r="N324" s="55">
        <v>1</v>
      </c>
      <c r="O324" s="49">
        <v>42271</v>
      </c>
      <c r="P324" s="49">
        <v>42400</v>
      </c>
      <c r="Q324" s="56" t="s">
        <v>154</v>
      </c>
      <c r="R324" s="51" t="s">
        <v>138</v>
      </c>
      <c r="S324" s="51" t="s">
        <v>153</v>
      </c>
      <c r="T324" s="51" t="s">
        <v>1722</v>
      </c>
      <c r="U324" s="51" t="s">
        <v>1723</v>
      </c>
      <c r="V324" s="51" t="s">
        <v>1730</v>
      </c>
      <c r="W324" s="57" t="s">
        <v>120</v>
      </c>
      <c r="X324" s="61"/>
      <c r="Y324" s="51"/>
      <c r="Z324" s="50"/>
      <c r="AA324" s="62"/>
      <c r="AB324" s="95"/>
      <c r="AC324" s="50"/>
      <c r="AD324" s="51"/>
      <c r="AE324" s="53"/>
      <c r="AF324" s="48" t="s">
        <v>149</v>
      </c>
      <c r="AG324" s="56"/>
      <c r="AH324" s="92"/>
      <c r="AI324" s="51"/>
      <c r="AJ324" s="53"/>
    </row>
    <row r="325" spans="1:36" ht="112.5" customHeight="1" x14ac:dyDescent="0.25">
      <c r="A325" s="48">
        <v>22</v>
      </c>
      <c r="B325" s="49">
        <v>42257</v>
      </c>
      <c r="C325" s="50" t="s">
        <v>108</v>
      </c>
      <c r="D325" s="51" t="s">
        <v>1717</v>
      </c>
      <c r="E325" s="49">
        <v>42229</v>
      </c>
      <c r="F325" s="50">
        <v>6</v>
      </c>
      <c r="G325" s="52" t="s">
        <v>1733</v>
      </c>
      <c r="H325" s="53" t="s">
        <v>136</v>
      </c>
      <c r="I325" s="54" t="s">
        <v>1734</v>
      </c>
      <c r="J325" s="51" t="s">
        <v>1735</v>
      </c>
      <c r="K325" s="50">
        <v>1</v>
      </c>
      <c r="L325" s="50" t="s">
        <v>173</v>
      </c>
      <c r="M325" s="51" t="s">
        <v>1736</v>
      </c>
      <c r="N325" s="55">
        <v>1</v>
      </c>
      <c r="O325" s="49">
        <v>42271</v>
      </c>
      <c r="P325" s="49">
        <v>42400</v>
      </c>
      <c r="Q325" s="56" t="s">
        <v>154</v>
      </c>
      <c r="R325" s="51" t="s">
        <v>138</v>
      </c>
      <c r="S325" s="51" t="s">
        <v>153</v>
      </c>
      <c r="T325" s="51" t="s">
        <v>1722</v>
      </c>
      <c r="U325" s="51" t="s">
        <v>1723</v>
      </c>
      <c r="V325" s="51" t="s">
        <v>1737</v>
      </c>
      <c r="W325" s="57" t="s">
        <v>120</v>
      </c>
      <c r="X325" s="61"/>
      <c r="Y325" s="51"/>
      <c r="Z325" s="50"/>
      <c r="AA325" s="62"/>
      <c r="AB325" s="95"/>
      <c r="AC325" s="50"/>
      <c r="AD325" s="51"/>
      <c r="AE325" s="53"/>
      <c r="AF325" s="48" t="s">
        <v>149</v>
      </c>
      <c r="AG325" s="56"/>
      <c r="AH325" s="92"/>
      <c r="AI325" s="51"/>
      <c r="AJ325" s="53"/>
    </row>
    <row r="326" spans="1:36" ht="112.5" customHeight="1" x14ac:dyDescent="0.25">
      <c r="A326" s="48">
        <v>22</v>
      </c>
      <c r="B326" s="49">
        <v>42257</v>
      </c>
      <c r="C326" s="50" t="s">
        <v>108</v>
      </c>
      <c r="D326" s="51" t="s">
        <v>1717</v>
      </c>
      <c r="E326" s="49">
        <v>42229</v>
      </c>
      <c r="F326" s="50">
        <v>7</v>
      </c>
      <c r="G326" s="52" t="s">
        <v>1738</v>
      </c>
      <c r="H326" s="53" t="s">
        <v>136</v>
      </c>
      <c r="I326" s="54" t="s">
        <v>1739</v>
      </c>
      <c r="J326" s="51" t="s">
        <v>1740</v>
      </c>
      <c r="K326" s="50">
        <v>1</v>
      </c>
      <c r="L326" s="50" t="s">
        <v>173</v>
      </c>
      <c r="M326" s="51" t="s">
        <v>1741</v>
      </c>
      <c r="N326" s="55">
        <v>1</v>
      </c>
      <c r="O326" s="49">
        <v>42271</v>
      </c>
      <c r="P326" s="49">
        <v>42400</v>
      </c>
      <c r="Q326" s="56" t="s">
        <v>154</v>
      </c>
      <c r="R326" s="51" t="s">
        <v>138</v>
      </c>
      <c r="S326" s="51" t="s">
        <v>153</v>
      </c>
      <c r="T326" s="51" t="s">
        <v>1722</v>
      </c>
      <c r="U326" s="51" t="s">
        <v>1723</v>
      </c>
      <c r="V326" s="51" t="s">
        <v>1737</v>
      </c>
      <c r="W326" s="57" t="s">
        <v>120</v>
      </c>
      <c r="X326" s="61"/>
      <c r="Y326" s="51"/>
      <c r="Z326" s="50"/>
      <c r="AA326" s="62"/>
      <c r="AB326" s="95"/>
      <c r="AC326" s="50"/>
      <c r="AD326" s="51"/>
      <c r="AE326" s="53"/>
      <c r="AF326" s="48" t="s">
        <v>149</v>
      </c>
      <c r="AG326" s="56"/>
      <c r="AH326" s="92"/>
      <c r="AI326" s="51"/>
      <c r="AJ326" s="53"/>
    </row>
    <row r="327" spans="1:36" ht="112.5" customHeight="1" x14ac:dyDescent="0.25">
      <c r="A327" s="48">
        <v>22</v>
      </c>
      <c r="B327" s="49">
        <v>42257</v>
      </c>
      <c r="C327" s="50" t="s">
        <v>108</v>
      </c>
      <c r="D327" s="51" t="s">
        <v>1717</v>
      </c>
      <c r="E327" s="49">
        <v>42229</v>
      </c>
      <c r="F327" s="50">
        <v>8</v>
      </c>
      <c r="G327" s="52" t="s">
        <v>1742</v>
      </c>
      <c r="H327" s="53" t="s">
        <v>136</v>
      </c>
      <c r="I327" s="54" t="s">
        <v>1743</v>
      </c>
      <c r="J327" s="51" t="s">
        <v>1744</v>
      </c>
      <c r="K327" s="50">
        <v>1</v>
      </c>
      <c r="L327" s="50" t="s">
        <v>173</v>
      </c>
      <c r="M327" s="51" t="s">
        <v>1745</v>
      </c>
      <c r="N327" s="55">
        <v>1</v>
      </c>
      <c r="O327" s="49">
        <v>42271</v>
      </c>
      <c r="P327" s="49">
        <v>42400</v>
      </c>
      <c r="Q327" s="56" t="s">
        <v>154</v>
      </c>
      <c r="R327" s="51" t="s">
        <v>138</v>
      </c>
      <c r="S327" s="51" t="s">
        <v>153</v>
      </c>
      <c r="T327" s="51" t="s">
        <v>1722</v>
      </c>
      <c r="U327" s="51" t="s">
        <v>1723</v>
      </c>
      <c r="V327" s="51" t="s">
        <v>1724</v>
      </c>
      <c r="W327" s="57" t="s">
        <v>120</v>
      </c>
      <c r="X327" s="61"/>
      <c r="Y327" s="51"/>
      <c r="Z327" s="50"/>
      <c r="AA327" s="62"/>
      <c r="AB327" s="95"/>
      <c r="AC327" s="50"/>
      <c r="AD327" s="51"/>
      <c r="AE327" s="53"/>
      <c r="AF327" s="48" t="s">
        <v>149</v>
      </c>
      <c r="AG327" s="56"/>
      <c r="AH327" s="92"/>
      <c r="AI327" s="51"/>
      <c r="AJ327" s="53"/>
    </row>
    <row r="328" spans="1:36" ht="112.5" customHeight="1" x14ac:dyDescent="0.25">
      <c r="A328" s="48">
        <v>22</v>
      </c>
      <c r="B328" s="49">
        <v>42257</v>
      </c>
      <c r="C328" s="50" t="s">
        <v>108</v>
      </c>
      <c r="D328" s="51" t="s">
        <v>1717</v>
      </c>
      <c r="E328" s="49">
        <v>42229</v>
      </c>
      <c r="F328" s="50">
        <v>9</v>
      </c>
      <c r="G328" s="52" t="s">
        <v>1746</v>
      </c>
      <c r="H328" s="53" t="s">
        <v>136</v>
      </c>
      <c r="I328" s="54" t="s">
        <v>1747</v>
      </c>
      <c r="J328" s="51" t="s">
        <v>1748</v>
      </c>
      <c r="K328" s="50">
        <v>1</v>
      </c>
      <c r="L328" s="50" t="s">
        <v>173</v>
      </c>
      <c r="M328" s="51" t="s">
        <v>1749</v>
      </c>
      <c r="N328" s="55">
        <v>1</v>
      </c>
      <c r="O328" s="49">
        <v>42271</v>
      </c>
      <c r="P328" s="49">
        <v>42400</v>
      </c>
      <c r="Q328" s="56" t="s">
        <v>154</v>
      </c>
      <c r="R328" s="51" t="s">
        <v>138</v>
      </c>
      <c r="S328" s="51" t="s">
        <v>153</v>
      </c>
      <c r="T328" s="51" t="s">
        <v>1722</v>
      </c>
      <c r="U328" s="51" t="s">
        <v>1723</v>
      </c>
      <c r="V328" s="51" t="s">
        <v>1724</v>
      </c>
      <c r="W328" s="57" t="s">
        <v>120</v>
      </c>
      <c r="X328" s="61"/>
      <c r="Y328" s="51"/>
      <c r="Z328" s="50"/>
      <c r="AA328" s="62"/>
      <c r="AB328" s="95"/>
      <c r="AC328" s="50"/>
      <c r="AD328" s="51"/>
      <c r="AE328" s="53"/>
      <c r="AF328" s="48" t="s">
        <v>149</v>
      </c>
      <c r="AG328" s="56"/>
      <c r="AH328" s="92"/>
      <c r="AI328" s="51"/>
      <c r="AJ328" s="53"/>
    </row>
    <row r="329" spans="1:36" ht="112.5" customHeight="1" x14ac:dyDescent="0.25">
      <c r="A329" s="48">
        <v>22</v>
      </c>
      <c r="B329" s="49">
        <v>42257</v>
      </c>
      <c r="C329" s="50" t="s">
        <v>108</v>
      </c>
      <c r="D329" s="51" t="s">
        <v>1717</v>
      </c>
      <c r="E329" s="49">
        <v>42229</v>
      </c>
      <c r="F329" s="50">
        <v>10</v>
      </c>
      <c r="G329" s="52" t="s">
        <v>1750</v>
      </c>
      <c r="H329" s="53" t="s">
        <v>136</v>
      </c>
      <c r="I329" s="54" t="s">
        <v>1751</v>
      </c>
      <c r="J329" s="51" t="s">
        <v>1752</v>
      </c>
      <c r="K329" s="50">
        <v>1</v>
      </c>
      <c r="L329" s="50" t="s">
        <v>173</v>
      </c>
      <c r="M329" s="51" t="s">
        <v>1753</v>
      </c>
      <c r="N329" s="55">
        <v>1</v>
      </c>
      <c r="O329" s="49">
        <v>42271</v>
      </c>
      <c r="P329" s="49">
        <v>42400</v>
      </c>
      <c r="Q329" s="56" t="s">
        <v>154</v>
      </c>
      <c r="R329" s="51" t="s">
        <v>138</v>
      </c>
      <c r="S329" s="51" t="s">
        <v>153</v>
      </c>
      <c r="T329" s="51" t="s">
        <v>1722</v>
      </c>
      <c r="U329" s="51" t="s">
        <v>1723</v>
      </c>
      <c r="V329" s="51" t="s">
        <v>1724</v>
      </c>
      <c r="W329" s="57" t="s">
        <v>120</v>
      </c>
      <c r="X329" s="61"/>
      <c r="Y329" s="51"/>
      <c r="Z329" s="50"/>
      <c r="AA329" s="62"/>
      <c r="AB329" s="95"/>
      <c r="AC329" s="50"/>
      <c r="AD329" s="51"/>
      <c r="AE329" s="53"/>
      <c r="AF329" s="48" t="s">
        <v>149</v>
      </c>
      <c r="AG329" s="56"/>
      <c r="AH329" s="92"/>
      <c r="AI329" s="51"/>
      <c r="AJ329" s="53"/>
    </row>
    <row r="330" spans="1:36" ht="112.5" customHeight="1" x14ac:dyDescent="0.25">
      <c r="A330" s="48">
        <v>22</v>
      </c>
      <c r="B330" s="49">
        <v>42257</v>
      </c>
      <c r="C330" s="50" t="s">
        <v>108</v>
      </c>
      <c r="D330" s="51" t="s">
        <v>1717</v>
      </c>
      <c r="E330" s="49">
        <v>42229</v>
      </c>
      <c r="F330" s="50">
        <v>11</v>
      </c>
      <c r="G330" s="52" t="s">
        <v>1754</v>
      </c>
      <c r="H330" s="53" t="s">
        <v>136</v>
      </c>
      <c r="I330" s="54" t="s">
        <v>1755</v>
      </c>
      <c r="J330" s="51" t="s">
        <v>1756</v>
      </c>
      <c r="K330" s="50">
        <v>1</v>
      </c>
      <c r="L330" s="50" t="s">
        <v>173</v>
      </c>
      <c r="M330" s="51" t="s">
        <v>1757</v>
      </c>
      <c r="N330" s="55">
        <v>1</v>
      </c>
      <c r="O330" s="49">
        <v>42271</v>
      </c>
      <c r="P330" s="49">
        <v>42400</v>
      </c>
      <c r="Q330" s="56" t="s">
        <v>154</v>
      </c>
      <c r="R330" s="51" t="s">
        <v>138</v>
      </c>
      <c r="S330" s="51" t="s">
        <v>153</v>
      </c>
      <c r="T330" s="51" t="s">
        <v>1722</v>
      </c>
      <c r="U330" s="51" t="s">
        <v>1723</v>
      </c>
      <c r="V330" s="51" t="s">
        <v>1724</v>
      </c>
      <c r="W330" s="57" t="s">
        <v>120</v>
      </c>
      <c r="X330" s="61"/>
      <c r="Y330" s="51"/>
      <c r="Z330" s="50"/>
      <c r="AA330" s="62"/>
      <c r="AB330" s="95"/>
      <c r="AC330" s="50"/>
      <c r="AD330" s="51"/>
      <c r="AE330" s="53"/>
      <c r="AF330" s="48" t="s">
        <v>149</v>
      </c>
      <c r="AG330" s="56"/>
      <c r="AH330" s="92"/>
      <c r="AI330" s="51"/>
      <c r="AJ330" s="53"/>
    </row>
    <row r="331" spans="1:36" ht="112.5" customHeight="1" x14ac:dyDescent="0.25">
      <c r="A331" s="48">
        <v>22</v>
      </c>
      <c r="B331" s="49">
        <v>42257</v>
      </c>
      <c r="C331" s="50" t="s">
        <v>108</v>
      </c>
      <c r="D331" s="51" t="s">
        <v>1717</v>
      </c>
      <c r="E331" s="49">
        <v>42229</v>
      </c>
      <c r="F331" s="50">
        <v>12</v>
      </c>
      <c r="G331" s="52" t="s">
        <v>1758</v>
      </c>
      <c r="H331" s="53" t="s">
        <v>136</v>
      </c>
      <c r="I331" s="54" t="s">
        <v>1755</v>
      </c>
      <c r="J331" s="51" t="s">
        <v>1756</v>
      </c>
      <c r="K331" s="50">
        <v>1</v>
      </c>
      <c r="L331" s="50" t="s">
        <v>173</v>
      </c>
      <c r="M331" s="51" t="s">
        <v>1757</v>
      </c>
      <c r="N331" s="55">
        <v>1</v>
      </c>
      <c r="O331" s="49">
        <v>42271</v>
      </c>
      <c r="P331" s="49">
        <v>42400</v>
      </c>
      <c r="Q331" s="56" t="s">
        <v>154</v>
      </c>
      <c r="R331" s="51" t="s">
        <v>138</v>
      </c>
      <c r="S331" s="51" t="s">
        <v>153</v>
      </c>
      <c r="T331" s="51" t="s">
        <v>1722</v>
      </c>
      <c r="U331" s="51" t="s">
        <v>1723</v>
      </c>
      <c r="V331" s="51" t="s">
        <v>1724</v>
      </c>
      <c r="W331" s="57" t="s">
        <v>120</v>
      </c>
      <c r="X331" s="61"/>
      <c r="Y331" s="51"/>
      <c r="Z331" s="50"/>
      <c r="AA331" s="62"/>
      <c r="AB331" s="95"/>
      <c r="AC331" s="50"/>
      <c r="AD331" s="51"/>
      <c r="AE331" s="53"/>
      <c r="AF331" s="48" t="s">
        <v>149</v>
      </c>
      <c r="AG331" s="56"/>
      <c r="AH331" s="92"/>
      <c r="AI331" s="51"/>
      <c r="AJ331" s="53"/>
    </row>
    <row r="332" spans="1:36" ht="112.5" customHeight="1" x14ac:dyDescent="0.25">
      <c r="A332" s="48">
        <v>22</v>
      </c>
      <c r="B332" s="49">
        <v>42257</v>
      </c>
      <c r="C332" s="50" t="s">
        <v>108</v>
      </c>
      <c r="D332" s="51" t="s">
        <v>1717</v>
      </c>
      <c r="E332" s="49">
        <v>42229</v>
      </c>
      <c r="F332" s="50">
        <v>13</v>
      </c>
      <c r="G332" s="52" t="s">
        <v>1759</v>
      </c>
      <c r="H332" s="53" t="s">
        <v>136</v>
      </c>
      <c r="I332" s="54" t="s">
        <v>1755</v>
      </c>
      <c r="J332" s="51" t="s">
        <v>1756</v>
      </c>
      <c r="K332" s="50">
        <v>1</v>
      </c>
      <c r="L332" s="50" t="s">
        <v>173</v>
      </c>
      <c r="M332" s="51" t="s">
        <v>1757</v>
      </c>
      <c r="N332" s="55">
        <v>1</v>
      </c>
      <c r="O332" s="49">
        <v>42271</v>
      </c>
      <c r="P332" s="49">
        <v>42400</v>
      </c>
      <c r="Q332" s="56" t="s">
        <v>154</v>
      </c>
      <c r="R332" s="51" t="s">
        <v>138</v>
      </c>
      <c r="S332" s="51" t="s">
        <v>153</v>
      </c>
      <c r="T332" s="51" t="s">
        <v>1722</v>
      </c>
      <c r="U332" s="51" t="s">
        <v>1723</v>
      </c>
      <c r="V332" s="51" t="s">
        <v>1724</v>
      </c>
      <c r="W332" s="57" t="s">
        <v>120</v>
      </c>
      <c r="X332" s="61"/>
      <c r="Y332" s="51"/>
      <c r="Z332" s="50"/>
      <c r="AA332" s="62"/>
      <c r="AB332" s="95"/>
      <c r="AC332" s="50"/>
      <c r="AD332" s="51"/>
      <c r="AE332" s="53"/>
      <c r="AF332" s="48" t="s">
        <v>149</v>
      </c>
      <c r="AG332" s="56"/>
      <c r="AH332" s="92"/>
      <c r="AI332" s="51"/>
      <c r="AJ332" s="53"/>
    </row>
    <row r="333" spans="1:36" ht="112.5" customHeight="1" x14ac:dyDescent="0.25">
      <c r="A333" s="48">
        <v>22</v>
      </c>
      <c r="B333" s="49">
        <v>42257</v>
      </c>
      <c r="C333" s="50" t="s">
        <v>108</v>
      </c>
      <c r="D333" s="51" t="s">
        <v>1717</v>
      </c>
      <c r="E333" s="49">
        <v>42229</v>
      </c>
      <c r="F333" s="50">
        <v>14</v>
      </c>
      <c r="G333" s="52" t="s">
        <v>1760</v>
      </c>
      <c r="H333" s="53" t="s">
        <v>136</v>
      </c>
      <c r="I333" s="54" t="s">
        <v>1761</v>
      </c>
      <c r="J333" s="51" t="s">
        <v>1762</v>
      </c>
      <c r="K333" s="50">
        <v>1</v>
      </c>
      <c r="L333" s="50" t="s">
        <v>173</v>
      </c>
      <c r="M333" s="51" t="s">
        <v>1763</v>
      </c>
      <c r="N333" s="55">
        <v>1</v>
      </c>
      <c r="O333" s="49">
        <v>42271</v>
      </c>
      <c r="P333" s="49">
        <v>42400</v>
      </c>
      <c r="Q333" s="56" t="s">
        <v>154</v>
      </c>
      <c r="R333" s="51" t="s">
        <v>138</v>
      </c>
      <c r="S333" s="51" t="s">
        <v>153</v>
      </c>
      <c r="T333" s="51" t="s">
        <v>1722</v>
      </c>
      <c r="U333" s="51" t="s">
        <v>1723</v>
      </c>
      <c r="V333" s="51" t="s">
        <v>1724</v>
      </c>
      <c r="W333" s="57" t="s">
        <v>120</v>
      </c>
      <c r="X333" s="61"/>
      <c r="Y333" s="51"/>
      <c r="Z333" s="50"/>
      <c r="AA333" s="62"/>
      <c r="AB333" s="95"/>
      <c r="AC333" s="50"/>
      <c r="AD333" s="51"/>
      <c r="AE333" s="53"/>
      <c r="AF333" s="48" t="s">
        <v>149</v>
      </c>
      <c r="AG333" s="56"/>
      <c r="AH333" s="92"/>
      <c r="AI333" s="51"/>
      <c r="AJ333" s="53"/>
    </row>
    <row r="334" spans="1:36" ht="112.5" customHeight="1" x14ac:dyDescent="0.25">
      <c r="A334" s="48">
        <v>22</v>
      </c>
      <c r="B334" s="49">
        <v>42257</v>
      </c>
      <c r="C334" s="50" t="s">
        <v>108</v>
      </c>
      <c r="D334" s="51" t="s">
        <v>1717</v>
      </c>
      <c r="E334" s="49">
        <v>42229</v>
      </c>
      <c r="F334" s="50">
        <v>15</v>
      </c>
      <c r="G334" s="52" t="s">
        <v>1764</v>
      </c>
      <c r="H334" s="53" t="s">
        <v>136</v>
      </c>
      <c r="I334" s="54" t="s">
        <v>1765</v>
      </c>
      <c r="J334" s="51" t="s">
        <v>1766</v>
      </c>
      <c r="K334" s="50">
        <v>1</v>
      </c>
      <c r="L334" s="50" t="s">
        <v>173</v>
      </c>
      <c r="M334" s="51" t="s">
        <v>1767</v>
      </c>
      <c r="N334" s="55">
        <v>1</v>
      </c>
      <c r="O334" s="49">
        <v>42271</v>
      </c>
      <c r="P334" s="49">
        <v>42400</v>
      </c>
      <c r="Q334" s="56" t="s">
        <v>154</v>
      </c>
      <c r="R334" s="51" t="s">
        <v>138</v>
      </c>
      <c r="S334" s="51" t="s">
        <v>153</v>
      </c>
      <c r="T334" s="51" t="s">
        <v>1722</v>
      </c>
      <c r="U334" s="51" t="s">
        <v>1723</v>
      </c>
      <c r="V334" s="51" t="s">
        <v>1724</v>
      </c>
      <c r="W334" s="57" t="s">
        <v>120</v>
      </c>
      <c r="X334" s="61"/>
      <c r="Y334" s="51"/>
      <c r="Z334" s="50"/>
      <c r="AA334" s="62"/>
      <c r="AB334" s="95"/>
      <c r="AC334" s="50"/>
      <c r="AD334" s="51"/>
      <c r="AE334" s="53"/>
      <c r="AF334" s="48" t="s">
        <v>149</v>
      </c>
      <c r="AG334" s="56"/>
      <c r="AH334" s="92"/>
      <c r="AI334" s="51"/>
      <c r="AJ334" s="53"/>
    </row>
    <row r="335" spans="1:36" ht="15.75" thickBot="1" x14ac:dyDescent="0.3">
      <c r="A335" s="79"/>
      <c r="B335" s="79"/>
      <c r="C335" s="80"/>
      <c r="D335" s="80"/>
      <c r="E335" s="80"/>
      <c r="F335" s="80"/>
      <c r="G335" s="80"/>
      <c r="H335" s="80"/>
      <c r="I335" s="80"/>
      <c r="J335" s="80"/>
      <c r="K335" s="80"/>
      <c r="L335" s="80"/>
      <c r="M335" s="80"/>
      <c r="N335" s="80"/>
      <c r="O335" s="80"/>
      <c r="P335" s="80"/>
      <c r="Q335" s="80"/>
      <c r="R335" s="80"/>
      <c r="S335" s="80"/>
      <c r="T335" s="80"/>
      <c r="U335" s="80"/>
      <c r="V335" s="80"/>
      <c r="W335" s="80"/>
      <c r="X335" s="80"/>
      <c r="Y335" s="80"/>
      <c r="Z335" s="80"/>
      <c r="AA335" s="80"/>
      <c r="AB335" s="80"/>
      <c r="AC335" s="80"/>
      <c r="AD335" s="80"/>
      <c r="AE335" s="80"/>
      <c r="AF335" s="80"/>
      <c r="AG335" s="80"/>
      <c r="AH335" s="80"/>
      <c r="AI335" s="80"/>
      <c r="AJ335" s="81"/>
    </row>
    <row r="338" spans="8:8" x14ac:dyDescent="0.25">
      <c r="H338" s="83"/>
    </row>
    <row r="339" spans="8:8" x14ac:dyDescent="0.25">
      <c r="H339" s="83"/>
    </row>
  </sheetData>
  <sheetProtection password="E8C6" sheet="1" objects="1" scenarios="1" formatCells="0" formatColumns="0" formatRows="0" selectLockedCells="1" autoFilter="0" pivotTables="0" selectUnlockedCells="1"/>
  <autoFilter ref="A9:AI9"/>
  <mergeCells count="45">
    <mergeCell ref="A6:H6"/>
    <mergeCell ref="A7:A8"/>
    <mergeCell ref="B7:B8"/>
    <mergeCell ref="C7:C8"/>
    <mergeCell ref="D7:D8"/>
    <mergeCell ref="E7:E8"/>
    <mergeCell ref="F7:F8"/>
    <mergeCell ref="G7:G8"/>
    <mergeCell ref="H7:H8"/>
    <mergeCell ref="O7:O8"/>
    <mergeCell ref="P7:P8"/>
    <mergeCell ref="I6:W6"/>
    <mergeCell ref="Q7:Q8"/>
    <mergeCell ref="AI1:AJ4"/>
    <mergeCell ref="I7:I8"/>
    <mergeCell ref="J7:K7"/>
    <mergeCell ref="L7:L8"/>
    <mergeCell ref="M7:M8"/>
    <mergeCell ref="N7:N8"/>
    <mergeCell ref="S7:S8"/>
    <mergeCell ref="T7:T8"/>
    <mergeCell ref="V7:V8"/>
    <mergeCell ref="W7:W8"/>
    <mergeCell ref="X7:X8"/>
    <mergeCell ref="AE7:AE8"/>
    <mergeCell ref="X6:AE6"/>
    <mergeCell ref="AF6:AJ6"/>
    <mergeCell ref="AF7:AF8"/>
    <mergeCell ref="AG7:AG8"/>
    <mergeCell ref="AH7:AH8"/>
    <mergeCell ref="AI7:AI8"/>
    <mergeCell ref="AJ7:AJ9"/>
    <mergeCell ref="Z7:Z8"/>
    <mergeCell ref="AA7:AA8"/>
    <mergeCell ref="AB7:AB8"/>
    <mergeCell ref="AC7:AC8"/>
    <mergeCell ref="AD7:AD8"/>
    <mergeCell ref="Y7:Y8"/>
    <mergeCell ref="AE2:AH2"/>
    <mergeCell ref="AE3:AH3"/>
    <mergeCell ref="AE4:AH4"/>
    <mergeCell ref="D1:AD4"/>
    <mergeCell ref="A5:AJ5"/>
    <mergeCell ref="AE1:AH1"/>
    <mergeCell ref="A1:C4"/>
  </mergeCells>
  <conditionalFormatting sqref="Y195:Y196 Y284:Y286 Y10 Y201:Y202 Y22:Y24 Y123:Y126 Y163:Y174 Y26:Y58 Y208:Y211 Y215:Y220 Y213 Y19:Y20 Y60:Y62 Y147:Y159 Y253 Y256 Y198 Y264 Y259 Y261 Y266:Y267 Y288 Y228:Y232 Y120:Y121 Y83 Y88 Y93 Y98 Y102:Y104 Y106 Y110 Y114:Y118 Y269:Y280 Y223:Y226 Y134:Y145 Y14:Y17 Y243:Y250 Y64:Y80">
    <cfRule type="containsText" dxfId="462" priority="871" stopIfTrue="1" operator="containsText" text="Fecha debe ser posterior a la">
      <formula>NOT(ISERROR(SEARCH("Fecha debe ser posterior a la",Y10)))</formula>
    </cfRule>
  </conditionalFormatting>
  <conditionalFormatting sqref="Y175:Y178">
    <cfRule type="containsText" dxfId="461" priority="870" stopIfTrue="1" operator="containsText" text="Fecha debe ser posterior a la">
      <formula>NOT(ISERROR(SEARCH("Fecha debe ser posterior a la",Y175)))</formula>
    </cfRule>
  </conditionalFormatting>
  <conditionalFormatting sqref="Y179">
    <cfRule type="containsText" dxfId="460" priority="869" stopIfTrue="1" operator="containsText" text="Fecha debe ser posterior a la">
      <formula>NOT(ISERROR(SEARCH("Fecha debe ser posterior a la",Y179)))</formula>
    </cfRule>
  </conditionalFormatting>
  <conditionalFormatting sqref="Y183:Y186 Y188">
    <cfRule type="containsText" dxfId="459" priority="868" stopIfTrue="1" operator="containsText" text="Fecha debe ser posterior a la">
      <formula>NOT(ISERROR(SEARCH("Fecha debe ser posterior a la",Y183)))</formula>
    </cfRule>
  </conditionalFormatting>
  <conditionalFormatting sqref="Y187">
    <cfRule type="containsText" dxfId="458" priority="867" stopIfTrue="1" operator="containsText" text="Fecha debe ser posterior a la">
      <formula>NOT(ISERROR(SEARCH("Fecha debe ser posterior a la",Y187)))</formula>
    </cfRule>
  </conditionalFormatting>
  <conditionalFormatting sqref="Y190">
    <cfRule type="containsText" dxfId="457" priority="866" stopIfTrue="1" operator="containsText" text="Fecha debe ser posterior a la">
      <formula>NOT(ISERROR(SEARCH("Fecha debe ser posterior a la",Y190)))</formula>
    </cfRule>
  </conditionalFormatting>
  <conditionalFormatting sqref="Y191">
    <cfRule type="containsText" dxfId="456" priority="865" stopIfTrue="1" operator="containsText" text="Fecha debe ser posterior a la">
      <formula>NOT(ISERROR(SEARCH("Fecha debe ser posterior a la",Y191)))</formula>
    </cfRule>
  </conditionalFormatting>
  <conditionalFormatting sqref="Y193">
    <cfRule type="containsText" dxfId="455" priority="864" stopIfTrue="1" operator="containsText" text="Fecha debe ser posterior a la">
      <formula>NOT(ISERROR(SEARCH("Fecha debe ser posterior a la",Y193)))</formula>
    </cfRule>
  </conditionalFormatting>
  <conditionalFormatting sqref="Y10">
    <cfRule type="containsText" dxfId="454" priority="863" stopIfTrue="1" operator="containsText" text="Fecha debe ser posterior a la">
      <formula>NOT(ISERROR(SEARCH("Fecha debe ser posterior a la",Y10)))</formula>
    </cfRule>
  </conditionalFormatting>
  <conditionalFormatting sqref="Y77">
    <cfRule type="containsText" dxfId="453" priority="862" stopIfTrue="1" operator="containsText" text="Fecha debe ser posterior a la">
      <formula>NOT(ISERROR(SEARCH("Fecha debe ser posterior a la",Y77)))</formula>
    </cfRule>
  </conditionalFormatting>
  <conditionalFormatting sqref="Y118">
    <cfRule type="containsText" dxfId="452" priority="861" stopIfTrue="1" operator="containsText" text="Fecha debe ser posterior a la">
      <formula>NOT(ISERROR(SEARCH("Fecha debe ser posterior a la",Y118)))</formula>
    </cfRule>
  </conditionalFormatting>
  <conditionalFormatting sqref="Y120">
    <cfRule type="containsText" dxfId="451" priority="860" stopIfTrue="1" operator="containsText" text="Fecha debe ser posterior a la">
      <formula>NOT(ISERROR(SEARCH("Fecha debe ser posterior a la",Y120)))</formula>
    </cfRule>
  </conditionalFormatting>
  <conditionalFormatting sqref="Y230">
    <cfRule type="containsText" dxfId="450" priority="859" stopIfTrue="1" operator="containsText" text="Fecha debe ser posterior a la">
      <formula>NOT(ISERROR(SEARCH("Fecha debe ser posterior a la",Y230)))</formula>
    </cfRule>
  </conditionalFormatting>
  <conditionalFormatting sqref="Y275">
    <cfRule type="containsText" dxfId="449" priority="858" stopIfTrue="1" operator="containsText" text="Fecha debe ser posterior a la">
      <formula>NOT(ISERROR(SEARCH("Fecha debe ser posterior a la",Y275)))</formula>
    </cfRule>
  </conditionalFormatting>
  <conditionalFormatting sqref="Y78">
    <cfRule type="containsText" dxfId="448" priority="857" stopIfTrue="1" operator="containsText" text="Fecha debe ser posterior a la">
      <formula>NOT(ISERROR(SEARCH("Fecha debe ser posterior a la",Y78)))</formula>
    </cfRule>
  </conditionalFormatting>
  <conditionalFormatting sqref="Y83">
    <cfRule type="containsText" dxfId="447" priority="856" stopIfTrue="1" operator="containsText" text="Fecha debe ser posterior a la">
      <formula>NOT(ISERROR(SEARCH("Fecha debe ser posterior a la",Y83)))</formula>
    </cfRule>
  </conditionalFormatting>
  <conditionalFormatting sqref="Y88">
    <cfRule type="containsText" dxfId="446" priority="855" stopIfTrue="1" operator="containsText" text="Fecha debe ser posterior a la">
      <formula>NOT(ISERROR(SEARCH("Fecha debe ser posterior a la",Y88)))</formula>
    </cfRule>
  </conditionalFormatting>
  <conditionalFormatting sqref="Y93">
    <cfRule type="containsText" dxfId="445" priority="854" stopIfTrue="1" operator="containsText" text="Fecha debe ser posterior a la">
      <formula>NOT(ISERROR(SEARCH("Fecha debe ser posterior a la",Y93)))</formula>
    </cfRule>
  </conditionalFormatting>
  <conditionalFormatting sqref="Y98">
    <cfRule type="containsText" dxfId="444" priority="853" stopIfTrue="1" operator="containsText" text="Fecha debe ser posterior a la">
      <formula>NOT(ISERROR(SEARCH("Fecha debe ser posterior a la",Y98)))</formula>
    </cfRule>
  </conditionalFormatting>
  <conditionalFormatting sqref="Y106">
    <cfRule type="containsText" dxfId="443" priority="852" stopIfTrue="1" operator="containsText" text="Fecha debe ser posterior a la">
      <formula>NOT(ISERROR(SEARCH("Fecha debe ser posterior a la",Y106)))</formula>
    </cfRule>
  </conditionalFormatting>
  <conditionalFormatting sqref="Y79">
    <cfRule type="containsText" dxfId="442" priority="851" stopIfTrue="1" operator="containsText" text="Fecha debe ser posterior a la">
      <formula>NOT(ISERROR(SEARCH("Fecha debe ser posterior a la",Y79)))</formula>
    </cfRule>
  </conditionalFormatting>
  <conditionalFormatting sqref="Y80">
    <cfRule type="containsText" dxfId="441" priority="850" stopIfTrue="1" operator="containsText" text="Fecha debe ser posterior a la">
      <formula>NOT(ISERROR(SEARCH("Fecha debe ser posterior a la",Y80)))</formula>
    </cfRule>
  </conditionalFormatting>
  <conditionalFormatting sqref="Y102">
    <cfRule type="containsText" dxfId="440" priority="849" stopIfTrue="1" operator="containsText" text="Fecha debe ser posterior a la">
      <formula>NOT(ISERROR(SEARCH("Fecha debe ser posterior a la",Y102)))</formula>
    </cfRule>
  </conditionalFormatting>
  <conditionalFormatting sqref="Y116">
    <cfRule type="containsText" dxfId="439" priority="848" stopIfTrue="1" operator="containsText" text="Fecha debe ser posterior a la">
      <formula>NOT(ISERROR(SEARCH("Fecha debe ser posterior a la",Y116)))</formula>
    </cfRule>
  </conditionalFormatting>
  <conditionalFormatting sqref="Y276">
    <cfRule type="containsText" dxfId="438" priority="847" stopIfTrue="1" operator="containsText" text="Fecha debe ser posterior a la">
      <formula>NOT(ISERROR(SEARCH("Fecha debe ser posterior a la",Y276)))</formula>
    </cfRule>
  </conditionalFormatting>
  <conditionalFormatting sqref="Y103">
    <cfRule type="containsText" dxfId="437" priority="846" stopIfTrue="1" operator="containsText" text="Fecha debe ser posterior a la">
      <formula>NOT(ISERROR(SEARCH("Fecha debe ser posterior a la",Y103)))</formula>
    </cfRule>
  </conditionalFormatting>
  <conditionalFormatting sqref="Y277">
    <cfRule type="containsText" dxfId="436" priority="845" stopIfTrue="1" operator="containsText" text="Fecha debe ser posterior a la">
      <formula>NOT(ISERROR(SEARCH("Fecha debe ser posterior a la",Y277)))</formula>
    </cfRule>
  </conditionalFormatting>
  <conditionalFormatting sqref="Y277">
    <cfRule type="containsText" dxfId="435" priority="844" stopIfTrue="1" operator="containsText" text="Fecha debe ser posterior a la">
      <formula>NOT(ISERROR(SEARCH("Fecha debe ser posterior a la",Y277)))</formula>
    </cfRule>
  </conditionalFormatting>
  <conditionalFormatting sqref="Y285">
    <cfRule type="containsText" dxfId="434" priority="843" stopIfTrue="1" operator="containsText" text="Fecha debe ser posterior a la">
      <formula>NOT(ISERROR(SEARCH("Fecha debe ser posterior a la",Y285)))</formula>
    </cfRule>
  </conditionalFormatting>
  <conditionalFormatting sqref="Y285">
    <cfRule type="containsText" dxfId="433" priority="842" stopIfTrue="1" operator="containsText" text="Fecha debe ser posterior a la">
      <formula>NOT(ISERROR(SEARCH("Fecha debe ser posterior a la",Y285)))</formula>
    </cfRule>
  </conditionalFormatting>
  <conditionalFormatting sqref="Y232">
    <cfRule type="containsText" dxfId="432" priority="841" stopIfTrue="1" operator="containsText" text="Fecha debe ser posterior a la">
      <formula>NOT(ISERROR(SEARCH("Fecha debe ser posterior a la",Y232)))</formula>
    </cfRule>
  </conditionalFormatting>
  <conditionalFormatting sqref="Y228">
    <cfRule type="containsText" dxfId="431" priority="840" stopIfTrue="1" operator="containsText" text="Fecha debe ser posterior a la">
      <formula>NOT(ISERROR(SEARCH("Fecha debe ser posterior a la",Y228)))</formula>
    </cfRule>
  </conditionalFormatting>
  <conditionalFormatting sqref="Y274">
    <cfRule type="containsText" dxfId="430" priority="839" stopIfTrue="1" operator="containsText" text="Fecha debe ser posterior a la">
      <formula>NOT(ISERROR(SEARCH("Fecha debe ser posterior a la",Y274)))</formula>
    </cfRule>
  </conditionalFormatting>
  <conditionalFormatting sqref="Y278">
    <cfRule type="containsText" dxfId="429" priority="838" stopIfTrue="1" operator="containsText" text="Fecha debe ser posterior a la">
      <formula>NOT(ISERROR(SEARCH("Fecha debe ser posterior a la",Y278)))</formula>
    </cfRule>
  </conditionalFormatting>
  <conditionalFormatting sqref="Y284">
    <cfRule type="containsText" dxfId="428" priority="837" stopIfTrue="1" operator="containsText" text="Fecha debe ser posterior a la">
      <formula>NOT(ISERROR(SEARCH("Fecha debe ser posterior a la",Y284)))</formula>
    </cfRule>
  </conditionalFormatting>
  <conditionalFormatting sqref="Y190">
    <cfRule type="containsText" dxfId="427" priority="836" stopIfTrue="1" operator="containsText" text="Fecha debe ser posterior a la">
      <formula>NOT(ISERROR(SEARCH("Fecha debe ser posterior a la",Y190)))</formula>
    </cfRule>
  </conditionalFormatting>
  <conditionalFormatting sqref="Y223">
    <cfRule type="containsText" dxfId="426" priority="835" stopIfTrue="1" operator="containsText" text="Fecha debe ser posterior a la">
      <formula>NOT(ISERROR(SEARCH("Fecha debe ser posterior a la",Y223)))</formula>
    </cfRule>
  </conditionalFormatting>
  <conditionalFormatting sqref="Y224">
    <cfRule type="containsText" dxfId="425" priority="834" stopIfTrue="1" operator="containsText" text="Fecha debe ser posterior a la">
      <formula>NOT(ISERROR(SEARCH("Fecha debe ser posterior a la",Y224)))</formula>
    </cfRule>
  </conditionalFormatting>
  <conditionalFormatting sqref="Y225">
    <cfRule type="containsText" dxfId="424" priority="833" stopIfTrue="1" operator="containsText" text="Fecha debe ser posterior a la">
      <formula>NOT(ISERROR(SEARCH("Fecha debe ser posterior a la",Y225)))</formula>
    </cfRule>
  </conditionalFormatting>
  <conditionalFormatting sqref="Y225">
    <cfRule type="containsText" dxfId="423" priority="832" stopIfTrue="1" operator="containsText" text="Fecha debe ser posterior a la">
      <formula>NOT(ISERROR(SEARCH("Fecha debe ser posterior a la",Y225)))</formula>
    </cfRule>
  </conditionalFormatting>
  <conditionalFormatting sqref="Y229">
    <cfRule type="containsText" dxfId="422" priority="831" stopIfTrue="1" operator="containsText" text="Fecha debe ser posterior a la">
      <formula>NOT(ISERROR(SEARCH("Fecha debe ser posterior a la",Y229)))</formula>
    </cfRule>
  </conditionalFormatting>
  <conditionalFormatting sqref="Y231">
    <cfRule type="containsText" dxfId="421" priority="830" stopIfTrue="1" operator="containsText" text="Fecha debe ser posterior a la">
      <formula>NOT(ISERROR(SEARCH("Fecha debe ser posterior a la",Y231)))</formula>
    </cfRule>
  </conditionalFormatting>
  <conditionalFormatting sqref="Y266">
    <cfRule type="containsText" dxfId="420" priority="829" stopIfTrue="1" operator="containsText" text="Fecha debe ser posterior a la">
      <formula>NOT(ISERROR(SEARCH("Fecha debe ser posterior a la",Y266)))</formula>
    </cfRule>
  </conditionalFormatting>
  <conditionalFormatting sqref="Y271">
    <cfRule type="containsText" dxfId="419" priority="828" stopIfTrue="1" operator="containsText" text="Fecha debe ser posterior a la">
      <formula>NOT(ISERROR(SEARCH("Fecha debe ser posterior a la",Y271)))</formula>
    </cfRule>
  </conditionalFormatting>
  <conditionalFormatting sqref="Y279">
    <cfRule type="containsText" dxfId="418" priority="827" stopIfTrue="1" operator="containsText" text="Fecha debe ser posterior a la">
      <formula>NOT(ISERROR(SEARCH("Fecha debe ser posterior a la",Y279)))</formula>
    </cfRule>
  </conditionalFormatting>
  <conditionalFormatting sqref="Y280">
    <cfRule type="containsText" dxfId="417" priority="826" stopIfTrue="1" operator="containsText" text="Fecha debe ser posterior a la">
      <formula>NOT(ISERROR(SEARCH("Fecha debe ser posterior a la",Y280)))</formula>
    </cfRule>
  </conditionalFormatting>
  <conditionalFormatting sqref="Y180">
    <cfRule type="containsText" dxfId="416" priority="825" stopIfTrue="1" operator="containsText" text="Fecha debe ser posterior a la">
      <formula>NOT(ISERROR(SEARCH("Fecha debe ser posterior a la",Y180)))</formula>
    </cfRule>
  </conditionalFormatting>
  <conditionalFormatting sqref="Y283">
    <cfRule type="containsText" dxfId="415" priority="824" stopIfTrue="1" operator="containsText" text="Fecha debe ser posterior a la">
      <formula>NOT(ISERROR(SEARCH("Fecha debe ser posterior a la",Y283)))</formula>
    </cfRule>
  </conditionalFormatting>
  <conditionalFormatting sqref="Y131">
    <cfRule type="containsText" dxfId="414" priority="823" stopIfTrue="1" operator="containsText" text="Fecha debe ser posterior a la">
      <formula>NOT(ISERROR(SEARCH("Fecha debe ser posterior a la",Y131)))</formula>
    </cfRule>
  </conditionalFormatting>
  <conditionalFormatting sqref="Y127">
    <cfRule type="containsText" dxfId="413" priority="822" stopIfTrue="1" operator="containsText" text="Fecha debe ser posterior a la">
      <formula>NOT(ISERROR(SEARCH("Fecha debe ser posterior a la",Y127)))</formula>
    </cfRule>
  </conditionalFormatting>
  <conditionalFormatting sqref="Y25">
    <cfRule type="containsText" dxfId="412" priority="821" stopIfTrue="1" operator="containsText" text="Fecha debe ser posterior a la">
      <formula>NOT(ISERROR(SEARCH("Fecha debe ser posterior a la",Y25)))</formula>
    </cfRule>
  </conditionalFormatting>
  <conditionalFormatting sqref="X11">
    <cfRule type="containsText" dxfId="411" priority="820" stopIfTrue="1" operator="containsText" text="Fecha debe ser posterior a la">
      <formula>NOT(ISERROR(SEARCH("Fecha debe ser posterior a la",X11)))</formula>
    </cfRule>
  </conditionalFormatting>
  <conditionalFormatting sqref="Y11">
    <cfRule type="containsText" dxfId="410" priority="819" stopIfTrue="1" operator="containsText" text="Fecha debe ser posterior a la">
      <formula>NOT(ISERROR(SEARCH("Fecha debe ser posterior a la",Y11)))</formula>
    </cfRule>
  </conditionalFormatting>
  <conditionalFormatting sqref="Y200">
    <cfRule type="containsText" dxfId="409" priority="818" stopIfTrue="1" operator="containsText" text="Fecha debe ser posterior a la">
      <formula>NOT(ISERROR(SEARCH("Fecha debe ser posterior a la",Y200)))</formula>
    </cfRule>
  </conditionalFormatting>
  <conditionalFormatting sqref="Y117">
    <cfRule type="containsText" dxfId="408" priority="817" stopIfTrue="1" operator="containsText" text="Fecha debe ser posterior a la">
      <formula>NOT(ISERROR(SEARCH("Fecha debe ser posterior a la",Y117)))</formula>
    </cfRule>
  </conditionalFormatting>
  <conditionalFormatting sqref="Y18">
    <cfRule type="containsText" dxfId="407" priority="816" stopIfTrue="1" operator="containsText" text="Fecha debe ser posterior a la">
      <formula>NOT(ISERROR(SEARCH("Fecha debe ser posterior a la",Y18)))</formula>
    </cfRule>
  </conditionalFormatting>
  <conditionalFormatting sqref="Y21">
    <cfRule type="containsText" dxfId="406" priority="815" stopIfTrue="1" operator="containsText" text="Fecha debe ser posterior a la">
      <formula>NOT(ISERROR(SEARCH("Fecha debe ser posterior a la",Y21)))</formula>
    </cfRule>
  </conditionalFormatting>
  <conditionalFormatting sqref="Y59">
    <cfRule type="containsText" dxfId="405" priority="814" stopIfTrue="1" operator="containsText" text="Fecha debe ser posterior a la">
      <formula>NOT(ISERROR(SEARCH("Fecha debe ser posterior a la",Y59)))</formula>
    </cfRule>
  </conditionalFormatting>
  <conditionalFormatting sqref="Y63">
    <cfRule type="containsText" dxfId="404" priority="813" stopIfTrue="1" operator="containsText" text="Fecha debe ser posterior a la">
      <formula>NOT(ISERROR(SEARCH("Fecha debe ser posterior a la",Y63)))</formula>
    </cfRule>
  </conditionalFormatting>
  <conditionalFormatting sqref="Y122">
    <cfRule type="containsText" dxfId="403" priority="812" stopIfTrue="1" operator="containsText" text="Fecha debe ser posterior a la">
      <formula>NOT(ISERROR(SEARCH("Fecha debe ser posterior a la",Y122)))</formula>
    </cfRule>
  </conditionalFormatting>
  <conditionalFormatting sqref="Y129">
    <cfRule type="containsText" dxfId="402" priority="811" stopIfTrue="1" operator="containsText" text="Fecha debe ser posterior a la">
      <formula>NOT(ISERROR(SEARCH("Fecha debe ser posterior a la",Y129)))</formula>
    </cfRule>
  </conditionalFormatting>
  <conditionalFormatting sqref="Y160">
    <cfRule type="containsText" dxfId="401" priority="810" stopIfTrue="1" operator="containsText" text="Fecha debe ser posterior a la">
      <formula>NOT(ISERROR(SEARCH("Fecha debe ser posterior a la",Y160)))</formula>
    </cfRule>
  </conditionalFormatting>
  <conditionalFormatting sqref="Y161">
    <cfRule type="containsText" dxfId="400" priority="809" stopIfTrue="1" operator="containsText" text="Fecha debe ser posterior a la">
      <formula>NOT(ISERROR(SEARCH("Fecha debe ser posterior a la",Y161)))</formula>
    </cfRule>
  </conditionalFormatting>
  <conditionalFormatting sqref="Y162">
    <cfRule type="containsText" dxfId="399" priority="808" stopIfTrue="1" operator="containsText" text="Fecha debe ser posterior a la">
      <formula>NOT(ISERROR(SEARCH("Fecha debe ser posterior a la",Y162)))</formula>
    </cfRule>
  </conditionalFormatting>
  <conditionalFormatting sqref="Y189">
    <cfRule type="containsText" dxfId="398" priority="807" stopIfTrue="1" operator="containsText" text="Fecha debe ser posterior a la">
      <formula>NOT(ISERROR(SEARCH("Fecha debe ser posterior a la",Y189)))</formula>
    </cfRule>
  </conditionalFormatting>
  <conditionalFormatting sqref="Y222">
    <cfRule type="containsText" dxfId="397" priority="806" stopIfTrue="1" operator="containsText" text="Fecha debe ser posterior a la">
      <formula>NOT(ISERROR(SEARCH("Fecha debe ser posterior a la",Y222)))</formula>
    </cfRule>
  </conditionalFormatting>
  <conditionalFormatting sqref="Y251">
    <cfRule type="containsText" dxfId="396" priority="805" stopIfTrue="1" operator="containsText" text="Fecha debe ser posterior a la">
      <formula>NOT(ISERROR(SEARCH("Fecha debe ser posterior a la",Y251)))</formula>
    </cfRule>
  </conditionalFormatting>
  <conditionalFormatting sqref="Y252">
    <cfRule type="containsText" dxfId="395" priority="804" stopIfTrue="1" operator="containsText" text="Fecha debe ser posterior a la">
      <formula>NOT(ISERROR(SEARCH("Fecha debe ser posterior a la",Y252)))</formula>
    </cfRule>
  </conditionalFormatting>
  <conditionalFormatting sqref="Y254">
    <cfRule type="containsText" dxfId="394" priority="803" stopIfTrue="1" operator="containsText" text="Fecha debe ser posterior a la">
      <formula>NOT(ISERROR(SEARCH("Fecha debe ser posterior a la",Y254)))</formula>
    </cfRule>
  </conditionalFormatting>
  <conditionalFormatting sqref="Y255">
    <cfRule type="containsText" dxfId="393" priority="802" stopIfTrue="1" operator="containsText" text="Fecha debe ser posterior a la">
      <formula>NOT(ISERROR(SEARCH("Fecha debe ser posterior a la",Y255)))</formula>
    </cfRule>
  </conditionalFormatting>
  <conditionalFormatting sqref="Y197 Y194 Y192">
    <cfRule type="containsText" dxfId="392" priority="801" stopIfTrue="1" operator="containsText" text="Fecha debe ser posterior a la">
      <formula>NOT(ISERROR(SEARCH("Fecha debe ser posterior a la",Y192)))</formula>
    </cfRule>
  </conditionalFormatting>
  <conditionalFormatting sqref="Y203:Y205">
    <cfRule type="containsText" dxfId="391" priority="800" stopIfTrue="1" operator="containsText" text="Fecha debe ser posterior a la">
      <formula>NOT(ISERROR(SEARCH("Fecha debe ser posterior a la",Y203)))</formula>
    </cfRule>
  </conditionalFormatting>
  <conditionalFormatting sqref="Y212 Y206:Y207">
    <cfRule type="containsText" dxfId="390" priority="799" stopIfTrue="1" operator="containsText" text="Fecha debe ser posterior a la">
      <formula>NOT(ISERROR(SEARCH("Fecha debe ser posterior a la",Y206)))</formula>
    </cfRule>
  </conditionalFormatting>
  <conditionalFormatting sqref="Y236 Y234 Y214">
    <cfRule type="containsText" dxfId="389" priority="798" stopIfTrue="1" operator="containsText" text="Fecha debe ser posterior a la">
      <formula>NOT(ISERROR(SEARCH("Fecha debe ser posterior a la",Y214)))</formula>
    </cfRule>
  </conditionalFormatting>
  <conditionalFormatting sqref="Y242 Y240 Y238">
    <cfRule type="containsText" dxfId="388" priority="797" stopIfTrue="1" operator="containsText" text="Fecha debe ser posterior a la">
      <formula>NOT(ISERROR(SEARCH("Fecha debe ser posterior a la",Y238)))</formula>
    </cfRule>
  </conditionalFormatting>
  <conditionalFormatting sqref="Y12">
    <cfRule type="containsText" dxfId="387" priority="796" stopIfTrue="1" operator="containsText" text="Fecha debe ser posterior a la">
      <formula>NOT(ISERROR(SEARCH("Fecha debe ser posterior a la",Y12)))</formula>
    </cfRule>
  </conditionalFormatting>
  <conditionalFormatting sqref="Y268 Y265 Y260 Y257:Y258">
    <cfRule type="containsText" dxfId="386" priority="795" stopIfTrue="1" operator="containsText" text="Fecha debe ser posterior a la">
      <formula>NOT(ISERROR(SEARCH("Fecha debe ser posterior a la",Y257)))</formula>
    </cfRule>
  </conditionalFormatting>
  <conditionalFormatting sqref="Y287 Y263">
    <cfRule type="containsText" dxfId="385" priority="794" stopIfTrue="1" operator="containsText" text="Fecha debe ser posterior a la">
      <formula>NOT(ISERROR(SEARCH("Fecha debe ser posterior a la",Y263)))</formula>
    </cfRule>
  </conditionalFormatting>
  <conditionalFormatting sqref="Y106 Y98 Y93 Y88 Y83">
    <cfRule type="containsText" dxfId="384" priority="793" stopIfTrue="1" operator="containsText" text="Fecha debe ser posterior a la">
      <formula>NOT(ISERROR(SEARCH("Fecha debe ser posterior a la",Y83)))</formula>
    </cfRule>
  </conditionalFormatting>
  <conditionalFormatting sqref="Y262">
    <cfRule type="containsText" dxfId="383" priority="792" stopIfTrue="1" operator="containsText" text="Fecha debe ser posterior a la">
      <formula>NOT(ISERROR(SEARCH("Fecha debe ser posterior a la",Y262)))</formula>
    </cfRule>
  </conditionalFormatting>
  <conditionalFormatting sqref="Y289">
    <cfRule type="containsText" dxfId="382" priority="791" stopIfTrue="1" operator="containsText" text="Fecha debe ser posterior a la">
      <formula>NOT(ISERROR(SEARCH("Fecha debe ser posterior a la",Y289)))</formula>
    </cfRule>
  </conditionalFormatting>
  <conditionalFormatting sqref="Y290:Y334">
    <cfRule type="containsText" dxfId="381" priority="790" stopIfTrue="1" operator="containsText" text="Fecha debe ser posterior a la">
      <formula>NOT(ISERROR(SEARCH("Fecha debe ser posterior a la",Y290)))</formula>
    </cfRule>
  </conditionalFormatting>
  <conditionalFormatting sqref="Y119">
    <cfRule type="containsText" dxfId="380" priority="789" stopIfTrue="1" operator="containsText" text="Fecha debe ser posterior a la">
      <formula>NOT(ISERROR(SEARCH("Fecha debe ser posterior a la",Y119)))</formula>
    </cfRule>
  </conditionalFormatting>
  <conditionalFormatting sqref="Y119">
    <cfRule type="containsText" dxfId="379" priority="788" stopIfTrue="1" operator="containsText" text="Fecha debe ser posterior a la">
      <formula>NOT(ISERROR(SEARCH("Fecha debe ser posterior a la",Y119)))</formula>
    </cfRule>
  </conditionalFormatting>
  <conditionalFormatting sqref="Y116">
    <cfRule type="containsText" dxfId="378" priority="787" stopIfTrue="1" operator="containsText" text="Fecha debe ser posterior a la">
      <formula>NOT(ISERROR(SEARCH("Fecha debe ser posterior a la",Y116)))</formula>
    </cfRule>
  </conditionalFormatting>
  <conditionalFormatting sqref="Y276">
    <cfRule type="containsText" dxfId="377" priority="786" stopIfTrue="1" operator="containsText" text="Fecha debe ser posterior a la">
      <formula>NOT(ISERROR(SEARCH("Fecha debe ser posterior a la",Y276)))</formula>
    </cfRule>
  </conditionalFormatting>
  <conditionalFormatting sqref="Y103">
    <cfRule type="containsText" dxfId="376" priority="785" stopIfTrue="1" operator="containsText" text="Fecha debe ser posterior a la">
      <formula>NOT(ISERROR(SEARCH("Fecha debe ser posterior a la",Y103)))</formula>
    </cfRule>
  </conditionalFormatting>
  <conditionalFormatting sqref="Y117">
    <cfRule type="containsText" dxfId="375" priority="784" stopIfTrue="1" operator="containsText" text="Fecha debe ser posterior a la">
      <formula>NOT(ISERROR(SEARCH("Fecha debe ser posterior a la",Y117)))</formula>
    </cfRule>
  </conditionalFormatting>
  <conditionalFormatting sqref="Y117">
    <cfRule type="containsText" dxfId="374" priority="783" stopIfTrue="1" operator="containsText" text="Fecha debe ser posterior a la">
      <formula>NOT(ISERROR(SEARCH("Fecha debe ser posterior a la",Y117)))</formula>
    </cfRule>
  </conditionalFormatting>
  <conditionalFormatting sqref="Y277">
    <cfRule type="containsText" dxfId="373" priority="782" stopIfTrue="1" operator="containsText" text="Fecha debe ser posterior a la">
      <formula>NOT(ISERROR(SEARCH("Fecha debe ser posterior a la",Y277)))</formula>
    </cfRule>
  </conditionalFormatting>
  <conditionalFormatting sqref="Y277">
    <cfRule type="containsText" dxfId="372" priority="781" stopIfTrue="1" operator="containsText" text="Fecha debe ser posterior a la">
      <formula>NOT(ISERROR(SEARCH("Fecha debe ser posterior a la",Y277)))</formula>
    </cfRule>
  </conditionalFormatting>
  <conditionalFormatting sqref="Y80">
    <cfRule type="containsText" dxfId="371" priority="780" stopIfTrue="1" operator="containsText" text="Fecha debe ser posterior a la">
      <formula>NOT(ISERROR(SEARCH("Fecha debe ser posterior a la",Y80)))</formula>
    </cfRule>
  </conditionalFormatting>
  <conditionalFormatting sqref="Y80">
    <cfRule type="containsText" dxfId="370" priority="779" stopIfTrue="1" operator="containsText" text="Fecha debe ser posterior a la">
      <formula>NOT(ISERROR(SEARCH("Fecha debe ser posterior a la",Y80)))</formula>
    </cfRule>
  </conditionalFormatting>
  <conditionalFormatting sqref="Y81">
    <cfRule type="containsText" dxfId="369" priority="778" stopIfTrue="1" operator="containsText" text="Fecha debe ser posterior a la">
      <formula>NOT(ISERROR(SEARCH("Fecha debe ser posterior a la",Y81)))</formula>
    </cfRule>
  </conditionalFormatting>
  <conditionalFormatting sqref="Y81">
    <cfRule type="containsText" dxfId="368" priority="777" stopIfTrue="1" operator="containsText" text="Fecha debe ser posterior a la">
      <formula>NOT(ISERROR(SEARCH("Fecha debe ser posterior a la",Y81)))</formula>
    </cfRule>
  </conditionalFormatting>
  <conditionalFormatting sqref="Y84">
    <cfRule type="containsText" dxfId="367" priority="776" stopIfTrue="1" operator="containsText" text="Fecha debe ser posterior a la">
      <formula>NOT(ISERROR(SEARCH("Fecha debe ser posterior a la",Y84)))</formula>
    </cfRule>
  </conditionalFormatting>
  <conditionalFormatting sqref="Y84">
    <cfRule type="containsText" dxfId="366" priority="775" stopIfTrue="1" operator="containsText" text="Fecha debe ser posterior a la">
      <formula>NOT(ISERROR(SEARCH("Fecha debe ser posterior a la",Y84)))</formula>
    </cfRule>
  </conditionalFormatting>
  <conditionalFormatting sqref="Y85">
    <cfRule type="containsText" dxfId="365" priority="774" stopIfTrue="1" operator="containsText" text="Fecha debe ser posterior a la">
      <formula>NOT(ISERROR(SEARCH("Fecha debe ser posterior a la",Y85)))</formula>
    </cfRule>
  </conditionalFormatting>
  <conditionalFormatting sqref="Y85">
    <cfRule type="containsText" dxfId="364" priority="773" stopIfTrue="1" operator="containsText" text="Fecha debe ser posterior a la">
      <formula>NOT(ISERROR(SEARCH("Fecha debe ser posterior a la",Y85)))</formula>
    </cfRule>
  </conditionalFormatting>
  <conditionalFormatting sqref="Y86">
    <cfRule type="containsText" dxfId="363" priority="772" stopIfTrue="1" operator="containsText" text="Fecha debe ser posterior a la">
      <formula>NOT(ISERROR(SEARCH("Fecha debe ser posterior a la",Y86)))</formula>
    </cfRule>
  </conditionalFormatting>
  <conditionalFormatting sqref="Y86">
    <cfRule type="containsText" dxfId="362" priority="771" stopIfTrue="1" operator="containsText" text="Fecha debe ser posterior a la">
      <formula>NOT(ISERROR(SEARCH("Fecha debe ser posterior a la",Y86)))</formula>
    </cfRule>
  </conditionalFormatting>
  <conditionalFormatting sqref="Y83">
    <cfRule type="containsText" dxfId="361" priority="770" stopIfTrue="1" operator="containsText" text="Fecha debe ser posterior a la">
      <formula>NOT(ISERROR(SEARCH("Fecha debe ser posterior a la",Y83)))</formula>
    </cfRule>
  </conditionalFormatting>
  <conditionalFormatting sqref="Y88">
    <cfRule type="containsText" dxfId="360" priority="769" stopIfTrue="1" operator="containsText" text="Fecha debe ser posterior a la">
      <formula>NOT(ISERROR(SEARCH("Fecha debe ser posterior a la",Y88)))</formula>
    </cfRule>
  </conditionalFormatting>
  <conditionalFormatting sqref="Y93">
    <cfRule type="containsText" dxfId="359" priority="768" stopIfTrue="1" operator="containsText" text="Fecha debe ser posterior a la">
      <formula>NOT(ISERROR(SEARCH("Fecha debe ser posterior a la",Y93)))</formula>
    </cfRule>
  </conditionalFormatting>
  <conditionalFormatting sqref="Y98">
    <cfRule type="containsText" dxfId="358" priority="767" stopIfTrue="1" operator="containsText" text="Fecha debe ser posterior a la">
      <formula>NOT(ISERROR(SEARCH("Fecha debe ser posterior a la",Y98)))</formula>
    </cfRule>
  </conditionalFormatting>
  <conditionalFormatting sqref="Y106">
    <cfRule type="containsText" dxfId="357" priority="766" stopIfTrue="1" operator="containsText" text="Fecha debe ser posterior a la">
      <formula>NOT(ISERROR(SEARCH("Fecha debe ser posterior a la",Y106)))</formula>
    </cfRule>
  </conditionalFormatting>
  <conditionalFormatting sqref="Y89">
    <cfRule type="containsText" dxfId="356" priority="765" stopIfTrue="1" operator="containsText" text="Fecha debe ser posterior a la">
      <formula>NOT(ISERROR(SEARCH("Fecha debe ser posterior a la",Y89)))</formula>
    </cfRule>
  </conditionalFormatting>
  <conditionalFormatting sqref="Y89">
    <cfRule type="containsText" dxfId="355" priority="764" stopIfTrue="1" operator="containsText" text="Fecha debe ser posterior a la">
      <formula>NOT(ISERROR(SEARCH("Fecha debe ser posterior a la",Y89)))</formula>
    </cfRule>
  </conditionalFormatting>
  <conditionalFormatting sqref="Y90">
    <cfRule type="containsText" dxfId="354" priority="763" stopIfTrue="1" operator="containsText" text="Fecha debe ser posterior a la">
      <formula>NOT(ISERROR(SEARCH("Fecha debe ser posterior a la",Y90)))</formula>
    </cfRule>
  </conditionalFormatting>
  <conditionalFormatting sqref="Y90">
    <cfRule type="containsText" dxfId="353" priority="762" stopIfTrue="1" operator="containsText" text="Fecha debe ser posterior a la">
      <formula>NOT(ISERROR(SEARCH("Fecha debe ser posterior a la",Y90)))</formula>
    </cfRule>
  </conditionalFormatting>
  <conditionalFormatting sqref="Y91">
    <cfRule type="containsText" dxfId="352" priority="761" stopIfTrue="1" operator="containsText" text="Fecha debe ser posterior a la">
      <formula>NOT(ISERROR(SEARCH("Fecha debe ser posterior a la",Y91)))</formula>
    </cfRule>
  </conditionalFormatting>
  <conditionalFormatting sqref="Y91">
    <cfRule type="containsText" dxfId="351" priority="760" stopIfTrue="1" operator="containsText" text="Fecha debe ser posterior a la">
      <formula>NOT(ISERROR(SEARCH("Fecha debe ser posterior a la",Y91)))</formula>
    </cfRule>
  </conditionalFormatting>
  <conditionalFormatting sqref="Y94">
    <cfRule type="containsText" dxfId="350" priority="759" stopIfTrue="1" operator="containsText" text="Fecha debe ser posterior a la">
      <formula>NOT(ISERROR(SEARCH("Fecha debe ser posterior a la",Y94)))</formula>
    </cfRule>
  </conditionalFormatting>
  <conditionalFormatting sqref="Y94">
    <cfRule type="containsText" dxfId="349" priority="758" stopIfTrue="1" operator="containsText" text="Fecha debe ser posterior a la">
      <formula>NOT(ISERROR(SEARCH("Fecha debe ser posterior a la",Y94)))</formula>
    </cfRule>
  </conditionalFormatting>
  <conditionalFormatting sqref="Y95">
    <cfRule type="containsText" dxfId="348" priority="757" stopIfTrue="1" operator="containsText" text="Fecha debe ser posterior a la">
      <formula>NOT(ISERROR(SEARCH("Fecha debe ser posterior a la",Y95)))</formula>
    </cfRule>
  </conditionalFormatting>
  <conditionalFormatting sqref="Y95">
    <cfRule type="containsText" dxfId="347" priority="756" stopIfTrue="1" operator="containsText" text="Fecha debe ser posterior a la">
      <formula>NOT(ISERROR(SEARCH("Fecha debe ser posterior a la",Y95)))</formula>
    </cfRule>
  </conditionalFormatting>
  <conditionalFormatting sqref="Y96">
    <cfRule type="containsText" dxfId="346" priority="755" stopIfTrue="1" operator="containsText" text="Fecha debe ser posterior a la">
      <formula>NOT(ISERROR(SEARCH("Fecha debe ser posterior a la",Y96)))</formula>
    </cfRule>
  </conditionalFormatting>
  <conditionalFormatting sqref="Y96">
    <cfRule type="containsText" dxfId="345" priority="754" stopIfTrue="1" operator="containsText" text="Fecha debe ser posterior a la">
      <formula>NOT(ISERROR(SEARCH("Fecha debe ser posterior a la",Y96)))</formula>
    </cfRule>
  </conditionalFormatting>
  <conditionalFormatting sqref="Y99">
    <cfRule type="containsText" dxfId="344" priority="753" stopIfTrue="1" operator="containsText" text="Fecha debe ser posterior a la">
      <formula>NOT(ISERROR(SEARCH("Fecha debe ser posterior a la",Y99)))</formula>
    </cfRule>
  </conditionalFormatting>
  <conditionalFormatting sqref="Y99">
    <cfRule type="containsText" dxfId="343" priority="752" stopIfTrue="1" operator="containsText" text="Fecha debe ser posterior a la">
      <formula>NOT(ISERROR(SEARCH("Fecha debe ser posterior a la",Y99)))</formula>
    </cfRule>
  </conditionalFormatting>
  <conditionalFormatting sqref="Y100">
    <cfRule type="containsText" dxfId="342" priority="751" stopIfTrue="1" operator="containsText" text="Fecha debe ser posterior a la">
      <formula>NOT(ISERROR(SEARCH("Fecha debe ser posterior a la",Y100)))</formula>
    </cfRule>
  </conditionalFormatting>
  <conditionalFormatting sqref="Y100">
    <cfRule type="containsText" dxfId="341" priority="750" stopIfTrue="1" operator="containsText" text="Fecha debe ser posterior a la">
      <formula>NOT(ISERROR(SEARCH("Fecha debe ser posterior a la",Y100)))</formula>
    </cfRule>
  </conditionalFormatting>
  <conditionalFormatting sqref="Y101">
    <cfRule type="containsText" dxfId="340" priority="749" stopIfTrue="1" operator="containsText" text="Fecha debe ser posterior a la">
      <formula>NOT(ISERROR(SEARCH("Fecha debe ser posterior a la",Y101)))</formula>
    </cfRule>
  </conditionalFormatting>
  <conditionalFormatting sqref="Y101">
    <cfRule type="containsText" dxfId="339" priority="748" stopIfTrue="1" operator="containsText" text="Fecha debe ser posterior a la">
      <formula>NOT(ISERROR(SEARCH("Fecha debe ser posterior a la",Y101)))</formula>
    </cfRule>
  </conditionalFormatting>
  <conditionalFormatting sqref="Y107">
    <cfRule type="containsText" dxfId="338" priority="747" stopIfTrue="1" operator="containsText" text="Fecha debe ser posterior a la">
      <formula>NOT(ISERROR(SEARCH("Fecha debe ser posterior a la",Y107)))</formula>
    </cfRule>
  </conditionalFormatting>
  <conditionalFormatting sqref="Y107">
    <cfRule type="containsText" dxfId="337" priority="746" stopIfTrue="1" operator="containsText" text="Fecha debe ser posterior a la">
      <formula>NOT(ISERROR(SEARCH("Fecha debe ser posterior a la",Y107)))</formula>
    </cfRule>
  </conditionalFormatting>
  <conditionalFormatting sqref="Y108">
    <cfRule type="containsText" dxfId="336" priority="745" stopIfTrue="1" operator="containsText" text="Fecha debe ser posterior a la">
      <formula>NOT(ISERROR(SEARCH("Fecha debe ser posterior a la",Y108)))</formula>
    </cfRule>
  </conditionalFormatting>
  <conditionalFormatting sqref="Y108">
    <cfRule type="containsText" dxfId="335" priority="744" stopIfTrue="1" operator="containsText" text="Fecha debe ser posterior a la">
      <formula>NOT(ISERROR(SEARCH("Fecha debe ser posterior a la",Y108)))</formula>
    </cfRule>
  </conditionalFormatting>
  <conditionalFormatting sqref="Y109">
    <cfRule type="containsText" dxfId="334" priority="743" stopIfTrue="1" operator="containsText" text="Fecha debe ser posterior a la">
      <formula>NOT(ISERROR(SEARCH("Fecha debe ser posterior a la",Y109)))</formula>
    </cfRule>
  </conditionalFormatting>
  <conditionalFormatting sqref="Y109">
    <cfRule type="containsText" dxfId="333" priority="742" stopIfTrue="1" operator="containsText" text="Fecha debe ser posterior a la">
      <formula>NOT(ISERROR(SEARCH("Fecha debe ser posterior a la",Y109)))</formula>
    </cfRule>
  </conditionalFormatting>
  <conditionalFormatting sqref="Y111">
    <cfRule type="containsText" dxfId="332" priority="741" stopIfTrue="1" operator="containsText" text="Fecha debe ser posterior a la">
      <formula>NOT(ISERROR(SEARCH("Fecha debe ser posterior a la",Y111)))</formula>
    </cfRule>
  </conditionalFormatting>
  <conditionalFormatting sqref="Y111">
    <cfRule type="containsText" dxfId="331" priority="740" stopIfTrue="1" operator="containsText" text="Fecha debe ser posterior a la">
      <formula>NOT(ISERROR(SEARCH("Fecha debe ser posterior a la",Y111)))</formula>
    </cfRule>
  </conditionalFormatting>
  <conditionalFormatting sqref="Y112">
    <cfRule type="containsText" dxfId="330" priority="739" stopIfTrue="1" operator="containsText" text="Fecha debe ser posterior a la">
      <formula>NOT(ISERROR(SEARCH("Fecha debe ser posterior a la",Y112)))</formula>
    </cfRule>
  </conditionalFormatting>
  <conditionalFormatting sqref="Y112">
    <cfRule type="containsText" dxfId="329" priority="738" stopIfTrue="1" operator="containsText" text="Fecha debe ser posterior a la">
      <formula>NOT(ISERROR(SEARCH("Fecha debe ser posterior a la",Y112)))</formula>
    </cfRule>
  </conditionalFormatting>
  <conditionalFormatting sqref="Y113">
    <cfRule type="containsText" dxfId="328" priority="737" stopIfTrue="1" operator="containsText" text="Fecha debe ser posterior a la">
      <formula>NOT(ISERROR(SEARCH("Fecha debe ser posterior a la",Y113)))</formula>
    </cfRule>
  </conditionalFormatting>
  <conditionalFormatting sqref="Y113">
    <cfRule type="containsText" dxfId="327" priority="736" stopIfTrue="1" operator="containsText" text="Fecha debe ser posterior a la">
      <formula>NOT(ISERROR(SEARCH("Fecha debe ser posterior a la",Y113)))</formula>
    </cfRule>
  </conditionalFormatting>
  <conditionalFormatting sqref="Y105">
    <cfRule type="containsText" dxfId="326" priority="735" stopIfTrue="1" operator="containsText" text="Fecha debe ser posterior a la">
      <formula>NOT(ISERROR(SEARCH("Fecha debe ser posterior a la",Y105)))</formula>
    </cfRule>
  </conditionalFormatting>
  <conditionalFormatting sqref="Y105">
    <cfRule type="containsText" dxfId="325" priority="734" stopIfTrue="1" operator="containsText" text="Fecha debe ser posterior a la">
      <formula>NOT(ISERROR(SEARCH("Fecha debe ser posterior a la",Y105)))</formula>
    </cfRule>
  </conditionalFormatting>
  <conditionalFormatting sqref="Y97">
    <cfRule type="containsText" dxfId="324" priority="733" stopIfTrue="1" operator="containsText" text="Fecha debe ser posterior a la">
      <formula>NOT(ISERROR(SEARCH("Fecha debe ser posterior a la",Y97)))</formula>
    </cfRule>
  </conditionalFormatting>
  <conditionalFormatting sqref="Y97">
    <cfRule type="containsText" dxfId="323" priority="732" stopIfTrue="1" operator="containsText" text="Fecha debe ser posterior a la">
      <formula>NOT(ISERROR(SEARCH("Fecha debe ser posterior a la",Y97)))</formula>
    </cfRule>
  </conditionalFormatting>
  <conditionalFormatting sqref="Y92">
    <cfRule type="containsText" dxfId="322" priority="731" stopIfTrue="1" operator="containsText" text="Fecha debe ser posterior a la">
      <formula>NOT(ISERROR(SEARCH("Fecha debe ser posterior a la",Y92)))</formula>
    </cfRule>
  </conditionalFormatting>
  <conditionalFormatting sqref="Y92">
    <cfRule type="containsText" dxfId="321" priority="730" stopIfTrue="1" operator="containsText" text="Fecha debe ser posterior a la">
      <formula>NOT(ISERROR(SEARCH("Fecha debe ser posterior a la",Y92)))</formula>
    </cfRule>
  </conditionalFormatting>
  <conditionalFormatting sqref="Y87">
    <cfRule type="containsText" dxfId="320" priority="729" stopIfTrue="1" operator="containsText" text="Fecha debe ser posterior a la">
      <formula>NOT(ISERROR(SEARCH("Fecha debe ser posterior a la",Y87)))</formula>
    </cfRule>
  </conditionalFormatting>
  <conditionalFormatting sqref="Y87">
    <cfRule type="containsText" dxfId="319" priority="728" stopIfTrue="1" operator="containsText" text="Fecha debe ser posterior a la">
      <formula>NOT(ISERROR(SEARCH("Fecha debe ser posterior a la",Y87)))</formula>
    </cfRule>
  </conditionalFormatting>
  <conditionalFormatting sqref="Y82">
    <cfRule type="containsText" dxfId="318" priority="727" stopIfTrue="1" operator="containsText" text="Fecha debe ser posterior a la">
      <formula>NOT(ISERROR(SEARCH("Fecha debe ser posterior a la",Y82)))</formula>
    </cfRule>
  </conditionalFormatting>
  <conditionalFormatting sqref="Y82">
    <cfRule type="containsText" dxfId="317" priority="726" stopIfTrue="1" operator="containsText" text="Fecha debe ser posterior a la">
      <formula>NOT(ISERROR(SEARCH("Fecha debe ser posterior a la",Y82)))</formula>
    </cfRule>
  </conditionalFormatting>
  <conditionalFormatting sqref="Y274">
    <cfRule type="containsText" dxfId="316" priority="725" stopIfTrue="1" operator="containsText" text="Fecha debe ser posterior a la">
      <formula>NOT(ISERROR(SEARCH("Fecha debe ser posterior a la",Y274)))</formula>
    </cfRule>
  </conditionalFormatting>
  <conditionalFormatting sqref="Y226">
    <cfRule type="containsText" dxfId="315" priority="724" stopIfTrue="1" operator="containsText" text="Fecha debe ser posterior a la">
      <formula>NOT(ISERROR(SEARCH("Fecha debe ser posterior a la",Y226)))</formula>
    </cfRule>
  </conditionalFormatting>
  <conditionalFormatting sqref="Y13">
    <cfRule type="containsText" dxfId="314" priority="723" stopIfTrue="1" operator="containsText" text="Fecha debe ser posterior a la">
      <formula>NOT(ISERROR(SEARCH("Fecha debe ser posterior a la",Y13)))</formula>
    </cfRule>
  </conditionalFormatting>
  <conditionalFormatting sqref="Y128">
    <cfRule type="containsText" dxfId="313" priority="722" stopIfTrue="1" operator="containsText" text="Fecha debe ser posterior a la">
      <formula>NOT(ISERROR(SEARCH("Fecha debe ser posterior a la",Y128)))</formula>
    </cfRule>
  </conditionalFormatting>
  <conditionalFormatting sqref="Y130">
    <cfRule type="containsText" dxfId="312" priority="721" stopIfTrue="1" operator="containsText" text="Fecha debe ser posterior a la">
      <formula>NOT(ISERROR(SEARCH("Fecha debe ser posterior a la",Y130)))</formula>
    </cfRule>
  </conditionalFormatting>
  <conditionalFormatting sqref="Y132">
    <cfRule type="containsText" dxfId="311" priority="720" stopIfTrue="1" operator="containsText" text="Fecha debe ser posterior a la">
      <formula>NOT(ISERROR(SEARCH("Fecha debe ser posterior a la",Y132)))</formula>
    </cfRule>
  </conditionalFormatting>
  <conditionalFormatting sqref="Y133">
    <cfRule type="containsText" dxfId="310" priority="719" stopIfTrue="1" operator="containsText" text="Fecha debe ser posterior a la">
      <formula>NOT(ISERROR(SEARCH("Fecha debe ser posterior a la",Y133)))</formula>
    </cfRule>
  </conditionalFormatting>
  <conditionalFormatting sqref="Y146">
    <cfRule type="containsText" dxfId="309" priority="718" stopIfTrue="1" operator="containsText" text="Fecha debe ser posterior a la">
      <formula>NOT(ISERROR(SEARCH("Fecha debe ser posterior a la",Y146)))</formula>
    </cfRule>
  </conditionalFormatting>
  <conditionalFormatting sqref="Y181">
    <cfRule type="containsText" dxfId="308" priority="717" stopIfTrue="1" operator="containsText" text="Fecha debe ser posterior a la">
      <formula>NOT(ISERROR(SEARCH("Fecha debe ser posterior a la",Y181)))</formula>
    </cfRule>
  </conditionalFormatting>
  <conditionalFormatting sqref="Y182">
    <cfRule type="containsText" dxfId="307" priority="716" stopIfTrue="1" operator="containsText" text="Fecha debe ser posterior a la">
      <formula>NOT(ISERROR(SEARCH("Fecha debe ser posterior a la",Y182)))</formula>
    </cfRule>
  </conditionalFormatting>
  <conditionalFormatting sqref="Y233">
    <cfRule type="containsText" dxfId="306" priority="715" stopIfTrue="1" operator="containsText" text="Fecha debe ser posterior a la">
      <formula>NOT(ISERROR(SEARCH("Fecha debe ser posterior a la",Y233)))</formula>
    </cfRule>
  </conditionalFormatting>
  <conditionalFormatting sqref="Y235">
    <cfRule type="containsText" dxfId="305" priority="714" stopIfTrue="1" operator="containsText" text="Fecha debe ser posterior a la">
      <formula>NOT(ISERROR(SEARCH("Fecha debe ser posterior a la",Y235)))</formula>
    </cfRule>
  </conditionalFormatting>
  <conditionalFormatting sqref="Y237">
    <cfRule type="containsText" dxfId="304" priority="713" stopIfTrue="1" operator="containsText" text="Fecha debe ser posterior a la">
      <formula>NOT(ISERROR(SEARCH("Fecha debe ser posterior a la",Y237)))</formula>
    </cfRule>
  </conditionalFormatting>
  <conditionalFormatting sqref="Y239">
    <cfRule type="containsText" dxfId="303" priority="712" stopIfTrue="1" operator="containsText" text="Fecha debe ser posterior a la">
      <formula>NOT(ISERROR(SEARCH("Fecha debe ser posterior a la",Y239)))</formula>
    </cfRule>
  </conditionalFormatting>
  <conditionalFormatting sqref="Y241">
    <cfRule type="containsText" dxfId="302" priority="711" stopIfTrue="1" operator="containsText" text="Fecha debe ser posterior a la">
      <formula>NOT(ISERROR(SEARCH("Fecha debe ser posterior a la",Y241)))</formula>
    </cfRule>
  </conditionalFormatting>
  <conditionalFormatting sqref="Y199">
    <cfRule type="containsText" dxfId="301" priority="710" stopIfTrue="1" operator="containsText" text="Fecha debe ser posterior a la">
      <formula>NOT(ISERROR(SEARCH("Fecha debe ser posterior a la",Y199)))</formula>
    </cfRule>
  </conditionalFormatting>
  <conditionalFormatting sqref="Y221">
    <cfRule type="containsText" dxfId="300" priority="709" stopIfTrue="1" operator="containsText" text="Fecha debe ser posterior a la">
      <formula>NOT(ISERROR(SEARCH("Fecha debe ser posterior a la",Y221)))</formula>
    </cfRule>
  </conditionalFormatting>
  <conditionalFormatting sqref="Y221">
    <cfRule type="containsText" dxfId="299" priority="708" stopIfTrue="1" operator="containsText" text="Fecha debe ser posterior a la">
      <formula>NOT(ISERROR(SEARCH("Fecha debe ser posterior a la",Y221)))</formula>
    </cfRule>
  </conditionalFormatting>
  <conditionalFormatting sqref="Y221">
    <cfRule type="containsText" dxfId="298" priority="707" stopIfTrue="1" operator="containsText" text="Fecha debe ser posterior a la">
      <formula>NOT(ISERROR(SEARCH("Fecha debe ser posterior a la",Y221)))</formula>
    </cfRule>
  </conditionalFormatting>
  <conditionalFormatting sqref="Y221">
    <cfRule type="containsText" dxfId="297" priority="706" stopIfTrue="1" operator="containsText" text="Fecha debe ser posterior a la">
      <formula>NOT(ISERROR(SEARCH("Fecha debe ser posterior a la",Y221)))</formula>
    </cfRule>
  </conditionalFormatting>
  <conditionalFormatting sqref="Y227">
    <cfRule type="containsText" dxfId="296" priority="705" stopIfTrue="1" operator="containsText" text="Fecha debe ser posterior a la">
      <formula>NOT(ISERROR(SEARCH("Fecha debe ser posterior a la",Y227)))</formula>
    </cfRule>
  </conditionalFormatting>
  <conditionalFormatting sqref="Y227">
    <cfRule type="containsText" dxfId="295" priority="704" stopIfTrue="1" operator="containsText" text="Fecha debe ser posterior a la">
      <formula>NOT(ISERROR(SEARCH("Fecha debe ser posterior a la",Y227)))</formula>
    </cfRule>
  </conditionalFormatting>
  <conditionalFormatting sqref="Y227">
    <cfRule type="containsText" dxfId="294" priority="703" stopIfTrue="1" operator="containsText" text="Fecha debe ser posterior a la">
      <formula>NOT(ISERROR(SEARCH("Fecha debe ser posterior a la",Y227)))</formula>
    </cfRule>
  </conditionalFormatting>
  <conditionalFormatting sqref="Y281">
    <cfRule type="containsText" dxfId="293" priority="702" stopIfTrue="1" operator="containsText" text="Fecha debe ser posterior a la">
      <formula>NOT(ISERROR(SEARCH("Fecha debe ser posterior a la",Y281)))</formula>
    </cfRule>
  </conditionalFormatting>
  <conditionalFormatting sqref="Y281">
    <cfRule type="containsText" dxfId="292" priority="701" stopIfTrue="1" operator="containsText" text="Fecha debe ser posterior a la">
      <formula>NOT(ISERROR(SEARCH("Fecha debe ser posterior a la",Y281)))</formula>
    </cfRule>
  </conditionalFormatting>
  <conditionalFormatting sqref="Y281">
    <cfRule type="containsText" dxfId="291" priority="700" stopIfTrue="1" operator="containsText" text="Fecha debe ser posterior a la">
      <formula>NOT(ISERROR(SEARCH("Fecha debe ser posterior a la",Y281)))</formula>
    </cfRule>
  </conditionalFormatting>
  <conditionalFormatting sqref="Y282">
    <cfRule type="containsText" dxfId="290" priority="699" stopIfTrue="1" operator="containsText" text="Fecha debe ser posterior a la">
      <formula>NOT(ISERROR(SEARCH("Fecha debe ser posterior a la",Y282)))</formula>
    </cfRule>
  </conditionalFormatting>
  <conditionalFormatting sqref="Y282">
    <cfRule type="containsText" dxfId="289" priority="698" stopIfTrue="1" operator="containsText" text="Fecha debe ser posterior a la">
      <formula>NOT(ISERROR(SEARCH("Fecha debe ser posterior a la",Y282)))</formula>
    </cfRule>
  </conditionalFormatting>
  <conditionalFormatting sqref="Y282">
    <cfRule type="containsText" dxfId="288" priority="697" stopIfTrue="1" operator="containsText" text="Fecha debe ser posterior a la">
      <formula>NOT(ISERROR(SEARCH("Fecha debe ser posterior a la",Y282)))</formula>
    </cfRule>
  </conditionalFormatting>
  <conditionalFormatting sqref="AC10:AC11 AC26:AC58 AC14:AC17 AC19:AC20 AC22:AC24 AC60:AC62 AC64:AC72 AC123:AC128 AC130:AC145 AC147:AC159 AC163:AC188 AC190:AC220 AC223:AC232 AC253 AC256 AC264 AC82:AC86 AC88:AC90 AC259 AC261 AC266:AC267 AC269:AC280 AC288 AC74:AC80 AC92:AC118 AC120:AC121 AC282:AC286 AC234:AC250">
    <cfRule type="containsText" dxfId="287" priority="696" stopIfTrue="1" operator="containsText" text="FALTA FECHA SEGUIMIENTO">
      <formula>NOT(ISERROR(SEARCH("FALTA FECHA SEGUIMIENTO",AC10)))</formula>
    </cfRule>
  </conditionalFormatting>
  <conditionalFormatting sqref="AC10:AC11 AC26:AC58 AC14:AC17 AC19:AC20 AC22:AC24 AC60:AC62 AC64:AC72 AC123:AC128 AC130:AC145 AC147:AC159 AC163:AC188 AC190:AC220 AC223:AC232 AC253 AC256 AC264 AC82:AC86 AC88:AC90 AC259 AC261 AC266:AC267 AC269:AC280 AC288 AC74:AC80 AC92:AC118 AC120:AC121 AC282:AC286 AC234:AC250">
    <cfRule type="containsText" dxfId="286" priority="693" stopIfTrue="1" operator="containsText" text="ROJO">
      <formula>NOT(ISERROR(SEARCH("ROJO",AC10)))</formula>
    </cfRule>
    <cfRule type="containsText" dxfId="285" priority="694" stopIfTrue="1" operator="containsText" text="OK">
      <formula>NOT(ISERROR(SEARCH("OK",AC10)))</formula>
    </cfRule>
    <cfRule type="containsText" dxfId="284" priority="695" stopIfTrue="1" operator="containsText" text="AMARILLO">
      <formula>NOT(ISERROR(SEARCH("AMARILLO",AC10)))</formula>
    </cfRule>
  </conditionalFormatting>
  <conditionalFormatting sqref="AC25">
    <cfRule type="containsText" dxfId="283" priority="692" stopIfTrue="1" operator="containsText" text="FALTA FECHA SEGUIMIENTO">
      <formula>NOT(ISERROR(SEARCH("FALTA FECHA SEGUIMIENTO",AC25)))</formula>
    </cfRule>
  </conditionalFormatting>
  <conditionalFormatting sqref="AC25">
    <cfRule type="containsText" dxfId="282" priority="689" stopIfTrue="1" operator="containsText" text="ROJO">
      <formula>NOT(ISERROR(SEARCH("ROJO",AC25)))</formula>
    </cfRule>
    <cfRule type="containsText" dxfId="281" priority="690" stopIfTrue="1" operator="containsText" text="OK">
      <formula>NOT(ISERROR(SEARCH("OK",AC25)))</formula>
    </cfRule>
    <cfRule type="containsText" dxfId="280" priority="691" stopIfTrue="1" operator="containsText" text="AMARILLO">
      <formula>NOT(ISERROR(SEARCH("AMARILLO",AC25)))</formula>
    </cfRule>
  </conditionalFormatting>
  <conditionalFormatting sqref="AC12">
    <cfRule type="containsText" dxfId="279" priority="688" stopIfTrue="1" operator="containsText" text="FALTA FECHA SEGUIMIENTO">
      <formula>NOT(ISERROR(SEARCH("FALTA FECHA SEGUIMIENTO",AC12)))</formula>
    </cfRule>
  </conditionalFormatting>
  <conditionalFormatting sqref="AC12">
    <cfRule type="containsText" dxfId="278" priority="685" stopIfTrue="1" operator="containsText" text="ROJO">
      <formula>NOT(ISERROR(SEARCH("ROJO",AC12)))</formula>
    </cfRule>
    <cfRule type="containsText" dxfId="277" priority="686" stopIfTrue="1" operator="containsText" text="OK">
      <formula>NOT(ISERROR(SEARCH("OK",AC12)))</formula>
    </cfRule>
    <cfRule type="containsText" dxfId="276" priority="687" stopIfTrue="1" operator="containsText" text="AMARILLO">
      <formula>NOT(ISERROR(SEARCH("AMARILLO",AC12)))</formula>
    </cfRule>
  </conditionalFormatting>
  <conditionalFormatting sqref="AC13">
    <cfRule type="containsText" dxfId="275" priority="684" stopIfTrue="1" operator="containsText" text="FALTA FECHA SEGUIMIENTO">
      <formula>NOT(ISERROR(SEARCH("FALTA FECHA SEGUIMIENTO",AC13)))</formula>
    </cfRule>
  </conditionalFormatting>
  <conditionalFormatting sqref="AC13">
    <cfRule type="containsText" dxfId="274" priority="681" stopIfTrue="1" operator="containsText" text="ROJO">
      <formula>NOT(ISERROR(SEARCH("ROJO",AC13)))</formula>
    </cfRule>
    <cfRule type="containsText" dxfId="273" priority="682" stopIfTrue="1" operator="containsText" text="OK">
      <formula>NOT(ISERROR(SEARCH("OK",AC13)))</formula>
    </cfRule>
    <cfRule type="containsText" dxfId="272" priority="683" stopIfTrue="1" operator="containsText" text="AMARILLO">
      <formula>NOT(ISERROR(SEARCH("AMARILLO",AC13)))</formula>
    </cfRule>
  </conditionalFormatting>
  <conditionalFormatting sqref="AC18">
    <cfRule type="containsText" dxfId="271" priority="680" stopIfTrue="1" operator="containsText" text="FALTA FECHA SEGUIMIENTO">
      <formula>NOT(ISERROR(SEARCH("FALTA FECHA SEGUIMIENTO",AC18)))</formula>
    </cfRule>
  </conditionalFormatting>
  <conditionalFormatting sqref="AC18">
    <cfRule type="containsText" dxfId="270" priority="677" stopIfTrue="1" operator="containsText" text="ROJO">
      <formula>NOT(ISERROR(SEARCH("ROJO",AC18)))</formula>
    </cfRule>
    <cfRule type="containsText" dxfId="269" priority="678" stopIfTrue="1" operator="containsText" text="OK">
      <formula>NOT(ISERROR(SEARCH("OK",AC18)))</formula>
    </cfRule>
    <cfRule type="containsText" dxfId="268" priority="679" stopIfTrue="1" operator="containsText" text="AMARILLO">
      <formula>NOT(ISERROR(SEARCH("AMARILLO",AC18)))</formula>
    </cfRule>
  </conditionalFormatting>
  <conditionalFormatting sqref="AC21">
    <cfRule type="containsText" dxfId="267" priority="676" stopIfTrue="1" operator="containsText" text="FALTA FECHA SEGUIMIENTO">
      <formula>NOT(ISERROR(SEARCH("FALTA FECHA SEGUIMIENTO",AC21)))</formula>
    </cfRule>
  </conditionalFormatting>
  <conditionalFormatting sqref="AC21">
    <cfRule type="containsText" dxfId="266" priority="673" stopIfTrue="1" operator="containsText" text="ROJO">
      <formula>NOT(ISERROR(SEARCH("ROJO",AC21)))</formula>
    </cfRule>
    <cfRule type="containsText" dxfId="265" priority="674" stopIfTrue="1" operator="containsText" text="OK">
      <formula>NOT(ISERROR(SEARCH("OK",AC21)))</formula>
    </cfRule>
    <cfRule type="containsText" dxfId="264" priority="675" stopIfTrue="1" operator="containsText" text="AMARILLO">
      <formula>NOT(ISERROR(SEARCH("AMARILLO",AC21)))</formula>
    </cfRule>
  </conditionalFormatting>
  <conditionalFormatting sqref="AC59">
    <cfRule type="containsText" dxfId="263" priority="672" stopIfTrue="1" operator="containsText" text="FALTA FECHA SEGUIMIENTO">
      <formula>NOT(ISERROR(SEARCH("FALTA FECHA SEGUIMIENTO",AC59)))</formula>
    </cfRule>
  </conditionalFormatting>
  <conditionalFormatting sqref="AC59">
    <cfRule type="containsText" dxfId="262" priority="669" stopIfTrue="1" operator="containsText" text="ROJO">
      <formula>NOT(ISERROR(SEARCH("ROJO",AC59)))</formula>
    </cfRule>
    <cfRule type="containsText" dxfId="261" priority="670" stopIfTrue="1" operator="containsText" text="OK">
      <formula>NOT(ISERROR(SEARCH("OK",AC59)))</formula>
    </cfRule>
    <cfRule type="containsText" dxfId="260" priority="671" stopIfTrue="1" operator="containsText" text="AMARILLO">
      <formula>NOT(ISERROR(SEARCH("AMARILLO",AC59)))</formula>
    </cfRule>
  </conditionalFormatting>
  <conditionalFormatting sqref="AC63">
    <cfRule type="containsText" dxfId="259" priority="668" stopIfTrue="1" operator="containsText" text="FALTA FECHA SEGUIMIENTO">
      <formula>NOT(ISERROR(SEARCH("FALTA FECHA SEGUIMIENTO",AC63)))</formula>
    </cfRule>
  </conditionalFormatting>
  <conditionalFormatting sqref="AC63">
    <cfRule type="containsText" dxfId="258" priority="665" stopIfTrue="1" operator="containsText" text="ROJO">
      <formula>NOT(ISERROR(SEARCH("ROJO",AC63)))</formula>
    </cfRule>
    <cfRule type="containsText" dxfId="257" priority="666" stopIfTrue="1" operator="containsText" text="OK">
      <formula>NOT(ISERROR(SEARCH("OK",AC63)))</formula>
    </cfRule>
    <cfRule type="containsText" dxfId="256" priority="667" stopIfTrue="1" operator="containsText" text="AMARILLO">
      <formula>NOT(ISERROR(SEARCH("AMARILLO",AC63)))</formula>
    </cfRule>
  </conditionalFormatting>
  <conditionalFormatting sqref="AC122">
    <cfRule type="containsText" dxfId="255" priority="664" stopIfTrue="1" operator="containsText" text="FALTA FECHA SEGUIMIENTO">
      <formula>NOT(ISERROR(SEARCH("FALTA FECHA SEGUIMIENTO",AC122)))</formula>
    </cfRule>
  </conditionalFormatting>
  <conditionalFormatting sqref="AC122">
    <cfRule type="containsText" dxfId="254" priority="661" stopIfTrue="1" operator="containsText" text="ROJO">
      <formula>NOT(ISERROR(SEARCH("ROJO",AC122)))</formula>
    </cfRule>
    <cfRule type="containsText" dxfId="253" priority="662" stopIfTrue="1" operator="containsText" text="OK">
      <formula>NOT(ISERROR(SEARCH("OK",AC122)))</formula>
    </cfRule>
    <cfRule type="containsText" dxfId="252" priority="663" stopIfTrue="1" operator="containsText" text="AMARILLO">
      <formula>NOT(ISERROR(SEARCH("AMARILLO",AC122)))</formula>
    </cfRule>
  </conditionalFormatting>
  <conditionalFormatting sqref="AC129">
    <cfRule type="containsText" dxfId="251" priority="660" stopIfTrue="1" operator="containsText" text="FALTA FECHA SEGUIMIENTO">
      <formula>NOT(ISERROR(SEARCH("FALTA FECHA SEGUIMIENTO",AC129)))</formula>
    </cfRule>
  </conditionalFormatting>
  <conditionalFormatting sqref="AC129">
    <cfRule type="containsText" dxfId="250" priority="657" stopIfTrue="1" operator="containsText" text="ROJO">
      <formula>NOT(ISERROR(SEARCH("ROJO",AC129)))</formula>
    </cfRule>
    <cfRule type="containsText" dxfId="249" priority="658" stopIfTrue="1" operator="containsText" text="OK">
      <formula>NOT(ISERROR(SEARCH("OK",AC129)))</formula>
    </cfRule>
    <cfRule type="containsText" dxfId="248" priority="659" stopIfTrue="1" operator="containsText" text="AMARILLO">
      <formula>NOT(ISERROR(SEARCH("AMARILLO",AC129)))</formula>
    </cfRule>
  </conditionalFormatting>
  <conditionalFormatting sqref="AC146">
    <cfRule type="containsText" dxfId="247" priority="656" stopIfTrue="1" operator="containsText" text="FALTA FECHA SEGUIMIENTO">
      <formula>NOT(ISERROR(SEARCH("FALTA FECHA SEGUIMIENTO",AC146)))</formula>
    </cfRule>
  </conditionalFormatting>
  <conditionalFormatting sqref="AC146">
    <cfRule type="containsText" dxfId="246" priority="653" stopIfTrue="1" operator="containsText" text="ROJO">
      <formula>NOT(ISERROR(SEARCH("ROJO",AC146)))</formula>
    </cfRule>
    <cfRule type="containsText" dxfId="245" priority="654" stopIfTrue="1" operator="containsText" text="OK">
      <formula>NOT(ISERROR(SEARCH("OK",AC146)))</formula>
    </cfRule>
    <cfRule type="containsText" dxfId="244" priority="655" stopIfTrue="1" operator="containsText" text="AMARILLO">
      <formula>NOT(ISERROR(SEARCH("AMARILLO",AC146)))</formula>
    </cfRule>
  </conditionalFormatting>
  <conditionalFormatting sqref="AC160">
    <cfRule type="containsText" dxfId="243" priority="652" stopIfTrue="1" operator="containsText" text="FALTA FECHA SEGUIMIENTO">
      <formula>NOT(ISERROR(SEARCH("FALTA FECHA SEGUIMIENTO",AC160)))</formula>
    </cfRule>
  </conditionalFormatting>
  <conditionalFormatting sqref="AC160">
    <cfRule type="containsText" dxfId="242" priority="649" stopIfTrue="1" operator="containsText" text="ROJO">
      <formula>NOT(ISERROR(SEARCH("ROJO",AC160)))</formula>
    </cfRule>
    <cfRule type="containsText" dxfId="241" priority="650" stopIfTrue="1" operator="containsText" text="OK">
      <formula>NOT(ISERROR(SEARCH("OK",AC160)))</formula>
    </cfRule>
    <cfRule type="containsText" dxfId="240" priority="651" stopIfTrue="1" operator="containsText" text="AMARILLO">
      <formula>NOT(ISERROR(SEARCH("AMARILLO",AC160)))</formula>
    </cfRule>
  </conditionalFormatting>
  <conditionalFormatting sqref="AC161">
    <cfRule type="containsText" dxfId="239" priority="648" stopIfTrue="1" operator="containsText" text="FALTA FECHA SEGUIMIENTO">
      <formula>NOT(ISERROR(SEARCH("FALTA FECHA SEGUIMIENTO",AC161)))</formula>
    </cfRule>
  </conditionalFormatting>
  <conditionalFormatting sqref="AC161">
    <cfRule type="containsText" dxfId="238" priority="645" stopIfTrue="1" operator="containsText" text="ROJO">
      <formula>NOT(ISERROR(SEARCH("ROJO",AC161)))</formula>
    </cfRule>
    <cfRule type="containsText" dxfId="237" priority="646" stopIfTrue="1" operator="containsText" text="OK">
      <formula>NOT(ISERROR(SEARCH("OK",AC161)))</formula>
    </cfRule>
    <cfRule type="containsText" dxfId="236" priority="647" stopIfTrue="1" operator="containsText" text="AMARILLO">
      <formula>NOT(ISERROR(SEARCH("AMARILLO",AC161)))</formula>
    </cfRule>
  </conditionalFormatting>
  <conditionalFormatting sqref="AC162">
    <cfRule type="containsText" dxfId="235" priority="644" stopIfTrue="1" operator="containsText" text="FALTA FECHA SEGUIMIENTO">
      <formula>NOT(ISERROR(SEARCH("FALTA FECHA SEGUIMIENTO",AC162)))</formula>
    </cfRule>
  </conditionalFormatting>
  <conditionalFormatting sqref="AC162">
    <cfRule type="containsText" dxfId="234" priority="641" stopIfTrue="1" operator="containsText" text="ROJO">
      <formula>NOT(ISERROR(SEARCH("ROJO",AC162)))</formula>
    </cfRule>
    <cfRule type="containsText" dxfId="233" priority="642" stopIfTrue="1" operator="containsText" text="OK">
      <formula>NOT(ISERROR(SEARCH("OK",AC162)))</formula>
    </cfRule>
    <cfRule type="containsText" dxfId="232" priority="643" stopIfTrue="1" operator="containsText" text="AMARILLO">
      <formula>NOT(ISERROR(SEARCH("AMARILLO",AC162)))</formula>
    </cfRule>
  </conditionalFormatting>
  <conditionalFormatting sqref="AC189">
    <cfRule type="containsText" dxfId="231" priority="640" stopIfTrue="1" operator="containsText" text="FALTA FECHA SEGUIMIENTO">
      <formula>NOT(ISERROR(SEARCH("FALTA FECHA SEGUIMIENTO",AC189)))</formula>
    </cfRule>
  </conditionalFormatting>
  <conditionalFormatting sqref="AC189">
    <cfRule type="containsText" dxfId="230" priority="637" stopIfTrue="1" operator="containsText" text="ROJO">
      <formula>NOT(ISERROR(SEARCH("ROJO",AC189)))</formula>
    </cfRule>
    <cfRule type="containsText" dxfId="229" priority="638" stopIfTrue="1" operator="containsText" text="OK">
      <formula>NOT(ISERROR(SEARCH("OK",AC189)))</formula>
    </cfRule>
    <cfRule type="containsText" dxfId="228" priority="639" stopIfTrue="1" operator="containsText" text="AMARILLO">
      <formula>NOT(ISERROR(SEARCH("AMARILLO",AC189)))</formula>
    </cfRule>
  </conditionalFormatting>
  <conditionalFormatting sqref="AC222">
    <cfRule type="containsText" dxfId="227" priority="636" stopIfTrue="1" operator="containsText" text="FALTA FECHA SEGUIMIENTO">
      <formula>NOT(ISERROR(SEARCH("FALTA FECHA SEGUIMIENTO",AC222)))</formula>
    </cfRule>
  </conditionalFormatting>
  <conditionalFormatting sqref="AC222">
    <cfRule type="containsText" dxfId="226" priority="633" stopIfTrue="1" operator="containsText" text="ROJO">
      <formula>NOT(ISERROR(SEARCH("ROJO",AC222)))</formula>
    </cfRule>
    <cfRule type="containsText" dxfId="225" priority="634" stopIfTrue="1" operator="containsText" text="OK">
      <formula>NOT(ISERROR(SEARCH("OK",AC222)))</formula>
    </cfRule>
    <cfRule type="containsText" dxfId="224" priority="635" stopIfTrue="1" operator="containsText" text="AMARILLO">
      <formula>NOT(ISERROR(SEARCH("AMARILLO",AC222)))</formula>
    </cfRule>
  </conditionalFormatting>
  <conditionalFormatting sqref="AC251">
    <cfRule type="containsText" dxfId="223" priority="632" stopIfTrue="1" operator="containsText" text="FALTA FECHA SEGUIMIENTO">
      <formula>NOT(ISERROR(SEARCH("FALTA FECHA SEGUIMIENTO",AC251)))</formula>
    </cfRule>
  </conditionalFormatting>
  <conditionalFormatting sqref="AC251">
    <cfRule type="containsText" dxfId="222" priority="629" stopIfTrue="1" operator="containsText" text="ROJO">
      <formula>NOT(ISERROR(SEARCH("ROJO",AC251)))</formula>
    </cfRule>
    <cfRule type="containsText" dxfId="221" priority="630" stopIfTrue="1" operator="containsText" text="OK">
      <formula>NOT(ISERROR(SEARCH("OK",AC251)))</formula>
    </cfRule>
    <cfRule type="containsText" dxfId="220" priority="631" stopIfTrue="1" operator="containsText" text="AMARILLO">
      <formula>NOT(ISERROR(SEARCH("AMARILLO",AC251)))</formula>
    </cfRule>
  </conditionalFormatting>
  <conditionalFormatting sqref="AC252">
    <cfRule type="containsText" dxfId="219" priority="628" stopIfTrue="1" operator="containsText" text="FALTA FECHA SEGUIMIENTO">
      <formula>NOT(ISERROR(SEARCH("FALTA FECHA SEGUIMIENTO",AC252)))</formula>
    </cfRule>
  </conditionalFormatting>
  <conditionalFormatting sqref="AC252">
    <cfRule type="containsText" dxfId="218" priority="625" stopIfTrue="1" operator="containsText" text="ROJO">
      <formula>NOT(ISERROR(SEARCH("ROJO",AC252)))</formula>
    </cfRule>
    <cfRule type="containsText" dxfId="217" priority="626" stopIfTrue="1" operator="containsText" text="OK">
      <formula>NOT(ISERROR(SEARCH("OK",AC252)))</formula>
    </cfRule>
    <cfRule type="containsText" dxfId="216" priority="627" stopIfTrue="1" operator="containsText" text="AMARILLO">
      <formula>NOT(ISERROR(SEARCH("AMARILLO",AC252)))</formula>
    </cfRule>
  </conditionalFormatting>
  <conditionalFormatting sqref="AC254">
    <cfRule type="containsText" dxfId="215" priority="624" stopIfTrue="1" operator="containsText" text="FALTA FECHA SEGUIMIENTO">
      <formula>NOT(ISERROR(SEARCH("FALTA FECHA SEGUIMIENTO",AC254)))</formula>
    </cfRule>
  </conditionalFormatting>
  <conditionalFormatting sqref="AC254">
    <cfRule type="containsText" dxfId="214" priority="621" stopIfTrue="1" operator="containsText" text="ROJO">
      <formula>NOT(ISERROR(SEARCH("ROJO",AC254)))</formula>
    </cfRule>
    <cfRule type="containsText" dxfId="213" priority="622" stopIfTrue="1" operator="containsText" text="OK">
      <formula>NOT(ISERROR(SEARCH("OK",AC254)))</formula>
    </cfRule>
    <cfRule type="containsText" dxfId="212" priority="623" stopIfTrue="1" operator="containsText" text="AMARILLO">
      <formula>NOT(ISERROR(SEARCH("AMARILLO",AC254)))</formula>
    </cfRule>
  </conditionalFormatting>
  <conditionalFormatting sqref="AC255">
    <cfRule type="containsText" dxfId="211" priority="620" stopIfTrue="1" operator="containsText" text="FALTA FECHA SEGUIMIENTO">
      <formula>NOT(ISERROR(SEARCH("FALTA FECHA SEGUIMIENTO",AC255)))</formula>
    </cfRule>
  </conditionalFormatting>
  <conditionalFormatting sqref="AC255">
    <cfRule type="containsText" dxfId="210" priority="617" stopIfTrue="1" operator="containsText" text="ROJO">
      <formula>NOT(ISERROR(SEARCH("ROJO",AC255)))</formula>
    </cfRule>
    <cfRule type="containsText" dxfId="209" priority="618" stopIfTrue="1" operator="containsText" text="OK">
      <formula>NOT(ISERROR(SEARCH("OK",AC255)))</formula>
    </cfRule>
    <cfRule type="containsText" dxfId="208" priority="619" stopIfTrue="1" operator="containsText" text="AMARILLO">
      <formula>NOT(ISERROR(SEARCH("AMARILLO",AC255)))</formula>
    </cfRule>
  </conditionalFormatting>
  <conditionalFormatting sqref="AC221">
    <cfRule type="containsText" dxfId="207" priority="616" stopIfTrue="1" operator="containsText" text="FALTA FECHA SEGUIMIENTO">
      <formula>NOT(ISERROR(SEARCH("FALTA FECHA SEGUIMIENTO",AC221)))</formula>
    </cfRule>
  </conditionalFormatting>
  <conditionalFormatting sqref="AC221">
    <cfRule type="containsText" dxfId="206" priority="613" stopIfTrue="1" operator="containsText" text="ROJO">
      <formula>NOT(ISERROR(SEARCH("ROJO",AC221)))</formula>
    </cfRule>
    <cfRule type="containsText" dxfId="205" priority="614" stopIfTrue="1" operator="containsText" text="OK">
      <formula>NOT(ISERROR(SEARCH("OK",AC221)))</formula>
    </cfRule>
    <cfRule type="containsText" dxfId="204" priority="615" stopIfTrue="1" operator="containsText" text="AMARILLO">
      <formula>NOT(ISERROR(SEARCH("AMARILLO",AC221)))</formula>
    </cfRule>
  </conditionalFormatting>
  <conditionalFormatting sqref="AC81">
    <cfRule type="containsText" dxfId="203" priority="612" stopIfTrue="1" operator="containsText" text="FALTA FECHA SEGUIMIENTO">
      <formula>NOT(ISERROR(SEARCH("FALTA FECHA SEGUIMIENTO",AC81)))</formula>
    </cfRule>
  </conditionalFormatting>
  <conditionalFormatting sqref="AC81">
    <cfRule type="containsText" dxfId="202" priority="609" stopIfTrue="1" operator="containsText" text="ROJO">
      <formula>NOT(ISERROR(SEARCH("ROJO",AC81)))</formula>
    </cfRule>
    <cfRule type="containsText" dxfId="201" priority="610" stopIfTrue="1" operator="containsText" text="OK">
      <formula>NOT(ISERROR(SEARCH("OK",AC81)))</formula>
    </cfRule>
    <cfRule type="containsText" dxfId="200" priority="611" stopIfTrue="1" operator="containsText" text="AMARILLO">
      <formula>NOT(ISERROR(SEARCH("AMARILLO",AC81)))</formula>
    </cfRule>
  </conditionalFormatting>
  <conditionalFormatting sqref="AC91">
    <cfRule type="containsText" dxfId="199" priority="608" stopIfTrue="1" operator="containsText" text="FALTA FECHA SEGUIMIENTO">
      <formula>NOT(ISERROR(SEARCH("FALTA FECHA SEGUIMIENTO",AC91)))</formula>
    </cfRule>
  </conditionalFormatting>
  <conditionalFormatting sqref="AC91">
    <cfRule type="containsText" dxfId="198" priority="605" stopIfTrue="1" operator="containsText" text="ROJO">
      <formula>NOT(ISERROR(SEARCH("ROJO",AC91)))</formula>
    </cfRule>
    <cfRule type="containsText" dxfId="197" priority="606" stopIfTrue="1" operator="containsText" text="OK">
      <formula>NOT(ISERROR(SEARCH("OK",AC91)))</formula>
    </cfRule>
    <cfRule type="containsText" dxfId="196" priority="607" stopIfTrue="1" operator="containsText" text="AMARILLO">
      <formula>NOT(ISERROR(SEARCH("AMARILLO",AC91)))</formula>
    </cfRule>
  </conditionalFormatting>
  <conditionalFormatting sqref="AC87">
    <cfRule type="containsText" dxfId="195" priority="604" stopIfTrue="1" operator="containsText" text="FALTA FECHA SEGUIMIENTO">
      <formula>NOT(ISERROR(SEARCH("FALTA FECHA SEGUIMIENTO",AC87)))</formula>
    </cfRule>
  </conditionalFormatting>
  <conditionalFormatting sqref="AC87">
    <cfRule type="containsText" dxfId="194" priority="601" stopIfTrue="1" operator="containsText" text="ROJO">
      <formula>NOT(ISERROR(SEARCH("ROJO",AC87)))</formula>
    </cfRule>
    <cfRule type="containsText" dxfId="193" priority="602" stopIfTrue="1" operator="containsText" text="OK">
      <formula>NOT(ISERROR(SEARCH("OK",AC87)))</formula>
    </cfRule>
    <cfRule type="containsText" dxfId="192" priority="603" stopIfTrue="1" operator="containsText" text="AMARILLO">
      <formula>NOT(ISERROR(SEARCH("AMARILLO",AC87)))</formula>
    </cfRule>
  </conditionalFormatting>
  <conditionalFormatting sqref="AC268 AC265 AC260 AC257:AC258">
    <cfRule type="containsText" dxfId="191" priority="600" stopIfTrue="1" operator="containsText" text="FALTA FECHA SEGUIMIENTO">
      <formula>NOT(ISERROR(SEARCH("FALTA FECHA SEGUIMIENTO",AC257)))</formula>
    </cfRule>
  </conditionalFormatting>
  <conditionalFormatting sqref="AC268 AC265 AC260 AC257:AC258">
    <cfRule type="containsText" dxfId="190" priority="597" stopIfTrue="1" operator="containsText" text="ROJO">
      <formula>NOT(ISERROR(SEARCH("ROJO",AC257)))</formula>
    </cfRule>
    <cfRule type="containsText" dxfId="189" priority="598" stopIfTrue="1" operator="containsText" text="OK">
      <formula>NOT(ISERROR(SEARCH("OK",AC257)))</formula>
    </cfRule>
    <cfRule type="containsText" dxfId="188" priority="599" stopIfTrue="1" operator="containsText" text="AMARILLO">
      <formula>NOT(ISERROR(SEARCH("AMARILLO",AC257)))</formula>
    </cfRule>
  </conditionalFormatting>
  <conditionalFormatting sqref="AC287 AC263">
    <cfRule type="containsText" dxfId="187" priority="596" stopIfTrue="1" operator="containsText" text="FALTA FECHA SEGUIMIENTO">
      <formula>NOT(ISERROR(SEARCH("FALTA FECHA SEGUIMIENTO",AC263)))</formula>
    </cfRule>
  </conditionalFormatting>
  <conditionalFormatting sqref="AC287 AC263">
    <cfRule type="containsText" dxfId="186" priority="593" stopIfTrue="1" operator="containsText" text="ROJO">
      <formula>NOT(ISERROR(SEARCH("ROJO",AC263)))</formula>
    </cfRule>
    <cfRule type="containsText" dxfId="185" priority="594" stopIfTrue="1" operator="containsText" text="OK">
      <formula>NOT(ISERROR(SEARCH("OK",AC263)))</formula>
    </cfRule>
    <cfRule type="containsText" dxfId="184" priority="595" stopIfTrue="1" operator="containsText" text="AMARILLO">
      <formula>NOT(ISERROR(SEARCH("AMARILLO",AC263)))</formula>
    </cfRule>
  </conditionalFormatting>
  <conditionalFormatting sqref="AC289">
    <cfRule type="containsText" dxfId="183" priority="592" stopIfTrue="1" operator="containsText" text="FALTA FECHA SEGUIMIENTO">
      <formula>NOT(ISERROR(SEARCH("FALTA FECHA SEGUIMIENTO",AC289)))</formula>
    </cfRule>
  </conditionalFormatting>
  <conditionalFormatting sqref="AC289">
    <cfRule type="containsText" dxfId="182" priority="589" stopIfTrue="1" operator="containsText" text="ROJO">
      <formula>NOT(ISERROR(SEARCH("ROJO",AC289)))</formula>
    </cfRule>
    <cfRule type="containsText" dxfId="181" priority="590" stopIfTrue="1" operator="containsText" text="OK">
      <formula>NOT(ISERROR(SEARCH("OK",AC289)))</formula>
    </cfRule>
    <cfRule type="containsText" dxfId="180" priority="591" stopIfTrue="1" operator="containsText" text="AMARILLO">
      <formula>NOT(ISERROR(SEARCH("AMARILLO",AC289)))</formula>
    </cfRule>
  </conditionalFormatting>
  <conditionalFormatting sqref="AC290:AC334">
    <cfRule type="containsText" dxfId="179" priority="588" stopIfTrue="1" operator="containsText" text="FALTA FECHA SEGUIMIENTO">
      <formula>NOT(ISERROR(SEARCH("FALTA FECHA SEGUIMIENTO",AC290)))</formula>
    </cfRule>
  </conditionalFormatting>
  <conditionalFormatting sqref="AC290:AC334">
    <cfRule type="containsText" dxfId="178" priority="585" stopIfTrue="1" operator="containsText" text="ROJO">
      <formula>NOT(ISERROR(SEARCH("ROJO",AC290)))</formula>
    </cfRule>
    <cfRule type="containsText" dxfId="177" priority="586" stopIfTrue="1" operator="containsText" text="OK">
      <formula>NOT(ISERROR(SEARCH("OK",AC290)))</formula>
    </cfRule>
    <cfRule type="containsText" dxfId="176" priority="587" stopIfTrue="1" operator="containsText" text="AMARILLO">
      <formula>NOT(ISERROR(SEARCH("AMARILLO",AC290)))</formula>
    </cfRule>
  </conditionalFormatting>
  <conditionalFormatting sqref="AC119">
    <cfRule type="containsText" dxfId="175" priority="584" stopIfTrue="1" operator="containsText" text="FALTA FECHA SEGUIMIENTO">
      <formula>NOT(ISERROR(SEARCH("FALTA FECHA SEGUIMIENTO",AC119)))</formula>
    </cfRule>
  </conditionalFormatting>
  <conditionalFormatting sqref="AC119">
    <cfRule type="containsText" dxfId="174" priority="581" stopIfTrue="1" operator="containsText" text="ROJO">
      <formula>NOT(ISERROR(SEARCH("ROJO",AC119)))</formula>
    </cfRule>
    <cfRule type="containsText" dxfId="173" priority="582" stopIfTrue="1" operator="containsText" text="OK">
      <formula>NOT(ISERROR(SEARCH("OK",AC119)))</formula>
    </cfRule>
    <cfRule type="containsText" dxfId="172" priority="583" stopIfTrue="1" operator="containsText" text="AMARILLO">
      <formula>NOT(ISERROR(SEARCH("AMARILLO",AC119)))</formula>
    </cfRule>
  </conditionalFormatting>
  <conditionalFormatting sqref="AC281">
    <cfRule type="containsText" dxfId="171" priority="580" stopIfTrue="1" operator="containsText" text="FALTA FECHA SEGUIMIENTO">
      <formula>NOT(ISERROR(SEARCH("FALTA FECHA SEGUIMIENTO",AC281)))</formula>
    </cfRule>
  </conditionalFormatting>
  <conditionalFormatting sqref="AC281">
    <cfRule type="containsText" dxfId="170" priority="577" stopIfTrue="1" operator="containsText" text="ROJO">
      <formula>NOT(ISERROR(SEARCH("ROJO",AC281)))</formula>
    </cfRule>
    <cfRule type="containsText" dxfId="169" priority="578" stopIfTrue="1" operator="containsText" text="OK">
      <formula>NOT(ISERROR(SEARCH("OK",AC281)))</formula>
    </cfRule>
    <cfRule type="containsText" dxfId="168" priority="579" stopIfTrue="1" operator="containsText" text="AMARILLO">
      <formula>NOT(ISERROR(SEARCH("AMARILLO",AC281)))</formula>
    </cfRule>
  </conditionalFormatting>
  <conditionalFormatting sqref="AC233">
    <cfRule type="containsText" dxfId="167" priority="576" stopIfTrue="1" operator="containsText" text="FALTA FECHA SEGUIMIENTO">
      <formula>NOT(ISERROR(SEARCH("FALTA FECHA SEGUIMIENTO",AC233)))</formula>
    </cfRule>
  </conditionalFormatting>
  <conditionalFormatting sqref="AC233">
    <cfRule type="containsText" dxfId="166" priority="573" stopIfTrue="1" operator="containsText" text="ROJO">
      <formula>NOT(ISERROR(SEARCH("ROJO",AC233)))</formula>
    </cfRule>
    <cfRule type="containsText" dxfId="165" priority="574" stopIfTrue="1" operator="containsText" text="OK">
      <formula>NOT(ISERROR(SEARCH("OK",AC233)))</formula>
    </cfRule>
    <cfRule type="containsText" dxfId="164" priority="575" stopIfTrue="1" operator="containsText" text="AMARILLO">
      <formula>NOT(ISERROR(SEARCH("AMARILLO",AC233)))</formula>
    </cfRule>
  </conditionalFormatting>
  <conditionalFormatting sqref="AC73">
    <cfRule type="containsText" dxfId="163" priority="572" stopIfTrue="1" operator="containsText" text="FALTA FECHA SEGUIMIENTO">
      <formula>NOT(ISERROR(SEARCH("FALTA FECHA SEGUIMIENTO",AC73)))</formula>
    </cfRule>
  </conditionalFormatting>
  <conditionalFormatting sqref="AC73">
    <cfRule type="containsText" dxfId="162" priority="569" stopIfTrue="1" operator="containsText" text="ROJO">
      <formula>NOT(ISERROR(SEARCH("ROJO",AC73)))</formula>
    </cfRule>
    <cfRule type="containsText" dxfId="161" priority="570" stopIfTrue="1" operator="containsText" text="OK">
      <formula>NOT(ISERROR(SEARCH("OK",AC73)))</formula>
    </cfRule>
    <cfRule type="containsText" dxfId="160" priority="571" stopIfTrue="1" operator="containsText" text="AMARILLO">
      <formula>NOT(ISERROR(SEARCH("AMARILLO",AC73)))</formula>
    </cfRule>
  </conditionalFormatting>
  <conditionalFormatting sqref="AC262">
    <cfRule type="containsText" dxfId="159" priority="568" stopIfTrue="1" operator="containsText" text="FALTA FECHA SEGUIMIENTO">
      <formula>NOT(ISERROR(SEARCH("FALTA FECHA SEGUIMIENTO",AC262)))</formula>
    </cfRule>
  </conditionalFormatting>
  <conditionalFormatting sqref="AC262">
    <cfRule type="containsText" dxfId="158" priority="565" stopIfTrue="1" operator="containsText" text="ROJO">
      <formula>NOT(ISERROR(SEARCH("ROJO",AC262)))</formula>
    </cfRule>
    <cfRule type="containsText" dxfId="157" priority="566" stopIfTrue="1" operator="containsText" text="OK">
      <formula>NOT(ISERROR(SEARCH("OK",AC262)))</formula>
    </cfRule>
    <cfRule type="containsText" dxfId="156" priority="567" stopIfTrue="1" operator="containsText" text="AMARILLO">
      <formula>NOT(ISERROR(SEARCH("AMARILLO",AC262)))</formula>
    </cfRule>
  </conditionalFormatting>
  <conditionalFormatting sqref="AD10:AD11 AD284:AD286 AD192:AD199 AD201:AD202 AD204:AD220 AD14:AD16 AD223:AD226 AD253 AD256 AD264 AD259 AD261 AD266:AD267 AD269:AD275 AD288 AD278:AD281 AD228:AD232 AD234:AD250">
    <cfRule type="containsText" dxfId="155" priority="492" stopIfTrue="1" operator="containsText" text="Fecha debe ser posterior a la">
      <formula>NOT(ISERROR(SEARCH("Fecha debe ser posterior a la",AD10)))</formula>
    </cfRule>
  </conditionalFormatting>
  <conditionalFormatting sqref="AD188 AD180:AD182 AD184:AD186">
    <cfRule type="containsText" dxfId="154" priority="491" stopIfTrue="1" operator="containsText" text="Fecha debe ser posterior a la">
      <formula>NOT(ISERROR(SEARCH("Fecha debe ser posterior a la",AD180)))</formula>
    </cfRule>
  </conditionalFormatting>
  <conditionalFormatting sqref="AD187">
    <cfRule type="containsText" dxfId="153" priority="490" stopIfTrue="1" operator="containsText" text="Fecha debe ser posterior a la">
      <formula>NOT(ISERROR(SEARCH("Fecha debe ser posterior a la",AD187)))</formula>
    </cfRule>
  </conditionalFormatting>
  <conditionalFormatting sqref="AD190">
    <cfRule type="containsText" dxfId="152" priority="489" stopIfTrue="1" operator="containsText" text="Fecha debe ser posterior a la">
      <formula>NOT(ISERROR(SEARCH("Fecha debe ser posterior a la",AD190)))</formula>
    </cfRule>
  </conditionalFormatting>
  <conditionalFormatting sqref="AD191">
    <cfRule type="containsText" dxfId="151" priority="488" stopIfTrue="1" operator="containsText" text="Fecha debe ser posterior a la">
      <formula>NOT(ISERROR(SEARCH("Fecha debe ser posterior a la",AD191)))</formula>
    </cfRule>
  </conditionalFormatting>
  <conditionalFormatting sqref="AD230">
    <cfRule type="containsText" dxfId="150" priority="487" stopIfTrue="1" operator="containsText" text="Fecha debe ser posterior a la">
      <formula>NOT(ISERROR(SEARCH("Fecha debe ser posterior a la",AD230)))</formula>
    </cfRule>
  </conditionalFormatting>
  <conditionalFormatting sqref="AD275">
    <cfRule type="containsText" dxfId="149" priority="486" stopIfTrue="1" operator="containsText" text="Fecha debe ser posterior a la">
      <formula>NOT(ISERROR(SEARCH("Fecha debe ser posterior a la",AD275)))</formula>
    </cfRule>
  </conditionalFormatting>
  <conditionalFormatting sqref="AD272">
    <cfRule type="containsText" dxfId="148" priority="485" stopIfTrue="1" operator="containsText" text="Fecha debe ser posterior a la">
      <formula>NOT(ISERROR(SEARCH("Fecha debe ser posterior a la",AD272)))</formula>
    </cfRule>
  </conditionalFormatting>
  <conditionalFormatting sqref="AD273">
    <cfRule type="containsText" dxfId="147" priority="484" stopIfTrue="1" operator="containsText" text="Fecha debe ser posterior a la">
      <formula>NOT(ISERROR(SEARCH("Fecha debe ser posterior a la",AD273)))</formula>
    </cfRule>
  </conditionalFormatting>
  <conditionalFormatting sqref="AD285">
    <cfRule type="containsText" dxfId="146" priority="483" stopIfTrue="1" operator="containsText" text="Fecha debe ser posterior a la">
      <formula>NOT(ISERROR(SEARCH("Fecha debe ser posterior a la",AD285)))</formula>
    </cfRule>
  </conditionalFormatting>
  <conditionalFormatting sqref="AD226">
    <cfRule type="containsText" dxfId="145" priority="482" stopIfTrue="1" operator="containsText" text="Fecha debe ser posterior a la">
      <formula>NOT(ISERROR(SEARCH("Fecha debe ser posterior a la",AD226)))</formula>
    </cfRule>
  </conditionalFormatting>
  <conditionalFormatting sqref="AD232">
    <cfRule type="containsText" dxfId="144" priority="481" stopIfTrue="1" operator="containsText" text="Fecha debe ser posterior a la">
      <formula>NOT(ISERROR(SEARCH("Fecha debe ser posterior a la",AD232)))</formula>
    </cfRule>
  </conditionalFormatting>
  <conditionalFormatting sqref="AD232">
    <cfRule type="containsText" dxfId="143" priority="480" stopIfTrue="1" operator="containsText" text="Fecha debe ser posterior a la">
      <formula>NOT(ISERROR(SEARCH("Fecha debe ser posterior a la",AD232)))</formula>
    </cfRule>
  </conditionalFormatting>
  <conditionalFormatting sqref="AD232">
    <cfRule type="containsText" dxfId="142" priority="479" stopIfTrue="1" operator="containsText" text="Fecha debe ser posterior a la">
      <formula>NOT(ISERROR(SEARCH("Fecha debe ser posterior a la",AD232)))</formula>
    </cfRule>
  </conditionalFormatting>
  <conditionalFormatting sqref="AD228">
    <cfRule type="containsText" dxfId="141" priority="478" stopIfTrue="1" operator="containsText" text="Fecha debe ser posterior a la">
      <formula>NOT(ISERROR(SEARCH("Fecha debe ser posterior a la",AD228)))</formula>
    </cfRule>
  </conditionalFormatting>
  <conditionalFormatting sqref="AD286">
    <cfRule type="containsText" dxfId="140" priority="477" stopIfTrue="1" operator="containsText" text="Fecha debe ser posterior a la">
      <formula>NOT(ISERROR(SEARCH("Fecha debe ser posterior a la",AD286)))</formula>
    </cfRule>
  </conditionalFormatting>
  <conditionalFormatting sqref="AD274">
    <cfRule type="containsText" dxfId="139" priority="476" stopIfTrue="1" operator="containsText" text="Fecha debe ser posterior a la">
      <formula>NOT(ISERROR(SEARCH("Fecha debe ser posterior a la",AD274)))</formula>
    </cfRule>
  </conditionalFormatting>
  <conditionalFormatting sqref="AD278">
    <cfRule type="containsText" dxfId="138" priority="475" stopIfTrue="1" operator="containsText" text="Fecha debe ser posterior a la">
      <formula>NOT(ISERROR(SEARCH("Fecha debe ser posterior a la",AD278)))</formula>
    </cfRule>
  </conditionalFormatting>
  <conditionalFormatting sqref="AD284">
    <cfRule type="containsText" dxfId="137" priority="474" stopIfTrue="1" operator="containsText" text="Fecha debe ser posterior a la">
      <formula>NOT(ISERROR(SEARCH("Fecha debe ser posterior a la",AD284)))</formula>
    </cfRule>
  </conditionalFormatting>
  <conditionalFormatting sqref="AD223">
    <cfRule type="containsText" dxfId="136" priority="473" stopIfTrue="1" operator="containsText" text="Fecha debe ser posterior a la">
      <formula>NOT(ISERROR(SEARCH("Fecha debe ser posterior a la",AD223)))</formula>
    </cfRule>
  </conditionalFormatting>
  <conditionalFormatting sqref="AD224">
    <cfRule type="containsText" dxfId="135" priority="472" stopIfTrue="1" operator="containsText" text="Fecha debe ser posterior a la">
      <formula>NOT(ISERROR(SEARCH("Fecha debe ser posterior a la",AD224)))</formula>
    </cfRule>
  </conditionalFormatting>
  <conditionalFormatting sqref="AD225">
    <cfRule type="containsText" dxfId="134" priority="471" stopIfTrue="1" operator="containsText" text="Fecha debe ser posterior a la">
      <formula>NOT(ISERROR(SEARCH("Fecha debe ser posterior a la",AD225)))</formula>
    </cfRule>
  </conditionalFormatting>
  <conditionalFormatting sqref="AD229">
    <cfRule type="containsText" dxfId="133" priority="470" stopIfTrue="1" operator="containsText" text="Fecha debe ser posterior a la">
      <formula>NOT(ISERROR(SEARCH("Fecha debe ser posterior a la",AD229)))</formula>
    </cfRule>
  </conditionalFormatting>
  <conditionalFormatting sqref="AD231">
    <cfRule type="containsText" dxfId="132" priority="469" stopIfTrue="1" operator="containsText" text="Fecha debe ser posterior a la">
      <formula>NOT(ISERROR(SEARCH("Fecha debe ser posterior a la",AD231)))</formula>
    </cfRule>
  </conditionalFormatting>
  <conditionalFormatting sqref="AD266">
    <cfRule type="containsText" dxfId="131" priority="468" stopIfTrue="1" operator="containsText" text="Fecha debe ser posterior a la">
      <formula>NOT(ISERROR(SEARCH("Fecha debe ser posterior a la",AD266)))</formula>
    </cfRule>
  </conditionalFormatting>
  <conditionalFormatting sqref="AD271">
    <cfRule type="containsText" dxfId="130" priority="467" stopIfTrue="1" operator="containsText" text="Fecha debe ser posterior a la">
      <formula>NOT(ISERROR(SEARCH("Fecha debe ser posterior a la",AD271)))</formula>
    </cfRule>
  </conditionalFormatting>
  <conditionalFormatting sqref="AD279">
    <cfRule type="containsText" dxfId="129" priority="466" stopIfTrue="1" operator="containsText" text="Fecha debe ser posterior a la">
      <formula>NOT(ISERROR(SEARCH("Fecha debe ser posterior a la",AD279)))</formula>
    </cfRule>
  </conditionalFormatting>
  <conditionalFormatting sqref="AD280">
    <cfRule type="containsText" dxfId="128" priority="465" stopIfTrue="1" operator="containsText" text="Fecha debe ser posterior a la">
      <formula>NOT(ISERROR(SEARCH("Fecha debe ser posterior a la",AD280)))</formula>
    </cfRule>
  </conditionalFormatting>
  <conditionalFormatting sqref="AD281">
    <cfRule type="containsText" dxfId="127" priority="464" stopIfTrue="1" operator="containsText" text="Fecha debe ser posterior a la">
      <formula>NOT(ISERROR(SEARCH("Fecha debe ser posterior a la",AD281)))</formula>
    </cfRule>
  </conditionalFormatting>
  <conditionalFormatting sqref="AD183">
    <cfRule type="containsText" dxfId="126" priority="463" stopIfTrue="1" operator="containsText" text="Fecha debe ser posterior a la">
      <formula>NOT(ISERROR(SEARCH("Fecha debe ser posterior a la",AD183)))</formula>
    </cfRule>
  </conditionalFormatting>
  <conditionalFormatting sqref="AD283">
    <cfRule type="containsText" dxfId="125" priority="462" stopIfTrue="1" operator="containsText" text="Fecha debe ser posterior a la">
      <formula>NOT(ISERROR(SEARCH("Fecha debe ser posterior a la",AD283)))</formula>
    </cfRule>
  </conditionalFormatting>
  <conditionalFormatting sqref="AD200">
    <cfRule type="containsText" dxfId="124" priority="461" stopIfTrue="1" operator="containsText" text="Fecha debe ser posterior a la">
      <formula>NOT(ISERROR(SEARCH("Fecha debe ser posterior a la",AD200)))</formula>
    </cfRule>
  </conditionalFormatting>
  <conditionalFormatting sqref="AD17 AD19:AD20 AD22:AD58 AD60:AD62 AD123:AD128 AD147:AD159 AD64:AD80 AD82:AD86 AD88:AD90 AD92:AD115 AD118 AD163:AD179 AD120:AD121 AD130:AD145">
    <cfRule type="containsText" dxfId="123" priority="460" stopIfTrue="1" operator="containsText" text="Fecha debe ser posterior a la">
      <formula>NOT(ISERROR(SEARCH("Fecha debe ser posterior a la",AD17)))</formula>
    </cfRule>
  </conditionalFormatting>
  <conditionalFormatting sqref="AD12">
    <cfRule type="containsText" dxfId="122" priority="459" stopIfTrue="1" operator="containsText" text="Fecha debe ser posterior a la">
      <formula>NOT(ISERROR(SEARCH("Fecha debe ser posterior a la",AD12)))</formula>
    </cfRule>
  </conditionalFormatting>
  <conditionalFormatting sqref="AD13">
    <cfRule type="containsText" dxfId="121" priority="458" stopIfTrue="1" operator="containsText" text="Fecha debe ser posterior a la">
      <formula>NOT(ISERROR(SEARCH("Fecha debe ser posterior a la",AD13)))</formula>
    </cfRule>
  </conditionalFormatting>
  <conditionalFormatting sqref="AD18">
    <cfRule type="containsText" dxfId="120" priority="457" stopIfTrue="1" operator="containsText" text="Fecha debe ser posterior a la">
      <formula>NOT(ISERROR(SEARCH("Fecha debe ser posterior a la",AD18)))</formula>
    </cfRule>
  </conditionalFormatting>
  <conditionalFormatting sqref="AD21">
    <cfRule type="containsText" dxfId="119" priority="456" stopIfTrue="1" operator="containsText" text="Fecha debe ser posterior a la">
      <formula>NOT(ISERROR(SEARCH("Fecha debe ser posterior a la",AD21)))</formula>
    </cfRule>
  </conditionalFormatting>
  <conditionalFormatting sqref="AD59">
    <cfRule type="containsText" dxfId="118" priority="455" stopIfTrue="1" operator="containsText" text="Fecha debe ser posterior a la">
      <formula>NOT(ISERROR(SEARCH("Fecha debe ser posterior a la",AD59)))</formula>
    </cfRule>
  </conditionalFormatting>
  <conditionalFormatting sqref="AD63">
    <cfRule type="containsText" dxfId="117" priority="454" stopIfTrue="1" operator="containsText" text="Fecha debe ser posterior a la">
      <formula>NOT(ISERROR(SEARCH("Fecha debe ser posterior a la",AD63)))</formula>
    </cfRule>
  </conditionalFormatting>
  <conditionalFormatting sqref="AD122">
    <cfRule type="containsText" dxfId="116" priority="453" stopIfTrue="1" operator="containsText" text="Fecha debe ser posterior a la">
      <formula>NOT(ISERROR(SEARCH("Fecha debe ser posterior a la",AD122)))</formula>
    </cfRule>
  </conditionalFormatting>
  <conditionalFormatting sqref="AD129">
    <cfRule type="containsText" dxfId="115" priority="452" stopIfTrue="1" operator="containsText" text="Fecha debe ser posterior a la">
      <formula>NOT(ISERROR(SEARCH("Fecha debe ser posterior a la",AD129)))</formula>
    </cfRule>
  </conditionalFormatting>
  <conditionalFormatting sqref="AD160">
    <cfRule type="containsText" dxfId="114" priority="451" stopIfTrue="1" operator="containsText" text="Fecha debe ser posterior a la">
      <formula>NOT(ISERROR(SEARCH("Fecha debe ser posterior a la",AD160)))</formula>
    </cfRule>
  </conditionalFormatting>
  <conditionalFormatting sqref="AD161">
    <cfRule type="containsText" dxfId="113" priority="450" stopIfTrue="1" operator="containsText" text="Fecha debe ser posterior a la">
      <formula>NOT(ISERROR(SEARCH("Fecha debe ser posterior a la",AD161)))</formula>
    </cfRule>
  </conditionalFormatting>
  <conditionalFormatting sqref="AD162">
    <cfRule type="containsText" dxfId="112" priority="449" stopIfTrue="1" operator="containsText" text="Fecha debe ser posterior a la">
      <formula>NOT(ISERROR(SEARCH("Fecha debe ser posterior a la",AD162)))</formula>
    </cfRule>
  </conditionalFormatting>
  <conditionalFormatting sqref="AD189">
    <cfRule type="containsText" dxfId="111" priority="448" stopIfTrue="1" operator="containsText" text="Fecha debe ser posterior a la">
      <formula>NOT(ISERROR(SEARCH("Fecha debe ser posterior a la",AD189)))</formula>
    </cfRule>
  </conditionalFormatting>
  <conditionalFormatting sqref="AD222">
    <cfRule type="containsText" dxfId="110" priority="447" stopIfTrue="1" operator="containsText" text="Fecha debe ser posterior a la">
      <formula>NOT(ISERROR(SEARCH("Fecha debe ser posterior a la",AD222)))</formula>
    </cfRule>
  </conditionalFormatting>
  <conditionalFormatting sqref="AD251">
    <cfRule type="containsText" dxfId="109" priority="446" stopIfTrue="1" operator="containsText" text="Fecha debe ser posterior a la">
      <formula>NOT(ISERROR(SEARCH("Fecha debe ser posterior a la",AD251)))</formula>
    </cfRule>
  </conditionalFormatting>
  <conditionalFormatting sqref="AD252">
    <cfRule type="containsText" dxfId="108" priority="445" stopIfTrue="1" operator="containsText" text="Fecha debe ser posterior a la">
      <formula>NOT(ISERROR(SEARCH("Fecha debe ser posterior a la",AD252)))</formula>
    </cfRule>
  </conditionalFormatting>
  <conditionalFormatting sqref="AD254">
    <cfRule type="containsText" dxfId="107" priority="444" stopIfTrue="1" operator="containsText" text="Fecha debe ser posterior a la">
      <formula>NOT(ISERROR(SEARCH("Fecha debe ser posterior a la",AD254)))</formula>
    </cfRule>
  </conditionalFormatting>
  <conditionalFormatting sqref="AD255">
    <cfRule type="containsText" dxfId="106" priority="443" stopIfTrue="1" operator="containsText" text="Fecha debe ser posterior a la">
      <formula>NOT(ISERROR(SEARCH("Fecha debe ser posterior a la",AD255)))</formula>
    </cfRule>
  </conditionalFormatting>
  <conditionalFormatting sqref="AD221">
    <cfRule type="containsText" dxfId="105" priority="442" stopIfTrue="1" operator="containsText" text="Fecha debe ser posterior a la">
      <formula>NOT(ISERROR(SEARCH("Fecha debe ser posterior a la",AD221)))</formula>
    </cfRule>
  </conditionalFormatting>
  <conditionalFormatting sqref="AD221">
    <cfRule type="containsText" dxfId="104" priority="441" stopIfTrue="1" operator="containsText" text="Fecha debe ser posterior a la">
      <formula>NOT(ISERROR(SEARCH("Fecha debe ser posterior a la",AD221)))</formula>
    </cfRule>
  </conditionalFormatting>
  <conditionalFormatting sqref="AD81">
    <cfRule type="containsText" dxfId="103" priority="440" stopIfTrue="1" operator="containsText" text="Fecha debe ser posterior a la">
      <formula>NOT(ISERROR(SEARCH("Fecha debe ser posterior a la",AD81)))</formula>
    </cfRule>
  </conditionalFormatting>
  <conditionalFormatting sqref="AD91">
    <cfRule type="containsText" dxfId="102" priority="439" stopIfTrue="1" operator="containsText" text="Fecha debe ser posterior a la">
      <formula>NOT(ISERROR(SEARCH("Fecha debe ser posterior a la",AD91)))</formula>
    </cfRule>
  </conditionalFormatting>
  <conditionalFormatting sqref="AD87">
    <cfRule type="containsText" dxfId="101" priority="438" stopIfTrue="1" operator="containsText" text="Fecha debe ser posterior a la">
      <formula>NOT(ISERROR(SEARCH("Fecha debe ser posterior a la",AD87)))</formula>
    </cfRule>
  </conditionalFormatting>
  <conditionalFormatting sqref="AD257:AD258 AD260 AD265 AD268">
    <cfRule type="containsText" dxfId="100" priority="437" stopIfTrue="1" operator="containsText" text="Fecha debe ser posterior a la">
      <formula>NOT(ISERROR(SEARCH("Fecha debe ser posterior a la",AD257)))</formula>
    </cfRule>
  </conditionalFormatting>
  <conditionalFormatting sqref="AD277 AD117">
    <cfRule type="containsText" dxfId="99" priority="436" stopIfTrue="1" operator="containsText" text="Fecha debe ser posterior a la">
      <formula>NOT(ISERROR(SEARCH("Fecha debe ser posterior a la",AD117)))</formula>
    </cfRule>
  </conditionalFormatting>
  <conditionalFormatting sqref="AD282">
    <cfRule type="containsText" dxfId="98" priority="435" stopIfTrue="1" operator="containsText" text="Fecha debe ser posterior a la">
      <formula>NOT(ISERROR(SEARCH("Fecha debe ser posterior a la",AD282)))</formula>
    </cfRule>
  </conditionalFormatting>
  <conditionalFormatting sqref="AD227">
    <cfRule type="containsText" dxfId="97" priority="434" stopIfTrue="1" operator="containsText" text="Fecha debe ser posterior a la">
      <formula>NOT(ISERROR(SEARCH("Fecha debe ser posterior a la",AD227)))</formula>
    </cfRule>
  </conditionalFormatting>
  <conditionalFormatting sqref="AD227">
    <cfRule type="containsText" dxfId="96" priority="433" stopIfTrue="1" operator="containsText" text="Fecha debe ser posterior a la">
      <formula>NOT(ISERROR(SEARCH("Fecha debe ser posterior a la",AD227)))</formula>
    </cfRule>
  </conditionalFormatting>
  <conditionalFormatting sqref="AD232">
    <cfRule type="containsText" dxfId="95" priority="432" stopIfTrue="1" operator="containsText" text="Fecha debe ser posterior a la">
      <formula>NOT(ISERROR(SEARCH("Fecha debe ser posterior a la",AD232)))</formula>
    </cfRule>
  </conditionalFormatting>
  <conditionalFormatting sqref="AD289">
    <cfRule type="containsText" dxfId="94" priority="431" stopIfTrue="1" operator="containsText" text="Fecha debe ser posterior a la">
      <formula>NOT(ISERROR(SEARCH("Fecha debe ser posterior a la",AD289)))</formula>
    </cfRule>
  </conditionalFormatting>
  <conditionalFormatting sqref="AD290:AD334">
    <cfRule type="containsText" dxfId="93" priority="430" stopIfTrue="1" operator="containsText" text="Fecha debe ser posterior a la">
      <formula>NOT(ISERROR(SEARCH("Fecha debe ser posterior a la",AD290)))</formula>
    </cfRule>
  </conditionalFormatting>
  <conditionalFormatting sqref="AD263">
    <cfRule type="containsText" dxfId="92" priority="429" stopIfTrue="1" operator="containsText" text="Fecha debe ser posterior a la">
      <formula>NOT(ISERROR(SEARCH("Fecha debe ser posterior a la",AD263)))</formula>
    </cfRule>
  </conditionalFormatting>
  <conditionalFormatting sqref="AD287">
    <cfRule type="containsText" dxfId="91" priority="428" stopIfTrue="1" operator="containsText" text="Fecha debe ser posterior a la">
      <formula>NOT(ISERROR(SEARCH("Fecha debe ser posterior a la",AD287)))</formula>
    </cfRule>
  </conditionalFormatting>
  <conditionalFormatting sqref="AD119">
    <cfRule type="containsText" dxfId="90" priority="427" stopIfTrue="1" operator="containsText" text="Fecha debe ser posterior a la">
      <formula>NOT(ISERROR(SEARCH("Fecha debe ser posterior a la",AD119)))</formula>
    </cfRule>
  </conditionalFormatting>
  <conditionalFormatting sqref="AD116">
    <cfRule type="containsText" dxfId="89" priority="426" stopIfTrue="1" operator="containsText" text="Fecha debe ser posterior a la">
      <formula>NOT(ISERROR(SEARCH("Fecha debe ser posterior a la",AD116)))</formula>
    </cfRule>
  </conditionalFormatting>
  <conditionalFormatting sqref="AD276">
    <cfRule type="containsText" dxfId="88" priority="425" stopIfTrue="1" operator="containsText" text="Fecha debe ser posterior a la">
      <formula>NOT(ISERROR(SEARCH("Fecha debe ser posterior a la",AD276)))</formula>
    </cfRule>
  </conditionalFormatting>
  <conditionalFormatting sqref="AD203">
    <cfRule type="containsText" dxfId="87" priority="424" stopIfTrue="1" operator="containsText" text="Fecha debe ser posterior a la">
      <formula>NOT(ISERROR(SEARCH("Fecha debe ser posterior a la",AD203)))</formula>
    </cfRule>
  </conditionalFormatting>
  <conditionalFormatting sqref="AD262">
    <cfRule type="containsText" dxfId="86" priority="423" stopIfTrue="1" operator="containsText" text="Fecha debe ser posterior a la">
      <formula>NOT(ISERROR(SEARCH("Fecha debe ser posterior a la",AD262)))</formula>
    </cfRule>
  </conditionalFormatting>
  <conditionalFormatting sqref="AD146">
    <cfRule type="containsText" dxfId="85" priority="422" stopIfTrue="1" operator="containsText" text="Fecha debe ser posterior a la">
      <formula>NOT(ISERROR(SEARCH("Fecha debe ser posterior a la",AD146)))</formula>
    </cfRule>
  </conditionalFormatting>
  <conditionalFormatting sqref="AD233">
    <cfRule type="containsText" dxfId="84" priority="421" stopIfTrue="1" operator="containsText" text="Fecha debe ser posterior a la">
      <formula>NOT(ISERROR(SEARCH("Fecha debe ser posterior a la",AD233)))</formula>
    </cfRule>
  </conditionalFormatting>
  <conditionalFormatting sqref="AF10:AF20 AF22:AF33 AF35:AF118 AF212:AF288 AF120:AF174">
    <cfRule type="containsText" dxfId="83" priority="293" stopIfTrue="1" operator="containsText" text="Cumplida">
      <formula>NOT(ISERROR(SEARCH("Cumplida",AF10)))</formula>
    </cfRule>
    <cfRule type="containsText" dxfId="82" priority="294" stopIfTrue="1" operator="containsText" text="Pendiente">
      <formula>NOT(ISERROR(SEARCH("Pendiente",AF10)))</formula>
    </cfRule>
  </conditionalFormatting>
  <conditionalFormatting sqref="AF175:AF176 AF178">
    <cfRule type="containsText" dxfId="81" priority="291" stopIfTrue="1" operator="containsText" text="Cumplida">
      <formula>NOT(ISERROR(SEARCH("Cumplida",AF175)))</formula>
    </cfRule>
    <cfRule type="containsText" dxfId="80" priority="292" stopIfTrue="1" operator="containsText" text="Pendiente">
      <formula>NOT(ISERROR(SEARCH("Pendiente",AF175)))</formula>
    </cfRule>
  </conditionalFormatting>
  <conditionalFormatting sqref="AF179">
    <cfRule type="containsText" dxfId="79" priority="289" stopIfTrue="1" operator="containsText" text="Cumplida">
      <formula>NOT(ISERROR(SEARCH("Cumplida",AF179)))</formula>
    </cfRule>
    <cfRule type="containsText" dxfId="78" priority="290" stopIfTrue="1" operator="containsText" text="Pendiente">
      <formula>NOT(ISERROR(SEARCH("Pendiente",AF179)))</formula>
    </cfRule>
  </conditionalFormatting>
  <conditionalFormatting sqref="AF188 AF180:AF183 AF186">
    <cfRule type="containsText" dxfId="77" priority="287" stopIfTrue="1" operator="containsText" text="Cumplida">
      <formula>NOT(ISERROR(SEARCH("Cumplida",AF180)))</formula>
    </cfRule>
    <cfRule type="containsText" dxfId="76" priority="288" stopIfTrue="1" operator="containsText" text="Pendiente">
      <formula>NOT(ISERROR(SEARCH("Pendiente",AF180)))</formula>
    </cfRule>
  </conditionalFormatting>
  <conditionalFormatting sqref="AF187">
    <cfRule type="containsText" dxfId="75" priority="285" stopIfTrue="1" operator="containsText" text="Cumplida">
      <formula>NOT(ISERROR(SEARCH("Cumplida",AF187)))</formula>
    </cfRule>
    <cfRule type="containsText" dxfId="74" priority="286" stopIfTrue="1" operator="containsText" text="Pendiente">
      <formula>NOT(ISERROR(SEARCH("Pendiente",AF187)))</formula>
    </cfRule>
  </conditionalFormatting>
  <conditionalFormatting sqref="AF189">
    <cfRule type="containsText" dxfId="73" priority="283" stopIfTrue="1" operator="containsText" text="Cumplida">
      <formula>NOT(ISERROR(SEARCH("Cumplida",AF189)))</formula>
    </cfRule>
    <cfRule type="containsText" dxfId="72" priority="284" stopIfTrue="1" operator="containsText" text="Pendiente">
      <formula>NOT(ISERROR(SEARCH("Pendiente",AF189)))</formula>
    </cfRule>
  </conditionalFormatting>
  <conditionalFormatting sqref="AF190">
    <cfRule type="containsText" dxfId="71" priority="281" stopIfTrue="1" operator="containsText" text="Cumplida">
      <formula>NOT(ISERROR(SEARCH("Cumplida",AF190)))</formula>
    </cfRule>
    <cfRule type="containsText" dxfId="70" priority="282" stopIfTrue="1" operator="containsText" text="Pendiente">
      <formula>NOT(ISERROR(SEARCH("Pendiente",AF190)))</formula>
    </cfRule>
  </conditionalFormatting>
  <conditionalFormatting sqref="AF191:AF200 AF202:AF207">
    <cfRule type="containsText" dxfId="69" priority="279" stopIfTrue="1" operator="containsText" text="Cumplida">
      <formula>NOT(ISERROR(SEARCH("Cumplida",AF191)))</formula>
    </cfRule>
    <cfRule type="containsText" dxfId="68" priority="280" stopIfTrue="1" operator="containsText" text="Pendiente">
      <formula>NOT(ISERROR(SEARCH("Pendiente",AF191)))</formula>
    </cfRule>
  </conditionalFormatting>
  <conditionalFormatting sqref="AF21">
    <cfRule type="containsText" dxfId="67" priority="277" stopIfTrue="1" operator="containsText" text="Cumplida">
      <formula>NOT(ISERROR(SEARCH("Cumplida",AF21)))</formula>
    </cfRule>
    <cfRule type="containsText" dxfId="66" priority="278" stopIfTrue="1" operator="containsText" text="Pendiente">
      <formula>NOT(ISERROR(SEARCH("Pendiente",AF21)))</formula>
    </cfRule>
  </conditionalFormatting>
  <conditionalFormatting sqref="AF211">
    <cfRule type="containsText" dxfId="65" priority="275" stopIfTrue="1" operator="containsText" text="Cumplida">
      <formula>NOT(ISERROR(SEARCH("Cumplida",AF211)))</formula>
    </cfRule>
    <cfRule type="containsText" dxfId="64" priority="276" stopIfTrue="1" operator="containsText" text="Pendiente">
      <formula>NOT(ISERROR(SEARCH("Pendiente",AF211)))</formula>
    </cfRule>
  </conditionalFormatting>
  <conditionalFormatting sqref="AF34">
    <cfRule type="containsText" dxfId="63" priority="273" stopIfTrue="1" operator="containsText" text="Cumplida">
      <formula>NOT(ISERROR(SEARCH("Cumplida",AF34)))</formula>
    </cfRule>
    <cfRule type="containsText" dxfId="62" priority="274" stopIfTrue="1" operator="containsText" text="Pendiente">
      <formula>NOT(ISERROR(SEARCH("Pendiente",AF34)))</formula>
    </cfRule>
  </conditionalFormatting>
  <conditionalFormatting sqref="AF177">
    <cfRule type="containsText" dxfId="61" priority="271" stopIfTrue="1" operator="containsText" text="Cumplida">
      <formula>NOT(ISERROR(SEARCH("Cumplida",AF177)))</formula>
    </cfRule>
    <cfRule type="containsText" dxfId="60" priority="272" stopIfTrue="1" operator="containsText" text="Pendiente">
      <formula>NOT(ISERROR(SEARCH("Pendiente",AF177)))</formula>
    </cfRule>
  </conditionalFormatting>
  <conditionalFormatting sqref="AF184">
    <cfRule type="containsText" dxfId="59" priority="269" stopIfTrue="1" operator="containsText" text="Cumplida">
      <formula>NOT(ISERROR(SEARCH("Cumplida",AF184)))</formula>
    </cfRule>
    <cfRule type="containsText" dxfId="58" priority="270" stopIfTrue="1" operator="containsText" text="Pendiente">
      <formula>NOT(ISERROR(SEARCH("Pendiente",AF184)))</formula>
    </cfRule>
  </conditionalFormatting>
  <conditionalFormatting sqref="AF185">
    <cfRule type="containsText" dxfId="57" priority="267" stopIfTrue="1" operator="containsText" text="Cumplida">
      <formula>NOT(ISERROR(SEARCH("Cumplida",AF185)))</formula>
    </cfRule>
    <cfRule type="containsText" dxfId="56" priority="268" stopIfTrue="1" operator="containsText" text="Pendiente">
      <formula>NOT(ISERROR(SEARCH("Pendiente",AF185)))</formula>
    </cfRule>
  </conditionalFormatting>
  <conditionalFormatting sqref="AF201">
    <cfRule type="containsText" dxfId="55" priority="265" stopIfTrue="1" operator="containsText" text="Cumplida">
      <formula>NOT(ISERROR(SEARCH("Cumplida",AF201)))</formula>
    </cfRule>
    <cfRule type="containsText" dxfId="54" priority="266" stopIfTrue="1" operator="containsText" text="Pendiente">
      <formula>NOT(ISERROR(SEARCH("Pendiente",AF201)))</formula>
    </cfRule>
  </conditionalFormatting>
  <conditionalFormatting sqref="AF208">
    <cfRule type="containsText" dxfId="53" priority="263" stopIfTrue="1" operator="containsText" text="Cumplida">
      <formula>NOT(ISERROR(SEARCH("Cumplida",AF208)))</formula>
    </cfRule>
    <cfRule type="containsText" dxfId="52" priority="264" stopIfTrue="1" operator="containsText" text="Pendiente">
      <formula>NOT(ISERROR(SEARCH("Pendiente",AF208)))</formula>
    </cfRule>
  </conditionalFormatting>
  <conditionalFormatting sqref="AF209">
    <cfRule type="containsText" dxfId="51" priority="261" stopIfTrue="1" operator="containsText" text="Cumplida">
      <formula>NOT(ISERROR(SEARCH("Cumplida",AF209)))</formula>
    </cfRule>
    <cfRule type="containsText" dxfId="50" priority="262" stopIfTrue="1" operator="containsText" text="Pendiente">
      <formula>NOT(ISERROR(SEARCH("Pendiente",AF209)))</formula>
    </cfRule>
  </conditionalFormatting>
  <conditionalFormatting sqref="AF210">
    <cfRule type="containsText" dxfId="49" priority="259" stopIfTrue="1" operator="containsText" text="Cumplida">
      <formula>NOT(ISERROR(SEARCH("Cumplida",AF210)))</formula>
    </cfRule>
    <cfRule type="containsText" dxfId="48" priority="260" stopIfTrue="1" operator="containsText" text="Pendiente">
      <formula>NOT(ISERROR(SEARCH("Pendiente",AF210)))</formula>
    </cfRule>
  </conditionalFormatting>
  <conditionalFormatting sqref="AF289">
    <cfRule type="containsText" dxfId="47" priority="257" stopIfTrue="1" operator="containsText" text="Cumplida">
      <formula>NOT(ISERROR(SEARCH("Cumplida",AF289)))</formula>
    </cfRule>
    <cfRule type="containsText" dxfId="46" priority="258" stopIfTrue="1" operator="containsText" text="Pendiente">
      <formula>NOT(ISERROR(SEARCH("Pendiente",AF289)))</formula>
    </cfRule>
  </conditionalFormatting>
  <conditionalFormatting sqref="AF290:AF334">
    <cfRule type="containsText" dxfId="45" priority="255" stopIfTrue="1" operator="containsText" text="Cumplida">
      <formula>NOT(ISERROR(SEARCH("Cumplida",AF290)))</formula>
    </cfRule>
    <cfRule type="containsText" dxfId="44" priority="256" stopIfTrue="1" operator="containsText" text="Pendiente">
      <formula>NOT(ISERROR(SEARCH("Pendiente",AF290)))</formula>
    </cfRule>
  </conditionalFormatting>
  <conditionalFormatting sqref="AF119">
    <cfRule type="containsText" dxfId="43" priority="253" stopIfTrue="1" operator="containsText" text="Cumplida">
      <formula>NOT(ISERROR(SEARCH("Cumplida",AF119)))</formula>
    </cfRule>
    <cfRule type="containsText" dxfId="42" priority="254" stopIfTrue="1" operator="containsText" text="Pendiente">
      <formula>NOT(ISERROR(SEARCH("Pendiente",AF119)))</formula>
    </cfRule>
  </conditionalFormatting>
  <conditionalFormatting sqref="AH192:AH200 AH202:AH207 AH22:AH33 AH35:AH118 AH10:AH20 AH220:AH288 AH120:AH174">
    <cfRule type="cellIs" priority="61" operator="equal">
      <formula>" "</formula>
    </cfRule>
  </conditionalFormatting>
  <conditionalFormatting sqref="AH192:AH200 AH202:AH207 AH22:AH33 AH35:AH118 AH10:AH20 AH220:AH288 AH120:AH174">
    <cfRule type="containsText" dxfId="41" priority="62" stopIfTrue="1" operator="containsText" text="Cerrado">
      <formula>NOT(ISERROR(SEARCH("Cerrado",AH10)))</formula>
    </cfRule>
    <cfRule type="containsText" dxfId="40" priority="63" stopIfTrue="1" operator="containsText" text="Abierto">
      <formula>NOT(ISERROR(SEARCH("Abierto",AH10)))</formula>
    </cfRule>
  </conditionalFormatting>
  <conditionalFormatting sqref="AH175:AH176 AH178">
    <cfRule type="cellIs" priority="58" operator="equal">
      <formula>" "</formula>
    </cfRule>
  </conditionalFormatting>
  <conditionalFormatting sqref="AH175:AH176 AH178">
    <cfRule type="containsText" dxfId="39" priority="59" stopIfTrue="1" operator="containsText" text="Cerrado">
      <formula>NOT(ISERROR(SEARCH("Cerrado",AH175)))</formula>
    </cfRule>
    <cfRule type="containsText" dxfId="38" priority="60" stopIfTrue="1" operator="containsText" text="Abierto">
      <formula>NOT(ISERROR(SEARCH("Abierto",AH175)))</formula>
    </cfRule>
  </conditionalFormatting>
  <conditionalFormatting sqref="AH179">
    <cfRule type="cellIs" priority="55" operator="equal">
      <formula>" "</formula>
    </cfRule>
  </conditionalFormatting>
  <conditionalFormatting sqref="AH179">
    <cfRule type="containsText" dxfId="37" priority="56" stopIfTrue="1" operator="containsText" text="Cerrado">
      <formula>NOT(ISERROR(SEARCH("Cerrado",AH179)))</formula>
    </cfRule>
    <cfRule type="containsText" dxfId="36" priority="57" stopIfTrue="1" operator="containsText" text="Abierto">
      <formula>NOT(ISERROR(SEARCH("Abierto",AH179)))</formula>
    </cfRule>
  </conditionalFormatting>
  <conditionalFormatting sqref="AH180:AH183 AH188 AH186">
    <cfRule type="cellIs" priority="52" operator="equal">
      <formula>" "</formula>
    </cfRule>
  </conditionalFormatting>
  <conditionalFormatting sqref="AH180:AH183 AH188 AH186">
    <cfRule type="containsText" dxfId="35" priority="53" stopIfTrue="1" operator="containsText" text="Cerrado">
      <formula>NOT(ISERROR(SEARCH("Cerrado",AH180)))</formula>
    </cfRule>
    <cfRule type="containsText" dxfId="34" priority="54" stopIfTrue="1" operator="containsText" text="Abierto">
      <formula>NOT(ISERROR(SEARCH("Abierto",AH180)))</formula>
    </cfRule>
  </conditionalFormatting>
  <conditionalFormatting sqref="AH187">
    <cfRule type="cellIs" priority="49" operator="equal">
      <formula>" "</formula>
    </cfRule>
  </conditionalFormatting>
  <conditionalFormatting sqref="AH187">
    <cfRule type="containsText" dxfId="33" priority="50" stopIfTrue="1" operator="containsText" text="Cerrado">
      <formula>NOT(ISERROR(SEARCH("Cerrado",AH187)))</formula>
    </cfRule>
    <cfRule type="containsText" dxfId="32" priority="51" stopIfTrue="1" operator="containsText" text="Abierto">
      <formula>NOT(ISERROR(SEARCH("Abierto",AH187)))</formula>
    </cfRule>
  </conditionalFormatting>
  <conditionalFormatting sqref="AH189">
    <cfRule type="cellIs" priority="46" operator="equal">
      <formula>" "</formula>
    </cfRule>
  </conditionalFormatting>
  <conditionalFormatting sqref="AH189">
    <cfRule type="containsText" dxfId="31" priority="47" stopIfTrue="1" operator="containsText" text="Cerrado">
      <formula>NOT(ISERROR(SEARCH("Cerrado",AH189)))</formula>
    </cfRule>
    <cfRule type="containsText" dxfId="30" priority="48" stopIfTrue="1" operator="containsText" text="Abierto">
      <formula>NOT(ISERROR(SEARCH("Abierto",AH189)))</formula>
    </cfRule>
  </conditionalFormatting>
  <conditionalFormatting sqref="AH190">
    <cfRule type="cellIs" priority="43" operator="equal">
      <formula>" "</formula>
    </cfRule>
  </conditionalFormatting>
  <conditionalFormatting sqref="AH190">
    <cfRule type="containsText" dxfId="29" priority="44" stopIfTrue="1" operator="containsText" text="Cerrado">
      <formula>NOT(ISERROR(SEARCH("Cerrado",AH190)))</formula>
    </cfRule>
    <cfRule type="containsText" dxfId="28" priority="45" stopIfTrue="1" operator="containsText" text="Abierto">
      <formula>NOT(ISERROR(SEARCH("Abierto",AH190)))</formula>
    </cfRule>
  </conditionalFormatting>
  <conditionalFormatting sqref="AH191">
    <cfRule type="cellIs" priority="40" operator="equal">
      <formula>" "</formula>
    </cfRule>
  </conditionalFormatting>
  <conditionalFormatting sqref="AH191">
    <cfRule type="containsText" dxfId="27" priority="41" stopIfTrue="1" operator="containsText" text="Cerrado">
      <formula>NOT(ISERROR(SEARCH("Cerrado",AH191)))</formula>
    </cfRule>
    <cfRule type="containsText" dxfId="26" priority="42" stopIfTrue="1" operator="containsText" text="Abierto">
      <formula>NOT(ISERROR(SEARCH("Abierto",AH191)))</formula>
    </cfRule>
  </conditionalFormatting>
  <conditionalFormatting sqref="AH21">
    <cfRule type="cellIs" priority="37" operator="equal">
      <formula>" "</formula>
    </cfRule>
  </conditionalFormatting>
  <conditionalFormatting sqref="AH21">
    <cfRule type="containsText" dxfId="25" priority="38" stopIfTrue="1" operator="containsText" text="Cerrado">
      <formula>NOT(ISERROR(SEARCH("Cerrado",AH21)))</formula>
    </cfRule>
    <cfRule type="containsText" dxfId="24" priority="39" stopIfTrue="1" operator="containsText" text="Abierto">
      <formula>NOT(ISERROR(SEARCH("Abierto",AH21)))</formula>
    </cfRule>
  </conditionalFormatting>
  <conditionalFormatting sqref="AH212:AH215 AH217:AH218">
    <cfRule type="cellIs" priority="34" operator="equal">
      <formula>" "</formula>
    </cfRule>
  </conditionalFormatting>
  <conditionalFormatting sqref="AH212:AH215 AH217:AH218">
    <cfRule type="containsText" dxfId="23" priority="35" stopIfTrue="1" operator="containsText" text="Cerrado">
      <formula>NOT(ISERROR(SEARCH("Cerrado",AH212)))</formula>
    </cfRule>
    <cfRule type="containsText" dxfId="22" priority="36" stopIfTrue="1" operator="containsText" text="Abierto">
      <formula>NOT(ISERROR(SEARCH("Abierto",AH212)))</formula>
    </cfRule>
  </conditionalFormatting>
  <conditionalFormatting sqref="AH34">
    <cfRule type="cellIs" priority="31" operator="equal">
      <formula>" "</formula>
    </cfRule>
  </conditionalFormatting>
  <conditionalFormatting sqref="AH34">
    <cfRule type="containsText" dxfId="21" priority="32" stopIfTrue="1" operator="containsText" text="Cerrado">
      <formula>NOT(ISERROR(SEARCH("Cerrado",AH34)))</formula>
    </cfRule>
    <cfRule type="containsText" dxfId="20" priority="33" stopIfTrue="1" operator="containsText" text="Abierto">
      <formula>NOT(ISERROR(SEARCH("Abierto",AH34)))</formula>
    </cfRule>
  </conditionalFormatting>
  <conditionalFormatting sqref="AH177">
    <cfRule type="cellIs" priority="28" operator="equal">
      <formula>" "</formula>
    </cfRule>
  </conditionalFormatting>
  <conditionalFormatting sqref="AH177">
    <cfRule type="containsText" dxfId="19" priority="29" stopIfTrue="1" operator="containsText" text="Cerrado">
      <formula>NOT(ISERROR(SEARCH("Cerrado",AH177)))</formula>
    </cfRule>
    <cfRule type="containsText" dxfId="18" priority="30" stopIfTrue="1" operator="containsText" text="Abierto">
      <formula>NOT(ISERROR(SEARCH("Abierto",AH177)))</formula>
    </cfRule>
  </conditionalFormatting>
  <conditionalFormatting sqref="AH184">
    <cfRule type="cellIs" priority="25" operator="equal">
      <formula>" "</formula>
    </cfRule>
  </conditionalFormatting>
  <conditionalFormatting sqref="AH184">
    <cfRule type="containsText" dxfId="17" priority="26" stopIfTrue="1" operator="containsText" text="Cerrado">
      <formula>NOT(ISERROR(SEARCH("Cerrado",AH184)))</formula>
    </cfRule>
    <cfRule type="containsText" dxfId="16" priority="27" stopIfTrue="1" operator="containsText" text="Abierto">
      <formula>NOT(ISERROR(SEARCH("Abierto",AH184)))</formula>
    </cfRule>
  </conditionalFormatting>
  <conditionalFormatting sqref="AH185">
    <cfRule type="cellIs" priority="22" operator="equal">
      <formula>" "</formula>
    </cfRule>
  </conditionalFormatting>
  <conditionalFormatting sqref="AH185">
    <cfRule type="containsText" dxfId="15" priority="23" stopIfTrue="1" operator="containsText" text="Cerrado">
      <formula>NOT(ISERROR(SEARCH("Cerrado",AH185)))</formula>
    </cfRule>
    <cfRule type="containsText" dxfId="14" priority="24" stopIfTrue="1" operator="containsText" text="Abierto">
      <formula>NOT(ISERROR(SEARCH("Abierto",AH185)))</formula>
    </cfRule>
  </conditionalFormatting>
  <conditionalFormatting sqref="AH201">
    <cfRule type="cellIs" priority="19" operator="equal">
      <formula>" "</formula>
    </cfRule>
  </conditionalFormatting>
  <conditionalFormatting sqref="AH201">
    <cfRule type="containsText" dxfId="13" priority="20" stopIfTrue="1" operator="containsText" text="Cerrado">
      <formula>NOT(ISERROR(SEARCH("Cerrado",AH201)))</formula>
    </cfRule>
    <cfRule type="containsText" dxfId="12" priority="21" stopIfTrue="1" operator="containsText" text="Abierto">
      <formula>NOT(ISERROR(SEARCH("Abierto",AH201)))</formula>
    </cfRule>
  </conditionalFormatting>
  <conditionalFormatting sqref="AH208">
    <cfRule type="cellIs" priority="16" operator="equal">
      <formula>" "</formula>
    </cfRule>
  </conditionalFormatting>
  <conditionalFormatting sqref="AH208">
    <cfRule type="containsText" dxfId="11" priority="17" stopIfTrue="1" operator="containsText" text="Cerrado">
      <formula>NOT(ISERROR(SEARCH("Cerrado",AH208)))</formula>
    </cfRule>
    <cfRule type="containsText" dxfId="10" priority="18" stopIfTrue="1" operator="containsText" text="Abierto">
      <formula>NOT(ISERROR(SEARCH("Abierto",AH208)))</formula>
    </cfRule>
  </conditionalFormatting>
  <conditionalFormatting sqref="AH209">
    <cfRule type="cellIs" priority="13" operator="equal">
      <formula>" "</formula>
    </cfRule>
  </conditionalFormatting>
  <conditionalFormatting sqref="AH209">
    <cfRule type="containsText" dxfId="9" priority="14" stopIfTrue="1" operator="containsText" text="Cerrado">
      <formula>NOT(ISERROR(SEARCH("Cerrado",AH209)))</formula>
    </cfRule>
    <cfRule type="containsText" dxfId="8" priority="15" stopIfTrue="1" operator="containsText" text="Abierto">
      <formula>NOT(ISERROR(SEARCH("Abierto",AH209)))</formula>
    </cfRule>
  </conditionalFormatting>
  <conditionalFormatting sqref="AH210:AH211 AH216 AH219">
    <cfRule type="cellIs" priority="10" operator="equal">
      <formula>" "</formula>
    </cfRule>
  </conditionalFormatting>
  <conditionalFormatting sqref="AH210:AH211 AH216 AH219">
    <cfRule type="containsText" dxfId="7" priority="11" stopIfTrue="1" operator="containsText" text="Cerrado">
      <formula>NOT(ISERROR(SEARCH("Cerrado",AH210)))</formula>
    </cfRule>
    <cfRule type="containsText" dxfId="6" priority="12" stopIfTrue="1" operator="containsText" text="Abierto">
      <formula>NOT(ISERROR(SEARCH("Abierto",AH210)))</formula>
    </cfRule>
  </conditionalFormatting>
  <conditionalFormatting sqref="AH289">
    <cfRule type="cellIs" priority="7" operator="equal">
      <formula>" "</formula>
    </cfRule>
  </conditionalFormatting>
  <conditionalFormatting sqref="AH289">
    <cfRule type="containsText" dxfId="5" priority="8" stopIfTrue="1" operator="containsText" text="Cerrado">
      <formula>NOT(ISERROR(SEARCH("Cerrado",AH289)))</formula>
    </cfRule>
    <cfRule type="containsText" dxfId="4" priority="9" stopIfTrue="1" operator="containsText" text="Abierto">
      <formula>NOT(ISERROR(SEARCH("Abierto",AH289)))</formula>
    </cfRule>
  </conditionalFormatting>
  <conditionalFormatting sqref="AH290:AH334">
    <cfRule type="cellIs" priority="4" operator="equal">
      <formula>" "</formula>
    </cfRule>
  </conditionalFormatting>
  <conditionalFormatting sqref="AH290:AH334">
    <cfRule type="containsText" dxfId="3" priority="5" stopIfTrue="1" operator="containsText" text="Cerrado">
      <formula>NOT(ISERROR(SEARCH("Cerrado",AH290)))</formula>
    </cfRule>
    <cfRule type="containsText" dxfId="2" priority="6" stopIfTrue="1" operator="containsText" text="Abierto">
      <formula>NOT(ISERROR(SEARCH("Abierto",AH290)))</formula>
    </cfRule>
  </conditionalFormatting>
  <conditionalFormatting sqref="AH119">
    <cfRule type="cellIs" priority="1" operator="equal">
      <formula>" "</formula>
    </cfRule>
  </conditionalFormatting>
  <conditionalFormatting sqref="AH119">
    <cfRule type="containsText" dxfId="1" priority="2" stopIfTrue="1" operator="containsText" text="Cerrado">
      <formula>NOT(ISERROR(SEARCH("Cerrado",AH119)))</formula>
    </cfRule>
    <cfRule type="containsText" dxfId="0" priority="3" stopIfTrue="1" operator="containsText" text="Abierto">
      <formula>NOT(ISERROR(SEARCH("Abierto",AH119)))</formula>
    </cfRule>
  </conditionalFormatting>
  <dataValidations count="9">
    <dataValidation type="list" allowBlank="1" showInputMessage="1" showErrorMessage="1" sqref="C287 C282:C283 C276:C277 C258 C263:C265 C267:C270 N287 N267:N269 N282:N283 N276:N277 N265">
      <formula1>#REF!</formula1>
    </dataValidation>
    <dataValidation type="date" operator="greaterThan" allowBlank="1" showInputMessage="1" showErrorMessage="1" sqref="B212:B334 B10:B179 E212:E334 E10:E179">
      <formula1>36892</formula1>
    </dataValidation>
    <dataValidation type="textLength" allowBlank="1" showInputMessage="1" showErrorMessage="1" error="Escriba un texto " promptTitle="Cualquier contenido" sqref="F35:F44">
      <formula1>0</formula1>
      <formula2>3500</formula2>
    </dataValidation>
    <dataValidation type="list" allowBlank="1" showInputMessage="1" showErrorMessage="1" sqref="N122:N171 N175:N255 N11:N25">
      <formula1>$C$22:$C$32</formula1>
    </dataValidation>
    <dataValidation type="date" operator="greaterThan" allowBlank="1" showInputMessage="1" showErrorMessage="1" error="Fecha debe ser posterior a la del hallazgo (Columna E)" sqref="O212:O255">
      <formula1>XEO212</formula1>
    </dataValidation>
    <dataValidation type="date" operator="notEqual" allowBlank="1" showInputMessage="1" showErrorMessage="1" errorTitle="Entrada no válida" error="Por favor escriba una fecha válida (AAAA/MM/DD)" promptTitle="Ingrese una fecha (AAAA/MM/DD)" sqref="O46:P47 O49">
      <formula1>-99</formula1>
    </dataValidation>
    <dataValidation type="date" operator="greaterThan" allowBlank="1" showInputMessage="1" showErrorMessage="1" error="Fecha debe ser posterior a la de inicio (Columna U)" sqref="P26:P33 P51:P122 P172:P174 P212:P269 P271:P334">
      <formula1>O26</formula1>
    </dataValidation>
    <dataValidation type="date" operator="greaterThan" allowBlank="1" showInputMessage="1" showErrorMessage="1" error="Fecha debe ser posterior a la del hallazgo (Columna E)" sqref="O256:O269 O26:O33 O51:O122 O172:O174 O10 O271:O334">
      <formula1>E10</formula1>
    </dataValidation>
    <dataValidation type="date" operator="greaterThan" allowBlank="1" showInputMessage="1" showErrorMessage="1" error="Fecha debe ser posterior a la de inicio (Columna U)" sqref="X10:X334">
      <formula1>XEK10</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6">
        <x14:dataValidation type="list" allowBlank="1" showInputMessage="1" showErrorMessage="1">
          <x14:formula1>
            <xm:f>#REF!</xm:f>
          </x14:formula1>
          <xm:sqref>H10:H334</xm:sqref>
        </x14:dataValidation>
        <x14:dataValidation type="list" allowBlank="1" showInputMessage="1" showErrorMessage="1">
          <x14:formula1>
            <xm:f>[1]Datos!#REF!</xm:f>
          </x14:formula1>
          <xm:sqref>C51:C54 C26:C27 C30:C33 C172:C174 C59:C121 N104:N121 N75:N102 N59 N63 N26:N27 N51:N54 N30:N33</xm:sqref>
        </x14:dataValidation>
        <x14:dataValidation type="list" allowBlank="1" showInputMessage="1" showErrorMessage="1">
          <x14:formula1>
            <xm:f>[3]Datos!#REF!</xm:f>
          </x14:formula1>
          <xm:sqref>C262 N259 N262 N270 N264</xm:sqref>
        </x14:dataValidation>
        <x14:dataValidation type="list" allowBlank="1" showInputMessage="1" showErrorMessage="1">
          <x14:formula1>
            <xm:f>[4]Datos!#REF!</xm:f>
          </x14:formula1>
          <xm:sqref>C259:C261 C28:C29 C55:C58 C257 N260:N261 N28:N29 N55:N58 N103 N60:N62 N257:N258 N64:N74 N172:N174</xm:sqref>
        </x14:dataValidation>
        <x14:dataValidation type="list" allowBlank="1" showInputMessage="1" showErrorMessage="1">
          <x14:formula1>
            <xm:f>[5]Datos!#REF!</xm:f>
          </x14:formula1>
          <xm:sqref>C288 N288</xm:sqref>
        </x14:dataValidation>
        <x14:dataValidation type="list" allowBlank="1" showInputMessage="1" showErrorMessage="1">
          <x14:formula1>
            <xm:f>[6]Datos!#REF!</xm:f>
          </x14:formula1>
          <xm:sqref>C266 C284:C286 C271:C275 C278:C280 N266 N284:N286 N271:N275 N278:N280</xm:sqref>
        </x14:dataValidation>
        <x14:dataValidation type="list" allowBlank="1" showInputMessage="1" showErrorMessage="1">
          <x14:formula1>
            <xm:f>[7]Datos!#REF!</xm:f>
          </x14:formula1>
          <xm:sqref>C281 C289 N281 N289</xm:sqref>
        </x14:dataValidation>
        <x14:dataValidation type="list" allowBlank="1" showInputMessage="1" showErrorMessage="1">
          <x14:formula1>
            <xm:f>#REF!</xm:f>
          </x14:formula1>
          <xm:sqref>C175:C256 C290:C334</xm:sqref>
        </x14:dataValidation>
        <x14:dataValidation type="list" allowBlank="1" showInputMessage="1" showErrorMessage="1">
          <x14:formula1>
            <xm:f>[9]Datos!#REF!</xm:f>
          </x14:formula1>
          <xm:sqref>C35:C50</xm:sqref>
        </x14:dataValidation>
        <x14:dataValidation type="list" allowBlank="1" showInputMessage="1" showErrorMessage="1">
          <x14:formula1>
            <xm:f>[11]Datos!#REF!</xm:f>
          </x14:formula1>
          <xm:sqref>C10:C25 C34</xm:sqref>
        </x14:dataValidation>
        <x14:dataValidation type="list" allowBlank="1" showInputMessage="1" showErrorMessage="1">
          <x14:formula1>
            <xm:f>[12]Datos!#REF!</xm:f>
          </x14:formula1>
          <xm:sqref>C122:C171</xm:sqref>
        </x14:dataValidation>
        <x14:dataValidation type="list" allowBlank="1" showInputMessage="1" showErrorMessage="1">
          <x14:formula1>
            <xm:f>[2]Datos!#REF!</xm:f>
          </x14:formula1>
          <xm:sqref>N263</xm:sqref>
        </x14:dataValidation>
        <x14:dataValidation type="list" allowBlank="1" showInputMessage="1" showErrorMessage="1">
          <x14:formula1>
            <xm:f>[8]Datos!#REF!</xm:f>
          </x14:formula1>
          <xm:sqref>N256</xm:sqref>
        </x14:dataValidation>
        <x14:dataValidation type="list" allowBlank="1" showInputMessage="1" showErrorMessage="1">
          <x14:formula1>
            <xm:f>#REF!</xm:f>
          </x14:formula1>
          <xm:sqref>N34 N10 N290:N334</xm:sqref>
        </x14:dataValidation>
        <x14:dataValidation type="list" allowBlank="1" showInputMessage="1" showErrorMessage="1">
          <x14:formula1>
            <xm:f>#REF!</xm:f>
          </x14:formula1>
          <xm:sqref>L10:L334</xm:sqref>
        </x14:dataValidation>
        <x14:dataValidation type="list" allowBlank="1" showInputMessage="1" showErrorMessage="1">
          <x14:formula1>
            <xm:f>#REF!</xm:f>
          </x14:formula1>
          <xm:sqref>AE79:AE82 AE278:AE334 AE89:AE92 AE107:AE115 AE84:AE87 AE99:AE101 AE219:AE232 AE198:AE203 AE234 AE193 AE191 AE74:AE77 AE240 AE238 AE236 AE11:AE16 AE94:AE97 AE104:AE105 AE208:AE217 AE263:AE275 AE18:AE62 AE242:AE261 AE64:AE72 AE118:AE189 AI10:AI334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Camilo Andres  Caicedo Estrada</dc:creator>
  <cp:lastModifiedBy>Camilo Andres  Caicedo Estrada</cp:lastModifiedBy>
  <dcterms:created xsi:type="dcterms:W3CDTF">2016-03-03T14:17:41Z</dcterms:created>
  <dcterms:modified xsi:type="dcterms:W3CDTF">2016-03-03T18:24:50Z</dcterms:modified>
</cp:coreProperties>
</file>