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C:\Users\haelg\Downloads\"/>
    </mc:Choice>
  </mc:AlternateContent>
  <xr:revisionPtr revIDLastSave="0" documentId="13_ncr:1_{C2C593D1-CACA-44E5-966B-9598C9C0ABFD}" xr6:coauthVersionLast="43" xr6:coauthVersionMax="43" xr10:uidLastSave="{00000000-0000-0000-0000-000000000000}"/>
  <bookViews>
    <workbookView xWindow="-120" yWindow="-120" windowWidth="20730" windowHeight="11160" tabRatio="586" xr2:uid="{00000000-000D-0000-FFFF-FFFF00000000}"/>
  </bookViews>
  <sheets>
    <sheet name="CCSE-FT-019_PM" sheetId="1" r:id="rId1"/>
    <sheet name="Datos." sheetId="3" state="hidden" r:id="rId2"/>
  </sheets>
  <externalReferences>
    <externalReference r:id="rId3"/>
  </externalReferences>
  <definedNames>
    <definedName name="_xlnm._FilterDatabase" localSheetId="0" hidden="1">'CCSE-FT-019_PM'!$A$9:$AM$124</definedName>
    <definedName name="origen">[1]Datos!$B$3:$B$19</definedName>
    <definedName name="_xlnm.Print_Titles" localSheetId="0">'CCSE-FT-019_PM'!$1:$9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16" i="1" l="1"/>
  <c r="AD116" i="1"/>
  <c r="AF116" i="1"/>
  <c r="AC122" i="1"/>
  <c r="AD122" i="1"/>
  <c r="AJ122" i="1"/>
  <c r="AC121" i="1"/>
  <c r="AD121" i="1"/>
  <c r="AJ121" i="1"/>
  <c r="AC120" i="1"/>
  <c r="AD120" i="1"/>
  <c r="AE120" i="1"/>
  <c r="AG120" i="1"/>
  <c r="AC28" i="1"/>
  <c r="AD28" i="1"/>
  <c r="AC124" i="1"/>
  <c r="AD124" i="1"/>
  <c r="AC123" i="1"/>
  <c r="AD123" i="1"/>
  <c r="AE123" i="1"/>
  <c r="AG123" i="1"/>
  <c r="AC92" i="1"/>
  <c r="AD92" i="1"/>
  <c r="AC90" i="1"/>
  <c r="AD90" i="1"/>
  <c r="AC87" i="1"/>
  <c r="AD87" i="1"/>
  <c r="AC84" i="1"/>
  <c r="AD84" i="1"/>
  <c r="AC82" i="1"/>
  <c r="AD82" i="1"/>
  <c r="AC81" i="1"/>
  <c r="AD81" i="1"/>
  <c r="AJ81" i="1"/>
  <c r="AC78" i="1"/>
  <c r="AD78" i="1"/>
  <c r="AC76" i="1"/>
  <c r="AD76" i="1"/>
  <c r="AJ76" i="1"/>
  <c r="AC75" i="1"/>
  <c r="AD75" i="1"/>
  <c r="AC73" i="1"/>
  <c r="AD73" i="1"/>
  <c r="AC72" i="1"/>
  <c r="AD72" i="1"/>
  <c r="AC71" i="1"/>
  <c r="AD71" i="1"/>
  <c r="AE71" i="1"/>
  <c r="AG71" i="1"/>
  <c r="AC70" i="1"/>
  <c r="AD70" i="1"/>
  <c r="AJ70" i="1"/>
  <c r="AC69" i="1"/>
  <c r="AD69" i="1"/>
  <c r="AC68" i="1"/>
  <c r="AD68" i="1"/>
  <c r="AC67" i="1"/>
  <c r="AD67" i="1"/>
  <c r="AE67" i="1"/>
  <c r="AG67" i="1"/>
  <c r="AC66" i="1"/>
  <c r="AD66" i="1"/>
  <c r="AJ66" i="1"/>
  <c r="AC65" i="1"/>
  <c r="AD65" i="1"/>
  <c r="AC64" i="1"/>
  <c r="AD64" i="1"/>
  <c r="AC63" i="1"/>
  <c r="AD63" i="1"/>
  <c r="AC62" i="1"/>
  <c r="AD62" i="1"/>
  <c r="AJ62" i="1"/>
  <c r="AC61" i="1"/>
  <c r="AD61" i="1"/>
  <c r="AC60" i="1"/>
  <c r="AD60" i="1"/>
  <c r="AC58" i="1"/>
  <c r="AD58" i="1"/>
  <c r="AJ58" i="1"/>
  <c r="AC56" i="1"/>
  <c r="AD56" i="1"/>
  <c r="AJ56" i="1"/>
  <c r="AC52" i="1"/>
  <c r="AD52" i="1"/>
  <c r="AC51" i="1"/>
  <c r="AD51" i="1"/>
  <c r="AC50" i="1"/>
  <c r="AD50" i="1"/>
  <c r="AJ50" i="1"/>
  <c r="AC48" i="1"/>
  <c r="AD48" i="1"/>
  <c r="AJ48" i="1"/>
  <c r="AC47" i="1"/>
  <c r="AD47" i="1"/>
  <c r="AC46" i="1"/>
  <c r="AD46" i="1"/>
  <c r="AC45" i="1"/>
  <c r="AD45" i="1"/>
  <c r="AE45" i="1"/>
  <c r="AG45" i="1"/>
  <c r="AC44" i="1"/>
  <c r="AD44" i="1"/>
  <c r="AJ44" i="1"/>
  <c r="AC43" i="1"/>
  <c r="AD43" i="1"/>
  <c r="AC42" i="1"/>
  <c r="AD42" i="1"/>
  <c r="AC109" i="1"/>
  <c r="AD109" i="1"/>
  <c r="AE109" i="1"/>
  <c r="AG109" i="1"/>
  <c r="AC108" i="1"/>
  <c r="AD108" i="1"/>
  <c r="AC107" i="1"/>
  <c r="AD107" i="1"/>
  <c r="AC106" i="1"/>
  <c r="AD106" i="1"/>
  <c r="AC105" i="1"/>
  <c r="AD105" i="1"/>
  <c r="AC99" i="1"/>
  <c r="AD99" i="1"/>
  <c r="AF99" i="1"/>
  <c r="AC11" i="1"/>
  <c r="AD11" i="1"/>
  <c r="AF11" i="1"/>
  <c r="AC12" i="1"/>
  <c r="AD12" i="1"/>
  <c r="AF12" i="1"/>
  <c r="AC13" i="1"/>
  <c r="AD13" i="1"/>
  <c r="AF13" i="1"/>
  <c r="AC14" i="1"/>
  <c r="AD14" i="1"/>
  <c r="AE14" i="1"/>
  <c r="AG14" i="1"/>
  <c r="AF14" i="1"/>
  <c r="AC15" i="1"/>
  <c r="AD15" i="1"/>
  <c r="AF15" i="1"/>
  <c r="AC16" i="1"/>
  <c r="AD16" i="1"/>
  <c r="AJ16" i="1"/>
  <c r="AF16" i="1"/>
  <c r="AC17" i="1"/>
  <c r="AD17" i="1"/>
  <c r="AF17" i="1"/>
  <c r="AC18" i="1"/>
  <c r="AD18" i="1"/>
  <c r="AF18" i="1"/>
  <c r="AC19" i="1"/>
  <c r="AD19" i="1"/>
  <c r="AF19" i="1"/>
  <c r="AC20" i="1"/>
  <c r="AD20" i="1"/>
  <c r="AF20" i="1"/>
  <c r="AC21" i="1"/>
  <c r="AD21" i="1"/>
  <c r="AF21" i="1"/>
  <c r="AC22" i="1"/>
  <c r="AD22" i="1"/>
  <c r="AE22" i="1"/>
  <c r="AG22" i="1"/>
  <c r="AF22" i="1"/>
  <c r="AC23" i="1"/>
  <c r="AD23" i="1"/>
  <c r="AF23" i="1"/>
  <c r="AC24" i="1"/>
  <c r="AD24" i="1"/>
  <c r="AE24" i="1"/>
  <c r="AG24" i="1"/>
  <c r="AF24" i="1"/>
  <c r="AC25" i="1"/>
  <c r="AD25" i="1"/>
  <c r="AF25" i="1"/>
  <c r="AC26" i="1"/>
  <c r="AD26" i="1"/>
  <c r="AF26" i="1"/>
  <c r="AC27" i="1"/>
  <c r="AD27" i="1"/>
  <c r="AF27" i="1"/>
  <c r="AF28" i="1"/>
  <c r="AC29" i="1"/>
  <c r="AD29" i="1"/>
  <c r="AF29" i="1"/>
  <c r="AC30" i="1"/>
  <c r="AD30" i="1"/>
  <c r="AF30" i="1"/>
  <c r="AC31" i="1"/>
  <c r="AD31" i="1"/>
  <c r="AF31" i="1"/>
  <c r="AC32" i="1"/>
  <c r="AD32" i="1"/>
  <c r="AE32" i="1"/>
  <c r="AG32" i="1"/>
  <c r="AF32" i="1"/>
  <c r="AC33" i="1"/>
  <c r="AD33" i="1"/>
  <c r="AF33" i="1"/>
  <c r="AC34" i="1"/>
  <c r="AD34" i="1"/>
  <c r="AJ34" i="1"/>
  <c r="AF34" i="1"/>
  <c r="AC35" i="1"/>
  <c r="AD35" i="1"/>
  <c r="AF35" i="1"/>
  <c r="AC36" i="1"/>
  <c r="AD36" i="1"/>
  <c r="AJ36" i="1"/>
  <c r="AF36" i="1"/>
  <c r="AC37" i="1"/>
  <c r="AD37" i="1"/>
  <c r="AF37" i="1"/>
  <c r="AC38" i="1"/>
  <c r="AD38" i="1"/>
  <c r="AF38" i="1"/>
  <c r="AC39" i="1"/>
  <c r="AD39" i="1"/>
  <c r="AF39" i="1"/>
  <c r="AC40" i="1"/>
  <c r="AD40" i="1"/>
  <c r="AJ40" i="1"/>
  <c r="AF40" i="1"/>
  <c r="AC41" i="1"/>
  <c r="AD41" i="1"/>
  <c r="AF41" i="1"/>
  <c r="AF42" i="1"/>
  <c r="AF43" i="1"/>
  <c r="AF44" i="1"/>
  <c r="AF45" i="1"/>
  <c r="AF46" i="1"/>
  <c r="AF47" i="1"/>
  <c r="AF48" i="1"/>
  <c r="AC49" i="1"/>
  <c r="AD49" i="1"/>
  <c r="AF49" i="1"/>
  <c r="AF50" i="1"/>
  <c r="AF51" i="1"/>
  <c r="AF52" i="1"/>
  <c r="AC53" i="1"/>
  <c r="AD53" i="1"/>
  <c r="AF53" i="1"/>
  <c r="AC54" i="1"/>
  <c r="AD54" i="1"/>
  <c r="AF54" i="1"/>
  <c r="AC55" i="1"/>
  <c r="AD55" i="1"/>
  <c r="AF55" i="1"/>
  <c r="AF56" i="1"/>
  <c r="AC57" i="1"/>
  <c r="AD57" i="1"/>
  <c r="AF57" i="1"/>
  <c r="AF58" i="1"/>
  <c r="AC59" i="1"/>
  <c r="AD59" i="1"/>
  <c r="AF59" i="1"/>
  <c r="AF60" i="1"/>
  <c r="AF61" i="1"/>
  <c r="AF62" i="1"/>
  <c r="AF63" i="1"/>
  <c r="AF64" i="1"/>
  <c r="AF65" i="1"/>
  <c r="AF66" i="1"/>
  <c r="AF67" i="1"/>
  <c r="AF68" i="1"/>
  <c r="AF69" i="1"/>
  <c r="AF70" i="1"/>
  <c r="AF71" i="1"/>
  <c r="AF72" i="1"/>
  <c r="AF73" i="1"/>
  <c r="AC74" i="1"/>
  <c r="AD74" i="1"/>
  <c r="AF74" i="1"/>
  <c r="AF75" i="1"/>
  <c r="AF76" i="1"/>
  <c r="AC77" i="1"/>
  <c r="AD77" i="1"/>
  <c r="AF77" i="1"/>
  <c r="AF78" i="1"/>
  <c r="AC79" i="1"/>
  <c r="AD79" i="1"/>
  <c r="AJ79" i="1"/>
  <c r="AF79" i="1"/>
  <c r="AC80" i="1"/>
  <c r="AD80" i="1"/>
  <c r="AF80" i="1"/>
  <c r="AF81" i="1"/>
  <c r="AF82" i="1"/>
  <c r="AC83" i="1"/>
  <c r="AD83" i="1"/>
  <c r="AJ83" i="1"/>
  <c r="AF83" i="1"/>
  <c r="AF84" i="1"/>
  <c r="AC85" i="1"/>
  <c r="AD85" i="1"/>
  <c r="AE85" i="1"/>
  <c r="AG85" i="1"/>
  <c r="AF85" i="1"/>
  <c r="AC86" i="1"/>
  <c r="AD86" i="1"/>
  <c r="AF86" i="1"/>
  <c r="AF87" i="1"/>
  <c r="AC88" i="1"/>
  <c r="AD88" i="1"/>
  <c r="AF88" i="1"/>
  <c r="AC89" i="1"/>
  <c r="AD89" i="1"/>
  <c r="AF89" i="1"/>
  <c r="AF90" i="1"/>
  <c r="AC91" i="1"/>
  <c r="AD91" i="1"/>
  <c r="AF91" i="1"/>
  <c r="AF92" i="1"/>
  <c r="AC93" i="1"/>
  <c r="AD93" i="1"/>
  <c r="AJ93" i="1"/>
  <c r="AF93" i="1"/>
  <c r="AC94" i="1"/>
  <c r="AD94" i="1"/>
  <c r="AE94" i="1"/>
  <c r="AG94" i="1"/>
  <c r="AF94" i="1"/>
  <c r="AC95" i="1"/>
  <c r="AD95" i="1"/>
  <c r="AJ95" i="1"/>
  <c r="AF95" i="1"/>
  <c r="AC96" i="1"/>
  <c r="AD96" i="1"/>
  <c r="AE96" i="1"/>
  <c r="AG96" i="1"/>
  <c r="AF96" i="1"/>
  <c r="AC97" i="1"/>
  <c r="AD97" i="1"/>
  <c r="AJ97" i="1"/>
  <c r="AF97" i="1"/>
  <c r="AC98" i="1"/>
  <c r="AD98" i="1"/>
  <c r="AF98" i="1"/>
  <c r="AC100" i="1"/>
  <c r="AD100" i="1"/>
  <c r="AF100" i="1"/>
  <c r="AC101" i="1"/>
  <c r="AD101" i="1"/>
  <c r="AF101" i="1"/>
  <c r="AC102" i="1"/>
  <c r="AD102" i="1"/>
  <c r="AF102" i="1"/>
  <c r="AC103" i="1"/>
  <c r="AD103" i="1"/>
  <c r="AF103" i="1"/>
  <c r="AC104" i="1"/>
  <c r="AD104" i="1"/>
  <c r="AF104" i="1"/>
  <c r="AF105" i="1"/>
  <c r="AF106" i="1"/>
  <c r="AF107" i="1"/>
  <c r="AF108" i="1"/>
  <c r="AF109" i="1"/>
  <c r="AC110" i="1"/>
  <c r="AD110" i="1"/>
  <c r="AJ110" i="1"/>
  <c r="AF110" i="1"/>
  <c r="AC111" i="1"/>
  <c r="AD111" i="1"/>
  <c r="AJ111" i="1"/>
  <c r="AF111" i="1"/>
  <c r="AC112" i="1"/>
  <c r="AD112" i="1"/>
  <c r="AF112" i="1"/>
  <c r="AC113" i="1"/>
  <c r="AD113" i="1"/>
  <c r="AJ113" i="1"/>
  <c r="AF113" i="1"/>
  <c r="AC114" i="1"/>
  <c r="AD114" i="1"/>
  <c r="AE114" i="1"/>
  <c r="AG114" i="1"/>
  <c r="AF114" i="1"/>
  <c r="AC115" i="1"/>
  <c r="AD115" i="1"/>
  <c r="AJ115" i="1"/>
  <c r="AF115" i="1"/>
  <c r="AC117" i="1"/>
  <c r="AD117" i="1"/>
  <c r="AF117" i="1"/>
  <c r="AC118" i="1"/>
  <c r="AD118" i="1"/>
  <c r="AJ118" i="1"/>
  <c r="AF118" i="1"/>
  <c r="AC119" i="1"/>
  <c r="AD119" i="1"/>
  <c r="AJ119" i="1"/>
  <c r="AF119" i="1"/>
  <c r="AF120" i="1"/>
  <c r="AF121" i="1"/>
  <c r="AF122" i="1"/>
  <c r="AF123" i="1"/>
  <c r="AF124" i="1"/>
  <c r="AF10" i="1"/>
  <c r="R10" i="1"/>
  <c r="S10" i="1"/>
  <c r="AC10" i="1"/>
  <c r="AD10" i="1"/>
  <c r="R11" i="1"/>
  <c r="S11" i="1"/>
  <c r="R16" i="1"/>
  <c r="S16" i="1"/>
  <c r="R19" i="1"/>
  <c r="S19" i="1"/>
  <c r="AJ71" i="1"/>
  <c r="AJ18" i="1"/>
  <c r="AE18" i="1"/>
  <c r="AG18" i="1"/>
  <c r="AE36" i="1"/>
  <c r="AG36" i="1"/>
  <c r="AE99" i="1"/>
  <c r="AG99" i="1"/>
  <c r="AJ99" i="1"/>
  <c r="AJ85" i="1"/>
  <c r="AJ45" i="1"/>
  <c r="AE93" i="1"/>
  <c r="AG93" i="1"/>
  <c r="AE121" i="1"/>
  <c r="AG121" i="1"/>
  <c r="AJ32" i="1"/>
  <c r="AE97" i="1"/>
  <c r="AG97" i="1"/>
  <c r="AE34" i="1"/>
  <c r="AG34" i="1"/>
  <c r="AJ67" i="1"/>
  <c r="AJ26" i="1"/>
  <c r="AE26" i="1"/>
  <c r="AG26" i="1"/>
  <c r="AJ30" i="1"/>
  <c r="AE30" i="1"/>
  <c r="AG30" i="1"/>
  <c r="AE63" i="1"/>
  <c r="AG63" i="1"/>
  <c r="AJ63" i="1"/>
  <c r="AJ88" i="1"/>
  <c r="AE88" i="1"/>
  <c r="AG88" i="1"/>
  <c r="AJ12" i="1"/>
  <c r="AE12" i="1"/>
  <c r="AG12" i="1"/>
  <c r="AJ74" i="1"/>
  <c r="AE74" i="1"/>
  <c r="AG74" i="1"/>
  <c r="AJ98" i="1"/>
  <c r="AE98" i="1"/>
  <c r="AG98" i="1"/>
  <c r="AE75" i="1"/>
  <c r="AG75" i="1"/>
  <c r="AJ75" i="1"/>
  <c r="AJ117" i="1"/>
  <c r="AE117" i="1"/>
  <c r="AG117" i="1"/>
  <c r="AJ112" i="1"/>
  <c r="AE112" i="1"/>
  <c r="AG112" i="1"/>
  <c r="AJ54" i="1"/>
  <c r="AE54" i="1"/>
  <c r="AG54" i="1"/>
  <c r="AE38" i="1"/>
  <c r="AG38" i="1"/>
  <c r="AJ38" i="1"/>
  <c r="AJ20" i="1"/>
  <c r="AE20" i="1"/>
  <c r="AG20" i="1"/>
  <c r="AJ82" i="1"/>
  <c r="AE82" i="1"/>
  <c r="AG82" i="1"/>
  <c r="AE40" i="1"/>
  <c r="AG40" i="1"/>
  <c r="AE95" i="1"/>
  <c r="AG95" i="1"/>
  <c r="AE115" i="1"/>
  <c r="AG115" i="1"/>
  <c r="AE110" i="1"/>
  <c r="AG110" i="1"/>
  <c r="AE119" i="1"/>
  <c r="AG119" i="1"/>
  <c r="AE111" i="1"/>
  <c r="AG111" i="1"/>
  <c r="AE83" i="1"/>
  <c r="AG83" i="1"/>
  <c r="AE16" i="1"/>
  <c r="AG16" i="1"/>
  <c r="AE118" i="1"/>
  <c r="AG118" i="1"/>
  <c r="AJ77" i="1"/>
  <c r="AE77" i="1"/>
  <c r="AG77" i="1"/>
  <c r="AJ55" i="1"/>
  <c r="AE55" i="1"/>
  <c r="AG55" i="1"/>
  <c r="AE19" i="1"/>
  <c r="AG19" i="1"/>
  <c r="AJ19" i="1"/>
  <c r="AJ42" i="1"/>
  <c r="AE42" i="1"/>
  <c r="AG42" i="1"/>
  <c r="AJ64" i="1"/>
  <c r="AE64" i="1"/>
  <c r="AG64" i="1"/>
  <c r="AE84" i="1"/>
  <c r="AG84" i="1"/>
  <c r="AJ84" i="1"/>
  <c r="AE103" i="1"/>
  <c r="AG103" i="1"/>
  <c r="AJ103" i="1"/>
  <c r="AJ37" i="1"/>
  <c r="AE37" i="1"/>
  <c r="AG37" i="1"/>
  <c r="AJ29" i="1"/>
  <c r="AE29" i="1"/>
  <c r="AG29" i="1"/>
  <c r="AE25" i="1"/>
  <c r="AG25" i="1"/>
  <c r="AJ25" i="1"/>
  <c r="AE43" i="1"/>
  <c r="AG43" i="1"/>
  <c r="AJ43" i="1"/>
  <c r="AE65" i="1"/>
  <c r="AG65" i="1"/>
  <c r="AJ65" i="1"/>
  <c r="AE87" i="1"/>
  <c r="AG87" i="1"/>
  <c r="AJ87" i="1"/>
  <c r="AE80" i="1"/>
  <c r="AG80" i="1"/>
  <c r="AJ80" i="1"/>
  <c r="AJ59" i="1"/>
  <c r="AE59" i="1"/>
  <c r="AG59" i="1"/>
  <c r="AE15" i="1"/>
  <c r="AG15" i="1"/>
  <c r="AJ15" i="1"/>
  <c r="AJ105" i="1"/>
  <c r="AE105" i="1"/>
  <c r="AG105" i="1"/>
  <c r="AJ60" i="1"/>
  <c r="AE60" i="1"/>
  <c r="AG60" i="1"/>
  <c r="AJ78" i="1"/>
  <c r="AE78" i="1"/>
  <c r="AG78" i="1"/>
  <c r="AJ90" i="1"/>
  <c r="AE90" i="1"/>
  <c r="AG90" i="1"/>
  <c r="AJ102" i="1"/>
  <c r="AE102" i="1"/>
  <c r="AG102" i="1"/>
  <c r="AJ49" i="1"/>
  <c r="AE49" i="1"/>
  <c r="AG49" i="1"/>
  <c r="AJ39" i="1"/>
  <c r="AE39" i="1"/>
  <c r="AG39" i="1"/>
  <c r="AJ31" i="1"/>
  <c r="AE31" i="1"/>
  <c r="AG31" i="1"/>
  <c r="AJ21" i="1"/>
  <c r="AE21" i="1"/>
  <c r="AG21" i="1"/>
  <c r="AE106" i="1"/>
  <c r="AG106" i="1"/>
  <c r="AJ106" i="1"/>
  <c r="AE61" i="1"/>
  <c r="AG61" i="1"/>
  <c r="AJ61" i="1"/>
  <c r="AJ92" i="1"/>
  <c r="AE92" i="1"/>
  <c r="AG92" i="1"/>
  <c r="AE27" i="1"/>
  <c r="AG27" i="1"/>
  <c r="AJ27" i="1"/>
  <c r="AJ11" i="1"/>
  <c r="AE11" i="1"/>
  <c r="AG11" i="1"/>
  <c r="AJ91" i="1"/>
  <c r="AE91" i="1"/>
  <c r="AG91" i="1"/>
  <c r="AE107" i="1"/>
  <c r="AG107" i="1"/>
  <c r="AJ107" i="1"/>
  <c r="AE51" i="1"/>
  <c r="AG51" i="1"/>
  <c r="AJ51" i="1"/>
  <c r="AJ72" i="1"/>
  <c r="AE72" i="1"/>
  <c r="AG72" i="1"/>
  <c r="AJ10" i="1"/>
  <c r="AE10" i="1"/>
  <c r="AG10" i="1"/>
  <c r="AE101" i="1"/>
  <c r="AG101" i="1"/>
  <c r="AJ101" i="1"/>
  <c r="AJ86" i="1"/>
  <c r="AE86" i="1"/>
  <c r="AG86" i="1"/>
  <c r="AJ57" i="1"/>
  <c r="AE57" i="1"/>
  <c r="AG57" i="1"/>
  <c r="AJ41" i="1"/>
  <c r="AE41" i="1"/>
  <c r="AG41" i="1"/>
  <c r="AJ33" i="1"/>
  <c r="AE33" i="1"/>
  <c r="AG33" i="1"/>
  <c r="AE17" i="1"/>
  <c r="AG17" i="1"/>
  <c r="AJ17" i="1"/>
  <c r="AJ108" i="1"/>
  <c r="AE108" i="1"/>
  <c r="AG108" i="1"/>
  <c r="AJ52" i="1"/>
  <c r="AE52" i="1"/>
  <c r="AG52" i="1"/>
  <c r="AE73" i="1"/>
  <c r="AG73" i="1"/>
  <c r="AJ73" i="1"/>
  <c r="AJ53" i="1"/>
  <c r="AE53" i="1"/>
  <c r="AG53" i="1"/>
  <c r="AJ23" i="1"/>
  <c r="AE23" i="1"/>
  <c r="AG23" i="1"/>
  <c r="AJ46" i="1"/>
  <c r="AE46" i="1"/>
  <c r="AG46" i="1"/>
  <c r="AJ68" i="1"/>
  <c r="AE68" i="1"/>
  <c r="AG68" i="1"/>
  <c r="AJ124" i="1"/>
  <c r="AE124" i="1"/>
  <c r="AG124" i="1"/>
  <c r="AJ104" i="1"/>
  <c r="AE104" i="1"/>
  <c r="AG104" i="1"/>
  <c r="AE100" i="1"/>
  <c r="AG100" i="1"/>
  <c r="AJ100" i="1"/>
  <c r="AJ89" i="1"/>
  <c r="AE89" i="1"/>
  <c r="AG89" i="1"/>
  <c r="AJ35" i="1"/>
  <c r="AE35" i="1"/>
  <c r="AG35" i="1"/>
  <c r="AJ13" i="1"/>
  <c r="AE13" i="1"/>
  <c r="AG13" i="1"/>
  <c r="AE47" i="1"/>
  <c r="AG47" i="1"/>
  <c r="AJ47" i="1"/>
  <c r="AE69" i="1"/>
  <c r="AG69" i="1"/>
  <c r="AJ69" i="1"/>
  <c r="AJ28" i="1"/>
  <c r="AE28" i="1"/>
  <c r="AG28" i="1"/>
  <c r="AE116" i="1"/>
  <c r="AG116" i="1"/>
  <c r="AJ116" i="1"/>
  <c r="AE122" i="1"/>
  <c r="AG122" i="1"/>
  <c r="AJ114" i="1"/>
  <c r="AJ96" i="1"/>
  <c r="AJ94" i="1"/>
  <c r="AE81" i="1"/>
  <c r="AG81" i="1"/>
  <c r="AJ24" i="1"/>
  <c r="AJ22" i="1"/>
  <c r="AJ14" i="1"/>
  <c r="AJ109" i="1"/>
  <c r="AJ123" i="1"/>
  <c r="AJ120" i="1"/>
  <c r="AE76" i="1"/>
  <c r="AG76" i="1"/>
  <c r="AE70" i="1"/>
  <c r="AG70" i="1"/>
  <c r="AE66" i="1"/>
  <c r="AG66" i="1"/>
  <c r="AE62" i="1"/>
  <c r="AG62" i="1"/>
  <c r="AE58" i="1"/>
  <c r="AG58" i="1"/>
  <c r="AE56" i="1"/>
  <c r="AG56" i="1"/>
  <c r="AE50" i="1"/>
  <c r="AG50" i="1"/>
  <c r="AE48" i="1"/>
  <c r="AG48" i="1"/>
  <c r="AE44" i="1"/>
  <c r="AG44" i="1"/>
  <c r="AE79" i="1"/>
  <c r="AG79" i="1"/>
  <c r="AE113" i="1"/>
  <c r="AG113" i="1"/>
</calcChain>
</file>

<file path=xl/sharedStrings.xml><?xml version="1.0" encoding="utf-8"?>
<sst xmlns="http://schemas.openxmlformats.org/spreadsheetml/2006/main" count="2456" uniqueCount="726">
  <si>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</si>
  <si>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</si>
  <si>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</si>
  <si>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</si>
  <si>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</si>
  <si>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</si>
  <si>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</si>
  <si>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</si>
  <si>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</si>
  <si>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</si>
  <si>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</si>
  <si>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</si>
  <si>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</si>
  <si>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</si>
  <si>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</si>
  <si>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</si>
  <si>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</si>
  <si>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</si>
  <si>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</si>
  <si>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</si>
  <si>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</si>
  <si>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</si>
  <si>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</si>
  <si>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</si>
  <si>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</si>
  <si>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</si>
  <si>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</si>
  <si>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</si>
  <si>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</si>
  <si>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</si>
  <si>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1.Fecha seguimiento</t>
  </si>
  <si>
    <t>2.Evidencias o soportes ejecución acción de mejora</t>
  </si>
  <si>
    <t>2.Analisis - Seguimiento OCI</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</si>
  <si>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</si>
  <si>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</si>
  <si>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</si>
  <si>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</si>
  <si>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</si>
  <si>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</si>
  <si>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</si>
  <si>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</si>
  <si>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</si>
  <si>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</si>
  <si>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</si>
  <si>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</si>
  <si>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</si>
  <si>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</si>
  <si>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</si>
  <si>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</si>
  <si>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</si>
  <si>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</si>
  <si>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</si>
  <si>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</si>
  <si>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</si>
  <si>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</si>
  <si>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</si>
  <si>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</si>
  <si>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</si>
  <si>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</si>
  <si>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</si>
  <si>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</si>
  <si>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</si>
  <si>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</si>
  <si>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</si>
  <si>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</si>
  <si>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</si>
  <si>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</si>
  <si>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</si>
  <si>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</si>
  <si>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</si>
  <si>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</si>
  <si>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</si>
  <si>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</si>
  <si>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</si>
  <si>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</si>
  <si>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</si>
  <si>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</si>
  <si>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</si>
  <si>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</si>
  <si>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</si>
  <si>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</si>
  <si>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</si>
  <si>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</si>
  <si>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</si>
  <si>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</si>
  <si>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</si>
  <si>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</si>
  <si>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</si>
  <si>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</si>
  <si>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</si>
  <si>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</si>
  <si>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</si>
  <si>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</si>
  <si>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</si>
  <si>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</si>
  <si>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</si>
  <si>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</si>
  <si>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</si>
  <si>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</si>
  <si>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</si>
  <si>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</si>
  <si>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</si>
  <si>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</si>
  <si>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</si>
  <si>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</si>
  <si>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</si>
  <si>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</si>
  <si>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</si>
  <si>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</si>
  <si>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</si>
  <si>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</si>
  <si>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</si>
  <si>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</si>
  <si>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</si>
  <si>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</si>
  <si>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</si>
  <si>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</si>
  <si>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</si>
  <si>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</si>
  <si>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</si>
  <si>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</si>
  <si>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</si>
  <si>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</si>
  <si>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</si>
  <si>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</si>
  <si>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</si>
  <si>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</si>
  <si>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</si>
  <si>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Fechas 2018</t>
  </si>
  <si>
    <t>Fechas previas a 2018</t>
  </si>
  <si>
    <t>Observaciones</t>
  </si>
  <si>
    <t>(Información del análisis del estado de la acción)</t>
  </si>
  <si>
    <t>VERSIÓN: 8</t>
  </si>
  <si>
    <t>FECHA DE APROBACIÓN: 24/04/2018</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</si>
  <si>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</si>
  <si>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</si>
  <si>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</si>
  <si>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</si>
  <si>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</si>
  <si>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</si>
  <si>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</si>
  <si>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</si>
  <si>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</si>
  <si>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</si>
  <si>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realiza el seguimiento)</t>
  </si>
  <si>
    <t>(Escriba el nombre del Auditor que cierra la observación)</t>
  </si>
  <si>
    <t>Auxiliar de Atención al Ciudadano</t>
  </si>
  <si>
    <t xml:space="preserve">Líder Gestión Doumental </t>
  </si>
  <si>
    <t>ABIERTA</t>
  </si>
  <si>
    <t>CERRADA</t>
  </si>
  <si>
    <t>Fecha de la observación y/o hallazgo</t>
  </si>
  <si>
    <t>Informe Final Auditoría de Desempeño PAD 2017</t>
  </si>
  <si>
    <t>3.1.1</t>
  </si>
  <si>
    <t>3.1.2</t>
  </si>
  <si>
    <t>3.1.4</t>
  </si>
  <si>
    <t>3.2.1</t>
  </si>
  <si>
    <t>3.2.2</t>
  </si>
  <si>
    <t>3.2.3</t>
  </si>
  <si>
    <t>4.1.1</t>
  </si>
  <si>
    <t>Hallazgo administrativo con presunta incidencia disciplinaria, por inconsistencias en la estructura del manual de contratación de canal capital seleccionado en la muestra.</t>
  </si>
  <si>
    <t>Hallazgo administrativo con presunta incidencia disciplinaria, con ocasión del incumplimiento del principio de transparencia establecido por el estatuto de contratación en los contratos de prestación de servicios seleccionados en la muestra</t>
  </si>
  <si>
    <t>Hallazgo administrativo con presunta incidencia disciplinaria en contratos de prestación de servicios, al omitir la exigencia de la afiliación a la administradora de riesgos laborales – arl en los términos de los contratos celebrados</t>
  </si>
  <si>
    <t>Hallazgo administrativo con presunta incidencia disciplinaria por la falta de gestión para tramitar la garantía de cumplimiento en la ejecución del contrato de prestación de servicios no.691 de 2015</t>
  </si>
  <si>
    <t>Hallazgo administrativo con presunta incidencia disciplinaria al no determinarse en los estudios previos la necesidad en la adquisición de equipos de cómputo con especificaciones técnicas especiales, lo que deriva a una falta en el principio de planeación en la celebración del contrato de suministro no.421 de 201</t>
  </si>
  <si>
    <t>Hallazgo administrativo por la presentación de un informe de actividades a cargo del contratista en el primer periodo con información que no corresponde al contrato de prestación de servicios no. 472 de 2016</t>
  </si>
  <si>
    <t>Hallazgo administrativo con presunta incidencia disciplinaria, penal, y fiscal en cuantía total de $207.294.190, por una gestión fiscal antieconómica, ineficaz, ineficiente e inoportuna</t>
  </si>
  <si>
    <t>Diferencias de criterio en la interpretación de la norma sobre el régimen de contratación de las empresas industriales y comerciales del estado.</t>
  </si>
  <si>
    <t>Transición en la aplicación de la norma referente a la afiliación a las administradoras de riesgos laborales .</t>
  </si>
  <si>
    <t>Se encuentra vigente el plazo de liquidación del contrato 691 de 2015 y en consecuencia están en curso las actividades previas que deben realizarse para dicha liquidación,</t>
  </si>
  <si>
    <t>Presunta omisión al cumplimiento del principio de planeación, toda vez que se cambia la naturaleza de la contratación acordada desde los estudios previos, lo que deriva en negligencia, improvisación y falta de criterios de planeación de la administración</t>
  </si>
  <si>
    <t>Presunción de omisión en el cumplimiento de la  ley 1474 de 2011 al presentarse inconsistencia en los informes de avance de ejecución presentados en cumplimiento de la ejecución del contrato de prestación de servicios no. 472 de 2016, los cuales no fueron objetados por en la supervisión.</t>
  </si>
  <si>
    <t>Diferencias de criterio en la interpretación de las normas citadas en el hallazgo.</t>
  </si>
  <si>
    <t>Solicitar concepto ante la autoridad competente.</t>
  </si>
  <si>
    <t>Emitir una circular en la que se recuerde a los supervisores y demás personas involucradas en la ejecución de los contratos, los requisitos indispensables para la ejecución de los contratos.</t>
  </si>
  <si>
    <t>Liquidar el contrato en el marco de lo establecido en la cláusula 23 del mismo.</t>
  </si>
  <si>
    <t>Revisar y en caso de ser necesario, actualizar los procedimientos relacionados con la contratación.</t>
  </si>
  <si>
    <t>Socializar entre los supervisores los ajustes o actualizaciones realizados.</t>
  </si>
  <si>
    <t>Realizar la adquisición de tecnología con base en el plan anual de adquisiciones, teniendo en cuenta que los proyectos marco en ti serán aquellos relacionados en el plan estratégico de tecnología de la información y las comunicaciones 2017-2020 y aquellos que en relación a las necesidades técnicas y estratégicas que se presenten.</t>
  </si>
  <si>
    <t>Construir un repositorio único, para la subdirección administrativa en el cual quede el soporte digital de actividades de contratistas en el ejercicio de su ejecución contractual previa verificación del supervisor del contrato.</t>
  </si>
  <si>
    <t>Solicitar concepto ante la autoridad competente para determinar la aplicabilidad de la normatividad citada en el hallazgo y la exclusión del iva dentro del concepto de honorarios.</t>
  </si>
  <si>
    <t>Solicitud de concepto / 1</t>
  </si>
  <si>
    <t>Circular interna / 1</t>
  </si>
  <si>
    <t>Acta de liquidación / 1</t>
  </si>
  <si>
    <t>Revisión de procedimientos / total de procedimientos de contratación</t>
  </si>
  <si>
    <t>Socializar los procedimientos actualizados</t>
  </si>
  <si>
    <t>Proyectos ejecutados / proyectos planeados en el plan de inversión</t>
  </si>
  <si>
    <t>Revisión anual de los proyectos del plan estratégico.</t>
  </si>
  <si>
    <t>Repositorio único de evidencias para informes de actividades de contratistas</t>
  </si>
  <si>
    <t>Solicitud de concepto</t>
  </si>
  <si>
    <t>Circular interna</t>
  </si>
  <si>
    <t>Liquidación de contrato</t>
  </si>
  <si>
    <t>Revisión de procedimientos</t>
  </si>
  <si>
    <t>Procedimientos socializados</t>
  </si>
  <si>
    <t>Plan anual de adquisiciones.</t>
  </si>
  <si>
    <t>Actualización de la estrategia institucional de ti del canal</t>
  </si>
  <si>
    <t>Repositorio digital de informes de actividades y evidencias contractuales (autocontrol)</t>
  </si>
  <si>
    <t>2018-02-15</t>
  </si>
  <si>
    <t>2019-01-30</t>
  </si>
  <si>
    <t>2018-02-28</t>
  </si>
  <si>
    <t>Secretaría general</t>
  </si>
  <si>
    <t>Coordinación jurídica</t>
  </si>
  <si>
    <t>Subdirección administrativa</t>
  </si>
  <si>
    <t>Subdirección administrativa - sistemas</t>
  </si>
  <si>
    <t>Subdirección financiera - contabilidad</t>
  </si>
  <si>
    <t>Secretaría general 
coordinación jurídica</t>
  </si>
  <si>
    <t>Subdirección administrativa 
secretaría general  
coordinación jurídica</t>
  </si>
  <si>
    <t xml:space="preserve">Secretario General
Coordinador Jurídico </t>
  </si>
  <si>
    <t>Subdirector Administrativo
Secretario General
Coordinador Jurídico</t>
  </si>
  <si>
    <t xml:space="preserve">Profesional Universitario de Sistemas </t>
  </si>
  <si>
    <t>Jizeth González</t>
  </si>
  <si>
    <t xml:space="preserve">Jizeth González </t>
  </si>
  <si>
    <t>Informe Final Auditoría de Regularidad PAD 2018</t>
  </si>
  <si>
    <t xml:space="preserve">3.1.1.2.2.1 </t>
  </si>
  <si>
    <t xml:space="preserve">3.1.3.2.1 </t>
  </si>
  <si>
    <t xml:space="preserve">3.1.3.2.2 </t>
  </si>
  <si>
    <t xml:space="preserve">3.1.3.2.3 </t>
  </si>
  <si>
    <t xml:space="preserve">3.1.3.2.4 </t>
  </si>
  <si>
    <t xml:space="preserve">3.1.3.2.5 </t>
  </si>
  <si>
    <t xml:space="preserve">3.1.3.2.6 </t>
  </si>
  <si>
    <t>3.1.3.2.6</t>
  </si>
  <si>
    <t xml:space="preserve">3.1.3.2.7 </t>
  </si>
  <si>
    <t xml:space="preserve">3.1.3.3.1 </t>
  </si>
  <si>
    <t xml:space="preserve">3.1.3.3.2 </t>
  </si>
  <si>
    <t xml:space="preserve">3.1.3.3.3. </t>
  </si>
  <si>
    <t xml:space="preserve">3.1.3.3.4 </t>
  </si>
  <si>
    <t xml:space="preserve">3.1.3.3.5 </t>
  </si>
  <si>
    <t xml:space="preserve">3.1.3.3.6 </t>
  </si>
  <si>
    <t xml:space="preserve">3.1.3.3.7 </t>
  </si>
  <si>
    <t xml:space="preserve">3.1.3.3.8 </t>
  </si>
  <si>
    <t xml:space="preserve">3.1.3.3.9 </t>
  </si>
  <si>
    <t xml:space="preserve">3.1.3.3.10 </t>
  </si>
  <si>
    <t xml:space="preserve">3.1.3.3.11 </t>
  </si>
  <si>
    <t xml:space="preserve">3.1.3.3.12 </t>
  </si>
  <si>
    <t xml:space="preserve">3.1.3.3.13 </t>
  </si>
  <si>
    <t xml:space="preserve">3.1.3.3.14 </t>
  </si>
  <si>
    <t xml:space="preserve">3.1.3.3.15 </t>
  </si>
  <si>
    <t xml:space="preserve">3.1.3.3.16 </t>
  </si>
  <si>
    <t xml:space="preserve">3.1.3.3.17 </t>
  </si>
  <si>
    <t xml:space="preserve">3.1.4.1.1.1 </t>
  </si>
  <si>
    <t xml:space="preserve">3.1.4.2.2.1 </t>
  </si>
  <si>
    <t xml:space="preserve">3.2.1.1.1.3.1 </t>
  </si>
  <si>
    <t xml:space="preserve">3.2.1.1.1.3.2 </t>
  </si>
  <si>
    <t xml:space="preserve">3.2.1.1.1.3.3. </t>
  </si>
  <si>
    <t xml:space="preserve">3.2.1.2.1.1 </t>
  </si>
  <si>
    <t xml:space="preserve">3.2.1.2.1.2. </t>
  </si>
  <si>
    <t xml:space="preserve">3.2.1.2.1.3 </t>
  </si>
  <si>
    <t xml:space="preserve">3.2.1.2.1.4 </t>
  </si>
  <si>
    <t xml:space="preserve">3.3.1.1.1 </t>
  </si>
  <si>
    <t xml:space="preserve">3.3.1.2.1 </t>
  </si>
  <si>
    <t xml:space="preserve">3.3.1.3.2 </t>
  </si>
  <si>
    <t>3.3.2.3.1</t>
  </si>
  <si>
    <t xml:space="preserve">3.3.3.3.2 </t>
  </si>
  <si>
    <t xml:space="preserve">3.3.3.5.1 </t>
  </si>
  <si>
    <t>4.1.1.1</t>
  </si>
  <si>
    <t xml:space="preserve">Deficiencia en el ejercicio de la supervisión en la contratación celebrada por Canal Capital.  </t>
  </si>
  <si>
    <t xml:space="preserve">Presunto incumplimiento  en el seguimiento de la acción contractual por parte de los supervisores, toda vez que no reposan en las carpetas contractuales informes parciales de supervisión y no se encuentra soporte material de las acciones reportadas por los Contratistas. </t>
  </si>
  <si>
    <t xml:space="preserve">Falta de claridad en los formatos para hacer seguimiento a los servicios fijos y adicionales de transporte
</t>
  </si>
  <si>
    <t>Presunto incumplimiento  en el seguimiento de la acción contractual por parte de los supervisores, toda vez que no reposan en las carpetas contractuales informes parciales y por posible inobservancia en lo pactado. (Obligaciones contractuales)</t>
  </si>
  <si>
    <t xml:space="preserve">Carencia de un  procedimiento que establezca la evaluación y criterios a tener en cuenta para la contratación de proyectos cuando la modalidad  sea la Iniciativa Particular </t>
  </si>
  <si>
    <t xml:space="preserve">Carencia de un  procedimiento que establezca la evaluación y criterios a tener en cuenta para la contratación de proyectos cuando la modalidad de sea la Iniciativa Particular </t>
  </si>
  <si>
    <t xml:space="preserve">Falta de Liquidación de contratos </t>
  </si>
  <si>
    <t xml:space="preserve">Falta de 
vinculación oportuna al Sistema General de Riesgos Laborales por parte del contratista </t>
  </si>
  <si>
    <t>Falencias relacionadas con la publicación de los documentos en la plataforma SECOP</t>
  </si>
  <si>
    <t xml:space="preserve">Inadecuada supervisión de los contratos </t>
  </si>
  <si>
    <t xml:space="preserve">Falta de determinación de fechas e identificación de personas que elaboraron documentos precontractuales </t>
  </si>
  <si>
    <t xml:space="preserve">Diferencias entre el objeto establecido en el Certificado de Disponibilidad Presupuestal, el Registro Presupuestal y el objeto en la Minuta contractual  </t>
  </si>
  <si>
    <t xml:space="preserve">Diferencias entre el objeto establecido en el Certificado de Disponibilidad Presupuestal, el Registro Presupuestal y el objeto en la Minuta contractual </t>
  </si>
  <si>
    <t xml:space="preserve">Debilidad en conocimiento sobre los datos tributarios </t>
  </si>
  <si>
    <t>Se encontró por parte de la Contraloría que se facturó un mayor valor de IVA en la adición al contrato 1139 de 2017, en cuanto al montaje y desmontaje.</t>
  </si>
  <si>
    <t>Se encontró por parte de la contraloría que se facturó un mayor valor de IVA en la adición al contrato 1139 de 2017, en cuanto al montaje y desmontaje.</t>
  </si>
  <si>
    <t>Falta de evidencia de la ejecución contractual</t>
  </si>
  <si>
    <t>Se evidenció por parte de la contraloría que no se contaba con un registro exacto de las personas que trabajaron como operadores logísticos dentro del contrato.</t>
  </si>
  <si>
    <t>Se evidenció por parte de la Contraloría que no se cumplió con la fecha de entrega establecida en el contrato de los 13.000 kits de seguridad; no obstante el requerimiento fue cumplido a satisfacción.</t>
  </si>
  <si>
    <t>Imprecisión en el señalamiento de los factores de selección de los Contratistas</t>
  </si>
  <si>
    <t>Falta de detalle a nivel presupuestal que permita identificar de manera inmediata las diferentes fuentes de ingreso por servicios prestados de conformidad con los estatutos de Canal Capital.</t>
  </si>
  <si>
    <t xml:space="preserve">Desconocimiento de la normatividad contractual y del Objeto Social del Canal  </t>
  </si>
  <si>
    <t>Se evidenció por parte de la contraloría debilidades en los registros de soporte de los contratos realizados; específicamente dentro de la ejecución de los eventos con sintonizar medios (contrato 1450 de 2017).</t>
  </si>
  <si>
    <t>Incumplimiento a las obligaciones contractuales y falta de seguimiento por parte de los supervisores</t>
  </si>
  <si>
    <t>Se evidenció por parte de la contraloría que no se aplicó la cláusula penal del contrato con la revista semana por el incumplimiento en la fecha de publicación; no obstante se aclara que se dio cumplimiento satisfactorio al objeto contratado.</t>
  </si>
  <si>
    <t>Se evidenció por parte de la contraloría debilidades en los registros de soporte de los contratos realizados; específicamente dentro de la ejecución del contrato con Corferias para la realización del evento "Expopet" (Contrato 1710 de 2017).</t>
  </si>
  <si>
    <t>Se evidenció por parte de la contraloría debilidades en los registros de soporte de los contratos realizados; específicamente dentro de la ejecución del contrato con Colombia Gourmet para el evento "envejecer felices" (contrato 1842 de 2017).</t>
  </si>
  <si>
    <t>Inobservancia normativa para la elaboración de estudios previos</t>
  </si>
  <si>
    <t xml:space="preserve">Configuración de Hechos Cumplidos </t>
  </si>
  <si>
    <t>Se evidenció por parte de la contraloría ejecución de actividades previas a la suscripción del contrato, específicamente sobre el contrato con Jaime Dussan para operación, logística, montaje y desmontaje de Festivales al parque (contrato 1505 de 2017)</t>
  </si>
  <si>
    <t>Baja ejecución del presupuesto de ingresos corrientes derivados de la venta de servicios de Canal Capital.</t>
  </si>
  <si>
    <t xml:space="preserve">Debido a que cuando se actualizó el POAI no se hizo lo mismo con la ficha EBI, quedando una diferencia en los valores entre el POAI y la ficha EBI.
Lo anterior hizo que los valores en las metas de los proyectos de inversión en las fichas EBI quedaran diferentes a lo aprobado en el presupuesto.
</t>
  </si>
  <si>
    <t>Teniendo en cuenta que los ingresos percibidos por el canal no fueron suficientes y que esta es la fuente de financiación de la meta, no fue posible su ejecución.</t>
  </si>
  <si>
    <t>Debido a que el profesional de seguridad de la información no se reemplazó de manera inmediata por retrasos en la contratación, la ejecución de la meta en recursos no se cumplió, pero si el avance de la misma.</t>
  </si>
  <si>
    <t>Para la vigencia 2017 no se realizó la contratación de la consultoría planeada para la elaboración de la plataforma estratégica, puesto que los proponentes no tenían el suficiente conocimiento en el tema “el futuro de la televisión en Colombia y el mundo”, lo cual se refleja en la baja ejecución de la meta.</t>
  </si>
  <si>
    <t>En la vigencia 2017 se proyectó la adquisición de un software para manejo y consulta del archivo central, pero debido a la falta de recursos este software no se pudo adquirir, el avance en la meta se continuó de manera normal alcanzando un buen nivel pero en ejecución el nivel es bajo por no haberse adquirido el software.</t>
  </si>
  <si>
    <t>Procesos  por fuera de los tiempos para lograr una recuperación de cartera</t>
  </si>
  <si>
    <t>Diferencias al cierre de la vigencia fiscal con las entidades con las cuales se manejan operaciones recíprocas.</t>
  </si>
  <si>
    <t>Parametrización y adecuación de la herramienta de servicios administrativos para que permitir hacer ajustes.</t>
  </si>
  <si>
    <t>Fallas en la administración del sistema kardex de inventarios.</t>
  </si>
  <si>
    <t>Diferencias al cierre de la vigencia fiscal con las entidades con las cuales se manejan operaciones reciprocas.</t>
  </si>
  <si>
    <t>Deficiencia en explicaciones en las notas y revelaciones de los Estados Financieros que indiquen la razón de los saldos existentes en la cuenta de Subvenciones por pagar</t>
  </si>
  <si>
    <t>No se realizó el proceso de alertar a los supervisores de contratos financiados con recursos de la ANTV sobre la fecha de vencimiento de los mismos, teniendo en cuenta los plazos establecidos y el trámite de solicitar a los contratistas el informe de supervisión y el paz y salvo antes del cierre fiscal, dejando como consecuencia cuentas por pagar que deben reconocerse en la siguiente vigencia.</t>
  </si>
  <si>
    <t>Configuración de Hechos Cumplidos y Falta de Requisitos legales para contratar</t>
  </si>
  <si>
    <t xml:space="preserve">Efectuar una campaña de concientización sobre la actividad de supervisión de los contratos: La Coordinación Jurídica solicitará la elaboración de un microvideo donde se describirá a los funcionarios y apoyos de la supervisión el paso a paso del ejercicio de la función de supervisión y se realizarán ejemplos audiovisuales .  </t>
  </si>
  <si>
    <t xml:space="preserve">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  </t>
  </si>
  <si>
    <t xml:space="preserve">Actualizar Manual de Producción en el que se especifiquen las funciones y actividades que corresponden a la producción audiovisual, producción BTL y producción digital. </t>
  </si>
  <si>
    <t>Remitir mediante memorando a la coordinación jurídica los soportes de ejecución del contrato 534-2016 para que puedan ser incluidos en el expediente contractual.</t>
  </si>
  <si>
    <t>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t>
  </si>
  <si>
    <t xml:space="preserve">Socializar el formato de Informe de Supervisión final a los supervisores a las personas que apoyan la supervisión a través de comunicaciones electrónicas, mediante una campaña que lleve consigo un instructivo y avisos en la forma de utilizar el formato.  </t>
  </si>
  <si>
    <t xml:space="preserve">Realizar Taller sobre cómo efectuar seguimiento por parte de los supervisores  a las actividades ejecutadas por los Contratistas de manera periódica y cómo presentar los informes parciales y finales de supervisión dejando las evidencias de la ejecución contractual. </t>
  </si>
  <si>
    <t>La coordinación de producción, área que supervisa el contrato de transporte, implementará un formato para el seguimiento, control y revisión de los servicios fijos, ocasionales y adicionales que preste la empresa de transporte con la que se esté ejecutando el contrato</t>
  </si>
  <si>
    <t>Revisión del proceso de producción y en caso de ser necesario adelantar su respectivo ajuste.</t>
  </si>
  <si>
    <t xml:space="preserve">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 conforme a las obligaciones pactadas. </t>
  </si>
  <si>
    <t xml:space="preserve">Socializar el formato de Informe de Supervisión final a los supervisores y a las personas que apoyan la supervisión a través de comunicaciones electrónicas, mediante una campaña que lleve consigo un instructivo y avisos en la forma de utilizar el formato.  </t>
  </si>
  <si>
    <t>Capacitar a los funcionarios y colabores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  así mismo, se señalaran la necesidad de cada supervisor de capacitarse e informarse acerca de los temas relacionados con esta función.</t>
  </si>
  <si>
    <t xml:space="preserve">Elaborar un procedimiento que establezca  los criterios de escogencia de los proyectos audiovisuales recibidos en Canal Capital como Iniciativa Particular </t>
  </si>
  <si>
    <t xml:space="preserve">Socializar el procedimiento que establece los criterios de escogencia de los proyectos audiovisuales recibidos en Canal Capital como Iniciativa Particular </t>
  </si>
  <si>
    <t>En el Manual de Producción se establecerán los criterios de selección de proyectos externos que se presenten al Canal y que cumplan con la misionalidad de la entidad</t>
  </si>
  <si>
    <t xml:space="preserve">Realizar un informe sobre los contratos suscritos durante las vigencias 2016 y 2017, cuyo clausulado incluya la liquidación de los contratos para efectos de establecer en cuáles procede o no la liquidación. </t>
  </si>
  <si>
    <t>Proceder a la elaboración de las actas de liquidación correspondientes a las vigencias 2016-2017</t>
  </si>
  <si>
    <t xml:space="preserve">Realizar mediante una política e incluir en el manual de contratación las directrices donde se identificará en cuáles contratos procederá la liquidación y en cuáles no. </t>
  </si>
  <si>
    <t xml:space="preserve">Realizar mediante una política  e incluir en el manual de contratación las directrices donde se identificará en cuáles contratos procederá la liquidación y en cuáles no. </t>
  </si>
  <si>
    <t>Capacitar a los funcionarios y colaboradores de la Entidad de la necesidad de estar afiliados al Sistema General de Riesgos Laborales previo al inicio de la ejecución contractual.</t>
  </si>
  <si>
    <t xml:space="preserve">Incluir dentro del Manual de Contratación, supervisión e interventoría como requisito de ejecución (obligatorio) para los contratos de prestación de servicios de personas naturales, la obligación de estar afiliados a la ARL previo al inicio de la ejecución de las actividades contractuales </t>
  </si>
  <si>
    <t>Realizar capacitación al personal encargado de la publicación en el SECOP de los documentos derivados del ejercicio de la actividad contractual</t>
  </si>
  <si>
    <t>Entregar el listado de documentos que se deben publicar conforme a la normatividad vigente</t>
  </si>
  <si>
    <t xml:space="preserve">Realizar la verificación de manera mensual que se publiquen todos los documentos derivados de la actividad contractual y que tales publicaciones se realicen dentro del término legal </t>
  </si>
  <si>
    <t xml:space="preserve">Capacitar a los funcionarios y colaboradores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  </t>
  </si>
  <si>
    <t xml:space="preserve">Proyectar circular para firma del Ordenador del Gasto delegado para la contratación en la que se establezca la necesidad de que las dependencias que requieran la realización de trámites contractuales se ajusten a los formatos diseñados para establecer la fecha en que se adelanta la planeación de la contratación; así mismo, se identifique claramente las personas que se involucran en la elaboración de los documentos precontractuales. </t>
  </si>
  <si>
    <t>Adelantar reunión con la Subdirección Financiera para efectos de establecer los parámetros a tener en cuenta por las dependencias interesadas en la Contratación para efectos de determinar cómo plantear los objetos contractuales, de tal forma que sea el mismo en todos los documentos financieros y jurídicos.</t>
  </si>
  <si>
    <t>Proyectar Circular en dónde se establezcan los parámetros que deben cumplir los objetos contractuales para la solicitud del CDP, Registro Presupuestal y Minuta Contractual</t>
  </si>
  <si>
    <t>Realizar  charlas sobres temas tributarios  de conformidad con la normatividad  vigente</t>
  </si>
  <si>
    <t>Solicitar al contratista la devolución del mayor valor pagado, por concepto de IVA.</t>
  </si>
  <si>
    <t>Incluir en el procedimiento de nuevos negocios puntos de control, relacionados con la revisión de los valores de IVA pagados por los servicios de los contratistas.</t>
  </si>
  <si>
    <t>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t>
  </si>
  <si>
    <t>Implementar un documento de control (formato), en el cual la entidad pueda evidenciar el número total de personal contratado en la realización de actividades donde se involucre equipo logístico y otros donde aplique.</t>
  </si>
  <si>
    <t>Incluir en el procedimiento de nuevos negocios un punto de control, en el que se establezca que en los contratos de suministro se definirán fechas límite de entrega sólo en los casos en que ésta afecte la ejecución exitosa del contrato.</t>
  </si>
  <si>
    <t>Proyectar Circular precisando los factores de selección atendiendo cada modalidad de contrato conforme a lo dispuesto en el Manual de Contratación</t>
  </si>
  <si>
    <t xml:space="preserve">Efectuar conversatorio con cada una de las áreas del  Canal (Administrativa, Operativa y Gerencia) explicándoles cuáles pueden ser los factores de selección dependiendo de cada una de las modalidades señaladas en el Manual de Contratación. </t>
  </si>
  <si>
    <t>Incluir en el manual de contratación como factor  escogencia de manera obligatoria para las personas jurídicas, la experiencia, la cual debe ser demostrable mediante certificaciones por proyectos o por años, de objetos similares a lo que se pretende contratar .</t>
  </si>
  <si>
    <t xml:space="preserve">Efectuar conversatorio con cada una de las áreas del Canal (Administrativa, Operativa y Gerencia) explicándoles cuáles pueden ser los factores de selección dependiendo de cada una de las modalidades señaladas en el Manual de Contratación. </t>
  </si>
  <si>
    <t xml:space="preserve">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  </t>
  </si>
  <si>
    <t>Socializar el formato de Informe de Supervisión final a los supervisores y a las personas que apoyan la supervisión a través de comunicaciones electrónicas.</t>
  </si>
  <si>
    <t xml:space="preserve">Posterior a la promulgación del nuevo Manual de Contratación realizar una modificación al formato de Estudios previos donde se defina las necesidades de contratación conforme a las preguntas de ¿Para qué necesito contratar? ¿Cómo voy a contar? y ¿Con quién debo contratar?. </t>
  </si>
  <si>
    <t>Solicitar a la Secretaría Distrital de Hacienda, apertura de los rubros presupuestales de ingresos y gastos, para identificar cada servicios prestado por Canal Capital.</t>
  </si>
  <si>
    <t>Proyectar circular conjunta con la Secretaría General en dónde se expongan las razones normativas y económicas de la realización de las actividades sociales por parte de Canal Capital.</t>
  </si>
  <si>
    <t>Adelantar una reinducción a los funcionarios y Contratistas del Canal teniendo en cuenta las nuevas perspectivas del Canal.</t>
  </si>
  <si>
    <t>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</si>
  <si>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de nuevos negocios, para el debido control de los soportes a la ejecución.</t>
  </si>
  <si>
    <t xml:space="preserve">Capacitar a los funcionarios y colaboradores de la Entidad que ejercen la actividad de supervisión y de apoyo a la misma, describiéndoles las actividades que la Ley, el Manual de Contratación, Supervisión e Interventoría establecen, haciendo énfasis en las eventuales sanciones para el contratista cuando incurre en un incumplimiento a sus obligaciones contractuales y como la Entidad puede aplicar las multas o cláusula penal pecuniaria a las que haya lugar. </t>
  </si>
  <si>
    <t>Capacitar a los funcionarios y colaboradores de la Entidad que ejercen la actividad de supervisión y de apoyo a la misma, sobre las responsabilidades disciplinarias, penales y fiscales en caso de no efectuar un adecuado seguimiento a las actividades adelantadas por los Contratistas</t>
  </si>
  <si>
    <t>Incluir en el procedimiento de nuevos negocios un punto de control, en el que se establezca que en los contratos de publicaciones se definan fechas límite de publicación sólo en los casos en que éstas afecten la ejecución exitosa del contrato.</t>
  </si>
  <si>
    <t>Capacitar a los funcionarios y colaboradores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t>
  </si>
  <si>
    <t>1. 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</si>
  <si>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para el debido control de los soportes a la ejecución.</t>
  </si>
  <si>
    <t xml:space="preserve">Capacitar a los funcionarios y colaboradores de la Entidad que ejercen la actividad de supervisión y de apoyo a la misma, sobre el principio de Planeación de la actividad contractual. </t>
  </si>
  <si>
    <t xml:space="preserve">Capacitar a los funcionarios y colaboradores de la Entidad que ejercen la actividad de supervisión y de apoyo a la misma, sobre la posible configuración de hechos cumplidos en la actividad contractual y los riesgos que implican. </t>
  </si>
  <si>
    <t>Actualizar el procedimiento de nuevos negocios, con la inclusión de puntos de control sobre la verificación de las actividades de los informes de los contratistas y/o proveedores.</t>
  </si>
  <si>
    <t>Establecer  las  estrategias comerciales para el cumplimiento de las partidas apropiadas en ingresos corrientes en el presupuesto de cada vigencia fiscal.</t>
  </si>
  <si>
    <t>Generar informes periódicos que permitan evidenciar la ejecución del presupuesto de ingresos.</t>
  </si>
  <si>
    <t xml:space="preserve">Realizar revisiones trimestrales de la información presupuestal contenida en las fichas EBI-D frente al presupuesto de inversión aprobado con el fin de verificar cambios o ajustes a realizar. </t>
  </si>
  <si>
    <t xml:space="preserve">Ajustar las fichas EBI-D en caso de detectar inconsistencias </t>
  </si>
  <si>
    <t>Hacer revisión con el gerente del proyecto 79 referentes a la ejecución de la meta 1 y las modificaciones correspondientes a que haya lugar, cuando se requieran o cuando se presenten modificaciones al plan de inversiones en infraestructura.</t>
  </si>
  <si>
    <t xml:space="preserve">Gestionar con las partes interesadas las modificaciones  correspondientes a la meta para la vigencia. </t>
  </si>
  <si>
    <t xml:space="preserve">Hacer mesas de trabajo con el gerente del proyecto 85 referentes a la ejecución de la meta 2 y las modificaciones correspondientes a que haya lugar. </t>
  </si>
  <si>
    <t xml:space="preserve">Hacer mesas de trabajo con el gerente del proyecto 80 referentes a la ejecución de la meta 8 y las modificaciones correspondientes a que haya lugar. </t>
  </si>
  <si>
    <t xml:space="preserve">Hacer mesas de trabajo con el responsable del Subsistema de Gestión de Calidad, referentes a la ejecución de la meta 3 y las modificaciones correspondientes a que haya lugar. </t>
  </si>
  <si>
    <t xml:space="preserve">Hacer mesas de trabajo con el gerente del proyecto 80 referentes a la ejecución de la meta 4 y las modificaciones correspondientes a que haya lugar. </t>
  </si>
  <si>
    <t xml:space="preserve">Hacer mesas de trabajo con el gerente del proyecto 85 referentes a la ejecución de la meta 1 y las modificaciones correspondientes a que haya lugar. </t>
  </si>
  <si>
    <t>Realizar un reglamento  de recaudo de cartera que contemple las instancias del cobro (administrativo, persuasivo y coactivo).</t>
  </si>
  <si>
    <t>Generar circularización de información con un modelo proforma de correo  electrónico de conciliación, que permita llevar la trazabilidad de las gestiones realizadas en las cuentas reportadas como recíprocas.</t>
  </si>
  <si>
    <t xml:space="preserve">Solicitar el soporte del ajuste de las diferencias por el área de servicios administrativos , para soportar la conciliación
</t>
  </si>
  <si>
    <t>Solicitar al proveedor del sistema kardex la implementación de parámetros que permitan tener perfiles de administración con el fin de mitigar estos inconvenientes.</t>
  </si>
  <si>
    <t>Realizar seguimiento a la cuenta 2402 - Subvenciones por pagar en concordancia a los cierres mensuales , con el propósito de verificar y legalizar los recursos de acuerdo a los actos administrativos, detallando la explicación pertinente en las Notas y/o Revelaciones de los Estados Financieros.</t>
  </si>
  <si>
    <t>Los contratos financiados con recursos de ANTV tendrán como fecha de finalización entre el 15 y el 28 de diciembre, teniendo en cuenta la necesidad el servicio .</t>
  </si>
  <si>
    <t>Para los pagos se presentarán alertas por parte de los supervisores con el fin de agilizarlos, haciendo énfasis en el último con el fin de no dejar cuentas por pagar.</t>
  </si>
  <si>
    <t>Los contratistas que no generen cobro finalizando el año, se les notificará por correo electrónico, en caso de no realizar el trámite, se le notificará por oficio.</t>
  </si>
  <si>
    <t xml:space="preserve">Proyectar Circular con la finalidad de indicar cuáles son los documentos y las actividades previas a la elaboración de los contratos, suscripción e inicio de ejecución de los mismos. </t>
  </si>
  <si>
    <t>No. De actividades cumplidas /  No. De actividades programadas  1/1</t>
  </si>
  <si>
    <t>No. De actividades cumplidas /  No. De actividades programadas  2/2</t>
  </si>
  <si>
    <t>Manual de Producción / 1</t>
  </si>
  <si>
    <t>(Número de actividades realizadas/Número de actividades formuladas)</t>
  </si>
  <si>
    <t>Formato adoptado/1</t>
  </si>
  <si>
    <t>Revisión del Proceso / 1</t>
  </si>
  <si>
    <t>No. De actividades cumplidas /  No. De actividades programadas  3/3</t>
  </si>
  <si>
    <t>Charlas ejecutas/2 charlas programadas</t>
  </si>
  <si>
    <t xml:space="preserve">Solicitud / 1 </t>
  </si>
  <si>
    <t>Procedimiento actualizado.</t>
  </si>
  <si>
    <t>1. Un documento de control (formato).</t>
  </si>
  <si>
    <t>1. Procedimiento actualizado.</t>
  </si>
  <si>
    <t xml:space="preserve">No. De actividades cumplidas /  No. De actividades programadas </t>
  </si>
  <si>
    <t>No. De actividades cumplidas /  No. De actividades programadas  5/5</t>
  </si>
  <si>
    <t>comunicación enviada SDH / 1</t>
  </si>
  <si>
    <t>1. Formato actualizado.</t>
  </si>
  <si>
    <t>Actualización de procedimiento / 1</t>
  </si>
  <si>
    <t>Procedimiento actualizado / 1</t>
  </si>
  <si>
    <t>Formato actualizado. / 1</t>
  </si>
  <si>
    <t>Actualización de procedimiento 1 1</t>
  </si>
  <si>
    <t>Documento de estrategias comerciales aprobado y socializado/  documento proyectado</t>
  </si>
  <si>
    <t>Informes enviados/11 informes realizados</t>
  </si>
  <si>
    <t>Revisiones realizadas en el año / 4</t>
  </si>
  <si>
    <t xml:space="preserve">Ajustes a las fichas EBI-D / Ajustes requeridos en la Fichas EBI-D. </t>
  </si>
  <si>
    <t>Reuniones de trabajo realizadas en el año / 2</t>
  </si>
  <si>
    <t>Modificaciones a las metas / Modificaciones Requeridas</t>
  </si>
  <si>
    <t>Mesas de trabajo realizadas en el año / 4</t>
  </si>
  <si>
    <t>4 mesas de trabajo realizadas en el año / 4</t>
  </si>
  <si>
    <t xml:space="preserve">Modificaciones a las metas en caso de ser requerido  </t>
  </si>
  <si>
    <t>Reglamento aprobado/ Reglamento proyectado</t>
  </si>
  <si>
    <t>Proforma Correo electrónico ejecutada / 1</t>
  </si>
  <si>
    <t>Soporte de ajuste /  solicitud de soporte</t>
  </si>
  <si>
    <t xml:space="preserve">Número de actividades ejecutadas / Número de actividades planeadas </t>
  </si>
  <si>
    <t>Numero de operaciones reportadas/ Numero de correos enviados con respuesta satisfactoria</t>
  </si>
  <si>
    <t>N° total de verificaciones/ Estados Financieros Emitidos (11)</t>
  </si>
  <si>
    <t>No. Contratos con fecha de finalización entre el 15 y 28 de diciembre / No. Contratos financiados con recursos de ANTV</t>
  </si>
  <si>
    <t xml:space="preserve">Notificaciones realizadas a los contratistas que no han generado el último cobro </t>
  </si>
  <si>
    <t>Comunicaciones remitidas a Contratistas (ANTV) / Contratistas que no generen cobro finalizando el año</t>
  </si>
  <si>
    <t>Una campaña de concientización sobre la función del supervisor</t>
  </si>
  <si>
    <t xml:space="preserve">Dos Capacitaciones al personal que ejerce la actividad de supervisión </t>
  </si>
  <si>
    <t>Manual de Producción</t>
  </si>
  <si>
    <t>Informes de ejecución</t>
  </si>
  <si>
    <t>Modificar formato de Informe Final de Supervisión</t>
  </si>
  <si>
    <t>Socialización del formato.</t>
  </si>
  <si>
    <t>Realización de un Taller</t>
  </si>
  <si>
    <t>Formato supervisión de transporte Servicios fijos, ocasionales y adicionales</t>
  </si>
  <si>
    <t>Revisión del Proceso</t>
  </si>
  <si>
    <t xml:space="preserve">Elaboración de procedimiento </t>
  </si>
  <si>
    <t>Socialización del procedimiento</t>
  </si>
  <si>
    <t>Realizar un informe</t>
  </si>
  <si>
    <t>Elaborar liquidaciones contractuales</t>
  </si>
  <si>
    <t xml:space="preserve">Realizar política para identificar en que contratos es procedente la liquidación </t>
  </si>
  <si>
    <t>Capacitación a los supervisores y a los contratistas respecto del Sistema de Riesgos Laborales</t>
  </si>
  <si>
    <t>Incluir política sobre ARL en el Manual de Contratación</t>
  </si>
  <si>
    <t>Capacitación al personal encargado de publicar en SECOP</t>
  </si>
  <si>
    <t>Entregar el listado de documentos a publicar en SECOP</t>
  </si>
  <si>
    <t>Verificación mensual de las publicaciones efectuadas en SECOP</t>
  </si>
  <si>
    <t xml:space="preserve">Circular  identificación sujetos y fechas durante el trámite precontractual </t>
  </si>
  <si>
    <t>Reunión para establecer lineamientos de los objetos contractuales</t>
  </si>
  <si>
    <t xml:space="preserve">Proyectar Circular </t>
  </si>
  <si>
    <t>Charlas informativas en materia tributaria</t>
  </si>
  <si>
    <t>1. Devolución de recursos.</t>
  </si>
  <si>
    <t>Actualización de procedimiento.</t>
  </si>
  <si>
    <t>Un documento de control (formato).</t>
  </si>
  <si>
    <t>Proyectar Circular recordando factores de selección</t>
  </si>
  <si>
    <t xml:space="preserve">Efectuar conversatorio </t>
  </si>
  <si>
    <t>Incluir como factor de escogencia para las personas jurídicas, la experiencia</t>
  </si>
  <si>
    <t>Modificar formato de Estudios previos</t>
  </si>
  <si>
    <t>Apertura rubros presupuestales</t>
  </si>
  <si>
    <t>Realización de Campaña sobre conocimiento de la Entidad</t>
  </si>
  <si>
    <t>Reinducción</t>
  </si>
  <si>
    <t>Formato actualizado.</t>
  </si>
  <si>
    <t>Capacitación al personal de la Entidad sobre imposición de sanciones contractuales</t>
  </si>
  <si>
    <t>Capacitación al personal de la Entidad sobre imposición de sanciones por falta a sus deberes.</t>
  </si>
  <si>
    <t>Capacitación al personal de la Entidad sobre el Principio de Planeación contractual.</t>
  </si>
  <si>
    <t>Capacitación al personal de la Entidad sobre configuración de Hechos Cumplidos</t>
  </si>
  <si>
    <t>Procedimiento actualizado</t>
  </si>
  <si>
    <t>Documento con estrategias comerciales</t>
  </si>
  <si>
    <t>Informes de ejecución de ingresos</t>
  </si>
  <si>
    <t xml:space="preserve">Revisión fichas EBI-D vs presupuesto de inversión. </t>
  </si>
  <si>
    <t xml:space="preserve">Revisiones a la ejecución de proyectos y sus modificaciones correspondientes. </t>
  </si>
  <si>
    <t>Reglamento interno de cartera</t>
  </si>
  <si>
    <t>Conciliación de operaciones recíprocas</t>
  </si>
  <si>
    <t>Documento de ajuste</t>
  </si>
  <si>
    <t>Administración Sistema Kardex</t>
  </si>
  <si>
    <t>Revelación de la cuenta de subvenciones por pagar</t>
  </si>
  <si>
    <t>Control a los pagos de los contratos suscritos con Recursos ANTV</t>
  </si>
  <si>
    <t>Dirección Operativa
Nuevos Negocios
Digital</t>
  </si>
  <si>
    <t>Nuevos Negocios</t>
  </si>
  <si>
    <t>Subdirección Financiera - Profesional de Presupuesto</t>
  </si>
  <si>
    <t xml:space="preserve">Coordinación Jurídica
Secretaria General </t>
  </si>
  <si>
    <t>Subdirección Administrativa - 
Talento Humano</t>
  </si>
  <si>
    <t xml:space="preserve">Coordinador Jurídico
Secretario General </t>
  </si>
  <si>
    <t>Profesional de Ventas y Mercadeo
Dirección Operativa
Nuevos Negocios</t>
  </si>
  <si>
    <t>Subdirección Financiera - Facturación y cartera
Secretaria General</t>
  </si>
  <si>
    <t>Coordinadora de Producción</t>
  </si>
  <si>
    <t>Coordinadora Técnica</t>
  </si>
  <si>
    <t>Coordinadora de Producción
Coordinadora General Nuevos Negocios
Coordinadora de Prensa y Comunicaciones</t>
  </si>
  <si>
    <t>Subdirectora Financiera
Profesional Universitario de Contabilidad</t>
  </si>
  <si>
    <t>Coordinadora General Nuevos Negocios</t>
  </si>
  <si>
    <t>Subdirectora Financiera
Profesional Universitario de Presupuesto</t>
  </si>
  <si>
    <t>Subdirector Administrativo
Profesional Universitario de Recursos Humanos</t>
  </si>
  <si>
    <t>Profesional de Ventas y Mercadeo
Directora Operativa
Coordinadora General Nuevos Negocios</t>
  </si>
  <si>
    <t>Subdirectora Financiera
Secretario General</t>
  </si>
  <si>
    <t>Hallazgo administrativo, por deficiencias en el ejercicio de la supervisión en la contratación celebrada por canal capital, al asignar funcionarios sin idoneidad, ni experiencia para ejercer el rol de supervisores.</t>
  </si>
  <si>
    <t>Hallazgo administrativo, en razón a que para el año 2017 se encontraron los siguientes contratos, los cuales están directamente relacionados con los proyectos de inversión ejecutados para estas dos vigencias, realizados a través de la figura de contratación directa.</t>
  </si>
  <si>
    <t>Hallazgo administrativo con presunta incidencia disciplinaria, por posible incumplimiento a la supervisión en el seguimiento de la acción contractual.</t>
  </si>
  <si>
    <t>Hallazgo administrativo con presunta incidencia disciplinaria, por posible inobservancia a lo pactado, para la gestión de los contratos nos. 502 y 528 de 2016 y de supervisión en el seguimiento de la acción contractual.</t>
  </si>
  <si>
    <t>Hallazgo administrativo, por la carencia de un procedimiento que establezca la evaluación y criterios a tener en cuenta para la contratación de proyectos o iniciativas particulares que fortalezcan la parrilla de programación del canal capital.</t>
  </si>
  <si>
    <t>Hallazgo administrativo con presunta incidencia disciplinaria por no encontrarse liquidado el contrato de prestación de servicios no. 788 de 2016.</t>
  </si>
  <si>
    <t>Hallazgo administrativo con ocasión a que no existe soporte físico ni digital de las actas de liquidación pactadas en las cláusulas de los contratos 363 y 334 de 2016. Dando incumplimiento a las obligaciones contractuales enmarcadas y al decreto 1082 de 2015, respecto de la publicidad de los contratos.</t>
  </si>
  <si>
    <t>Hallazgo administrativo, con presunción disciplinaria, con ocasión a que la vinculación al sistema general de riesgos laborales por parte del contratista se hizo de forma extemporánea a la de inicio de la ejecución de la labor contratada.</t>
  </si>
  <si>
    <t>Hallazgo administrativo, frente a la ejecución de los contratos examinados para la vigencia 2016 se encontraron los siguientes contratos los cuales están directamente relacionados con los proyectos de inversión ejecutados para estas dos vigencias, realizados a través de la figura de contratación directa.</t>
  </si>
  <si>
    <t>Hallazgo administrativo con presunta incidencia disciplinaria al evidenciarse una supervisión inadecuada y no técnica a los siguientes contratos suscritos en la vigencia 2017, relacionados con la visita del papa francisco a la ciudad de Bogotá en septiembre del 2017.</t>
  </si>
  <si>
    <t>Hallazgo administrativo en los contratos de prestación de servicios nos. 1139, 1188, 1211,1222, por cuanto se presentan diferencias en el objeto establecido en el certificado de disponibilidad presupuestal y en el registro presupuestal con el objeto establecido en la minuta del contrato.</t>
  </si>
  <si>
    <t>Hallazgo administrativo con presunta incidencia disciplinaria y fiscal al cancelarse mayor valor al contratista en relación a la factura no. 3887 correspondiente al pago por concepto de la adición del contrato no. 1139 de 2017, por cuantía de $8.622.485.</t>
  </si>
  <si>
    <t>Hallazgo administrativo con presunta incidencia disciplinaria y fiscal al no demostrarse la prestación del servicio de diferentes operadores logísticos requeridos en el parque simón bolívar con ocasión de la misa campal del papa francisco, dentro de la ejecución del contrato de prestación de servicios no. 1223 de 2017, por cuantía de $43.840.000 millones.</t>
  </si>
  <si>
    <t>Hallazgo administrativo con presunta incidencia disciplinaria por inconsistencia presentada en la fecha de entrega de los 13.000 kits de seguridad dentro del contrato de prestación de servicios no. 1161 de 2017.</t>
  </si>
  <si>
    <t>Hallazgo administrativo con presunta incidencia disciplinaria por posibles irregularidades en selección del contratista.</t>
  </si>
  <si>
    <t>Hallazgo administrativo con presunta incidencia disciplinaria al no ejercer adecuada supervisión a la contratación celebrada con ocasión de la visita papal.</t>
  </si>
  <si>
    <t>Hallazgo administrativo con presuntas incidencias penal y disciplinaria, por la inobservancia de la normatividad tanto presupuestal como contractual.</t>
  </si>
  <si>
    <t>Hallazgo administrativo con presuntas incidencias disciplinaria y fiscal en cuantía de $317.742.709, por falta de evidencia de la ejecución contractual.</t>
  </si>
  <si>
    <t>Hallazgo administrativo con presuntas incidencias disciplinaria y fiscal en cuantía de $29.750.000, por incumplimiento contractual en la publicación del primer informe en la revista semana.</t>
  </si>
  <si>
    <t>Hallazgo administrativo con presuntas incidencias disciplinaria y fiscal en cuantía de $444.968.275, por falta de evidencia de la ejecución contractual.</t>
  </si>
  <si>
    <t>Hallazgo administrativo con presuntas incidencias disciplinaria y fiscal en cuantía de $376.706.400, por falta de evidencia de la ejecución contractual.</t>
  </si>
  <si>
    <t>Hallazgo administrativo con presuntas incidencias disciplinaria y fiscal en cuantía de $1.225.416, por inobservancia del artículo 100 de la ley 21 de 1992.</t>
  </si>
  <si>
    <t>Hallazgo administrativo con presuntas incidencias penal y disciplinaria, por legalización de hechos cumplidos.</t>
  </si>
  <si>
    <t>Hallazgo administrativo, por falta de planeación y gestión para cumplir con asignación y manejo de recursos; además falta de gestión para el recaudo de recursos propios en la ejecución de presupuesto de ingresos.</t>
  </si>
  <si>
    <t>Hallazgo administrativo con presunta incidencia disciplinaria al estimar presupuesto para proyectos de inversión de plan de desarrollo Bogotá mejor para todos, con asignaciones inferiores a las establecidas en las fichas EBI de planeación distrital.</t>
  </si>
  <si>
    <t>Hallazgo administrativo con presunta incidencia disciplinaria por el incumplimiento en la meta no. 1 del proyecto de inversión no.79, debido al rezago en los avances de gestión, así como en la ejecución presupuestal.</t>
  </si>
  <si>
    <t>Hallazgo administrativo con presunta incidencia disciplinaria por el incumplimiento en la meta no. 2 del proyecto de inversión no.85, debido a que no se evidenció ninguna ejecución presupuestal.</t>
  </si>
  <si>
    <t>Hallazgo administrativo por el incumplimiento en la meta no. 8 del proyecto de inversión No.80, debido al rezago en la ejecución presupuestal.</t>
  </si>
  <si>
    <t>Hallazgo administrativo con presunta incidencia disciplinaria por el incumplimiento en las metas No. 3 del proyecto de inversión No.80, debido al rezago en la ejecución presupuestal.</t>
  </si>
  <si>
    <t>Hallazgo administrativo con presunta incidencia disciplinaria por el incumplimiento en la meta No. 4 del proyecto de inversión No.80, debido al rezago en la ejecución presupuestal.</t>
  </si>
  <si>
    <t>Hallazgo administrativo con presunta incidencia disciplinaria por el incumplimiento en la meta No. 8 del proyecto de inversión No.80, debido al rezago en la ejecución presupuestal.</t>
  </si>
  <si>
    <t>Hallazgo administrativo con presunta incidencia disciplinaria por el incumplimiento en la meta No. 1 del proyecto de inversión No.85, en virtud a la inoperatividad del principio de planeación y gestión.</t>
  </si>
  <si>
    <t>Hallazgo administrativo con presunta incidencia disciplinaria y fiscal en cuantía total de sesenta y seis millones quinientos sesenta y tres mil setecientos pesos ($66.563.700), por una gestión fiscal antieconómica, en la ejecución de la orden de pauta del año 2013.</t>
  </si>
  <si>
    <t>Hallazgo administrativo por las diferencias en saldos reportados de operaciones recíprocas entre canal capital y las entidades relacionadas.</t>
  </si>
  <si>
    <t>Hallazgo administrativo por la falta de gestión administrativa en almacén para eliminar saldos antiguos que presentan diferencia desde el año 2012.</t>
  </si>
  <si>
    <t>Hallazgo administrativo por las diferencias en saldos reportados con operaciones recíprocas entre canal capital y las entidades relacionadas.</t>
  </si>
  <si>
    <t>Hallazgo administrativo por falta de gestión administrativa para legalizar oportunamente los recursos girados por la autoridad nacional de televisión - ANTV a canal capital que fueron ejecutados durante la vigencia 2017 por valor de $72.9 millones.</t>
  </si>
  <si>
    <t>Hallazgo administrativo con presuntas incidencias penal y disciplinaria, por legalización de hechos cumplidos y celebración de contrato sin cumplimiento de los requisitos legales.</t>
  </si>
  <si>
    <t>TERMINADA</t>
  </si>
  <si>
    <t>EN PROCESO</t>
  </si>
  <si>
    <t>SIN INICIAR</t>
  </si>
  <si>
    <t>Hallazgo administrativo con presunta incidencia disciplinaria al evidenciarse, en los contratos suscritos en la vigencia 2017, relacionados con la visita del papa francisco a la ciudad de Bogotá en septiembre del 2017, documentos sin firma, ni fecha en la fase precontractual de estos.</t>
  </si>
  <si>
    <t xml:space="preserve">Debido a que la transmisión del evento Kids Choice Awards  fue un proyecto especial que no estaba programado en el presupuesto inicial y dada la premura para su transmisión, el canal no alcanzó a realizar las adquisiciones contempladas para la misma, situación que ocasionó el incumplimiento de la meta.
</t>
  </si>
  <si>
    <t>SEGUNDO SEGUIMIENTO DE 2018</t>
  </si>
  <si>
    <r>
      <t xml:space="preserve">Análisis OCI: </t>
    </r>
    <r>
      <rPr>
        <sz val="9"/>
        <color theme="1"/>
        <rFont val="Tahoma"/>
        <family val="2"/>
      </rPr>
      <t xml:space="preserve">Una vez revisados los soportes remitidos por el área, se evidencia que la solicitud del concepto respecto a la prohibición de Contratación Directa contemplada en el artículo 33 de la Ley 996 de 2005 remitido mediante oficio 000142 del 31 de enero de 2018, recibió respuesta por Colombia Compra Eficiente mediante radicado No. 2201813000003825, el 3 de mayo de 2018. Teniendo en cuenta lo anterior, se califica la acción </t>
    </r>
    <r>
      <rPr>
        <b/>
        <sz val="9"/>
        <color theme="1"/>
        <rFont val="Tahoma"/>
        <family val="2"/>
      </rPr>
      <t xml:space="preserve">"Terminada" </t>
    </r>
    <r>
      <rPr>
        <sz val="9"/>
        <color theme="1"/>
        <rFont val="Tahoma"/>
        <family val="2"/>
      </rPr>
      <t xml:space="preserve">con estado </t>
    </r>
    <r>
      <rPr>
        <b/>
        <sz val="9"/>
        <color theme="1"/>
        <rFont val="Tahoma"/>
        <family val="2"/>
      </rPr>
      <t>"Abierto"</t>
    </r>
    <r>
      <rPr>
        <sz val="9"/>
        <color theme="1"/>
        <rFont val="Tahoma"/>
        <family val="2"/>
      </rPr>
      <t xml:space="preserve">, con el fin de verificar que los términos establecidos en el concepto sean contemplados en el Manual de Contratación del Canal. </t>
    </r>
  </si>
  <si>
    <r>
      <t xml:space="preserve">Análisis OCI: </t>
    </r>
    <r>
      <rPr>
        <sz val="9"/>
        <color theme="1"/>
        <rFont val="Tahoma"/>
        <family val="2"/>
      </rPr>
      <t xml:space="preserve">Teniendo en cuenta la meta planteada por el área "Solicitar concepto ante la autoridad competente" y dado que el concepto fue radicado mediante oficio 1102 del 29 de junio de 2018 ante Colombia Compra Eficiente (la cual a la fecha no ha remitido la respuesta),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"Abierto" </t>
    </r>
    <r>
      <rPr>
        <sz val="9"/>
        <color theme="1"/>
        <rFont val="Tahoma"/>
        <family val="2"/>
      </rPr>
      <t>con la finalidad de verificar la respuesta de la entidad competente y la aplicación de los términos en el Canal.</t>
    </r>
  </si>
  <si>
    <r>
      <t xml:space="preserve">Análisis OCI: </t>
    </r>
    <r>
      <rPr>
        <sz val="9"/>
        <color theme="1"/>
        <rFont val="Tahoma"/>
        <family val="2"/>
      </rPr>
      <t xml:space="preserve">Teniendo en cuenta la meta planteada por el área "Solicitar concepto ante la autoridad competente para determinar la aplicabilidad de la normatividad citada en el hallazgo y la exclusión del iva dentro del concepto de honorarios" y dado que el concepto fue radicado mediante oficio 1101 del 29 de junio de 2018 ante Dirección de Impuestos y Aduanas Nacionales de Colombia (la cual a la fecha no ha remitido la respuesta),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"Abierto" </t>
    </r>
    <r>
      <rPr>
        <sz val="9"/>
        <color theme="1"/>
        <rFont val="Tahoma"/>
        <family val="2"/>
      </rPr>
      <t>con la finalidad de verificar la respuesta de la entidad competente y la aplicación de los términos en el Canal.</t>
    </r>
  </si>
  <si>
    <r>
      <t xml:space="preserve">Reporte Jurídica: </t>
    </r>
    <r>
      <rPr>
        <sz val="9"/>
        <color theme="1"/>
        <rFont val="Tahoma"/>
        <family val="2"/>
      </rPr>
      <t xml:space="preserve">El día 15 de febrero se expidió la circular No. 005 de 2018, en la cual se realiza la verificación de requisitos para el inicio de ejecución de contratos.
</t>
    </r>
    <r>
      <rPr>
        <b/>
        <sz val="9"/>
        <color theme="1"/>
        <rFont val="Tahoma"/>
        <family val="2"/>
      </rPr>
      <t xml:space="preserve">Análisis OCI: </t>
    </r>
    <r>
      <rPr>
        <sz val="9"/>
        <color theme="1"/>
        <rFont val="Tahoma"/>
        <family val="2"/>
      </rPr>
      <t xml:space="preserve">Teniendo en cuenta que la circular No.005 del 15 de febrero de 2018 emitida por el Secretario General con los requisitos para ejecución de los contratos, fue dirigida al personal de planta y fue debidamente comunicada vía correo electrónico por Comunicaciones Internas el 20 de febrero de 2018 la acción se califica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"Abierta" </t>
    </r>
    <r>
      <rPr>
        <sz val="9"/>
        <color theme="1"/>
        <rFont val="Tahoma"/>
        <family val="2"/>
      </rPr>
      <t xml:space="preserve">con el fin de verificar que se recuerde a los supervisores los requisitos para ejecución de los contratos. </t>
    </r>
  </si>
  <si>
    <r>
      <t xml:space="preserve">Reporte Jurídica: </t>
    </r>
    <r>
      <rPr>
        <sz val="9"/>
        <color theme="1"/>
        <rFont val="Tahoma"/>
        <family val="2"/>
      </rPr>
      <t xml:space="preserve">Se sostuvo reunión con la subdirección administrativa y se socializo concepto realizado por la coordinación jurídica y de conformidad a lo anterior se acordó realizar y verificar el alcance al informe final el cual fue revisado por el grupo jurídico y radicado en la Coordinación jurídica para proceder a su liquidación.
</t>
    </r>
    <r>
      <rPr>
        <b/>
        <sz val="9"/>
        <color theme="1"/>
        <rFont val="Tahoma"/>
        <family val="2"/>
      </rPr>
      <t xml:space="preserve">Análisis OCI: </t>
    </r>
    <r>
      <rPr>
        <sz val="9"/>
        <color theme="1"/>
        <rFont val="Tahoma"/>
        <family val="2"/>
      </rPr>
      <t xml:space="preserve">Se evidencia Memorando 3346 del 19 de diciembre de 2018 con el cual se da alcance al informe final de supervisión del contrato, sin embargo, a la fecha de seguimiento no se ha dado cumplimiento a la acción planteada "Liquidar el contrato en el marco de lo establecido en la cláusula 23 del mismo". Por lo anterior, la acción se califica </t>
    </r>
    <r>
      <rPr>
        <b/>
        <sz val="9"/>
        <color theme="1"/>
        <rFont val="Tahoma"/>
        <family val="2"/>
      </rPr>
      <t xml:space="preserve">"En Proceso" </t>
    </r>
    <r>
      <rPr>
        <sz val="9"/>
        <color theme="1"/>
        <rFont val="Tahoma"/>
        <family val="2"/>
      </rPr>
      <t xml:space="preserve">y se recomienda al área adelantar las actividades que permitan darle cumplimiento, teniendo en cuenta los tiempos de ejecución establecidos. </t>
    </r>
  </si>
  <si>
    <r>
      <t xml:space="preserve">Reporte Sistemas: </t>
    </r>
    <r>
      <rPr>
        <sz val="9"/>
        <color theme="1"/>
        <rFont val="Tahoma"/>
        <family val="2"/>
      </rPr>
      <t xml:space="preserve">El área de sistemas ejecutó la totalidad de las actividades necesarias para realizar el registro y repositorio único de información de la ejecución contractual.
</t>
    </r>
    <r>
      <rPr>
        <b/>
        <sz val="9"/>
        <color theme="1"/>
        <rFont val="Tahoma"/>
        <family val="2"/>
      </rPr>
      <t xml:space="preserve">Análisis OCI: </t>
    </r>
    <r>
      <rPr>
        <sz val="9"/>
        <color theme="1"/>
        <rFont val="Tahoma"/>
        <family val="2"/>
      </rPr>
      <t xml:space="preserve">Se verifica el acceso a las unidades de equipo creadas para la Subdirección Administrativa de conformidad con la acción planteada, por lo cual se otorga la calificación de </t>
    </r>
    <r>
      <rPr>
        <b/>
        <sz val="9"/>
        <color theme="1"/>
        <rFont val="Tahoma"/>
        <family val="2"/>
      </rPr>
      <t>"Terminada"</t>
    </r>
    <r>
      <rPr>
        <sz val="9"/>
        <color theme="1"/>
        <rFont val="Tahoma"/>
        <family val="2"/>
      </rPr>
      <t xml:space="preserve">, sin embargo, su estado se deja como </t>
    </r>
    <r>
      <rPr>
        <b/>
        <sz val="9"/>
        <color theme="1"/>
        <rFont val="Tahoma"/>
        <family val="2"/>
      </rPr>
      <t>"Abierta"</t>
    </r>
    <r>
      <rPr>
        <sz val="9"/>
        <color theme="1"/>
        <rFont val="Tahoma"/>
        <family val="2"/>
      </rPr>
      <t xml:space="preserve"> debido a que durante la revisión se evidenció que los soportes que deben reposar en dichas unidades se encuentran incompletos. </t>
    </r>
  </si>
  <si>
    <r>
      <t xml:space="preserve">Reporte Sistemas: </t>
    </r>
    <r>
      <rPr>
        <sz val="9"/>
        <color theme="1"/>
        <rFont val="Tahoma"/>
        <family val="2"/>
      </rPr>
      <t xml:space="preserve">Se adelantó la actualización del plan estratégico 2017-2020, con el cual se verificó la pertinencia de los proyectos TIC y el lineamiento técnico y financiero requerido para la adquisición de tecnología y modernización tecnológica de la entidad, el cual se aprobó en comité sig de 16 de noviembre de 2018.
</t>
    </r>
    <r>
      <rPr>
        <b/>
        <sz val="9"/>
        <color theme="1"/>
        <rFont val="Tahoma"/>
        <family val="2"/>
      </rPr>
      <t xml:space="preserve">Análisis OCI: </t>
    </r>
    <r>
      <rPr>
        <sz val="9"/>
        <color theme="1"/>
        <rFont val="Tahoma"/>
        <family val="2"/>
      </rPr>
      <t xml:space="preserve">Se evidencia Acta No.002 de 2018 de la Reunión Extraordinaria Comité Institucional de Gestión y Desempeño, en la cual se observa la aprobación de la actualización del Plan Estratégico de las Tecnologías de la Información - PETIC, así como el documento remitido por el área de Sistemas en el cual se describen las actualizaciones y ajustes efectuados durante la revisión. Teniendo en cuenta lo anterior,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 xml:space="preserve">con el fin de verificar la ejecución de la vigencia 2019. </t>
    </r>
  </si>
  <si>
    <r>
      <t xml:space="preserve">Reporte Sistemas: </t>
    </r>
    <r>
      <rPr>
        <sz val="9"/>
        <rFont val="Tahoma"/>
        <family val="2"/>
      </rPr>
      <t xml:space="preserve">Se adelantó la actualización del plan estratégico 2017-2020, con el cual se verificó la pertinencia de los proyectos TIC y el lineamiento técnico y financiero requerido para la adquisición de tecnología y modernización tecnológica de la entidad, el cual se aprobó en comité sig de 16 de noviembre de 2018.
</t>
    </r>
    <r>
      <rPr>
        <b/>
        <sz val="9"/>
        <rFont val="Tahoma"/>
        <family val="2"/>
      </rPr>
      <t xml:space="preserve">Análisis OCI: </t>
    </r>
    <r>
      <rPr>
        <sz val="9"/>
        <rFont val="Tahoma"/>
        <family val="2"/>
      </rPr>
      <t xml:space="preserve">De conformidad con lo reportado por el área se evidencia que para los cinco (5) proyectos contemplados en la actualización del PETIC se llevó a cabo la ejecución de adquisición de la siguiente manera: Data center (mediante contratos 677 - 2018 y 780 -2018), Licenciamiento (mediante contratos 292-2018, 778-2018, 779-2018 y 780-2018), Servidor de automatización de respaldo (mediante contrato 397-2018), Servidores de Replay (mediante contrato 893-2018) y Renovación (mediante contrato 251-2018 y 64906 CCE). Teniendo en cuenta lo anterior se califica la acción </t>
    </r>
    <r>
      <rPr>
        <b/>
        <sz val="9"/>
        <rFont val="Tahoma"/>
        <family val="2"/>
      </rPr>
      <t>"Terminada"</t>
    </r>
    <r>
      <rPr>
        <sz val="9"/>
        <rFont val="Tahoma"/>
        <family val="2"/>
      </rPr>
      <t xml:space="preserve">. 
</t>
    </r>
  </si>
  <si>
    <t xml:space="preserve">Solicitar el soporte del ajuste de las diferencias por el área de servicios administrativos, para soportar la conciliación
</t>
  </si>
  <si>
    <r>
      <rPr>
        <b/>
        <sz val="9"/>
        <rFont val="Tahoma"/>
        <family val="2"/>
      </rPr>
      <t xml:space="preserve">Reporte Jurídica: </t>
    </r>
    <r>
      <rPr>
        <sz val="9"/>
        <rFont val="Tahoma"/>
        <family val="2"/>
      </rPr>
      <t>Los procedimientos serán ajustados posteriormente cuando se expida el manual de contratación.</t>
    </r>
    <r>
      <rPr>
        <sz val="9"/>
        <color theme="1"/>
        <rFont val="Tahoma"/>
        <family val="2"/>
      </rPr>
      <t xml:space="preserve">
</t>
    </r>
    <r>
      <rPr>
        <b/>
        <sz val="9"/>
        <color theme="1"/>
        <rFont val="Tahoma"/>
        <family val="2"/>
      </rPr>
      <t xml:space="preserve">Análisis OCI: </t>
    </r>
    <r>
      <rPr>
        <sz val="9"/>
        <color theme="1"/>
        <rFont val="Tahoma"/>
        <family val="2"/>
      </rPr>
      <t xml:space="preserve">Se remite por la Coordinación el Memorando 3577 del 31 de diciembre de 2018, en el que se evidencian los avances de retroalimentación que ha tenido el manual de contratación por parte de la Veeduría Distrital, Secretaría General, Grupo Jurídico y Control Interno, sin embargo a la fecha de seguimiento no se cuenta con la actualización del mismo ni de los documentos derivados contemplados en la acción, toda vez que estos serán ajustados posteriormente cuando se expida el manual de contratación. Teniendo en cuenta lo anterior, la acción se califica con alerta </t>
    </r>
    <r>
      <rPr>
        <b/>
        <sz val="9"/>
        <color theme="1"/>
        <rFont val="Tahoma"/>
        <family val="2"/>
      </rPr>
      <t xml:space="preserve">"Sin Iniciar". </t>
    </r>
    <r>
      <rPr>
        <sz val="9"/>
        <color theme="1"/>
        <rFont val="Tahoma"/>
        <family val="2"/>
      </rPr>
      <t xml:space="preserve">Se recomienda al área adelantar las actividades que permitan darle cumplimiento a lo planteado. </t>
    </r>
  </si>
  <si>
    <r>
      <t xml:space="preserve">Análisis OCI: </t>
    </r>
    <r>
      <rPr>
        <sz val="9"/>
        <rFont val="Tahoma"/>
        <family val="2"/>
      </rPr>
      <t xml:space="preserve">No se remiten soportes por la Coordinación Jurídica,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</si>
  <si>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Análisis OCI:</t>
    </r>
    <r>
      <rPr>
        <sz val="9"/>
        <rFont val="Tahoma"/>
        <family val="2"/>
      </rPr>
      <t xml:space="preserve"> No se remiten soportes por el área,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</si>
  <si>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 xml:space="preserve">Reporte Técnica: </t>
    </r>
    <r>
      <rPr>
        <sz val="9"/>
        <rFont val="Tahoma"/>
        <family val="2"/>
      </rPr>
      <t xml:space="preserve">Se remite memorandos radicados por la coordinación técnica en la oficina jurídica, correspondientes a informe final y soportes de ejecución del contrato respectivamente. 
</t>
    </r>
    <r>
      <rPr>
        <b/>
        <sz val="9"/>
        <rFont val="Tahoma"/>
        <family val="2"/>
      </rPr>
      <t xml:space="preserve">Análisis OCI: </t>
    </r>
    <r>
      <rPr>
        <sz val="9"/>
        <rFont val="Tahoma"/>
        <family val="2"/>
      </rPr>
      <t xml:space="preserve">Una vez verificados los soportes de cumplimiento de la acción (Memorando 2252 del 14 de agosto de 2018 y Memorando 080 del 18 de enero de 2019), se observan evidencias de soportes suministrados para el año 2016 y principios de 2017, sin embargo, no se evidencia la totalidad de cronogramas para ejecución de mantenimientos de las unidades LiveU, en atención a la obligación No.2, ni de la coherencia de los demás soportes con los que se pueda asociar el desarrollo de la totalidad de las 18 obligaciones específicas determinadas en el contrato y otrosí. 
Por lo anterior, se califica </t>
    </r>
    <r>
      <rPr>
        <b/>
        <sz val="9"/>
        <rFont val="Tahoma"/>
        <family val="2"/>
      </rPr>
      <t xml:space="preserve">"En Proceso" </t>
    </r>
    <r>
      <rPr>
        <sz val="9"/>
        <rFont val="Tahoma"/>
        <family val="2"/>
      </rPr>
      <t xml:space="preserve">y se recomienda al área revisar los soportes remitidos con el fin de proceder a la organización y modificaciones a que haya lugar. </t>
    </r>
  </si>
  <si>
    <r>
      <t xml:space="preserve">Análisis OCI: </t>
    </r>
    <r>
      <rPr>
        <sz val="9"/>
        <rFont val="Tahoma"/>
        <family val="2"/>
      </rPr>
      <t xml:space="preserve">No se remiten soportes por la Coordinación de Producción,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</si>
  <si>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 xml:space="preserve">Análisis OCI: </t>
    </r>
    <r>
      <rPr>
        <sz val="9"/>
        <rFont val="Tahoma"/>
        <family val="2"/>
      </rPr>
      <t xml:space="preserve">No se remiten soportes por la Coordinación de Producción, sin embargo, la Oficina de Control Interno programo una verificación en el área el día 12/02/2019 (Soporte Acta No.012 del 12/02/2019), observando que se han adelantado las actualizaciones de los formatos "MPTV-FT-049 AUTORIZACIÓN PARA LA PARTICIPACIÓN DE MENORES DE EDAD Y CESIÓN DE DERECHOS" y "MPTV-FT-052 AUTORIZACIÓN DE REGISTRO AUDIOVISUAL, POSTERIOR USO DE LA IMAGEN Y CESIÓN DE DERECHOS". Por lo anterior, se califica la acción </t>
    </r>
    <r>
      <rPr>
        <b/>
        <sz val="9"/>
        <rFont val="Tahoma"/>
        <family val="2"/>
      </rPr>
      <t xml:space="preserve">"En Proceso" </t>
    </r>
    <r>
      <rPr>
        <sz val="9"/>
        <rFont val="Tahoma"/>
        <family val="2"/>
      </rPr>
      <t xml:space="preserve">y se recomienda darle continuidad a la revisión de los documentos asociados al proceso, con el fin de darle cumplimiento a lo planteado. </t>
    </r>
  </si>
  <si>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relaciona en los soportes el correo electrónico de estado de las actas de liquidación con fecha del 21 de diciembre de 2018, en el cual se observa la distribución de las actas de liquidación para los contratos de las vigencias 2016 - 2017, sin embargo, no se remite el informe con el clausulado de procedencia del acta de liquidación planteado en la acción. Por lo anterior, se califica </t>
    </r>
    <r>
      <rPr>
        <b/>
        <sz val="9"/>
        <rFont val="Tahoma"/>
        <family val="2"/>
      </rPr>
      <t>"En Proceso"</t>
    </r>
    <r>
      <rPr>
        <sz val="9"/>
        <rFont val="Tahoma"/>
        <family val="2"/>
      </rPr>
      <t xml:space="preserve">. </t>
    </r>
  </si>
  <si>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verifican los soportes de cumplimiento de la acción, observando un correo electrónico con fecha del 21 de diciembre de 218, en el cual se muestra el estado de las actas de liquidación para los contratos de las vigencias 2016 - 2017, sin embargo, a la fecha no se han finalizado dichas actas, teniendo en cuenta las observaciones consignadas en el cronograma por los abogados encargados. Por lo anterior, se califica </t>
    </r>
    <r>
      <rPr>
        <b/>
        <sz val="9"/>
        <rFont val="Tahoma"/>
        <family val="2"/>
      </rPr>
      <t>"En Proceso"</t>
    </r>
    <r>
      <rPr>
        <sz val="9"/>
        <rFont val="Tahoma"/>
        <family val="2"/>
      </rPr>
      <t xml:space="preserve">. </t>
    </r>
  </si>
  <si>
    <r>
      <rPr>
        <b/>
        <sz val="9"/>
        <rFont val="Tahoma"/>
        <family val="2"/>
      </rPr>
      <t>Reporte Jurídica:</t>
    </r>
    <r>
      <rPr>
        <sz val="9"/>
        <rFont val="Tahoma"/>
        <family val="2"/>
      </rPr>
      <t xml:space="preserve"> Se procedió a realizar el reparto de las actas de liquidación vigencia 2016-2017.
</t>
    </r>
    <r>
      <rPr>
        <b/>
        <sz val="9"/>
        <rFont val="Tahoma"/>
        <family val="2"/>
      </rPr>
      <t xml:space="preserve">Análisis OCI: </t>
    </r>
    <r>
      <rPr>
        <sz val="9"/>
        <rFont val="Tahoma"/>
        <family val="2"/>
      </rPr>
      <t xml:space="preserve">Se verifica el correo remitido con la distribución de las actas de liquidación de las vigencias 2016 - 2017, sin embargo, estas no muestran el avance de ejecución de la acción planteada por el área "Realizar mediante una política e incluir en el manual de contratación las directrices donde se identificará en cuáles contratos procederá la liquidación y en cuáles no", por lo cual, no es posible evidenciar el cumplimiento de lo planteado sobre las directrices de identificación de procedencia de liquidación de los contratos. 
Por lo anterior, la acción se califica con alerta </t>
    </r>
    <r>
      <rPr>
        <b/>
        <sz val="9"/>
        <rFont val="Tahoma"/>
        <family val="2"/>
      </rPr>
      <t>"Sin Iniciar"</t>
    </r>
    <r>
      <rPr>
        <sz val="9"/>
        <rFont val="Tahoma"/>
        <family val="2"/>
      </rPr>
      <t xml:space="preserve">. </t>
    </r>
  </si>
  <si>
    <r>
      <t xml:space="preserve">Análisis OCI: </t>
    </r>
    <r>
      <rPr>
        <sz val="9"/>
        <rFont val="Tahoma"/>
        <family val="2"/>
      </rPr>
      <t xml:space="preserve">No se remiten soportes por la Coordinación Jurídica, por lo que la Oficina de Control Interno procede a la verificación del seguimiento a las publicaciones realizadas en el SECOP, mediante reunión del 8/02/2019 con el encargado del cargue y seguimiento a la información, en la cual se estableció que se realiza en matriz de seguimiento adoptada en el mes de octubre de 2018 en la que se consigna la información publicada referente a informes finales, contratos nuevos, publicaciones, etc. Teniendo en cuenta lo anterior, la acción se califica </t>
    </r>
    <r>
      <rPr>
        <b/>
        <sz val="9"/>
        <rFont val="Tahoma"/>
        <family val="2"/>
      </rPr>
      <t>"En Proceso"</t>
    </r>
    <r>
      <rPr>
        <sz val="9"/>
        <rFont val="Tahoma"/>
        <family val="2"/>
      </rPr>
      <t>, se recomienda al área dar continuidad a la ejecución de las actividades que permitan dar cumplimiento a lo planteado, dentro de los plazos establecidos.</t>
    </r>
  </si>
  <si>
    <r>
      <t xml:space="preserve">Reporte Financiera: </t>
    </r>
    <r>
      <rPr>
        <sz val="9"/>
        <rFont val="Tahoma"/>
        <family val="2"/>
      </rPr>
      <t xml:space="preserve">Se detalla avance en la capacitación sobre el manejo del IVA en contratos, realizada el pasado 19 de diciembre del 2018.
</t>
    </r>
    <r>
      <rPr>
        <b/>
        <sz val="9"/>
        <rFont val="Tahoma"/>
        <family val="2"/>
      </rPr>
      <t xml:space="preserve">Análisis OCI: </t>
    </r>
    <r>
      <rPr>
        <sz val="9"/>
        <rFont val="Tahoma"/>
        <family val="2"/>
      </rPr>
      <t xml:space="preserve">Se procede a la verificación de los soportes remitidos por el área, en los cuales se evidencia el boletín No.55 del 17 de diciembre de 2018 en el que se extiende la invitación a la capacitación "Manejo del IVA en contratos", la cual se llevó a cabo el 19 de diciembre de 2018 con asistencia de (8) personas. 
Teniendo en cuenta que se programan dos (2) jornadas, se califica </t>
    </r>
    <r>
      <rPr>
        <b/>
        <sz val="9"/>
        <rFont val="Tahoma"/>
        <family val="2"/>
      </rPr>
      <t xml:space="preserve">"En Proceso" </t>
    </r>
    <r>
      <rPr>
        <sz val="9"/>
        <rFont val="Tahoma"/>
        <family val="2"/>
      </rPr>
      <t xml:space="preserve">y se recomienda al área tener en cuenta lo planteado con el fin de darle cumplimiento dentro de los tiempos establecidos. </t>
    </r>
  </si>
  <si>
    <r>
      <t>Análisis OCI:</t>
    </r>
    <r>
      <rPr>
        <sz val="9"/>
        <rFont val="Tahoma"/>
        <family val="2"/>
      </rPr>
      <t xml:space="preserve"> No se remiten soportes por el área, por lo que la Oficina de Control Interno programo el seguimiento a la acción en el área de Nuevos Negocios para el día 12/02/2019 (Soporte Acta No.011 del 12/02/2019), en dicha verificación se evidenció que se cuenta con los oficios 1867 del 07/12/2018, Oficio 1565 del 24/09/2018, Oficio 2655 del 3/10/2018 y Acta de reunión del 06/11/2018, adición contrato 1139-2017, los cuales soportan el cumplimiento de lo planteado dentro de los tiempos establecidos. Teniendo en cuenta lo anterior, la acción se califica como </t>
    </r>
    <r>
      <rPr>
        <b/>
        <sz val="9"/>
        <rFont val="Tahoma"/>
        <family val="2"/>
      </rPr>
      <t>"Terminada"</t>
    </r>
    <r>
      <rPr>
        <sz val="9"/>
        <rFont val="Tahoma"/>
        <family val="2"/>
      </rPr>
      <t>.</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</si>
  <si>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"Incluir en el procedimiento de nuevos negocios puntos de control, relacionados con la revisión de los valores de IVA pagados por los servicios de los contratistas"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</si>
  <si>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Análisis OCI:</t>
    </r>
    <r>
      <rPr>
        <sz val="9"/>
        <rFont val="Tahoma"/>
        <family val="2"/>
      </rPr>
      <t xml:space="preserve"> No se remiten soportes por el área, por lo que la Oficina de Control Interno programo el seguimiento a la acción en el área de Nuevos Negocios para el día 12/02/2019 (Soporte Acta No.011 del 12/02/2019), en dicha verificación se evidenció que se cuenta con el formato "MCOM-FT-021 - LISTA DE CHEQUEO CUMPLIMIENTO DE REQUISITOS CONTRACTUALES", con el cual efectúan el seguimiento al cumplimiento de las obligaciones contractuales, así como el "Informe de requerimiento 037-78/235" como ejemplo de la trazabilidad de la ejecución de los eventos, sin embargo, este no se encuentra incluido en el SIG del Canal. Teniendo en cuenta lo anterior, se califica </t>
    </r>
    <r>
      <rPr>
        <b/>
        <sz val="9"/>
        <rFont val="Tahoma"/>
        <family val="2"/>
      </rPr>
      <t>"En Proceso"</t>
    </r>
    <r>
      <rPr>
        <sz val="9"/>
        <rFont val="Tahoma"/>
        <family val="2"/>
      </rPr>
      <t xml:space="preserve">, se recomienda al área adelantar las actividades que permitan darle cumplimiento a la acción propuesta. </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</si>
  <si>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"Incluir en el procedimiento de nuevos negocios un punto de control, en el que se establezca que en los contratos de suministro se definirán fechas límite de entrega sólo en los casos en que ésta afecte la ejecución exitosa del contrato"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</si>
  <si>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 xml:space="preserve">No se remiten soportes por la Coordinación Jurídica, por lo que la Oficina de Control Interno procede a la verificación del seguimiento a las publicaciones realizadas en el SECOP, mediante reunión del 8/02/2019 con el encargado del cargue y seguimiento a la información, en la cual se estableció que se realiza en matriz de seguimiento adoptada en el mes de octubre de 2018 en la que se consigna la información publicada referente a informes finales, contratos nuevos, publicaciones, etc.
Teniendo en cuenta lo anterior, la acción se califica </t>
    </r>
    <r>
      <rPr>
        <b/>
        <sz val="9"/>
        <rFont val="Tahoma"/>
        <family val="2"/>
      </rPr>
      <t>"En Proceso"</t>
    </r>
    <r>
      <rPr>
        <sz val="9"/>
        <rFont val="Tahoma"/>
        <family val="2"/>
      </rPr>
      <t>, se recomienda al área dar continuidad a la ejecución de las actividades que permitan dar cumplimiento a lo planteado, dentro de los plazos establecidos.</t>
    </r>
  </si>
  <si>
    <r>
      <rPr>
        <b/>
        <sz val="9"/>
        <rFont val="Tahoma"/>
        <family val="2"/>
      </rPr>
      <t xml:space="preserve">Reporte Financiera: </t>
    </r>
    <r>
      <rPr>
        <sz val="9"/>
        <rFont val="Tahoma"/>
        <family val="2"/>
      </rPr>
      <t xml:space="preserve">Desde el pasado 16 de noviembre, la Subdirección Financiera remitió el oficio N° 1803, donde se solicitó la creación del rubro presupuestal de ingresos y gastos, para identificar cada uno de los servicios prestados por Canal Capital. El pasado 5 de diciembre mediante correo electrónico la Subdirectora Financiera, solicitó la creación de los rubros presupuestales y de esta manera emitir la resolución interna de desagregación.
</t>
    </r>
    <r>
      <rPr>
        <b/>
        <sz val="9"/>
        <rFont val="Tahoma"/>
        <family val="2"/>
      </rPr>
      <t xml:space="preserve">
Análisis OCI:</t>
    </r>
    <r>
      <rPr>
        <sz val="9"/>
        <rFont val="Tahoma"/>
        <family val="2"/>
      </rPr>
      <t xml:space="preserve"> Se evidencia el Oficio 1803 del 16 de noviembre de 2018 mediante el cual la Subdirección Financiera solicitó la creación de los rubros presupuestales para la operación logística del Canal a la Secretaría Distrital de Hacienda, así como correo del 5 de diciembre de 2018 reiterando la solicitud de asignación y creación de los rubros de gasto con seguimiento del 13 de diciembre de 2018, en el cual se indica que "está en validación". 
Teniendo en cuenta la acción, se califica como </t>
    </r>
    <r>
      <rPr>
        <b/>
        <sz val="9"/>
        <rFont val="Tahoma"/>
        <family val="2"/>
      </rPr>
      <t>"Terminada"</t>
    </r>
    <r>
      <rPr>
        <sz val="9"/>
        <rFont val="Tahoma"/>
        <family val="2"/>
      </rPr>
      <t xml:space="preserve">, con estado </t>
    </r>
    <r>
      <rPr>
        <b/>
        <sz val="9"/>
        <rFont val="Tahoma"/>
        <family val="2"/>
      </rPr>
      <t>"Abierto"</t>
    </r>
    <r>
      <rPr>
        <sz val="9"/>
        <rFont val="Tahoma"/>
        <family val="2"/>
      </rPr>
      <t xml:space="preserve"> de manera que pueda verificarse la ejecución de la apertura y creación de dichos rubros. </t>
    </r>
  </si>
  <si>
    <r>
      <t xml:space="preserve">Reporte Sub. Administrativa: </t>
    </r>
    <r>
      <rPr>
        <sz val="9"/>
        <rFont val="Tahoma"/>
        <family val="2"/>
      </rPr>
      <t>Se realizó reinducción en los temas de control interno, sistemas, planeación, dirección operativa, gestión documental, sistema y gestión seguridad salud en el trabajo, servicios administrativos y financiera.</t>
    </r>
    <r>
      <rPr>
        <b/>
        <sz val="9"/>
        <rFont val="Tahoma"/>
        <family val="2"/>
      </rPr>
      <t xml:space="preserve">
Análisis OCI: </t>
    </r>
    <r>
      <rPr>
        <sz val="9"/>
        <rFont val="Tahoma"/>
        <family val="2"/>
      </rPr>
      <t xml:space="preserve">Se verifica el enlace remitido en el que se encuentra la Presentación de la inducción del Canal - 2018, así como los listados de asistencia a la jornada de reinducción, a la cual asistieron un total de 80 personas. Teniendo en cuenta lo anterior, se califica la acción como </t>
    </r>
    <r>
      <rPr>
        <b/>
        <sz val="9"/>
        <rFont val="Tahoma"/>
        <family val="2"/>
      </rPr>
      <t>"Terminada"</t>
    </r>
    <r>
      <rPr>
        <sz val="9"/>
        <rFont val="Tahoma"/>
        <family val="2"/>
      </rPr>
      <t>.</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</si>
  <si>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"Actualizar los puntos de control dentro del procedimiento de nuevos negocios, para el debido control de los soportes a la ejecución"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</si>
  <si>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"Actualizar los puntos de control dentro del procedimiento de nuevos negocios, para el debido control de los soportes a la ejecución"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</si>
  <si>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12/02/2019),en dicha verificación se evidenció que no se cuenta soportes que permita evidenciar la realización de:   "Actualizar el procedimiento de nuevos negocios, con la inclusión de puntos de control sobre la verificación de las actividades de los informes de los contratistas y/o proveedores"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</si>
  <si>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rPr>
        <b/>
        <sz val="9"/>
        <rFont val="Tahoma"/>
        <family val="2"/>
      </rPr>
      <t xml:space="preserve">Reporte Financiera: </t>
    </r>
    <r>
      <rPr>
        <sz val="9"/>
        <rFont val="Tahoma"/>
        <family val="2"/>
      </rPr>
      <t xml:space="preserve">De acuerdo a la necesidad de elaborar informes periódicos que permitan evidenciar la ejecución del presupuesto de ingresos, la Subdirección Financiera ha elaborado y remitido a las áreas de la entidad dicha información de manera mensual.
</t>
    </r>
    <r>
      <rPr>
        <b/>
        <sz val="9"/>
        <rFont val="Tahoma"/>
        <family val="2"/>
      </rPr>
      <t xml:space="preserve">Análisis OCI: </t>
    </r>
    <r>
      <rPr>
        <sz val="9"/>
        <rFont val="Tahoma"/>
        <family val="2"/>
      </rPr>
      <t xml:space="preserve">Se remiten los soportes de realización del informe de ejecución presupuestal del mes de octubre, el cual es remitido al área de Planeación, Dirección Operativa, Control Interno, Gerencia y Secretaría General. Teniendo en cuenta la fecha de terminación y número de envíos programados, se califica </t>
    </r>
    <r>
      <rPr>
        <b/>
        <sz val="9"/>
        <rFont val="Tahoma"/>
        <family val="2"/>
      </rPr>
      <t xml:space="preserve">"En Proceso" </t>
    </r>
    <r>
      <rPr>
        <sz val="9"/>
        <rFont val="Tahoma"/>
        <family val="2"/>
      </rPr>
      <t xml:space="preserve">y se recomienda al área adelantar los informes correspondientes a los meses de noviembre y diciembre. </t>
    </r>
  </si>
  <si>
    <r>
      <t xml:space="preserve">Reporte Planeación: </t>
    </r>
    <r>
      <rPr>
        <sz val="9"/>
        <rFont val="Tahoma"/>
        <family val="2"/>
      </rPr>
      <t xml:space="preserve">Fichas EBI con corte a octubre 19 de 2018 las cuales se encuentran ajustadas con el presupuesto aprobado para 2019.
</t>
    </r>
    <r>
      <rPr>
        <b/>
        <sz val="9"/>
        <rFont val="Tahoma"/>
        <family val="2"/>
      </rPr>
      <t xml:space="preserve">Análisis OCI: </t>
    </r>
    <r>
      <rPr>
        <sz val="9"/>
        <rFont val="Tahoma"/>
        <family val="2"/>
      </rPr>
      <t xml:space="preserve">Se remiten por el área de Planeación las fichas EBI-D de los proyectos 10, 79, 80 y 85 modificadas en lo referente al presupuesto, sin embargo, no se evidencia acta de reunión u otro soporte que permita evidenciar el proceso de actualización de estas. Por lo tanto, se califica </t>
    </r>
    <r>
      <rPr>
        <b/>
        <sz val="9"/>
        <rFont val="Tahoma"/>
        <family val="2"/>
      </rPr>
      <t xml:space="preserve">"En Proceso" </t>
    </r>
    <r>
      <rPr>
        <sz val="9"/>
        <rFont val="Tahoma"/>
        <family val="2"/>
      </rPr>
      <t xml:space="preserve">y se recomienda al área documentar las revisiones y modificaciones efectuadas. </t>
    </r>
  </si>
  <si>
    <r>
      <t xml:space="preserve">Reporte Planeación: </t>
    </r>
    <r>
      <rPr>
        <sz val="9"/>
        <rFont val="Tahoma"/>
        <family val="2"/>
      </rPr>
      <t>En el periodo de seguimiento no se presentaron cambios en el proyecto 79.</t>
    </r>
    <r>
      <rPr>
        <b/>
        <sz val="9"/>
        <rFont val="Tahoma"/>
        <family val="2"/>
      </rPr>
      <t xml:space="preserve">
Análisis OCI: </t>
    </r>
    <r>
      <rPr>
        <sz val="9"/>
        <rFont val="Tahoma"/>
        <family val="2"/>
      </rPr>
      <t xml:space="preserve">El área de Planeación reporta que a la fecha de seguimiento no se han presentado cambios al proyecto. Por lo tanto, queda con alerta </t>
    </r>
    <r>
      <rPr>
        <b/>
        <sz val="9"/>
        <rFont val="Tahoma"/>
        <family val="2"/>
      </rPr>
      <t>"Sin Iniciar"</t>
    </r>
    <r>
      <rPr>
        <sz val="9"/>
        <rFont val="Tahoma"/>
        <family val="2"/>
      </rPr>
      <t xml:space="preserve">, se recomienda que se documenten las reuniones de revisión de las acciones. </t>
    </r>
  </si>
  <si>
    <r>
      <t xml:space="preserve">Reporte Planeación: </t>
    </r>
    <r>
      <rPr>
        <sz val="9"/>
        <rFont val="Tahoma"/>
        <family val="2"/>
      </rPr>
      <t>En el periodo de seguimiento no se presentaron cambios en el proyecto 79.</t>
    </r>
    <r>
      <rPr>
        <b/>
        <sz val="9"/>
        <rFont val="Tahoma"/>
        <family val="2"/>
      </rPr>
      <t xml:space="preserve">
Análisis OCI: </t>
    </r>
    <r>
      <rPr>
        <sz val="9"/>
        <rFont val="Tahoma"/>
        <family val="2"/>
      </rPr>
      <t xml:space="preserve">El área de Planeación reporta que a la fecha de seguimiento no se han presentado cambios al proyecto. Por lo que en atención a la acción formulada, queda con alerta </t>
    </r>
    <r>
      <rPr>
        <b/>
        <sz val="9"/>
        <rFont val="Tahoma"/>
        <family val="2"/>
      </rPr>
      <t>"Sin Iniciar"</t>
    </r>
    <r>
      <rPr>
        <sz val="9"/>
        <rFont val="Tahoma"/>
        <family val="2"/>
      </rPr>
      <t xml:space="preserve">, se recomienda al área efectuar revisiones periódicas con sus soportes de ejecución de manera que se evidencie el cumplimiento de lo planteado. </t>
    </r>
  </si>
  <si>
    <r>
      <t xml:space="preserve">Reporte Planeación: </t>
    </r>
    <r>
      <rPr>
        <sz val="9"/>
        <rFont val="Tahoma"/>
        <family val="2"/>
      </rPr>
      <t>Se suspendió esta meta en razón a que no se recibieron los recursos esperados para su cumplimiento, lo anterior teniendo en cuenta que el presupuesto de Inversión de Canal Capital se financia con recursos propios y/o con financiación de otras fuentes como la ANTV o el MINTIC.</t>
    </r>
    <r>
      <rPr>
        <b/>
        <sz val="9"/>
        <rFont val="Tahoma"/>
        <family val="2"/>
      </rPr>
      <t xml:space="preserve">
Análisis OCI: </t>
    </r>
    <r>
      <rPr>
        <sz val="9"/>
        <rFont val="Tahoma"/>
        <family val="2"/>
      </rPr>
      <t xml:space="preserve">Se verifica el Acta de reunión del 19 de octubre de 2017 entre el profesional universitario de planeación y el subdirector administrativo sobre las modificaciones a la meta 2 del proyecto 85, en la cual se procede a cancelar la esta meta en el SEGPLAN moviendo los recursos a la meta No.1. 
Por lo anterior, se califica </t>
    </r>
    <r>
      <rPr>
        <b/>
        <sz val="9"/>
        <rFont val="Tahoma"/>
        <family val="2"/>
      </rPr>
      <t xml:space="preserve">"En Proceso" </t>
    </r>
    <r>
      <rPr>
        <sz val="9"/>
        <rFont val="Tahoma"/>
        <family val="2"/>
      </rPr>
      <t xml:space="preserve"> toda vez que se deben efectuar 4 mesas de trabajo durante los tiempos de ejecución establecidos.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</si>
  <si>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 xml:space="preserve">Se verifica Acta de reunión del 16 de octubre de 2018 referente a la "Revisión del cumplimiento de metas para tercer trimestre - reporte SEGPLAN", observando en el reporte que a la fecha no se registran cambios en la meta No.8 por parte de la Subdirección Administrativa. 
 </t>
    </r>
    <r>
      <rPr>
        <b/>
        <sz val="9"/>
        <rFont val="Tahoma"/>
        <family val="2"/>
      </rPr>
      <t xml:space="preserve">
</t>
    </r>
    <r>
      <rPr>
        <sz val="9"/>
        <rFont val="Tahoma"/>
        <family val="2"/>
      </rPr>
      <t xml:space="preserve">Por lo anterior, se califica </t>
    </r>
    <r>
      <rPr>
        <b/>
        <sz val="9"/>
        <rFont val="Tahoma"/>
        <family val="2"/>
      </rPr>
      <t>"En Proceso"</t>
    </r>
    <r>
      <rPr>
        <sz val="9"/>
        <rFont val="Tahoma"/>
        <family val="2"/>
      </rPr>
      <t xml:space="preserve"> toda vez que se deben efectuar 4 mesas de trabajo durante los tiempos de ejecución establecidos.</t>
    </r>
    <r>
      <rPr>
        <b/>
        <sz val="9"/>
        <rFont val="Tahoma"/>
        <family val="2"/>
      </rPr>
      <t xml:space="preserve">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</si>
  <si>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 xml:space="preserve">Se verifica Acta de reunión del 16 de octubre de 2018 referente a la "Revisión del cumplimiento de metas para tercer trimestre - reporte SEGPLAN", observando el reporte de que a la fecha no se registran cambios en la meta No.8 por parte de la Subdirección Administrativa. 
 </t>
    </r>
    <r>
      <rPr>
        <b/>
        <sz val="9"/>
        <rFont val="Tahoma"/>
        <family val="2"/>
      </rPr>
      <t xml:space="preserve">
</t>
    </r>
    <r>
      <rPr>
        <sz val="9"/>
        <rFont val="Tahoma"/>
        <family val="2"/>
      </rPr>
      <t xml:space="preserve">Por lo anterior, se califica </t>
    </r>
    <r>
      <rPr>
        <b/>
        <sz val="9"/>
        <rFont val="Tahoma"/>
        <family val="2"/>
      </rPr>
      <t>"En Proceso"</t>
    </r>
    <r>
      <rPr>
        <sz val="9"/>
        <rFont val="Tahoma"/>
        <family val="2"/>
      </rPr>
      <t xml:space="preserve"> toda vez que se deben efectuar 4 mesas de trabajo durante los tiempos de ejecución establecidos.</t>
    </r>
    <r>
      <rPr>
        <b/>
        <sz val="9"/>
        <rFont val="Tahoma"/>
        <family val="2"/>
      </rPr>
      <t xml:space="preserve">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</si>
  <si>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Se verifica Acta de reunión del 16 de octubre de 2018 referente a la "Revisión del cumplimiento de metas para tercer trimestre - reporte SEGPLAN", observando que el área no registra cambios frente a la meta, así como las correcciones sobre las inconsistencias presentadas durante el reporte.</t>
    </r>
    <r>
      <rPr>
        <b/>
        <sz val="9"/>
        <rFont val="Tahoma"/>
        <family val="2"/>
      </rPr>
      <t xml:space="preserve">
</t>
    </r>
    <r>
      <rPr>
        <sz val="9"/>
        <rFont val="Tahoma"/>
        <family val="2"/>
      </rPr>
      <t xml:space="preserve">Por lo anterior, se califica </t>
    </r>
    <r>
      <rPr>
        <b/>
        <sz val="9"/>
        <rFont val="Tahoma"/>
        <family val="2"/>
      </rPr>
      <t xml:space="preserve">"En Proceso" </t>
    </r>
    <r>
      <rPr>
        <sz val="9"/>
        <rFont val="Tahoma"/>
        <family val="2"/>
      </rPr>
      <t xml:space="preserve">toda vez que se deben efectuar 4 mesas de trabajo durante los tiempos de ejecución establecidos. </t>
    </r>
  </si>
  <si>
    <r>
      <t xml:space="preserve">Reporte Planeación: </t>
    </r>
    <r>
      <rPr>
        <sz val="9"/>
        <rFont val="Tahoma"/>
        <family val="2"/>
      </rPr>
      <t>Para el periodo de seguimiento se presentó ejecución presupuestal.</t>
    </r>
    <r>
      <rPr>
        <b/>
        <sz val="9"/>
        <rFont val="Tahoma"/>
        <family val="2"/>
      </rPr>
      <t xml:space="preserve">
Análisis OCI: </t>
    </r>
    <r>
      <rPr>
        <sz val="9"/>
        <rFont val="Tahoma"/>
        <family val="2"/>
      </rPr>
      <t xml:space="preserve">Si bien, el área remite la ejecución presupuestal, no se evidencian soportes en los que se observe el desarrollo de las mesas de trabajo, ni las modificaciones efectuadas a la meta descrita en la acción, por lo que no es posible verificar el inicio y/o avance de cumplimiento de la acción planteada.
Por lo anterior, se califica con alerta </t>
    </r>
    <r>
      <rPr>
        <b/>
        <sz val="9"/>
        <rFont val="Tahoma"/>
        <family val="2"/>
      </rPr>
      <t>"Sin Iniciar"</t>
    </r>
    <r>
      <rPr>
        <sz val="9"/>
        <rFont val="Tahoma"/>
        <family val="2"/>
      </rPr>
      <t xml:space="preserve"> y se recomienda al área efectuar las debidas documentaciones de las reuniones y los avances que se logren en las mismas. </t>
    </r>
  </si>
  <si>
    <r>
      <t xml:space="preserve">Reporte Financiera: </t>
    </r>
    <r>
      <rPr>
        <sz val="9"/>
        <rFont val="Tahoma"/>
        <family val="2"/>
      </rPr>
      <t xml:space="preserve">Según la acción planteada, la Subdirección Financiera ha trabajado en el insumo y normatividad necesaria que regule el recaudo de cartera, para de esta manera plasmar las instancias del cobro (administrativo, persuasivo y coactivo).
</t>
    </r>
    <r>
      <rPr>
        <b/>
        <sz val="9"/>
        <rFont val="Tahoma"/>
        <family val="2"/>
      </rPr>
      <t xml:space="preserve">Análisis OCI: </t>
    </r>
    <r>
      <rPr>
        <sz val="9"/>
        <rFont val="Tahoma"/>
        <family val="2"/>
      </rPr>
      <t xml:space="preserve">Se remite documento en borrador del "Reglamento Interno de Cartera" en formato Word; si bien se ha venido estructurando el producto relacionado en la acción, se recomienda al área verificar las fechas de terminación con el fin de dar cumplimiento a lo planteado. Por lo anterior, se califica la acción </t>
    </r>
    <r>
      <rPr>
        <b/>
        <sz val="9"/>
        <rFont val="Tahoma"/>
        <family val="2"/>
      </rPr>
      <t>"En Proceso"</t>
    </r>
    <r>
      <rPr>
        <sz val="9"/>
        <rFont val="Tahoma"/>
        <family val="2"/>
      </rPr>
      <t>.</t>
    </r>
  </si>
  <si>
    <r>
      <rPr>
        <b/>
        <sz val="9"/>
        <rFont val="Tahoma"/>
        <family val="2"/>
      </rPr>
      <t>Reporte Financiera:</t>
    </r>
    <r>
      <rPr>
        <sz val="9"/>
        <rFont val="Tahoma"/>
        <family val="2"/>
      </rPr>
      <t xml:space="preserve"> Según la necesidad de elaborar un modelo proforma de correo  electrónico de conciliación, que permita llevar la trazabilidad de las gestiones realizadas en las cuentas reportadas como recíprocas, se incluyó el pasado 12 de diciembre en el Sistema de Gestión de Calidad el documento en mención.
</t>
    </r>
    <r>
      <rPr>
        <b/>
        <sz val="9"/>
        <rFont val="Tahoma"/>
        <family val="2"/>
      </rPr>
      <t xml:space="preserve">
Análisis OCI: </t>
    </r>
    <r>
      <rPr>
        <sz val="9"/>
        <rFont val="Tahoma"/>
        <family val="2"/>
      </rPr>
      <t xml:space="preserve">Se remite el correo electrónico de publicación del Formato AGFF-CO-FT-044 CONCILIACIÓN DE OPERACIONES RECÍPROCAS y se evidencia la publicación en la intranet del Canal, así mismo, se observa el correo proforma relacionado en la acción "Generar circularización de información con un modelo proforma de correo  electrónico de conciliación", para lo cual el área remite la solicitud de conciliación de manera trimestral, dando cumplimiento a lo formulado en la acción. 
Teniendo en cuenta lo anterior y las fechas de terminación de la acción, esta se califica </t>
    </r>
    <r>
      <rPr>
        <b/>
        <sz val="9"/>
        <rFont val="Tahoma"/>
        <family val="2"/>
      </rPr>
      <t>"En Proceso"</t>
    </r>
    <r>
      <rPr>
        <sz val="9"/>
        <rFont val="Tahoma"/>
        <family val="2"/>
      </rPr>
      <t>.</t>
    </r>
    <r>
      <rPr>
        <b/>
        <sz val="9"/>
        <rFont val="Tahoma"/>
        <family val="2"/>
      </rPr>
      <t xml:space="preserve"> </t>
    </r>
  </si>
  <si>
    <r>
      <t xml:space="preserve">Reporte Financiera: </t>
    </r>
    <r>
      <rPr>
        <sz val="9"/>
        <rFont val="Tahoma"/>
        <family val="2"/>
      </rPr>
      <t xml:space="preserve">De acuerdo a la acción planteada, en solicitar el soporte del ajuste de las diferencias por el área de servicios administrativos, para soportar la conciliación, el pasado 22 de noviembre la Subdirectora Financiera remitió el memorando N° 3069, donde se solicitó el soporte de ajuste de las diferencias presentadas en los saldos relacionados con los elementos de consumo de papelería, aseo y cafetería.
</t>
    </r>
    <r>
      <rPr>
        <b/>
        <sz val="9"/>
        <rFont val="Tahoma"/>
        <family val="2"/>
      </rPr>
      <t xml:space="preserve">Análisis OCI: </t>
    </r>
    <r>
      <rPr>
        <sz val="9"/>
        <rFont val="Tahoma"/>
        <family val="2"/>
      </rPr>
      <t xml:space="preserve">Se evidencia el correo electrónico del 23 de noviembre de 2018 por el cual se remite el memorando 3069 del 22 de noviembre de 2018, mediante el cual se solicita a la Subdirección Financiera el "Reporte que sustente el ajuste realizado en el aplicativo"; si bien a la fecha de seguimiento se solicitó el reporte, teniendo en cuenta la fecha de terminación y la meta de la acción se califica </t>
    </r>
    <r>
      <rPr>
        <b/>
        <sz val="9"/>
        <rFont val="Tahoma"/>
        <family val="2"/>
      </rPr>
      <t>"En Proceso"</t>
    </r>
    <r>
      <rPr>
        <sz val="9"/>
        <rFont val="Tahoma"/>
        <family val="2"/>
      </rPr>
      <t xml:space="preserve"> y se recomienda al área efectuar la revisión de las fechas y actividades planteadas, con el fin de dar cumplimiento de lo establecido. </t>
    </r>
  </si>
  <si>
    <r>
      <t>Reporte Ser. Administrativos:</t>
    </r>
    <r>
      <rPr>
        <sz val="9"/>
        <rFont val="Tahoma"/>
        <family val="2"/>
      </rPr>
      <t xml:space="preserve"> Los saldos antiguos presentados se mitigaron en el año 2018. Se suscribió el contrato 931 de 2018 con el proveedor de el aplicativo kardex con el cual se contrata el desarrollo de actualizaciones y módulos componentes que mitiguen posibles fallas relacionadas con el hallazgo. </t>
    </r>
    <r>
      <rPr>
        <b/>
        <sz val="9"/>
        <rFont val="Tahoma"/>
        <family val="2"/>
      </rPr>
      <t xml:space="preserve">
Análisis OCI: </t>
    </r>
    <r>
      <rPr>
        <sz val="9"/>
        <rFont val="Tahoma"/>
        <family val="2"/>
      </rPr>
      <t xml:space="preserve">Se remite la minuta del contrato 931 de 2018, cuyo objeto es "Contratar servicios profesionales para el desarrollo de nuevos módulos componentes descritos en el anexo de diseño, además de la actualización, soporte, mantenimiento preventivo, correctivo y transferencia de conocimiento de las aplicaciones de pago a proveedores e inventarlos (Orpago y Kardex) con las que cuenta Canal Capital', así como la prestación de servicios de soporte y mantenimiento de los módulos componentes en producción de los sistemas kardex y Orpago en forma detallada. Si bien, a la fecha de seguimiento el contrato se encuentra en ejecución, se califica </t>
    </r>
    <r>
      <rPr>
        <b/>
        <sz val="9"/>
        <rFont val="Tahoma"/>
        <family val="2"/>
      </rPr>
      <t xml:space="preserve">"En Proceso" </t>
    </r>
    <r>
      <rPr>
        <sz val="9"/>
        <rFont val="Tahoma"/>
        <family val="2"/>
      </rPr>
      <t xml:space="preserve">con el fin de que se lleve a cabo lo planteado en la acción </t>
    </r>
    <r>
      <rPr>
        <i/>
        <sz val="9"/>
        <rFont val="Tahoma"/>
        <family val="2"/>
      </rPr>
      <t>"Solicitar al proveedor del sistema kardex la implementación de parámetros que permitan tener perfiles de administración con el fin de mitigar estos inconvenientes".</t>
    </r>
  </si>
  <si>
    <r>
      <t xml:space="preserve">Reporte Financiera: </t>
    </r>
    <r>
      <rPr>
        <sz val="9"/>
        <rFont val="Tahoma"/>
        <family val="2"/>
      </rPr>
      <t xml:space="preserve">De acuerdo a la acción planteada, en solicitar el soporte del ajuste de las diferencias por el área de servicios administrativos , para soportar la conciliación, el pasado 22 de noviembre la Subdirectora Financiera remitió el memorando N° 3069, donde se solicitó el soporte de ajuste de las diferencias presentadas en los saldos relacionados con los elementos de consumo de papelería, aseo y cafetería.
</t>
    </r>
    <r>
      <rPr>
        <b/>
        <sz val="9"/>
        <rFont val="Tahoma"/>
        <family val="2"/>
      </rPr>
      <t xml:space="preserve">Análisis OCI: </t>
    </r>
    <r>
      <rPr>
        <sz val="9"/>
        <rFont val="Tahoma"/>
        <family val="2"/>
      </rPr>
      <t xml:space="preserve">Se evidencia el correo electrónico del 23 de noviembre de 2018 por el cual se remite el memorando 3069 del 22 de noviembre de 2018, mediante el cual se solicita a la Subdirección Financiera el "Reporte que sustente el ajuste realizado en el aplicativo"; si bien a la fecha de seguimiento se solicitó el reporte, teniendo en cuenta la fecha de terminación y la meta de la acción se califica </t>
    </r>
    <r>
      <rPr>
        <b/>
        <sz val="9"/>
        <rFont val="Tahoma"/>
        <family val="2"/>
      </rPr>
      <t>"En Proceso"</t>
    </r>
    <r>
      <rPr>
        <sz val="9"/>
        <rFont val="Tahoma"/>
        <family val="2"/>
      </rPr>
      <t xml:space="preserve"> y se recomienda al área efectuar la revisión de las fechas y actividades planteadas, con el fin de dar cumplimiento de lo establecido. </t>
    </r>
  </si>
  <si>
    <r>
      <t xml:space="preserve">Reporte Financiera: </t>
    </r>
    <r>
      <rPr>
        <sz val="9"/>
        <rFont val="Tahoma"/>
        <family val="2"/>
      </rPr>
      <t xml:space="preserve">En referencia a la necesidad de verificar y legalizar los recursos relacionados con la Autoridad Nacional de Televisión de manera mensual, nos permitimos relacionar las notas explicativas a los Estados Financieros de los meses de septiembre a noviembre y así mismo los ajustes efectuados durante el mes de diciembre de acuerdo a la necesidad de efectuar las legalizaciones  de recursos .
</t>
    </r>
    <r>
      <rPr>
        <b/>
        <sz val="9"/>
        <rFont val="Tahoma"/>
        <family val="2"/>
      </rPr>
      <t xml:space="preserve">Análisis OCI: </t>
    </r>
    <r>
      <rPr>
        <sz val="9"/>
        <rFont val="Tahoma"/>
        <family val="2"/>
      </rPr>
      <t xml:space="preserve">Se verifican los soportes remitidos por el área, con los que se evidencia que se viene haciendo el seguimiento a la cuenta de subvenciones, así como las respectivas revelaciones en los estados financieros y sus notas. Teniendo en cuenta la fórmula del indicador, la meta  y fecha de finalización se califica </t>
    </r>
    <r>
      <rPr>
        <b/>
        <sz val="9"/>
        <rFont val="Tahoma"/>
        <family val="2"/>
      </rPr>
      <t>"En Proceso"</t>
    </r>
    <r>
      <rPr>
        <sz val="9"/>
        <rFont val="Tahoma"/>
        <family val="2"/>
      </rPr>
      <t xml:space="preserve">. Las revelaciones presentadas no corresponden a la cuenta 2402, ya que la misma para la vigencia 2018 tiene saldo $0, por lo que se recomienda ajustar la acción. </t>
    </r>
  </si>
  <si>
    <r>
      <t xml:space="preserve">Análisis OCI: </t>
    </r>
    <r>
      <rPr>
        <sz val="9"/>
        <rFont val="Tahoma"/>
        <family val="2"/>
      </rPr>
      <t xml:space="preserve">Se remiten por la Coordinación de Producción los enlaces "SUPERVISIONES COORDINACIÓN DE PRODUCCIÓN - MÓNICA SARMIENTO" y "SUPERVISIONES PROFESIONAL UNIVERSITARIA DE PRODUCCIÓN", en los cuales se realiza el control a los pagos de los contratos suscritos con Recursos ANTV, en el que se evidencian las fechas de terminación asignadas, así como el control de los pagos que se efectúan a lo largo de la ejecución. Teniendo en cuenta las actividades adelantadas se califica como </t>
    </r>
    <r>
      <rPr>
        <b/>
        <sz val="9"/>
        <rFont val="Tahoma"/>
        <family val="2"/>
      </rPr>
      <t>"Terminada"</t>
    </r>
    <r>
      <rPr>
        <sz val="9"/>
        <rFont val="Tahoma"/>
        <family val="2"/>
      </rPr>
      <t xml:space="preserve">. </t>
    </r>
  </si>
  <si>
    <r>
      <t xml:space="preserve">Análisis OCI: </t>
    </r>
    <r>
      <rPr>
        <sz val="9"/>
        <rFont val="Tahoma"/>
        <family val="2"/>
      </rPr>
      <t xml:space="preserve">No se remiten soportes por la Coordinación de Producción, por lo que la Oficina de Control Interno programo una verificación en el área, observando que no se ha ejecutado la actividad planteada "Los contratistas que no generen cobro finalizando el año, se les notificará por correo electrónico, en caso de no realizar el trámite, se le notificará por oficio", toda vez que a la fecha de seguimiento no se presentan cobros pendientes. Por lo que la acción se califica con alerta </t>
    </r>
    <r>
      <rPr>
        <b/>
        <sz val="9"/>
        <rFont val="Tahoma"/>
        <family val="2"/>
      </rPr>
      <t>"Sin Iniciar"</t>
    </r>
  </si>
  <si>
    <t>RESUMEN SEGUNDO SEGUIMIENTO DE 2018</t>
  </si>
  <si>
    <t>3. % avance en ejecución de la meta</t>
  </si>
  <si>
    <t>4.Alerta</t>
  </si>
  <si>
    <t>5.Auditor que realizó el seguimiento</t>
  </si>
  <si>
    <t>3.Actividades realizadas  a la fecha</t>
  </si>
  <si>
    <t>4.Resultado del indicador</t>
  </si>
  <si>
    <t>5. % avance en ejecución de la meta</t>
  </si>
  <si>
    <t>6.Alerta</t>
  </si>
  <si>
    <t>7.Analisis - Seguimiento OCI</t>
  </si>
  <si>
    <t>8.Auditor que realizó el seguimiento</t>
  </si>
  <si>
    <t>5. Estado de la acción</t>
  </si>
  <si>
    <t>Se adelantaron las acciones formuladas en el tiempo establecido para ejecución.</t>
  </si>
  <si>
    <t>1. Acta de Liquidación Contrato 691-2015 Iron Mountain.</t>
  </si>
  <si>
    <t>1. Correo 30.05.2019 Proyecto de Resolución (Reglamento Interno de Recaudo de Cartera).                                                                         
2. Correo Proyecto de Resolución (Reglamento Interno de Recaudo de Cartera.                                                            
3. Reglamento interno de Cartera (proyecto de Resolución).</t>
  </si>
  <si>
    <t>1. ENERO-2019.                                                     
2. FEBRERO-2019.                                                
3. MARZO -2019.                                                  
4. ABRIL -2019.                                                             
5. MAYO - 2019.</t>
  </si>
  <si>
    <t>Pendiente verificación de eliminación del saldo de la cuenta que traía el saldo referido.</t>
  </si>
  <si>
    <t>1. Memorando 0738- Solicitud de soporte de ajuste de diferencias.                                                              2. Memorando 0907- Rta soporte de ajuste de diferencias.</t>
  </si>
  <si>
    <t>1. N7-53.                                                                       2. N7-48.                                                                 3. Cruce de saldos ANTV con corte 31 de enero de 2019.                                                                               4. Notas explicativas estados financieros al 31 de enero 2019.                                                                5. notas explicativas a los estados financieros mensuales febrero 2019.                                                             6. Notas EF Marzo 2019.                                                            7. Notas Explicativas Abril 2019.                                           8. Notas Explicativas Mayo 2019.</t>
  </si>
  <si>
    <t xml:space="preserve">Pendiente verificación de continuidad en la aplicación del formato. </t>
  </si>
  <si>
    <r>
      <rPr>
        <b/>
        <sz val="9"/>
        <rFont val="Tahoma"/>
        <family val="2"/>
      </rPr>
      <t xml:space="preserve">Análisis OCI: </t>
    </r>
    <r>
      <rPr>
        <sz val="9"/>
        <rFont val="Tahoma"/>
        <family val="2"/>
      </rPr>
      <t xml:space="preserve">Se evidencia la creación del "FORMATO PARA SUPERVISIÓN DE TRANSPORTE SERVICIOS FIJO, OCASIONAL Y ADICIONAL, código: MPTV-FT-068", así como su respectiva publicación en la intranet. El formato en mención se viene implementando desde el mes de marzo de la vigencia 2019 en el cual se realiza el seguimiento, control y revisión de los servicios de transporte (fijos, ocasionales y adicionales) para Canal Capital. 
Teniendo en cuenta lo anterior, así como la meta propuesta se califica como </t>
    </r>
    <r>
      <rPr>
        <b/>
        <sz val="9"/>
        <rFont val="Tahoma"/>
        <family val="2"/>
      </rPr>
      <t>"Terminada"</t>
    </r>
    <r>
      <rPr>
        <sz val="9"/>
        <rFont val="Tahoma"/>
        <family val="2"/>
      </rPr>
      <t xml:space="preserve">. </t>
    </r>
  </si>
  <si>
    <t>No se remiten soportes para el periodo de seguimiento.</t>
  </si>
  <si>
    <r>
      <t xml:space="preserve">Análisis OCI: </t>
    </r>
    <r>
      <rPr>
        <sz val="9"/>
        <rFont val="Tahoma"/>
        <family val="2"/>
      </rPr>
      <t xml:space="preserve">El área no remite soportes para el periodo de seguimiento que permitan evidenciar los avances en el cumplimiento de la acción formulada, por lo cual se mantiene la calificación del seguimiento anterior </t>
    </r>
    <r>
      <rPr>
        <b/>
        <sz val="9"/>
        <rFont val="Tahoma"/>
        <family val="2"/>
      </rPr>
      <t xml:space="preserve">"En Proceso" </t>
    </r>
    <r>
      <rPr>
        <sz val="9"/>
        <rFont val="Tahoma"/>
        <family val="2"/>
      </rPr>
      <t xml:space="preserve">y se recomienda al área adelantar las actividades pendientes que permitan alcanzar la meta formulada dentro de los tiempos establecidos. </t>
    </r>
  </si>
  <si>
    <t>1. Control contratistas 2019</t>
  </si>
  <si>
    <t>Se dio continuidad al control de los pagos de los contratos suscritos con recursos ANTV</t>
  </si>
  <si>
    <r>
      <rPr>
        <b/>
        <sz val="9"/>
        <rFont val="Tahoma"/>
        <family val="2"/>
      </rPr>
      <t xml:space="preserve">Análisis OCI: </t>
    </r>
    <r>
      <rPr>
        <sz val="9"/>
        <rFont val="Tahoma"/>
        <family val="2"/>
      </rPr>
      <t xml:space="preserve">Se verifican los soportes remitidos por las áreas responsables de dar cumplimiento a la acción planteada, frente a lo cual se observa el Manual de uso digital, así como el manual de producción Nuevos Negocios y el Manual de Producción en borrador que se viene consolidando desde la Coordinación de Producción. Dado que a la fecha de seguimiento estos manuales no se encuentran articulados en un mismo documento se califica la acción con estado </t>
    </r>
    <r>
      <rPr>
        <b/>
        <sz val="9"/>
        <rFont val="Tahoma"/>
        <family val="2"/>
      </rPr>
      <t xml:space="preserve">"En Proceso" </t>
    </r>
    <r>
      <rPr>
        <sz val="9"/>
        <rFont val="Tahoma"/>
        <family val="2"/>
      </rPr>
      <t xml:space="preserve">y se recomienda a las áreas darle continuidad a las actividades con el fin de darle cumplimiento a lo formulado en los tiempos establecidos. </t>
    </r>
  </si>
  <si>
    <t>1. Portafolio Nuevos Negocios 2019-03-05
2. PLAN DE VENTAS 2019 - VENTAS Y MERCADEO
3. PLAN DE VENTAS 2019 - VENTAS Y MERCADEO v3</t>
  </si>
  <si>
    <t xml:space="preserve">1. Correo Fwd: REUNIÓN URGENTE                 </t>
  </si>
  <si>
    <r>
      <rPr>
        <b/>
        <sz val="9"/>
        <rFont val="Tahoma"/>
        <family val="2"/>
      </rPr>
      <t xml:space="preserve">Análisis OCI: </t>
    </r>
    <r>
      <rPr>
        <sz val="9"/>
        <rFont val="Tahoma"/>
        <family val="2"/>
      </rPr>
      <t xml:space="preserve">No se remiten soportes por el área que permitan evidenciar nuevos  avances a los observados durante el seguimiento anterior, por lo tanto, se mantiene la calificación </t>
    </r>
    <r>
      <rPr>
        <b/>
        <sz val="9"/>
        <rFont val="Tahoma"/>
        <family val="2"/>
      </rPr>
      <t>"En Proceso"</t>
    </r>
    <r>
      <rPr>
        <sz val="9"/>
        <rFont val="Tahoma"/>
        <family val="2"/>
      </rPr>
      <t xml:space="preserve"> y se recomienda al área finalizar las actividades propuestas con el fin de darle cumplimiento a lo formulado dentro de los tiempos establecidos. </t>
    </r>
  </si>
  <si>
    <r>
      <rPr>
        <b/>
        <sz val="9"/>
        <rFont val="Tahoma"/>
        <family val="2"/>
      </rPr>
      <t xml:space="preserve">Análisis OCI: </t>
    </r>
    <r>
      <rPr>
        <sz val="9"/>
        <rFont val="Tahoma"/>
        <family val="2"/>
      </rPr>
      <t xml:space="preserve">Se procede a la revisión de los soportes remitidos por el área evidenciando un correo electrónico en el cual se solicita aclaración sobre los informes remitidos del contrato 1505-2017, lo cual no corresponde a la ejecución de la acción formulada en el plan "Incluir en el procedimiento de nuevos negocios un punto de control, en el que se establezca que en los contratos de suministro se definirán fechas límite de entrega sólo en los casos en que ésta afecte la ejecución exitosa del contrato". 
Teniendo en cuenta lo anterior, así como la meta propuesta "Actualización de procedimiento" se califica la acción con alerta </t>
    </r>
    <r>
      <rPr>
        <b/>
        <sz val="9"/>
        <rFont val="Tahoma"/>
        <family val="2"/>
      </rPr>
      <t>"Sin Iniciar"</t>
    </r>
    <r>
      <rPr>
        <sz val="9"/>
        <rFont val="Tahoma"/>
        <family val="2"/>
      </rPr>
      <t xml:space="preserve"> y se recomienda al área adelantar las actividades que permitan dar cumplimiento a lo establecido en el Plan dentro de los tiempos determinados. </t>
    </r>
  </si>
  <si>
    <r>
      <rPr>
        <b/>
        <sz val="9"/>
        <rFont val="Tahoma"/>
        <family val="2"/>
      </rPr>
      <t xml:space="preserve">Análisis OCI: </t>
    </r>
    <r>
      <rPr>
        <sz val="9"/>
        <rFont val="Tahoma"/>
        <family val="2"/>
      </rPr>
      <t>Se procede a la revisión de los soportes remitidos por el área evidenciando un correo electrónico en el cual se solicita aclaración sobre los informes remitidos del contrato 1505-2017, lo cual no corresponde a la ejecución de la acción formulada en el plan "Incluir en el procedimiento de nuevos negocios puntos de control, relacionados con la revisión de los valores de IVA pagados por los servicios de los contratistas". 
Teniendo en cuenta lo anterior, así como la meta propuesta "Actualización de procedimiento" se califica la acción con alerta</t>
    </r>
    <r>
      <rPr>
        <b/>
        <sz val="9"/>
        <rFont val="Tahoma"/>
        <family val="2"/>
      </rPr>
      <t xml:space="preserve"> "Sin Iniciar"</t>
    </r>
    <r>
      <rPr>
        <sz val="9"/>
        <rFont val="Tahoma"/>
        <family val="2"/>
      </rPr>
      <t xml:space="preserve"> y se recomienda al área adelantar las actividades que permitan dar cumplimiento a lo establecido en el Plan dentro de los tiempos determinados.  </t>
    </r>
  </si>
  <si>
    <r>
      <t xml:space="preserve">Análisis OCI: </t>
    </r>
    <r>
      <rPr>
        <sz val="9"/>
        <rFont val="Tahoma"/>
        <family val="2"/>
      </rPr>
      <t xml:space="preserve">No se remiten soportes por el área que den cuenta de la ejecución de la acción formulada "Actualizar en el formato de control del proceso, la revisión a los registros del evento…", que permita alcanzar la meta propuesta "Formato actualizado"; por lo anterior, se califica la acción con alerta </t>
    </r>
    <r>
      <rPr>
        <b/>
        <sz val="9"/>
        <rFont val="Tahoma"/>
        <family val="2"/>
      </rPr>
      <t>"Sin Iniciar"</t>
    </r>
    <r>
      <rPr>
        <sz val="9"/>
        <rFont val="Tahoma"/>
        <family val="2"/>
      </rPr>
      <t xml:space="preserve"> y se recomienda al área finalizar las actividades propuestas con el fin de darle cumplimiento a lo formulado dentro de los tiempos establecidos. </t>
    </r>
  </si>
  <si>
    <r>
      <t xml:space="preserve">Análisis OCI: </t>
    </r>
    <r>
      <rPr>
        <sz val="9"/>
        <rFont val="Tahoma"/>
        <family val="2"/>
      </rPr>
      <t xml:space="preserve">No se remiten soportes por el área que den cuenta de la ejecución de la acción formulada "Actualizar en el formato de control del proceso, la revisión a los registros del evento…", que permita alcanzar la meta propuesta "Actualización de procedimiento"; por lo anterior, se califica la acción con alerta </t>
    </r>
    <r>
      <rPr>
        <b/>
        <sz val="9"/>
        <rFont val="Tahoma"/>
        <family val="2"/>
      </rPr>
      <t>"Sin Iniciar"</t>
    </r>
    <r>
      <rPr>
        <sz val="9"/>
        <rFont val="Tahoma"/>
        <family val="2"/>
      </rPr>
      <t xml:space="preserve"> y se recomienda al área finalizar las actividades propuestas con el fin de darle cumplimiento a lo formulado dentro de los tiempos establecidos. </t>
    </r>
  </si>
  <si>
    <t>1. SOPORTE Reinducción 2019</t>
  </si>
  <si>
    <r>
      <t xml:space="preserve">Análisis OCI: </t>
    </r>
    <r>
      <rPr>
        <sz val="9"/>
        <rFont val="Tahoma"/>
        <family val="2"/>
      </rPr>
      <t xml:space="preserve">Se verifican los soportes remitidos por el área responsable en los cuales se evidencia la invitación a la jornada de Reinducción de los colaboradores del Canal "La industria cambió y los retos de Canal Capital en 2019", dicha jornada se realizó el 15 de marzo, frente a la cual teniendo en cuenta los listados de asistencia remitidos por Talento Humano asistieron 144 colaboradores. 
Teniendo en cuenta que se adelantó la jornada pendiente, cumpliendo así la meta propuesta "Reinducción" dentro de los tiempos establecidos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
    </r>
  </si>
  <si>
    <t>1. Concepto DIAN IVA noviembre de 2018</t>
  </si>
  <si>
    <t>1. 03.04.19 Acta revisión reporte de metas SIG-MIPG
2. 21.01.19 Acta de reunión
3. 23.04.19 Acta de reunión - Reporte SEGPLAN trimestre 1-2019
4. Ficha EBI proyecto 10 jul 11 2019 V76
5. Ficha EBI proyecto 79 jul 11 2019 V48
6. Ficha EBI proyecto 80 jul11 2019 V44
7. Ficha EBI proyecto 85 jul11 2019 V41</t>
  </si>
  <si>
    <r>
      <t xml:space="preserve">Reporte Planeación: </t>
    </r>
    <r>
      <rPr>
        <sz val="9"/>
        <rFont val="Tahoma"/>
        <family val="2"/>
      </rPr>
      <t xml:space="preserve">Las fichas EBI se encuentran actualizadas de acuerdo con la apropiación presupuestal registrada en el PREDIS. La actualización se realiza en el corte trimestral quedando igual tanto lo reportado en SEGPLAN como lo que se encuentra en PREDIS.
Por otra parte, fue necesario actualizar en el mes de abril las mencionadas fichas, con el fin de recibir la aprobación de la adición presupuestal en el mes de junio, generando una nueva versión.
</t>
    </r>
    <r>
      <rPr>
        <b/>
        <sz val="9"/>
        <rFont val="Tahoma"/>
        <family val="2"/>
      </rPr>
      <t xml:space="preserve">Análisis OCI: </t>
    </r>
    <r>
      <rPr>
        <sz val="9"/>
        <rFont val="Tahoma"/>
        <family val="2"/>
      </rPr>
      <t xml:space="preserve">Una vez verificados los soportes remitidos por el área se evidencian las actas de las reuniones realizadas en enero 21, abril 3 y abril 24 de 2019 en las cuales se efectúan las revisiones de los proyectos, así como de las fichas; se observa la actualización de la ficha EBI-D del proyecto 10 Televisión pública para la cultura ciudadana, la educación y la información, así como de la ficha EBI-D del proyecto 80 Modernización institucional con fecha de junio de 2019 en las cuales se evidencian los cambios mencionados en las actas de reunión. 
Teniendo en cuenta lo formulado en el indicador y la meta, así como las fechas de terminación propuestas, la acción se califica </t>
    </r>
    <r>
      <rPr>
        <b/>
        <sz val="9"/>
        <rFont val="Tahoma"/>
        <family val="2"/>
      </rPr>
      <t>"En Proceso"</t>
    </r>
    <r>
      <rPr>
        <sz val="9"/>
        <rFont val="Tahoma"/>
        <family val="2"/>
      </rPr>
      <t xml:space="preserve">. </t>
    </r>
  </si>
  <si>
    <t>1. 19.10.17 Acta Subdirección Administrativa</t>
  </si>
  <si>
    <t>Se suspende la meta relacionada en la acción con acta del 19-10-2017.</t>
  </si>
  <si>
    <t>1. Circular 005 de la Secretaría Distrital de Planeación - Actualización de metas del plan de desarrollo distrital
2. Acta de reunión de seguimiento a las metas del proyecto 80
3. Ficha EBI proyecto 80</t>
  </si>
  <si>
    <t>1. Circular 005 de la Secretaría Distrital de Planeación - Actualización de metas del plan de desarrollo distrital
2. Acta de reunión de seguimiento a las metas del proyecto 80</t>
  </si>
  <si>
    <t>1. Circular 005 de la Secretaría Distrital de Planeación - Actualización de metas del plan de desarrollo distrital
2. Correo de reporte de avances del primer trimestre.
3. Resolución 26 de marzo 6 de 2019</t>
  </si>
  <si>
    <t>1. Circular 005 de la Secretaría Distrital de Planeación - Actualización de metas del plan de desarrollo distrital
2. Correo de reporte de avances del primer trimestre.
3. Resolución 26 de marzo 6 de 2019 - Actualización de la plataforma estratégica
4. Ficha EBI proyecto 80</t>
  </si>
  <si>
    <t>1. Circular 005 de la Secretaría Distrital de Planeación
2. Acta de reunión de seguimiento a las metas del proyecto 80
3. Ficha EBI proyecto 80</t>
  </si>
  <si>
    <t>1. Acta de reunión de seguimiento a la meta del proyecto 85</t>
  </si>
  <si>
    <t>1. Acta de reunión de seguimiento a la meta del proyecto 85
2. Ficha EBI proyecto 85</t>
  </si>
  <si>
    <r>
      <t xml:space="preserve">Reporte Planeación: </t>
    </r>
    <r>
      <rPr>
        <sz val="9"/>
        <rFont val="Tahoma"/>
        <family val="2"/>
      </rPr>
      <t xml:space="preserve">Con el fin de reportar el estado de avance sobre la meta en el sistema SEGPLAN, se realizan mesas de trabajo trimestrales con el gerente del proyecto, donde se realizan revisiones a la ejecución de la meta del proyecto de inversión.
</t>
    </r>
    <r>
      <rPr>
        <b/>
        <sz val="9"/>
        <rFont val="Tahoma"/>
        <family val="2"/>
      </rPr>
      <t xml:space="preserve">Análisis OCI: </t>
    </r>
    <r>
      <rPr>
        <sz val="9"/>
        <rFont val="Tahoma"/>
        <family val="2"/>
      </rPr>
      <t xml:space="preserve">Se evidencia acta del 23 de abril de 2019 en la cual se realiza seguimiento al reporte de la meta en el SEGPLAN, no se establecen cambios en lo relacionado durante el último trimestre. Teniendo en cuenta el indicador, la meta y los tiempos de ejecución establecidos para la acción, se califica </t>
    </r>
    <r>
      <rPr>
        <b/>
        <sz val="9"/>
        <rFont val="Tahoma"/>
        <family val="2"/>
      </rPr>
      <t>"En Proceso"</t>
    </r>
    <r>
      <rPr>
        <sz val="9"/>
        <rFont val="Tahoma"/>
        <family val="2"/>
      </rPr>
      <t xml:space="preserve"> y se recomienda al área darle continuidad a la documentación de las mesas de trabajo realizadas.</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</si>
  <si>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Esta transición implicó hacer los ajustes y actualizaciones en el sistema SEGPLAN para realizar su respectivo seguimiento.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t>
    </r>
    <r>
      <rPr>
        <i/>
        <sz val="9"/>
        <rFont val="Tahoma"/>
        <family val="2"/>
      </rPr>
      <t xml:space="preserve"> "Gestionar 100 % las acciones definidas por la entidad para la armonización de productos y requisitos del SIG con las dimensiones y políticas del MIPG de Canal Capital"</t>
    </r>
    <r>
      <rPr>
        <sz val="9"/>
        <rFont val="Tahoma"/>
        <family val="2"/>
      </rPr>
      <t>, 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t>
    </r>
    <r>
      <rPr>
        <b/>
        <sz val="9"/>
        <rFont val="Tahoma"/>
        <family val="2"/>
      </rPr>
      <t xml:space="preserve"> "En Proceso"</t>
    </r>
    <r>
      <rPr>
        <sz val="9"/>
        <rFont val="Tahoma"/>
        <family val="2"/>
      </rPr>
      <t xml:space="preserve"> 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</si>
  <si>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t>
    </r>
    <r>
      <rPr>
        <i/>
        <sz val="9"/>
        <rFont val="Tahoma"/>
        <family val="2"/>
      </rPr>
      <t xml:space="preserve"> "Gestionar 100 % las acciones definidas por la entidad para la armonización de productos y requisitos del SIG con las dimensiones y políticas del MIPG de Canal Capital"</t>
    </r>
    <r>
      <rPr>
        <sz val="9"/>
        <rFont val="Tahoma"/>
        <family val="2"/>
      </rPr>
      <t>, 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t>
    </r>
    <r>
      <rPr>
        <b/>
        <sz val="9"/>
        <rFont val="Tahoma"/>
        <family val="2"/>
      </rPr>
      <t xml:space="preserve"> "En Proceso" </t>
    </r>
    <r>
      <rPr>
        <sz val="9"/>
        <rFont val="Tahoma"/>
        <family val="2"/>
      </rPr>
      <t xml:space="preserve">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</si>
  <si>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 xml:space="preserve">Teniendo en cuenta que las metas definidas para el proyecto 80 se finalizaron por la transición del Sistema e Gestión de Calidad al Modelo Integrado de Planeación y Gestión - MIPG, el área realizó el ajuste pertinente a la meta frente a lo cual estableció </t>
    </r>
    <r>
      <rPr>
        <i/>
        <sz val="9"/>
        <rFont val="Tahoma"/>
        <family val="2"/>
      </rPr>
      <t>"Gestionar 100 % las acciones definidas por la entidad para la armonización de productos y requisitos del SIG con las dimensiones y políticas del MIPG de Canal Capital"</t>
    </r>
    <r>
      <rPr>
        <sz val="9"/>
        <rFont val="Tahoma"/>
        <family val="2"/>
      </rPr>
      <t>, 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t>
    </r>
    <r>
      <rPr>
        <b/>
        <sz val="9"/>
        <rFont val="Tahoma"/>
        <family val="2"/>
      </rPr>
      <t xml:space="preserve"> "En Proceso" </t>
    </r>
    <r>
      <rPr>
        <sz val="9"/>
        <rFont val="Tahoma"/>
        <family val="2"/>
      </rPr>
      <t xml:space="preserve">y se recomienda al área dar continuidad con la documentación de las revisiones. </t>
    </r>
  </si>
  <si>
    <r>
      <rPr>
        <b/>
        <sz val="9"/>
        <rFont val="Tahoma"/>
        <family val="2"/>
      </rPr>
      <t xml:space="preserve">Análisis OCI: </t>
    </r>
    <r>
      <rPr>
        <sz val="9"/>
        <rFont val="Tahoma"/>
        <family val="2"/>
      </rPr>
      <t xml:space="preserve">Se verifica la base de datos "Control contratistas 2019" remitida como soporte de ejecución de la acción propuesta en la que se evidencia que se dio continuidad al seguimiento a los pagos de los contratos que son suscritos con recursos ANTV, así como los que cuentan con recursos ANTV y propios, tiempos de ejecución y saldos a pagar. 
Teniendo en cuenta lo anterior, así como la continuidad en el cumplimiento a la meta formulada se mantiene la calificación como </t>
    </r>
    <r>
      <rPr>
        <b/>
        <sz val="9"/>
        <rFont val="Tahoma"/>
        <family val="2"/>
      </rPr>
      <t xml:space="preserve">"Terminada" </t>
    </r>
    <r>
      <rPr>
        <sz val="9"/>
        <rFont val="Tahoma"/>
        <family val="2"/>
      </rPr>
      <t xml:space="preserve">y se procede al cierre de la acción. </t>
    </r>
  </si>
  <si>
    <t>1. Manual de uso Digital Canal Capital
2. Correo de Bogotá es TIC - Memorando 1474_Primer Seguimiento al Plan de Mejoramiento Institucional, vigencia 2019
3. Correo 8 abril Manual (primer borrador)
4. Correo 15 mayo Manual (segundo borrador)
5. MANUAL DE PRODUCCION N.N</t>
  </si>
  <si>
    <t>1. Soporte transporte servicio adicionales, etc.
2. Control transporte adicionales, fijos, etc.</t>
  </si>
  <si>
    <t>1. Hallazgo 3.1.3.3.4 - Capacitación Beneficios Tributarios.                                                                              2. Asistencia Capacitación - Beneficios Tributarios.                        3.Presentacion capacitación rentas exentas de contratistas.</t>
  </si>
  <si>
    <t>1. 15.03.19 Oficio 0433 ANTV plan de inversión adicional
2. 31.05.19 Resolución 0591- financiación planes de inversión adicional</t>
  </si>
  <si>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 xml:space="preserve">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 </t>
    </r>
    <r>
      <rPr>
        <b/>
        <sz val="9"/>
        <rFont val="Tahoma"/>
        <family val="2"/>
      </rPr>
      <t xml:space="preserve">"En Proceso" </t>
    </r>
    <r>
      <rPr>
        <sz val="9"/>
        <rFont val="Tahoma"/>
        <family val="2"/>
      </rPr>
      <t xml:space="preserve">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</si>
  <si>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 xml:space="preserve">Se evidencia acta del 23 de abril de 2019, en la cual se efectuó la revisión de información reportada en el SEGPLAN y se contempla el ajuste a la meta del proyecto, la cual se evidencia en la ficha EBI-D del proyecto 80 Modernización institucional. Teniendo en cuenta el indicador y meta formulados para la acción, así como los tiempos establecidos de ejecución se califica </t>
    </r>
    <r>
      <rPr>
        <b/>
        <sz val="9"/>
        <rFont val="Tahoma"/>
        <family val="2"/>
      </rPr>
      <t xml:space="preserve">"En Proceso" </t>
    </r>
    <r>
      <rPr>
        <sz val="9"/>
        <rFont val="Tahoma"/>
        <family val="2"/>
      </rPr>
      <t xml:space="preserve">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</si>
  <si>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Para dar cumplimiento al hallazgo y como consecuencia de lo anterior se realizó internamente la revisión y actualización de la plataforma estratégica de acuerdo con los lineamientos de la Alta Dirección del Canal.
</t>
    </r>
    <r>
      <rPr>
        <b/>
        <sz val="9"/>
        <rFont val="Tahoma"/>
        <family val="2"/>
      </rPr>
      <t xml:space="preserve">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t>
    </r>
    <r>
      <rPr>
        <i/>
        <sz val="9"/>
        <rFont val="Tahoma"/>
        <family val="2"/>
      </rPr>
      <t xml:space="preserve"> "Gestionar 100 % las acciones definidas por la entidad para la armonización de productos y requisitos del SIG con las dimensiones y políticas del MIPG de Canal Capital"</t>
    </r>
    <r>
      <rPr>
        <sz val="9"/>
        <rFont val="Tahoma"/>
        <family val="2"/>
      </rPr>
      <t xml:space="preserve">, sobre la cual se realiza el seguimiento en el Plan de Trabajo establecido "Plan de trabajo MIPG (Seguimiento trimestre 1)" dando como resultado la actualización de la plataforma estratégica de Canal Capital mediante Resolución No. 026 de 2019, de conformidad con el reporte de información entregado por el área. 
Teniendo en cuenta lo anterior, así como el indicador, meta y tiempos de ejecución establecidos para la acción se califica con </t>
    </r>
    <r>
      <rPr>
        <b/>
        <sz val="9"/>
        <rFont val="Tahoma"/>
        <family val="2"/>
      </rPr>
      <t>"En Proceso"</t>
    </r>
    <r>
      <rPr>
        <sz val="9"/>
        <rFont val="Tahoma"/>
        <family val="2"/>
      </rPr>
      <t xml:space="preserve"> y se recomienda al área mantener la documentación de las revisiones efectuadas a la ejecución de los proyectos, así como de las mesas de revisión que se ejecutan. </t>
    </r>
  </si>
  <si>
    <t xml:space="preserve">Se ha venido adelantando la actualización de la información contenida en las unidades compartidas creadas. </t>
  </si>
  <si>
    <r>
      <t xml:space="preserve">Análisis OCI: </t>
    </r>
    <r>
      <rPr>
        <sz val="9"/>
        <color theme="1"/>
        <rFont val="Tahoma"/>
        <family val="2"/>
      </rPr>
      <t xml:space="preserve">Se realiza la verificación de las unidades compartidas creadas por sistemas para el almacenamiento de información de la Subdirección Administrativa, en estas se evidencia que se han venido adelantando las actualizaciones pertinentes en cuanto a la información contractual de las áreas que componen dicha Subdirección. 
Teniendo en cuenta lo anterior, así como la terminación de la acción en el seguimiento anterior, se procede a dejar la acción con estado </t>
    </r>
    <r>
      <rPr>
        <b/>
        <sz val="9"/>
        <color theme="1"/>
        <rFont val="Tahoma"/>
        <family val="2"/>
      </rPr>
      <t xml:space="preserve">"Cerrada" </t>
    </r>
    <r>
      <rPr>
        <sz val="9"/>
        <color theme="1"/>
        <rFont val="Tahoma"/>
        <family val="2"/>
      </rPr>
      <t xml:space="preserve">y se recomienda al área mantener actualizada la información en las carpetas creadas. </t>
    </r>
  </si>
  <si>
    <t xml:space="preserve">1. Expediente 534-2016 ISTRONYC </t>
  </si>
  <si>
    <r>
      <t xml:space="preserve">Reporte Planeación: </t>
    </r>
    <r>
      <rPr>
        <sz val="9"/>
        <rFont val="Tahoma"/>
        <family val="2"/>
      </rPr>
      <t>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Esta transición implicó hacer los ajustes y actualizaciones en el sistema SEGPLAN para realizar su respectivo seguimiento.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t>
    </r>
    <r>
      <rPr>
        <b/>
        <sz val="9"/>
        <rFont val="Tahoma"/>
        <family val="2"/>
      </rPr>
      <t xml:space="preserve">
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 "Gestionar 100 % las acciones definidas por la entidad para la armonización de productos y requisitos del SIG con las dimensiones y políticas del MIPG de Canal Capital", sobre la cual se realiza el seguimiento en el Plan de Trabajo establecido "Plan de trabajo MIPG (Seguimiento trimestre 1)" dando como resultado la actualización de la plataforma estratégica de Canal Capital mediante Resolución No. 026 de 2019, de conformidad con el reporte de información entregado por el área.
Teniendo en cuenta lo anterior, así como el indicador, meta y tiempos de ejecución establecidos para la acción se mantiene la calificación con</t>
    </r>
    <r>
      <rPr>
        <b/>
        <sz val="9"/>
        <rFont val="Tahoma"/>
        <family val="2"/>
      </rPr>
      <t xml:space="preserve"> "En Proceso" </t>
    </r>
    <r>
      <rPr>
        <sz val="9"/>
        <rFont val="Tahoma"/>
        <family val="2"/>
      </rPr>
      <t xml:space="preserve">y se recomienda al área mantener la documentación de las revisiones efectuadas a la ejecución de los proyectos, así como de las mesas de revisión que se ejecutan. </t>
    </r>
  </si>
  <si>
    <t>1. Contrato 251-2018
2. Contrato 933-2018
3. Petic 2017-2020</t>
  </si>
  <si>
    <t xml:space="preserve">Se vienen adelantando las actividades de conformidad con la asignación presupuestal de los proyectos. </t>
  </si>
  <si>
    <r>
      <rPr>
        <b/>
        <sz val="9"/>
        <color theme="1"/>
        <rFont val="Tahoma"/>
        <family val="2"/>
      </rPr>
      <t xml:space="preserve">Análisis OCI: </t>
    </r>
    <r>
      <rPr>
        <sz val="9"/>
        <color theme="1"/>
        <rFont val="Tahoma"/>
        <family val="2"/>
      </rPr>
      <t xml:space="preserve">Se procede a la revisión de la ejecución del PETIC vigente para 2019, se remite por el área el documento "EJECUCION_PETIC" en el cual se relacionan los proyectos que se vienen adelantando en materia de San (Contrato 560-2019), Licenciamiento (Contrato 232-2019), Centro de datos de respaldo (Contrato 560 - 2019) y Renovación tecnológica (Contrato 288-2019, bajo orden de compra 64906 CCE). 
Teniendo en cuenta lo anterior, la acción terminada en el seguimiento anterior se califica con estado </t>
    </r>
    <r>
      <rPr>
        <b/>
        <sz val="9"/>
        <color theme="1"/>
        <rFont val="Tahoma"/>
        <family val="2"/>
      </rPr>
      <t xml:space="preserve">"Cerrada" </t>
    </r>
    <r>
      <rPr>
        <sz val="9"/>
        <color theme="1"/>
        <rFont val="Tahoma"/>
        <family val="2"/>
      </rPr>
      <t xml:space="preserve"> toda vez que se vienen ejecutando los proyectos de la vigencia. 
</t>
    </r>
  </si>
  <si>
    <t>1. Acta No. 001-2019
2. Correo Apertura de rubros presupuestales 2019
3. Oficio 1803 - Creación de rubro presupuestal
4. plan de cuentas 2019</t>
  </si>
  <si>
    <t xml:space="preserve">1. Memorando 907 del 10 de abril de 2019 con la respuesta enviada a la Subdirección Financiera. </t>
  </si>
  <si>
    <t>1. Petic 2017-2020</t>
  </si>
  <si>
    <t>1. Soporte 24. INFORME DEL SUPERVISOR
2. Soporte 24. Correo electrónico con observaciones al formato Informe supervisor.</t>
  </si>
  <si>
    <t>1. Concepto Colombia Compra Eficiente 2201813000003825 - Contratación directa mayo de 2018
2. Resolución 031-2019 Por medio de la cual se adopta el nuevo manual de contratación, supervisión e interventor
3. Manual de contratación, supervisión e interventoría, código: AGJC-CN-MN-001</t>
  </si>
  <si>
    <t xml:space="preserve">Se evidencia el concepto respuesta, así como el establecimiento de los términos en el manual de contratación adoptado por el Canal. </t>
  </si>
  <si>
    <t>1. Concepto Colombia Compra Eficiente agosto de 2018
2. Resolución 031-2019 Por medio de la cual se adopta el nuevo manual de contratación, supervisión e interventor
3. Manual de contratación, supervisión e interventoría, código: AGJC-CN-MN-001</t>
  </si>
  <si>
    <r>
      <t xml:space="preserve">Análisis OCI: </t>
    </r>
    <r>
      <rPr>
        <sz val="9"/>
        <color theme="1"/>
        <rFont val="Tahoma"/>
        <family val="2"/>
      </rPr>
      <t xml:space="preserve">Se evidencia el concepto emitido por Colombia Compra Eficiente remitido mediante Radicado No.2201813000007334 del 15 de agosto de 2018 sobre la consulta elevada referente a la obligación de la adopción de Tablas de Honorarios, frente a lo cual la Coordinación Jurídica adelantó las actividades de inclusión de los conceptos entregados durante la actualización y adopción del Manual de Contratación mediante Resolución No.031 de 2019. Teniendo en cuenta lo anterior, para la acción calificada como </t>
    </r>
    <r>
      <rPr>
        <b/>
        <sz val="9"/>
        <color theme="1"/>
        <rFont val="Tahoma"/>
        <family val="2"/>
      </rPr>
      <t xml:space="preserve">"Terminada" </t>
    </r>
    <r>
      <rPr>
        <sz val="9"/>
        <color theme="1"/>
        <rFont val="Tahoma"/>
        <family val="2"/>
      </rPr>
      <t xml:space="preserve">se procede a efectuar el cierre. </t>
    </r>
  </si>
  <si>
    <t xml:space="preserve">Recordatorio de los requisitos para ejecución de los contratos a los supervisores de manera periódica. </t>
  </si>
  <si>
    <r>
      <rPr>
        <b/>
        <sz val="9"/>
        <color theme="1"/>
        <rFont val="Tahoma"/>
        <family val="2"/>
      </rPr>
      <t xml:space="preserve">Análisis OCI: </t>
    </r>
    <r>
      <rPr>
        <sz val="9"/>
        <color theme="1"/>
        <rFont val="Tahoma"/>
        <family val="2"/>
      </rPr>
      <t>Se realiza la solicitud de soportes que permitan evidenciar recordatorios de los requisitos para ejecución de los contratos a los supervisores de manera periódica para el primer seguimiento al Plan de Mejoramiento de la Vigencia 2019, frente a lo cual no se remite evidencia; por lo tanto, la acción mantiene su calificación</t>
    </r>
    <r>
      <rPr>
        <b/>
        <sz val="9"/>
        <color theme="1"/>
        <rFont val="Tahoma"/>
        <family val="2"/>
      </rPr>
      <t xml:space="preserve"> "Terminada" </t>
    </r>
    <r>
      <rPr>
        <sz val="9"/>
        <color theme="1"/>
        <rFont val="Tahoma"/>
        <family val="2"/>
      </rPr>
      <t>con estado</t>
    </r>
    <r>
      <rPr>
        <b/>
        <sz val="9"/>
        <color theme="1"/>
        <rFont val="Tahoma"/>
        <family val="2"/>
      </rPr>
      <t xml:space="preserve"> "Abierta".</t>
    </r>
  </si>
  <si>
    <r>
      <t xml:space="preserve">Análisis OCI: </t>
    </r>
    <r>
      <rPr>
        <sz val="9"/>
        <color theme="1"/>
        <rFont val="Tahoma"/>
        <family val="2"/>
      </rPr>
      <t xml:space="preserve">Se evidencia la respuesta de la Dirección de Impuestos y Aduanas Nacionales - DIAN mediante radicado interno No.3110 del 27 de noviembre de 2018, sobre la consulta elevada por la entidad en lo referente a la determinación de la aplicabilidad del IVA dentro del concepto de honorarios. Teniendo en cuenta que la acción se encontraba calificada como </t>
    </r>
    <r>
      <rPr>
        <b/>
        <sz val="9"/>
        <color theme="1"/>
        <rFont val="Tahoma"/>
        <family val="2"/>
      </rPr>
      <t>"Terminada"</t>
    </r>
    <r>
      <rPr>
        <sz val="9"/>
        <color theme="1"/>
        <rFont val="Tahoma"/>
        <family val="2"/>
      </rPr>
      <t xml:space="preserve"> y que se remitió el documento pendiente para proceder al cierre de la acción, esta queda con estado </t>
    </r>
    <r>
      <rPr>
        <b/>
        <sz val="9"/>
        <color theme="1"/>
        <rFont val="Tahoma"/>
        <family val="2"/>
      </rPr>
      <t>"Cerrada"</t>
    </r>
    <r>
      <rPr>
        <sz val="9"/>
        <color theme="1"/>
        <rFont val="Tahoma"/>
        <family val="2"/>
      </rPr>
      <t xml:space="preserve">. </t>
    </r>
  </si>
  <si>
    <t>1. Presentación capacitación Manual, supervisión y sanciones 30 y 31 mayo 2019
2. Acta reunión capacitación Manual de contratación mayo 30 y 31 de 2019
3. Citación capacitación Manual de contratación mayo 30 y 31 de 2019</t>
  </si>
  <si>
    <t>1. Manual de uso Digital Canal Capital
2. Correo de Bogotá es TIC - Memorando 1474_Primer Seguimiento al Plan de Mejoramiento Institucional, vigencia 2019
3. Correo 8 abril Manual (primer borrador)
4. Correo 15 mayo Manual (segundo borrador)
5. MANUAL DE PRODUCCIÓN N.N</t>
  </si>
  <si>
    <t>1. Seguimiento Conciliaciones Operaciones Reciprocas 31.12.2018.                                                                           
2. Seguimiento Conciliaciones Operaciones Reciprocas 31.03.2019.                                                              
3. CIRCULARIZACIÓN OPERACIONES RECIPROCAS CANAL CAPITAL- FONADE A DICIEMBRE 31_2018.                              
4. Conciliación operaciones reciprocas ICBF 2019.               
5. Correo ANI 31.12.2018.                                                      
6. Dirección Nacional de Derecho Autor 31.03.2019.                                
7. IDPYBA.                                                                      
8. Operaciones reciprocas FNA CUARTO TRIMESTRE 2018.                                                                           
9. RTA OPERACIONES RECIPROCAS IDT 31.12.2019.                                              
10. Satena 31.12.2018.                                                  
11.SECRETARIA DISTRITAL DE AMBIENTE.                                     
12. Teveandina.</t>
  </si>
  <si>
    <r>
      <rPr>
        <b/>
        <sz val="9"/>
        <rFont val="Tahoma"/>
        <family val="2"/>
      </rPr>
      <t xml:space="preserve">Análisis OCI: </t>
    </r>
    <r>
      <rPr>
        <sz val="9"/>
        <rFont val="Tahoma"/>
        <family val="2"/>
      </rPr>
      <t xml:space="preserve">Se procede a la revisión del documento remitido "AGRI-SI-PL-001 PLAN ESTRATEGICO DE TECNOLOGÍAS DE LA INFORMACIÓN Y LAS COMUNICACIONES PETIC - Actualización", así como "EJECUCION_PETIC", observando que para los ítems San y Renovación tecnológica los montos presupuestados versus los ejecutados no coinciden. Teniendo en cuenta el reporte entregado por el área de Sistemas la información del PETIC corresponde a la vigencia 2018 y que a la fecha no se han realizado actualizaciones para la vigencia 219. Por tal razón, la acción mantiene su calificación terminada y estado </t>
    </r>
    <r>
      <rPr>
        <b/>
        <sz val="9"/>
        <rFont val="Tahoma"/>
        <family val="2"/>
      </rPr>
      <t>"Abierta"</t>
    </r>
    <r>
      <rPr>
        <sz val="9"/>
        <rFont val="Tahoma"/>
        <family val="2"/>
      </rPr>
      <t xml:space="preserve"> y se recomienda al área proceder a la actualización de los documentos con el fin de poder validar su cabal cumplimiento y correspondencia. </t>
    </r>
  </si>
  <si>
    <t>Fortalecer la identificación de las necesidades tecnológicas fundamentadas en el Petic del canal para la adquisición de tecnología</t>
  </si>
  <si>
    <r>
      <t xml:space="preserve">Análisis OCI: </t>
    </r>
    <r>
      <rPr>
        <sz val="9"/>
        <rFont val="Tahoma"/>
        <family val="2"/>
      </rPr>
      <t xml:space="preserve">Teniendo en cuenta que para la fecha de seguimiento no se remiten soportes que den cuenta de la ejecución de la acción formulada,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t>
    </r>
  </si>
  <si>
    <r>
      <t xml:space="preserve">Análisis OCI: </t>
    </r>
    <r>
      <rPr>
        <sz val="9"/>
        <rFont val="Tahoma"/>
        <family val="2"/>
      </rPr>
      <t xml:space="preserve">Teniendo en cuenta que para la fecha de seguimiento no se remiten soportes que den cuenta de la ejecución de la acción formulada "Socializar el procedimiento que establece los criterios de escogencia de los proyectos audiovisuales recibidos en Canal Capital como Iniciativa Particular ", toda vez que no se ha adelantado las actividades de elaboración del procedimiento que establece los criterios de escogencia de los proyectos audiovisuales recibidos en Canal Capital como Iniciativa Particular.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t>
    </r>
  </si>
  <si>
    <t>1. AGJC-CN-MN-001 MANUAL DE CONTRATACIÓN, SUPERVISIÓN E INTERVENTORÍA_1
2. Resolución 031-2019 Por medio de la cual se adopta el nuevo manual de contratación, supervisión e interventor</t>
  </si>
  <si>
    <r>
      <t xml:space="preserve">Análisis OCI: </t>
    </r>
    <r>
      <rPr>
        <sz val="9"/>
        <rFont val="Tahoma"/>
        <family val="2"/>
      </rPr>
      <t xml:space="preserve">Teniendo en cuenta que para la fecha de seguimiento no se remiten soportes que den cuenta de la ejecución de la acción formulada "Capacitar a los funcionarios y colaboradores de la Entidad de la necesidad de estar afiliados al Sistema General de Riesgos Laborales previo al inicio de la ejecución contractual",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t>
    </r>
  </si>
  <si>
    <t>Verificar la aplicación de los lineamientos establecidos para el perfeccionamiento del contrato, frente a la afiliación a la ARL.</t>
  </si>
  <si>
    <t>1. Soporte 38. Acta reunión capacitación publicación en SECOP II noviembre 27 de 2018</t>
  </si>
  <si>
    <r>
      <t xml:space="preserve">Análisis OCI: </t>
    </r>
    <r>
      <rPr>
        <sz val="9"/>
        <rFont val="Tahoma"/>
        <family val="2"/>
      </rPr>
      <t xml:space="preserve">Teniendo en cuenta que para la fecha de seguimiento no se remiten soportes que den cuenta de la ejecución de la acción formulada "Entregar el listado de documentos que se deben publicar conforme a la normatividad vigente",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 dentro de las fechas propuestas.</t>
    </r>
  </si>
  <si>
    <r>
      <t xml:space="preserve">Análisis OCI: </t>
    </r>
    <r>
      <rPr>
        <sz val="9"/>
        <rFont val="Tahoma"/>
        <family val="2"/>
      </rPr>
      <t>Teniendo en cuenta que para la fecha de seguimiento no se remiten soportes que den cuenta de la ejecución de la acción formulada "Efectuar una campaña de concientización sobre la actividad de supervisión de los contratos", se mantiene la calificación con alerta</t>
    </r>
    <r>
      <rPr>
        <b/>
        <sz val="9"/>
        <rFont val="Tahoma"/>
        <family val="2"/>
      </rPr>
      <t xml:space="preserve"> "Sin Iniciar" </t>
    </r>
    <r>
      <rPr>
        <sz val="9"/>
        <rFont val="Tahoma"/>
        <family val="2"/>
      </rPr>
      <t>y se recomienda al área adelantar las actividades pendientes que permitan dar cuenta del cabal cumplimiento de lo establecido en el Plan dentro de las fechas propuestas</t>
    </r>
    <r>
      <rPr>
        <b/>
        <sz val="9"/>
        <rFont val="Tahoma"/>
        <family val="2"/>
      </rPr>
      <t>.</t>
    </r>
  </si>
  <si>
    <t>1. Soporte 45. Circular 013 de 2019 documento análisis sector en trámites contratación
2. 45. Circular 017 de 2019 socialización formato estudios previos y condiciones mínimas de contratación</t>
  </si>
  <si>
    <r>
      <t xml:space="preserve">Análisis OCI: </t>
    </r>
    <r>
      <rPr>
        <sz val="9"/>
        <rFont val="Tahoma"/>
        <family val="2"/>
      </rPr>
      <t>Teniendo en cuenta que para la fecha de seguimiento no se remiten soportes que den cuenta de la ejecución de la "Reunión para establecer lineamientos de los objetos contractuales", se mantiene la calificación con alerta</t>
    </r>
    <r>
      <rPr>
        <b/>
        <sz val="9"/>
        <rFont val="Tahoma"/>
        <family val="2"/>
      </rPr>
      <t xml:space="preserve"> "Sin Iniciar"</t>
    </r>
    <r>
      <rPr>
        <sz val="9"/>
        <rFont val="Tahoma"/>
        <family val="2"/>
      </rPr>
      <t xml:space="preserve"> y se recomienda al área adelantar las actividades pendientes que permitan dar cuenta del cabal cumplimiento de lo establecido en el Plan dentro de las fechas propuestas.</t>
    </r>
  </si>
  <si>
    <t>1. Soporte 47. Circular 018 de 2018 con asunto objetos contractuales octubre 30 de 2018</t>
  </si>
  <si>
    <r>
      <t xml:space="preserve">Análisis OCI: </t>
    </r>
    <r>
      <rPr>
        <sz val="9"/>
        <rFont val="Tahoma"/>
        <family val="2"/>
      </rPr>
      <t>Teniendo en cuenta que para la fecha de seguimiento no se remiten soportes que den cuenta de la ejecución de la acción "Proyectar Circular precisando los factores de selección atendiendo cada modalidad de contrato conforme a lo dispuesto en el Manual de Contratación", se mantiene la calificación con alerta</t>
    </r>
    <r>
      <rPr>
        <b/>
        <sz val="9"/>
        <rFont val="Tahoma"/>
        <family val="2"/>
      </rPr>
      <t xml:space="preserve"> "Sin Iniciar"</t>
    </r>
    <r>
      <rPr>
        <sz val="9"/>
        <rFont val="Tahoma"/>
        <family val="2"/>
      </rPr>
      <t xml:space="preserve"> y se recomienda al área adelantar las actividades pendientes que permitan dar cuenta del cabal cumplimiento de lo establecido en el Plan dentro de las fechas propuestas.</t>
    </r>
  </si>
  <si>
    <t>1. Soporte 65. Socialización nuevo formato Estudios previos junio 4 de 2019</t>
  </si>
  <si>
    <t>Verificar aplicación del formato en los procesos de contratación.</t>
  </si>
  <si>
    <r>
      <t xml:space="preserve">Análisis OCI: </t>
    </r>
    <r>
      <rPr>
        <sz val="9"/>
        <rFont val="Tahoma"/>
        <family val="2"/>
      </rPr>
      <t>Teniendo en cuenta que para la fecha de seguimiento no se remiten soportes que den cuenta de la ejecución de la acción formulada "Proyectar circular conjunta con la Secretaría General en dónde se expongan las razones normativas y económicas de la realización de las actividades sociales por parte de Canal Capital.", se mantiene la calificación con alerta</t>
    </r>
    <r>
      <rPr>
        <b/>
        <sz val="9"/>
        <rFont val="Tahoma"/>
        <family val="2"/>
      </rPr>
      <t xml:space="preserve"> "Sin Iniciar" </t>
    </r>
    <r>
      <rPr>
        <sz val="9"/>
        <rFont val="Tahoma"/>
        <family val="2"/>
      </rPr>
      <t>y se recomienda al área adelantar las actividades pendientes que permitan dar cuenta del cabal cumplimiento de lo establecido en el Plan dentro de las fechas propuestas.</t>
    </r>
  </si>
  <si>
    <t>1. Soporte 16. Presentación capacitación Manual, supervisión y sanciones 30 y 31 mayo 2019
2. Soporte 85. Acta reunión capacitación Manual de contratación mayo 30 y 31 de 2019
3. Soporte 85. Citación capacitación Manual de contratación mayo 30 y 31 de 2019</t>
  </si>
  <si>
    <r>
      <t xml:space="preserve">Análisis OCI: </t>
    </r>
    <r>
      <rPr>
        <sz val="9"/>
        <rFont val="Tahoma"/>
        <family val="2"/>
      </rPr>
      <t xml:space="preserve">Teniendo en cuenta que el área no remitió los soportes que permitan evidenciar la devolución de los recursos por parte del contratista, la acción mantiene su calificación </t>
    </r>
    <r>
      <rPr>
        <b/>
        <sz val="9"/>
        <rFont val="Tahoma"/>
        <family val="2"/>
      </rPr>
      <t xml:space="preserve">"Terminada" </t>
    </r>
    <r>
      <rPr>
        <sz val="9"/>
        <rFont val="Tahoma"/>
        <family val="2"/>
      </rPr>
      <t xml:space="preserve">con estado </t>
    </r>
    <r>
      <rPr>
        <b/>
        <sz val="9"/>
        <rFont val="Tahoma"/>
        <family val="2"/>
      </rPr>
      <t xml:space="preserve">"Abierto" </t>
    </r>
    <r>
      <rPr>
        <sz val="9"/>
        <rFont val="Tahoma"/>
        <family val="2"/>
      </rPr>
      <t xml:space="preserve">con el fin de efectuar la verificación correspondiente. </t>
    </r>
  </si>
  <si>
    <r>
      <t xml:space="preserve">Reporte Planeación: </t>
    </r>
    <r>
      <rPr>
        <sz val="9"/>
        <rFont val="Tahoma"/>
        <family val="2"/>
      </rPr>
      <t xml:space="preserve">En el tercer trimestre de 2017 la meta No. 2 del proyecto 85, se suspendió por falta de recursos.
</t>
    </r>
    <r>
      <rPr>
        <b/>
        <sz val="9"/>
        <rFont val="Tahoma"/>
        <family val="2"/>
      </rPr>
      <t xml:space="preserve">
Análisis OCI: </t>
    </r>
    <r>
      <rPr>
        <sz val="9"/>
        <rFont val="Tahoma"/>
        <family val="2"/>
      </rPr>
      <t xml:space="preserve">Se verifica el acta del 19 de octubre de 2017 en la cual se indica que la meta No. 2 del proyecto 85 se suspende y se efectúa el traslado del presupuesto a la meta No. 1 del mismo proyecto. 
Por tal razón, no se efectuarán las mesas de trabajo faltantes formuladas en el Plan de Mejoramiento. Por ende, se procede a la terminación de la acción. </t>
    </r>
  </si>
  <si>
    <t>1. Soporte 120. Circular 010 de 2019 y respectiva socialización sobre documentos etapa precontractual abril de 2019</t>
  </si>
  <si>
    <r>
      <t xml:space="preserve">Análisis OCI: </t>
    </r>
    <r>
      <rPr>
        <sz val="9"/>
        <rFont val="Tahoma"/>
        <family val="2"/>
      </rPr>
      <t xml:space="preserve">Teniendo en cuenta el reporte presentado por la Coordinación Jurídica sobre el estado de liquidación de los contratos a los que aplica de las vigencias 2016 y 2017, no se ha finalizado la ejecución de las actas correspondientes, al seguir pendientes por efectuar 128 de las dos vigencias.
Teniendo en cuenta lo anterior, se mantiene la calificación de la acción </t>
    </r>
    <r>
      <rPr>
        <b/>
        <sz val="9"/>
        <rFont val="Tahoma"/>
        <family val="2"/>
      </rPr>
      <t xml:space="preserve">"En Proceso" </t>
    </r>
    <r>
      <rPr>
        <sz val="9"/>
        <rFont val="Tahoma"/>
        <family val="2"/>
      </rPr>
      <t xml:space="preserve">y se recomienda al área finalizar las actividades pendientes que permiten darle cabal cumplimiento a lo formulado dentro de los tiempos establecidos en el plan. </t>
    </r>
  </si>
  <si>
    <t xml:space="preserve">Se dio cumplimiento a la meta establecida dentro del tiempo de ejecución determinado. </t>
  </si>
  <si>
    <t>Desde la Coordinación Jurídica y desde la Secretaría General se emitieron los documentos pertinentes con el fin de mitigar los errores presentados en la elaboración de objetos contractuales.</t>
  </si>
  <si>
    <t xml:space="preserve">Esta pendiente la verificación de la respuesta remitida por el contratista o adelantar un nuevo requerimiento. </t>
  </si>
  <si>
    <r>
      <t xml:space="preserve">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</si>
  <si>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t>Es importante tener en cuenta que el Canal debe adelantar la implementación del SECOP II, por lo cual es importante adelantar capacitaciones adicionales, a quien realiza la publicación y a quienes tienen relación con este sistema.</t>
  </si>
  <si>
    <r>
      <t xml:space="preserve">Reporte Planeación: </t>
    </r>
    <r>
      <rPr>
        <sz val="9"/>
        <rFont val="Tahoma"/>
        <family val="2"/>
      </rPr>
      <t xml:space="preserve">Con relación a la meta 1 del proyecto 79, para la vigencia 2019 en el plan de inversiones inicial de la ANTV no se proyectó adquisición de equipos en la línea de infraestructura.
En marzo 15 se remitió a la ANTV un plan de inversión adicional donde se solicitaron recursos para esta línea, los cuales fueron aprobados en mayo 31. En junio se solicitó modificación en el objeto, quedando pendiente su aprobación para proceder con la adquisición de los equipos.
</t>
    </r>
    <r>
      <rPr>
        <b/>
        <sz val="9"/>
        <rFont val="Tahoma"/>
        <family val="2"/>
      </rPr>
      <t xml:space="preserve">Análisis OCI: </t>
    </r>
    <r>
      <rPr>
        <sz val="9"/>
        <rFont val="Tahoma"/>
        <family val="2"/>
      </rPr>
      <t xml:space="preserve">Se revisan los soportes remitidos por el área de Planeación referente a las modificaciones de la meta 1 del proyecto 79 en los que se observa el oficio remitido a la ANTV con la solicitud de recursos adicionales y la respuesta remitida de aprobación; sin embargo, teniendo en cuenta el indicador y la meta establecidos para la acción formulada se califica </t>
    </r>
    <r>
      <rPr>
        <b/>
        <sz val="9"/>
        <rFont val="Tahoma"/>
        <family val="2"/>
      </rPr>
      <t>"En Proceso"</t>
    </r>
    <r>
      <rPr>
        <sz val="9"/>
        <rFont val="Tahoma"/>
        <family val="2"/>
      </rPr>
      <t xml:space="preserve"> y se recomienda al área realizar la documentación de las mesas de trabajo de conformidad con lo planteado de manera que se pueda evidenciar el cumplimiento de lo establecido dentro de los plazos determinados. </t>
    </r>
  </si>
  <si>
    <r>
      <t xml:space="preserve">
Reporte Planeación: </t>
    </r>
    <r>
      <rPr>
        <sz val="9"/>
        <rFont val="Tahoma"/>
        <family val="2"/>
      </rPr>
      <t xml:space="preserve">Con relación a la meta 1 del proyecto 79, para la vigencia 2019 en el plan de inversiones inicial de la ANTV no se proyectó adquisición de equipos en la línea de infraestructura. En marzo 15 se remitió a la ANTV un plan de inversión adicional donde se solicitaron recursos para esta línea, los cuales fueron aprobados en mayo 31. 
En junio se solicitó modificación en el objeto, quedando pendiente su aprobación para proceder con la adquisición de los equipos. Como consecuencia, para el mes de julio se procederá con la actualización correspondiente a la meta, de acuerdo con la resolución que envíe la ANTV.
</t>
    </r>
    <r>
      <rPr>
        <b/>
        <sz val="9"/>
        <rFont val="Tahoma"/>
        <family val="2"/>
      </rPr>
      <t xml:space="preserve">Análisis OCI: </t>
    </r>
    <r>
      <rPr>
        <sz val="9"/>
        <rFont val="Tahoma"/>
        <family val="2"/>
      </rPr>
      <t xml:space="preserve">Se observa dentro de los soportes entregados el oficio remitido a la ANTV con la solicitud de recursos adicionales y la respuesta remitida de aprobación; sin embargo, no se evidencian las actualizaciones en la meta en concordancia con lo reportado por el área. 
Teniendo en cuenta lo anterior, así como lo formulado en el indicador y meta de la acción, se califica </t>
    </r>
    <r>
      <rPr>
        <b/>
        <sz val="9"/>
        <rFont val="Tahoma"/>
        <family val="2"/>
      </rPr>
      <t>"En Proceso"</t>
    </r>
    <r>
      <rPr>
        <sz val="9"/>
        <rFont val="Tahoma"/>
        <family val="2"/>
      </rPr>
      <t xml:space="preserve"> y se recomienda al área adelantar la documentación de las revisiones y las modificaciones pertinentes dentro de los tiempos establecidos para la ejecución de la acción, con el fin de evidenciar el cabal cumplimiento de lo propuesto. </t>
    </r>
  </si>
  <si>
    <r>
      <t xml:space="preserve">Reporte Planeación: </t>
    </r>
    <r>
      <rPr>
        <sz val="9"/>
        <rFont val="Tahoma"/>
        <family val="2"/>
      </rPr>
      <t xml:space="preserve">Con el fin de reportar el estado de avance sobre la meta en el sistema SEGPLAN, se realizan mesas de trabajo trimestrales con el gerente del proyecto, donde se realizan revisiones a la ejecución de la meta del proyecto de inversión.
Si en las mesas trimestrales se encuentra que es necesario modificar la meta, se procede a realizar los ajustes pertinentes en el sistema SEGPLAN.
</t>
    </r>
    <r>
      <rPr>
        <b/>
        <sz val="9"/>
        <rFont val="Tahoma"/>
        <family val="2"/>
      </rPr>
      <t xml:space="preserve">Análisis OCI: </t>
    </r>
    <r>
      <rPr>
        <sz val="9"/>
        <rFont val="Tahoma"/>
        <family val="2"/>
      </rPr>
      <t xml:space="preserve">Teniendo en cuenta que en la mesa de trabajo reportada con fecha del 24 de abril de 2019 no se determinaron cambios sobre la meta, se evidencia que el área adelanta revisiones que permiten determinar los cambios a la misma. En razón de lo anterior, así como el indicador y meta formulados para la acción, se califica </t>
    </r>
    <r>
      <rPr>
        <b/>
        <sz val="9"/>
        <rFont val="Tahoma"/>
        <family val="2"/>
      </rPr>
      <t xml:space="preserve">"En Proceso" </t>
    </r>
    <r>
      <rPr>
        <sz val="9"/>
        <rFont val="Tahoma"/>
        <family val="2"/>
      </rPr>
      <t xml:space="preserve">y se recomienda al área dar continuidad a las revisiones que puedan derivar en modificaciones a la meta. </t>
    </r>
  </si>
  <si>
    <r>
      <t xml:space="preserve">Reporte Serv. Admin: </t>
    </r>
    <r>
      <rPr>
        <sz val="9"/>
        <rFont val="Tahoma"/>
        <family val="2"/>
      </rPr>
      <t xml:space="preserve">mediante memorando No 907 del 10 de abril de 2019, en el cual se envió a la Subdirección Financiera soporte idóneo de ajuste contable que se realizo para eliminar la diferencia de $ 5,440,12 que se presentaba desde el año 2012.
</t>
    </r>
    <r>
      <rPr>
        <b/>
        <sz val="9"/>
        <rFont val="Tahoma"/>
        <family val="2"/>
      </rPr>
      <t xml:space="preserve">Análisis OCI: </t>
    </r>
    <r>
      <rPr>
        <sz val="9"/>
        <rFont val="Tahoma"/>
        <family val="2"/>
      </rPr>
      <t xml:space="preserve">Una vez verificados los soportes remitidos por el área se observa que estos no tienen relación con la acción formulada "Solicitar al proveedor del sistema kardex la implementación de parámetros que permitan tener perfiles de administración con el fin de mitigar estos inconvenientes" ni con los avances que se reportaron en el seguimiento anterior. Por lo tanto, se mantiene la calificación </t>
    </r>
    <r>
      <rPr>
        <b/>
        <sz val="9"/>
        <rFont val="Tahoma"/>
        <family val="2"/>
      </rPr>
      <t xml:space="preserve">"En Proceso" </t>
    </r>
    <r>
      <rPr>
        <sz val="9"/>
        <rFont val="Tahoma"/>
        <family val="2"/>
      </rPr>
      <t xml:space="preserve">y se recomienda al área realizar las verificaciones correspondientes a lo formulado, así como adelantar las actividades pendientes con el fin de darle cumplimiento a lo establecido en el Plan dentro de los plazos determinados para tal fin. </t>
    </r>
  </si>
  <si>
    <t xml:space="preserve">Efectuar una Campaña al interior de la Entidad, con la finalidad de hacer conocer a todos los colaboradores la naturaleza jurídica de la Entidad (Empresa Comercial e Industrial del Estado dentro de un mercado en competencia). La campaña se enfocará en hacer conocer a través de medios electrónicos, la naturaleza jurídica de la Entidad, el Objeto Social, los órganos de administración de la Entidad; a que se puede obligar Canal Capital quién puede contratar los servicios de Canal Capital. </t>
  </si>
  <si>
    <r>
      <t xml:space="preserve">Análisis OCI: </t>
    </r>
    <r>
      <rPr>
        <sz val="9"/>
        <rFont val="Tahoma"/>
        <family val="2"/>
      </rPr>
      <t>Teniendo en cuenta que para la fecha de seguimiento no se remiten soportes que den cuenta de la ejecución de la acción formulada "Efectuar una Campaña al interior de la Entidad, con la finalidad de hacer conocer a todos los colaboradores la naturaleza jurídica de la Entidad (Empresa Comercial e Industrial del Estado dentro de un mercado en competencia). La campaña se enfocará en hacer conocer a través de medios electrónicos, la naturaleza jurídica de la Entidad, el Objeto Social, los órganos de administración de la Entidad; a que se puede obligar Canal Capital quién puede contratar los servicios de Canal Capital", se mantiene la calificación con alerta</t>
    </r>
    <r>
      <rPr>
        <b/>
        <sz val="9"/>
        <rFont val="Tahoma"/>
        <family val="2"/>
      </rPr>
      <t xml:space="preserve"> "Sin Iniciar"</t>
    </r>
    <r>
      <rPr>
        <sz val="9"/>
        <rFont val="Tahoma"/>
        <family val="2"/>
      </rPr>
      <t xml:space="preserve"> y se recomienda al área adelantar las actividades formuladas que permitan dar cuenta del cabal cumplimiento de lo establecido en el Plan dentro de las fechas propuestas en el plan.</t>
    </r>
  </si>
  <si>
    <r>
      <t xml:space="preserve">Análisis OCI: </t>
    </r>
    <r>
      <rPr>
        <sz val="9"/>
        <rFont val="Tahoma"/>
        <family val="2"/>
      </rPr>
      <t xml:space="preserve">Teniendo en cuenta que para la fecha de seguimiento no se remiten soportes que den cuenta de la ejecución de la acción formulada "procedimiento que establece los criterios de escogencia de los proyectos audiovisuales recibidos en Canal Capital como Iniciativa Particular", se verifica que en Manual se consignan las etapas para la presentación de iniciativas en el literal f del numeral 4.6.2. Contratación Directa se califica </t>
    </r>
    <r>
      <rPr>
        <b/>
        <sz val="9"/>
        <rFont val="Tahoma"/>
        <family val="2"/>
      </rPr>
      <t>"En Proceso"</t>
    </r>
    <r>
      <rPr>
        <sz val="9"/>
        <rFont val="Tahoma"/>
        <family val="2"/>
      </rPr>
      <t>, por lo tanto, se recomienda al área adelantar las actividades pendientes que permitan dar cuenta del cabal cumplimiento de lo establecido en el Plan dentro de los plazos determinados.</t>
    </r>
  </si>
  <si>
    <r>
      <rPr>
        <b/>
        <sz val="9"/>
        <color theme="1"/>
        <rFont val="Tahoma"/>
        <family val="2"/>
      </rPr>
      <t xml:space="preserve">Reporte Sub. Admin: </t>
    </r>
    <r>
      <rPr>
        <sz val="9"/>
        <color theme="1"/>
        <rFont val="Tahoma"/>
        <family val="2"/>
      </rPr>
      <t xml:space="preserve">Se realizó la liquidación del contrato No. 691-2015, con fecha de 23 de Abril de 2019.
</t>
    </r>
    <r>
      <rPr>
        <b/>
        <sz val="9"/>
        <color theme="1"/>
        <rFont val="Tahoma"/>
        <family val="2"/>
      </rPr>
      <t xml:space="preserve">Reporte Coord. Jurídica: </t>
    </r>
    <r>
      <rPr>
        <sz val="9"/>
        <color theme="1"/>
        <rFont val="Tahoma"/>
        <family val="2"/>
      </rPr>
      <t>Acción cumplida y cerrada con el acta de liquidación del contrato 691 de 2015 suscrito con Iron Mountain Colombia S. A. S.</t>
    </r>
    <r>
      <rPr>
        <b/>
        <sz val="9"/>
        <color theme="1"/>
        <rFont val="Tahoma"/>
        <family val="2"/>
      </rPr>
      <t xml:space="preserve">
Análisis OCI: </t>
    </r>
    <r>
      <rPr>
        <sz val="9"/>
        <color theme="1"/>
        <rFont val="Tahoma"/>
        <family val="2"/>
      </rPr>
      <t xml:space="preserve">Se remite por parte de las áreas encargadas el Acta de Liquidación por mutuo acuerdo del contrato 691-2015 suscrito entre Canal Capital y Iron Mountain con fecha del 23 de Abril de 2019, con lo cual se da cumplimiento a lo establecido en la cláusula 23 del contrato en mención. 
Teniendo en cuenta que se adelantaron las acciones formuladas, se califica como </t>
    </r>
    <r>
      <rPr>
        <b/>
        <sz val="9"/>
        <color theme="1"/>
        <rFont val="Tahoma"/>
        <family val="2"/>
      </rPr>
      <t>"Terminada"</t>
    </r>
    <r>
      <rPr>
        <sz val="9"/>
        <color theme="1"/>
        <rFont val="Tahoma"/>
        <family val="2"/>
      </rPr>
      <t xml:space="preserve"> con estado</t>
    </r>
    <r>
      <rPr>
        <b/>
        <sz val="9"/>
        <color theme="1"/>
        <rFont val="Tahoma"/>
        <family val="2"/>
      </rPr>
      <t xml:space="preserve"> "Cerrada". </t>
    </r>
  </si>
  <si>
    <r>
      <t xml:space="preserve">Reporte Coord. Jurídica: </t>
    </r>
    <r>
      <rPr>
        <sz val="9"/>
        <rFont val="Tahoma"/>
        <family val="2"/>
      </rPr>
      <t>Las evidencias remitidas como como acción definitiva e integral dan cuenta de la REESTRUCTURACIÓN INTEGRAL DEL MANUAL DE CONTRATACIÓN que confirman el cumplimiento de los compromisos adquiridos por la Secretaría General y la Coordinación Jurídica en torno a la revisión de los procedimientos de contratación. La versión actual del Manual de contratación fue también revisada por la Veeduría Distrital.</t>
    </r>
    <r>
      <rPr>
        <b/>
        <sz val="9"/>
        <rFont val="Tahoma"/>
        <family val="2"/>
      </rPr>
      <t xml:space="preserve">
Análisis OCI: </t>
    </r>
    <r>
      <rPr>
        <sz val="9"/>
        <rFont val="Tahoma"/>
        <family val="2"/>
      </rPr>
      <t xml:space="preserve">La Coordinación Jurídica no remite soportes que den cuenta de la ejecución de la acción formulada "Socializar entre los supervisores los ajustes o actualizaciones realizados." a la fecha de seguimiento; sin embargo, una vez verificada la revisión, posterior actualización y socialización de esta a los líderes de proceso, supervisores, apoyo a la supervisión y demás colaboradores de la entidad del Manual de contratación, supervisión e interventoría como parte de los documentos de contratación con los que cuenta el Canal, se califica la acción con estado </t>
    </r>
    <r>
      <rPr>
        <b/>
        <sz val="9"/>
        <rFont val="Tahoma"/>
        <family val="2"/>
      </rPr>
      <t xml:space="preserve">"En Proceso" </t>
    </r>
    <r>
      <rPr>
        <sz val="9"/>
        <rFont val="Tahoma"/>
        <family val="2"/>
      </rPr>
      <t>y se recomienda al área adelantar las actividades pendientes que permitan dar cuenta del cabal cumplimiento de lo establecido en el Plan.</t>
    </r>
  </si>
  <si>
    <r>
      <t xml:space="preserve">Reporte Coord. Jurídica: </t>
    </r>
    <r>
      <rPr>
        <sz val="9"/>
        <rFont val="Tahoma"/>
        <family val="2"/>
      </rPr>
      <t>Las evidencias remitidas como como acción definitiva e integral dan cuenta de la REESTRUCTURACIÓN INTEGRAL DEL MANUAL DE CONTRATACIÓN que confirman el cumplimiento de los compromisos adquiridos por la Secretaría General y la Coordinación Jurídica en torno a la revisión de los procedimientos de contratación. La versión actual del Manual de contratación fue también revisada por la Veeduría Distrital.</t>
    </r>
    <r>
      <rPr>
        <b/>
        <sz val="9"/>
        <rFont val="Tahoma"/>
        <family val="2"/>
      </rPr>
      <t xml:space="preserve">
Análisis OCI: </t>
    </r>
    <r>
      <rPr>
        <sz val="9"/>
        <rFont val="Tahoma"/>
        <family val="2"/>
      </rPr>
      <t xml:space="preserve">La Coordinación Jurídica no remite soportes que den cuenta de la ejecución de la acción formulada "Revisar y en caso de ser necesario, actualizar los procedimientos relacionados con la contratación" a la fecha de seguimiento; sin embargo, una vez verificada la revisión y posterior actualización del Manual de contratación, supervisión e interventoría como parte de los documentos de contratación con los que cuenta el Canal, se califica la acción con estado </t>
    </r>
    <r>
      <rPr>
        <b/>
        <sz val="9"/>
        <rFont val="Tahoma"/>
        <family val="2"/>
      </rPr>
      <t xml:space="preserve">"En Proceso" </t>
    </r>
    <r>
      <rPr>
        <sz val="9"/>
        <rFont val="Tahoma"/>
        <family val="2"/>
      </rPr>
      <t>y se recomienda al área adelantar las actividades pendientes que permitan dar cuenta del cabal cumplimiento de lo establecido en el Plan.</t>
    </r>
  </si>
  <si>
    <r>
      <t xml:space="preserve">Reporte Coord. Jurídica: </t>
    </r>
    <r>
      <rPr>
        <sz val="9"/>
        <rFont val="Tahoma"/>
        <family val="2"/>
      </rPr>
      <t>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se califica </t>
    </r>
    <r>
      <rPr>
        <b/>
        <sz val="9"/>
        <rFont val="Tahoma"/>
        <family val="2"/>
      </rPr>
      <t xml:space="preserve">"En Proceso" </t>
    </r>
    <r>
      <rPr>
        <sz val="9"/>
        <rFont val="Tahoma"/>
        <family val="2"/>
      </rPr>
      <t>y se recomienda al área adelantar las jornadas faltantes con el fin de dar cumplimiento a lo formulado en el plan.</t>
    </r>
  </si>
  <si>
    <r>
      <t xml:space="preserve">Reporte Coord. Jurídica: </t>
    </r>
    <r>
      <rPr>
        <sz val="9"/>
        <rFont val="Tahoma"/>
        <family val="2"/>
      </rPr>
      <t xml:space="preserve">Acción cerrada por cuanto la Dirección Operativa no permitió la entrada en vigencia del nuevo formato "Informe del supervisor" propuesto por la Coordinación Jurídica.
</t>
    </r>
    <r>
      <rPr>
        <b/>
        <sz val="9"/>
        <rFont val="Tahoma"/>
        <family val="2"/>
      </rPr>
      <t xml:space="preserve">Análisis OCI: </t>
    </r>
    <r>
      <rPr>
        <sz val="9"/>
        <rFont val="Tahoma"/>
        <family val="2"/>
      </rPr>
      <t xml:space="preserve">Se procede a la verificación de los soportes remitidos observando el documento borrador del formato de Informe de Supervisión; dado que este no se encuentra debidamente aprobado e incluido en el SIG y por ende, no se le está dando la aplicación correspondiente, se califica la acción </t>
    </r>
    <r>
      <rPr>
        <b/>
        <sz val="9"/>
        <rFont val="Tahoma"/>
        <family val="2"/>
      </rPr>
      <t>"En Proceso</t>
    </r>
    <r>
      <rPr>
        <sz val="9"/>
        <rFont val="Tahoma"/>
        <family val="2"/>
      </rPr>
      <t xml:space="preserve">" y se recomienda al área adelantar las actividades pendientes que permitan evidenciar el cabal cumplimiento de la acción formulada. </t>
    </r>
  </si>
  <si>
    <r>
      <t xml:space="preserve">Reporte Coord. Jurídica: </t>
    </r>
    <r>
      <rPr>
        <sz val="9"/>
        <rFont val="Tahoma"/>
        <family val="2"/>
      </rPr>
      <t xml:space="preserve"> 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</si>
  <si>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</si>
  <si>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Acción cumplida y cerrada con la capacitación sobre Manual de contratación, supervisión e interventoría para el 30 y 31 de mayo de 2019 donde se abordó también el principio de planeación con la explicación del nuevo formato de Estudios previos.</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</si>
  <si>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Acción cumplida y cerrada con la citación y la capacitación en el Manual de contratación, supervisión e interventoría donde se abordó el tema de configuración de hechos cumplidos el 30 y 31 de mayo de 2019.</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</si>
  <si>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Acción cumplida y cerrada con la expedición de la Circular 10 del 24 de abril de 2019 con asunto: revisión documentos contratistas - Etapa precontractual y su respectiva socialización en la misma fecha vía correo electrónico de la Secretaría General.</t>
    </r>
    <r>
      <rPr>
        <b/>
        <sz val="9"/>
        <rFont val="Tahoma"/>
        <family val="2"/>
      </rPr>
      <t xml:space="preserve">
Análisis OCI: </t>
    </r>
    <r>
      <rPr>
        <sz val="9"/>
        <rFont val="Tahoma"/>
        <family val="2"/>
      </rPr>
      <t xml:space="preserve">Se observa la emisión de la circular No. 010 de 2019 "Revisión documentos contratistas - Etapa precontractual", sin embargo, dentro de esta no se evidencian cuáles son los documentos y las actividades previas a la elaboración de los contratos, suscripción e inicio de ejecución de los mismos. 
Teniendo en cuenta lo anterior, se califica la acción </t>
    </r>
    <r>
      <rPr>
        <b/>
        <sz val="9"/>
        <rFont val="Tahoma"/>
        <family val="2"/>
      </rPr>
      <t xml:space="preserve">"En Proceso" </t>
    </r>
    <r>
      <rPr>
        <sz val="9"/>
        <rFont val="Tahoma"/>
        <family val="2"/>
      </rPr>
      <t xml:space="preserve">y se recomienda al área verificar el indicador y meta propuesta, así como los tiempos de ejecución y actividades pendientes que permitan darle cumplimiento a lo formulado en el plan. </t>
    </r>
  </si>
  <si>
    <r>
      <rPr>
        <b/>
        <sz val="9"/>
        <rFont val="Tahoma"/>
        <family val="2"/>
      </rPr>
      <t xml:space="preserve">Reporte Coord. Jurídica: </t>
    </r>
    <r>
      <rPr>
        <sz val="9"/>
        <rFont val="Tahoma"/>
        <family val="2"/>
      </rPr>
      <t>Citación y capacitación en el Manual de contratación, supervisión e interventoría donde se abordó el tema de configuración de hechos cumplidos el 30 y 31 de mayo de 2019.</t>
    </r>
    <r>
      <rPr>
        <b/>
        <sz val="9"/>
        <rFont val="Tahoma"/>
        <family val="2"/>
      </rPr>
      <t xml:space="preserve">
Análisis OCI: </t>
    </r>
    <r>
      <rPr>
        <sz val="9"/>
        <rFont val="Tahoma"/>
        <family val="2"/>
      </rPr>
      <t xml:space="preserve">Se verifica la presentación remitida referente al Manual de contratación, supervisión e interventoría, sin embargo, dentro de esta no se evidencia "la posible configuración de hechos cumplidos en la actividad contractual y los riesgos que implican" de conformidad con lo establecido en la acción. 
Teniendo en cuenta lo anterior, se califica </t>
    </r>
    <r>
      <rPr>
        <b/>
        <sz val="9"/>
        <rFont val="Tahoma"/>
        <family val="2"/>
      </rPr>
      <t xml:space="preserve">"En Proceso" </t>
    </r>
    <r>
      <rPr>
        <sz val="9"/>
        <rFont val="Tahoma"/>
        <family val="2"/>
      </rPr>
      <t xml:space="preserve">y se recomienda al área adelantar la jornada de capacitación en la que se pueda evidenciar los establecido en el plan dentro de los tiempos de ejecución establecidos. </t>
    </r>
  </si>
  <si>
    <t>Fernando Avella</t>
  </si>
  <si>
    <r>
      <t xml:space="preserve">Análisis OCI: </t>
    </r>
    <r>
      <rPr>
        <sz val="9"/>
        <rFont val="Tahoma"/>
        <family val="2"/>
      </rPr>
      <t xml:space="preserve">Se procede a la verificación de la respuesta emitida frente al criterio de interpretación de la norma en lo referente al régimen de contratación del Canal y en lo especifico sobre aplicación de Ley de Garantías en la contratación directa, para lo cual la Coordinación Jurídica procedió a la actualización del Manual de Contratación y su respectiva adopción mediante Resolución Interna No. 031-2019.
Teniendo en cuenta que la acción se encontraba terminada al seguimiento anterior, se mantiene la calificación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</si>
  <si>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t xml:space="preserve">Se evidencia la apertura de los rubros en el Plan de cuentas, de conformidad con la solicitud efectuada. </t>
  </si>
  <si>
    <r>
      <t xml:space="preserve">Análisis OCI: </t>
    </r>
    <r>
      <rPr>
        <sz val="9"/>
        <rFont val="Tahoma"/>
        <family val="2"/>
      </rPr>
      <t xml:space="preserve">Se remite por el área el Plan de cuentas de la vigencia 2019, en el cual se evidencia la creación de los rubros de ingreso y gasto en atención a la solicitud efectuada con el Oficio 1083 de 2018. 
Teniendo en cuenta que la acción fue terminada en el seguimiento anterior, se califica con estado </t>
    </r>
    <r>
      <rPr>
        <b/>
        <sz val="9"/>
        <rFont val="Tahoma"/>
        <family val="2"/>
      </rPr>
      <t xml:space="preserve">"Cerrada" </t>
    </r>
    <r>
      <rPr>
        <sz val="9"/>
        <rFont val="Tahoma"/>
        <family val="2"/>
      </rPr>
      <t xml:space="preserve">al identificar la correspondencia de los rubros mencionados. </t>
    </r>
  </si>
  <si>
    <t>1. Correo de Bogotá es TIC - Pago Diciembre 2
2. Correo de Bogotá es TIC - Pago Diciembre
3. Correo de Bogotá es TIC - Radicación Lunes 31</t>
  </si>
  <si>
    <r>
      <t xml:space="preserve">Análisis OCI: </t>
    </r>
    <r>
      <rPr>
        <sz val="9"/>
        <rFont val="Tahoma"/>
        <family val="2"/>
      </rPr>
      <t xml:space="preserve">Se evidencian correos del 26 y 28 de diciembre de 2018 en los cuales se informa que deben ser radicadas las cuentas de cobro pendientes a los contratistas que a la fecha no han efectuado dichos cobros y que estos deben realizarse a 31 de diciembre de la vigencia 2018. 
Teniendo en cuenta lo anterior, así como la fecha de terminación de la acción se califica </t>
    </r>
    <r>
      <rPr>
        <b/>
        <sz val="9"/>
        <rFont val="Tahoma"/>
        <family val="2"/>
      </rPr>
      <t xml:space="preserve">"En Proceso" </t>
    </r>
    <r>
      <rPr>
        <sz val="9"/>
        <rFont val="Tahoma"/>
        <family val="2"/>
      </rPr>
      <t>con el fin de verificar que se dé continuidad a las notificaciones de lo pendiente por cobrar en seguimiento a los pagos de los contratos que son suscritos con recursos ANTV.</t>
    </r>
  </si>
  <si>
    <r>
      <t xml:space="preserve">Análisis OCI: </t>
    </r>
    <r>
      <rPr>
        <sz val="9"/>
        <rFont val="Tahoma"/>
        <family val="2"/>
      </rPr>
      <t xml:space="preserve">Se remiten como soportes de ejecución el portafolio de servicios de Nuevos Negocios y Plan de ventas del área de ventas y mercadeo como avance del cumplimiento de la acción formulada. Sin embargo, a la fecha de seguimiento estos planes no se encuentran articulados en un único documento que permita evidenciar el cumplimiento de la meta propuesta. 
Teniendo en cuenta lo anterior, se califica la acción con estado </t>
    </r>
    <r>
      <rPr>
        <b/>
        <sz val="9"/>
        <rFont val="Tahoma"/>
        <family val="2"/>
      </rPr>
      <t xml:space="preserve">"En Proceso" </t>
    </r>
    <r>
      <rPr>
        <sz val="9"/>
        <rFont val="Tahoma"/>
        <family val="2"/>
      </rPr>
      <t>y se recomienda a las áreas adelantar las actividades pertinentes que permitan darle cumplimiento a lo formulado en el plan.
Posterior a la verificación de las observaciones entregadas por el área como producto de la remisión del seguimiento para revisión, la acción no se modifica en su calificación teniendo en cuenta que los soportes entregados no corresponden al periodo de seguimiento y no se evidencia la articulación con la presentación entregada por el área de Nuevos Negocios.</t>
    </r>
  </si>
  <si>
    <t>No se ha efectuado la actualización para la ejecución de la vigencia 2019.</t>
  </si>
  <si>
    <r>
      <t xml:space="preserve">Análisis OCI: </t>
    </r>
    <r>
      <rPr>
        <sz val="9"/>
        <rFont val="Tahoma"/>
        <family val="2"/>
      </rPr>
      <t xml:space="preserve">Se realiza la verificación de las actas "Verificación publicación SECOP I" las cuales se encuentran adelantadas de enero a abril; sin embargo, no se cuenta con soportes que permitan evidenciar la continuidad de la actividad. En razón de lo anterior, se mantiene la calificación de la acción </t>
    </r>
    <r>
      <rPr>
        <b/>
        <sz val="9"/>
        <rFont val="Tahoma"/>
        <family val="2"/>
      </rPr>
      <t xml:space="preserve">"En Proceso" </t>
    </r>
    <r>
      <rPr>
        <sz val="9"/>
        <rFont val="Tahoma"/>
        <family val="2"/>
      </rPr>
      <t xml:space="preserve">y se recomienda al área dar continuidad a las verificaciones de la publicación de conformidad con la acción, así como documentar lo efectuado con el fin de darle cabal cumplimiento a lo formulado dentro de los plazos establecidos en el plan. </t>
    </r>
  </si>
  <si>
    <r>
      <rPr>
        <b/>
        <sz val="9"/>
        <rFont val="Tahoma"/>
        <family val="2"/>
      </rPr>
      <t xml:space="preserve">Análisis OCI: </t>
    </r>
    <r>
      <rPr>
        <sz val="9"/>
        <rFont val="Tahoma"/>
        <family val="2"/>
      </rPr>
      <t xml:space="preserve">Se verifica la presentación remitida referente al Manual de contratación, supervisión e interventoría, sin embargo, dentro de esta no se evidencia el como la Entidad puede aplicar las multas o cláusula penal pecuniaria a las que haya lugar de conformidad con el régimen contractual del Canal y lo formulado en la acción. 
Teniendo en cuenta lo anterior, se califica </t>
    </r>
    <r>
      <rPr>
        <b/>
        <sz val="9"/>
        <rFont val="Tahoma"/>
        <family val="2"/>
      </rPr>
      <t xml:space="preserve">"En Proceso" </t>
    </r>
    <r>
      <rPr>
        <sz val="9"/>
        <rFont val="Tahoma"/>
        <family val="2"/>
      </rPr>
      <t xml:space="preserve">y se recomienda al área adelantar la jornada de capacitación en la que se pueda evidenciar los establecido en el plan dentro de los tiempos de ejecución establecidos. </t>
    </r>
  </si>
  <si>
    <r>
      <t xml:space="preserve">Se evidencia en el numeral 2 Titulo II </t>
    </r>
    <r>
      <rPr>
        <i/>
        <sz val="9"/>
        <color theme="1"/>
        <rFont val="Tahoma"/>
        <family val="2"/>
      </rPr>
      <t xml:space="preserve">"Régimen Contractual aplicable" </t>
    </r>
    <r>
      <rPr>
        <sz val="9"/>
        <color theme="1"/>
        <rFont val="Tahoma"/>
        <family val="2"/>
      </rPr>
      <t xml:space="preserve">en el cual se presenta el análisis del régimen de contratación que aplican en el Canal de acuerdo a su naturaleza. </t>
    </r>
  </si>
  <si>
    <t>1. Memorando 1588 del 17 de julio de 2019
2. INFORME ACTAS DE LIQUIDACIÓN 2016 - 2017 V.Final
3. Informe Liquidaciones Vigencias 2016 y 2017</t>
  </si>
  <si>
    <r>
      <rPr>
        <b/>
        <sz val="9"/>
        <rFont val="Tahoma"/>
        <family val="2"/>
      </rPr>
      <t xml:space="preserve">Reporte Coord. Técnica: </t>
    </r>
    <r>
      <rPr>
        <sz val="9"/>
        <rFont val="Tahoma"/>
        <family val="2"/>
      </rPr>
      <t>Se radica ante la coordinación de jurídica el alcance al memorando numero 1828 en el cual se incorporan los anexos del 1 al 16 y organizando los soportes de ejecución del contrato número 534 de 2016 que se encontraban archivados en la coordinación del área técnica.</t>
    </r>
    <r>
      <rPr>
        <b/>
        <sz val="9"/>
        <rFont val="Tahoma"/>
        <family val="2"/>
      </rPr>
      <t xml:space="preserve">
Análisis OCI: </t>
    </r>
    <r>
      <rPr>
        <sz val="9"/>
        <rFont val="Tahoma"/>
        <family val="2"/>
      </rPr>
      <t xml:space="preserve">Se procedió a la verificación del expediente 534-2016, observando que si bien se organizaron soportes pendientes de la ejecución contractual relacionando cada obligación con el anexo remitido que da cuenta de su cumplimiento, se evidencian faltantes de información para las obligaciones No. 1 y No. 6, toda vez que no reposa el informe de mantenimiento de la Unidad LU200, ni la totalidad de los cronogramas de la vigencia (solo se encuentra el cronograma de mantenimiento por unidad para diciembre). 
Teniendo en cuenta lo anterior, se mantiene la calificación </t>
    </r>
    <r>
      <rPr>
        <b/>
        <sz val="9"/>
        <rFont val="Tahoma"/>
        <family val="2"/>
      </rPr>
      <t xml:space="preserve">"En Proceso" </t>
    </r>
    <r>
      <rPr>
        <sz val="9"/>
        <rFont val="Tahoma"/>
        <family val="2"/>
      </rPr>
      <t>y se</t>
    </r>
    <r>
      <rPr>
        <b/>
        <sz val="9"/>
        <rFont val="Tahoma"/>
        <family val="2"/>
      </rPr>
      <t xml:space="preserve"> </t>
    </r>
    <r>
      <rPr>
        <sz val="9"/>
        <rFont val="Tahoma"/>
        <family val="2"/>
      </rPr>
      <t xml:space="preserve">recomienda al área realizar la verificación de la información y completar con el fin de dar cabal cumplimiento a lo formulado, dentro de los tiempos establecidos. 
Posterior a la verificación de las observaciones entregadas por el área como producto de la remisión del seguimiento para revisión, la acción no se modifica en su calificación teniendo en cuenta que los soportes entregados no corresponden al periodo de seguimiento y no se encuentran los anexos mencionados en el memorando entregado. </t>
    </r>
  </si>
  <si>
    <r>
      <t xml:space="preserve">Reporte Coord. Jurídica: </t>
    </r>
    <r>
      <rPr>
        <sz val="9"/>
        <rFont val="Tahoma"/>
        <family val="2"/>
      </rPr>
      <t xml:space="preserve">Se anexa el formato modificado de "Informe del supervisor" proyectado por la Coordinación Jurídica y el correo electrónico de fecha 30 de mayo de 2019 enviado de la Directora Operativa al Secretario General, la Coordinadora Jurídica y el Asesor Jurídico donde presenta las observaciones sobre el nuevo formato propuesto por la Coordinación Jurídica.
</t>
    </r>
    <r>
      <rPr>
        <b/>
        <sz val="9"/>
        <rFont val="Tahoma"/>
        <family val="2"/>
      </rPr>
      <t xml:space="preserve">Análisis OCI: </t>
    </r>
    <r>
      <rPr>
        <sz val="9"/>
        <rFont val="Tahoma"/>
        <family val="2"/>
      </rPr>
      <t xml:space="preserve">Se procede a la verificación de los soportes remitidos observando el documento borrador del formato de Informe de Supervisión; dado que este no se encuentra debidamente aprobado e incluido en el SIG y por ende, no se le está dando la aplicación correspondiente, se califica la acción </t>
    </r>
    <r>
      <rPr>
        <b/>
        <sz val="9"/>
        <rFont val="Tahoma"/>
        <family val="2"/>
      </rPr>
      <t>"En Proceso</t>
    </r>
    <r>
      <rPr>
        <sz val="9"/>
        <rFont val="Tahoma"/>
        <family val="2"/>
      </rPr>
      <t xml:space="preserve">" y se recomienda al área adelantar las actividades pendientes que permitan evidenciar el cabal cumplimiento de la acción formulada. </t>
    </r>
  </si>
  <si>
    <r>
      <t xml:space="preserve">Reporte Coord. Jurídica: </t>
    </r>
    <r>
      <rPr>
        <sz val="9"/>
        <rFont val="Tahoma"/>
        <family val="2"/>
      </rPr>
      <t>Se anexa el formato modificado de "Informe del supervisor" proyectado por la Coordinación Jurídica y el correo electrónico de fecha 30 de mayo de 2019 enviado de la Directora Operativa al Secretario General, la Coordinadora Jurídica y el Asesor Jurídico donde presenta las observaciones sobre el nuevo formato propuesto por la Coordinación Jurídica.</t>
    </r>
    <r>
      <rPr>
        <b/>
        <sz val="9"/>
        <rFont val="Tahoma"/>
        <family val="2"/>
      </rPr>
      <t xml:space="preserve">
Análisis OCI: </t>
    </r>
    <r>
      <rPr>
        <sz val="9"/>
        <rFont val="Tahoma"/>
        <family val="2"/>
      </rPr>
      <t xml:space="preserve">Teniendo en cuenta que el formato de Informe de Supervisión no se ha adoptado, no se han adelantado actividades de socialización. </t>
    </r>
  </si>
  <si>
    <r>
      <t xml:space="preserve">Reporte Coord. Jurídica: </t>
    </r>
    <r>
      <rPr>
        <sz val="9"/>
        <rFont val="Tahoma"/>
        <family val="2"/>
      </rPr>
      <t>Acción cerrada por cuanto la Dirección Operativa no permitió la entrada en vigencia del nuevo formato "Informe del supervisor" propuesto por la Coordinación Jurídica.</t>
    </r>
    <r>
      <rPr>
        <b/>
        <sz val="9"/>
        <rFont val="Tahoma"/>
        <family val="2"/>
      </rPr>
      <t xml:space="preserve">
Análisis OCI: </t>
    </r>
    <r>
      <rPr>
        <sz val="9"/>
        <rFont val="Tahoma"/>
        <family val="2"/>
      </rPr>
      <t xml:space="preserve">Teniendo en cuenta que el formato de Informe de Supervisión no se ha adoptado, no se han adelantado actividades de socialización. </t>
    </r>
  </si>
  <si>
    <r>
      <t xml:space="preserve">Reporte Coord. Jurídica: </t>
    </r>
    <r>
      <rPr>
        <sz val="9"/>
        <rFont val="Tahoma"/>
        <family val="2"/>
      </rPr>
      <t>Acción cumplida y cerrada con la entrega del informe de los contratos suscritos en las vigencias 2016 y 2017 respecto de los cuales se requiere acta de liquidación.</t>
    </r>
    <r>
      <rPr>
        <b/>
        <sz val="9"/>
        <rFont val="Tahoma"/>
        <family val="2"/>
      </rPr>
      <t xml:space="preserve">
Análisis OCI: </t>
    </r>
    <r>
      <rPr>
        <sz val="9"/>
        <rFont val="Tahoma"/>
        <family val="2"/>
      </rPr>
      <t xml:space="preserve">Se procede a la verificación de los soportes remitidos en los cuales se evidencia el Memorando No.1588 del 17/07/2019 mediante el cual se remite el estado de las liquidaciones de la vigencia 2016 y 2017; sin embargo, dicho reporte no contiene los aspectos básicos del informe establecidos en el numeral 3.1.1. de la Circular Interna No. 020 de 2018 (título o nombre del informe, periodo que se está reportando y fecha de corte, firma y especificación del cargo del funcionario responsable, resultados, conclusiones y recomendaciones). 
Teniendo en cuenta lo anterior, se recomienda al área adelantar las modificaciones pertinentes con el fin de dar cumplimiento a lo formulado, por lo tanto, esta se califica </t>
    </r>
    <r>
      <rPr>
        <b/>
        <sz val="9"/>
        <rFont val="Tahoma"/>
        <family val="2"/>
      </rPr>
      <t>"En Proceso".</t>
    </r>
  </si>
  <si>
    <r>
      <t xml:space="preserve">Reporte Coord. Jurídica: </t>
    </r>
    <r>
      <rPr>
        <sz val="9"/>
        <rFont val="Tahoma"/>
        <family val="2"/>
      </rPr>
      <t>Acción cumplida y cerrada al incluir en la página 80 de la nueva versión del Manual de contratación, supervisión e interventoría, la identificación de los contratos en los que procede la liquidación y en los que no.</t>
    </r>
    <r>
      <rPr>
        <b/>
        <sz val="9"/>
        <rFont val="Tahoma"/>
        <family val="2"/>
      </rPr>
      <t xml:space="preserve">
Análisis OCI: </t>
    </r>
    <r>
      <rPr>
        <sz val="9"/>
        <rFont val="Tahoma"/>
        <family val="2"/>
      </rPr>
      <t xml:space="preserve">Teniendo en cuenta la revisión de los soportes remitidos, se evidencia la inclusión de en el Manual de contratación, supervisión e interventoría las directrices en las que se identifican los contratos para los cuales procede la liquidación, sin embargo, a la fecha de seguimiento no se cuenta con la Política formulada en la meta de la acción. 
Teniendo en cuenta lo anterior, se califica la acción </t>
    </r>
    <r>
      <rPr>
        <b/>
        <sz val="9"/>
        <rFont val="Tahoma"/>
        <family val="2"/>
      </rPr>
      <t xml:space="preserve">"En Proceso" </t>
    </r>
    <r>
      <rPr>
        <sz val="9"/>
        <rFont val="Tahoma"/>
        <family val="2"/>
      </rPr>
      <t xml:space="preserve">y se recomienda al área adelantar las actividades pendientes para dar cumplimiento a lo determinado en el plan dentro de las fechas de ejecución establecidas. </t>
    </r>
  </si>
  <si>
    <r>
      <t xml:space="preserve">Reporte Coord. Jurídica: </t>
    </r>
    <r>
      <rPr>
        <sz val="9"/>
        <rFont val="Tahoma"/>
        <family val="2"/>
      </rPr>
      <t>Acción cumplida y cerrada con la entrega del informe de los contratos suscritos en las vigencias 2016 y 2017 respecto de los cuales se requiere acta de liquidación.</t>
    </r>
    <r>
      <rPr>
        <b/>
        <sz val="9"/>
        <rFont val="Tahoma"/>
        <family val="2"/>
      </rPr>
      <t xml:space="preserve">
Análisis OCI: </t>
    </r>
    <r>
      <rPr>
        <sz val="9"/>
        <rFont val="Tahoma"/>
        <family val="2"/>
      </rPr>
      <t xml:space="preserve">Teniendo en cuenta el reporte presentado por la Coordinación Jurídica sobre el estado de liquidación de los contratos a los que aplica de las vigencias 2016 y 2017, no se ha finalizado la ejecución de las actas correspondientes, al seguir pendientes por efectuar 128 de las dos vigencias.
Teniendo en cuenta lo anterior, se mantiene la calificación de la acción </t>
    </r>
    <r>
      <rPr>
        <b/>
        <sz val="9"/>
        <rFont val="Tahoma"/>
        <family val="2"/>
      </rPr>
      <t xml:space="preserve">"En Proceso" </t>
    </r>
    <r>
      <rPr>
        <sz val="9"/>
        <rFont val="Tahoma"/>
        <family val="2"/>
      </rPr>
      <t xml:space="preserve">y se recomienda al área finalizar las actividades pendientes que permiten darle cabal cumplimiento a lo formulado dentro de los tiempos establecidos en el plan. </t>
    </r>
  </si>
  <si>
    <r>
      <t xml:space="preserve">Reporte Coord. Jurídica: </t>
    </r>
    <r>
      <rPr>
        <sz val="9"/>
        <rFont val="Tahoma"/>
        <family val="2"/>
      </rPr>
      <t>Acción cumplida y cerrada con la inclusión en la página 86 de la nueva versión del Manual de contratación, supervisión e interventoría el requisito de ejecución para los contratos de personas naturales la obligación de estar afiliados a la ARL.</t>
    </r>
    <r>
      <rPr>
        <b/>
        <sz val="9"/>
        <rFont val="Tahoma"/>
        <family val="2"/>
      </rPr>
      <t xml:space="preserve">
Análisis OCI: </t>
    </r>
    <r>
      <rPr>
        <sz val="9"/>
        <rFont val="Tahoma"/>
        <family val="2"/>
      </rPr>
      <t xml:space="preserve">Se verifica la inclusión como requisito de ejecución (obligatorio) para los contratos de prestación de servicios de personas naturales, la obligación de estar afiliados a la ARL previo al inicio de la ejecución de las actividades contractuales en el Manual de contratación e interventoría actualizado con fecha del 26 de marzo de 2019 y adoptado mediante Resolución No. 031 de 2019. 
Teniendo en cuenta que se adelantaron las actividades propuestas, se califica como </t>
    </r>
    <r>
      <rPr>
        <b/>
        <sz val="9"/>
        <rFont val="Tahoma"/>
        <family val="2"/>
      </rPr>
      <t xml:space="preserve">"Terminada" </t>
    </r>
    <r>
      <rPr>
        <sz val="9"/>
        <rFont val="Tahoma"/>
        <family val="2"/>
      </rPr>
      <t xml:space="preserve">con estado </t>
    </r>
    <r>
      <rPr>
        <b/>
        <sz val="9"/>
        <rFont val="Tahoma"/>
        <family val="2"/>
      </rPr>
      <t xml:space="preserve">"Abierto" </t>
    </r>
    <r>
      <rPr>
        <sz val="9"/>
        <rFont val="Tahoma"/>
        <family val="2"/>
      </rPr>
      <t>de manera que pueda verificarse la aplicación de los lineamientos de perfeccionamiento de los contratos como se establece en dicho documento.</t>
    </r>
  </si>
  <si>
    <r>
      <t xml:space="preserve">Reporte Coord. Jurídica: </t>
    </r>
    <r>
      <rPr>
        <sz val="9"/>
        <rFont val="Tahoma"/>
        <family val="2"/>
      </rPr>
      <t xml:space="preserve">Acción cumplida y cerrada con la capacitación de Colombia Compra Eficiente sobre la publicación en SECOP II de noviembre 27 de 2018.
</t>
    </r>
    <r>
      <rPr>
        <b/>
        <sz val="9"/>
        <rFont val="Tahoma"/>
        <family val="2"/>
      </rPr>
      <t xml:space="preserve">Análisis OCI: </t>
    </r>
    <r>
      <rPr>
        <sz val="9"/>
        <rFont val="Tahoma"/>
        <family val="2"/>
      </rPr>
      <t xml:space="preserve">Se evidencian listados de asistencia del 21 y 27 de noviembre de 2018 a las capacitaciones en SECOP II, se observa que en la jornada efectuada el 27 de noviembre fue dictada por Colombia Compra Eficiente. 
Teniendo en cuenta lo anterior, así como la meta propuesta para la acción se califica como </t>
    </r>
    <r>
      <rPr>
        <b/>
        <sz val="9"/>
        <rFont val="Tahoma"/>
        <family val="2"/>
      </rPr>
      <t xml:space="preserve">"Terminada" </t>
    </r>
    <r>
      <rPr>
        <sz val="9"/>
        <rFont val="Tahoma"/>
        <family val="2"/>
      </rPr>
      <t xml:space="preserve"> con estado </t>
    </r>
    <r>
      <rPr>
        <b/>
        <sz val="9"/>
        <rFont val="Tahoma"/>
        <family val="2"/>
      </rPr>
      <t xml:space="preserve">"Abierto" </t>
    </r>
    <r>
      <rPr>
        <sz val="9"/>
        <rFont val="Tahoma"/>
        <family val="2"/>
      </rPr>
      <t xml:space="preserve">toda vez que es importante verificar que todos los colaboradores y funcionarios del Canal a quien se dirigen este tipo de jornadas obtengan la información. </t>
    </r>
  </si>
  <si>
    <r>
      <t xml:space="preserve">Reporte Coord. Jurídica: </t>
    </r>
    <r>
      <rPr>
        <sz val="9"/>
        <rFont val="Tahoma"/>
        <family val="2"/>
      </rPr>
      <t>Acción cumplida y cerrada con la expedición de las Circulares 23 y 17 de 2019 sobre análisis del sector en trámites de contratación y nuevo formato estudios previos y condiciones mínimas de contratación.</t>
    </r>
    <r>
      <rPr>
        <b/>
        <sz val="9"/>
        <rFont val="Tahoma"/>
        <family val="2"/>
      </rPr>
      <t xml:space="preserve">
Análisis OCI: </t>
    </r>
    <r>
      <rPr>
        <sz val="9"/>
        <rFont val="Tahoma"/>
        <family val="2"/>
      </rPr>
      <t xml:space="preserve">Se evidencia la emisión y socialización de las Circulares Internas No. 013 de 2019 "Documento de análisis del sector en los trámites de contratación adelantados por la entidad" y No. 017 de 2019 "Socialización versión 13 - Actualización estudios previos y creación de Versión 1 de condiciones mínimas de contratación" a la Dirección Operativa, Subdirección Financiera, Subdirección Administrativa y Coordinación de Prensa y Comunicaciones. 
Teniendo en cuenta que el indicador propuesto para la acción formulada menciona tres (3) actividades y la meta específica que las circulares contaran con "fechas durante el trámite precontractual", se califica </t>
    </r>
    <r>
      <rPr>
        <b/>
        <sz val="9"/>
        <rFont val="Tahoma"/>
        <family val="2"/>
      </rPr>
      <t>"En Proceso"</t>
    </r>
    <r>
      <rPr>
        <sz val="9"/>
        <rFont val="Tahoma"/>
        <family val="2"/>
      </rPr>
      <t xml:space="preserve"> con el fin de que el área finalice las actividades pendientes que permitan darle cabal cumplimiento a lo establecido en el plan dentro de las fechas de ejecución determinadas. </t>
    </r>
  </si>
  <si>
    <r>
      <t xml:space="preserve">Reporte Coord. Jurídica: </t>
    </r>
    <r>
      <rPr>
        <sz val="9"/>
        <rFont val="Tahoma"/>
        <family val="2"/>
      </rPr>
      <t xml:space="preserve">Acción cumplida y cerrada con la Circular 018 del 30 de octubre de 2018 con asunto: objetos contractuales.
</t>
    </r>
    <r>
      <rPr>
        <b/>
        <sz val="9"/>
        <rFont val="Tahoma"/>
        <family val="2"/>
      </rPr>
      <t xml:space="preserve">Análisis OCI: </t>
    </r>
    <r>
      <rPr>
        <sz val="9"/>
        <rFont val="Tahoma"/>
        <family val="2"/>
      </rPr>
      <t xml:space="preserve">Se evidencia Circular Interna No. 018 de 2018 "Objetos contractuales" en la que se mencionan los parámetros para el establecimiento de los objetos contractuales y documentos en los que este se encuentre inmerso (CDP, RP y minuta). </t>
    </r>
    <r>
      <rPr>
        <b/>
        <sz val="9"/>
        <rFont val="Tahoma"/>
        <family val="2"/>
      </rPr>
      <t xml:space="preserve">
</t>
    </r>
    <r>
      <rPr>
        <sz val="9"/>
        <rFont val="Tahoma"/>
        <family val="2"/>
      </rPr>
      <t xml:space="preserve">Teniendo en cuenta lo anterior, se califica como </t>
    </r>
    <r>
      <rPr>
        <b/>
        <sz val="9"/>
        <rFont val="Tahoma"/>
        <family val="2"/>
      </rPr>
      <t xml:space="preserve">"Terminada" </t>
    </r>
    <r>
      <rPr>
        <sz val="9"/>
        <rFont val="Tahoma"/>
        <family val="2"/>
      </rPr>
      <t xml:space="preserve">toda vez que se ejecutaron las actividades formuladas dentro del tiempo establecido. </t>
    </r>
  </si>
  <si>
    <r>
      <rPr>
        <b/>
        <sz val="9"/>
        <rFont val="Tahoma"/>
        <family val="2"/>
      </rPr>
      <t xml:space="preserve">Reporte Sub. Financiera: </t>
    </r>
    <r>
      <rPr>
        <sz val="9"/>
        <rFont val="Tahoma"/>
        <family val="2"/>
      </rPr>
      <t xml:space="preserve">Durante el primer semestre se realizó la capacitación sobre las deducciones, rentas exentas y aportes de seguridad social - Contratistas.
</t>
    </r>
    <r>
      <rPr>
        <b/>
        <sz val="9"/>
        <rFont val="Tahoma"/>
        <family val="2"/>
      </rPr>
      <t xml:space="preserve">Análisis OCI: </t>
    </r>
    <r>
      <rPr>
        <sz val="9"/>
        <rFont val="Tahoma"/>
        <family val="2"/>
      </rPr>
      <t xml:space="preserve">Se evidencia el Boletín No. 27 del 10 de junio mediante el cual se extiende la invitación a la capacitación efectuada sobre "Beneficios Tributarios - Contratistas" del 13 de junio de 2019 vía comunicaciones internas, a la capacitación en mención asisten nueve (9) colaboradores del Canal. 
Teniendo en cuenta que la meta establece dos (2) charlas en temas tributarios,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toda vez que se adelantaron las actividades formuladas en el tiempo establecido por el área, alcanzando lo propuesto. </t>
    </r>
  </si>
  <si>
    <r>
      <t xml:space="preserve">Reporte Coord. Jurídica: </t>
    </r>
    <r>
      <rPr>
        <sz val="9"/>
        <rFont val="Tahoma"/>
        <family val="2"/>
      </rPr>
      <t xml:space="preserve">Teniendo en cuenta que para la fecha de seguimiento no se remiten soportes que den cuenta de la ejecución de la acción "Efectuar conversatorio con cada una de las áreas del  Canal (Administrativa, Operativa y Gerencia) explicándoles cuáles pueden ser los factores de selección dependiendo de cada una de las modalidades señaladas en el Manual de Contratación", se mantiene la calificación con alerta </t>
    </r>
    <r>
      <rPr>
        <b/>
        <sz val="9"/>
        <rFont val="Tahoma"/>
        <family val="2"/>
      </rPr>
      <t>"Sin Iniciar"</t>
    </r>
    <r>
      <rPr>
        <sz val="9"/>
        <rFont val="Tahoma"/>
        <family val="2"/>
      </rPr>
      <t xml:space="preserve"> y se recomienda al área adelantar las actividades pendientes que permitan dar cuenta del cabal cumplimiento de lo establecido en el Plan dentro de las fechas propuestas. </t>
    </r>
  </si>
  <si>
    <r>
      <t xml:space="preserve">Reporte Coord. Jurídica: </t>
    </r>
    <r>
      <rPr>
        <sz val="9"/>
        <rFont val="Tahoma"/>
        <family val="2"/>
      </rPr>
      <t xml:space="preserve">Acción cumplida y cerrada al incluir en la página 41 de la nueva versión del Manual de contratación, supervisión e interventoría como factor de escogencia de manera obligatoria para las personas jurídicas, la experiencia, la cual debe ser demostrable mediante certificaciones por proyectos o por años, de objetos similares a lo que se pretende contratar. 
</t>
    </r>
    <r>
      <rPr>
        <b/>
        <sz val="9"/>
        <rFont val="Tahoma"/>
        <family val="2"/>
      </rPr>
      <t xml:space="preserve">Análisis OCI: </t>
    </r>
    <r>
      <rPr>
        <sz val="9"/>
        <rFont val="Tahoma"/>
        <family val="2"/>
      </rPr>
      <t xml:space="preserve">Se observa en el literal b del numeral 3.3.8.2.1 Licitación pública y convocatoria pública lo formulado en la acción en lo referente a la determinación de a) La experiencia del interesado y del equipo de trabajo, b) La formación académica y la participación en proyectos de obras audiovisuales del equipo de trabajo según sea el caso, en el Manual de contratación, supervisión e interventoría. 
Teniendo en cuenta lo anterior, se califica como </t>
    </r>
    <r>
      <rPr>
        <b/>
        <sz val="9"/>
        <rFont val="Tahoma"/>
        <family val="2"/>
      </rPr>
      <t xml:space="preserve">"Terminada" </t>
    </r>
    <r>
      <rPr>
        <sz val="9"/>
        <rFont val="Tahoma"/>
        <family val="2"/>
      </rPr>
      <t>la acción formulada en el plan, al efectuar las actividades propuestas dentro de los tiempos de ejecución determinados.</t>
    </r>
  </si>
  <si>
    <r>
      <t xml:space="preserve">Reporte Coord. Jurídica: </t>
    </r>
    <r>
      <rPr>
        <sz val="9"/>
        <rFont val="Tahoma"/>
        <family val="2"/>
      </rPr>
      <t>Acción cerrada por cuanto la Dirección Operativa no permitió la entrada en vigencia del nuevo formato "Informe del supervisor" propuesto por la Coordinación Jurídica.</t>
    </r>
    <r>
      <rPr>
        <b/>
        <sz val="9"/>
        <rFont val="Tahoma"/>
        <family val="2"/>
      </rPr>
      <t xml:space="preserve">
Análisis OCI: </t>
    </r>
    <r>
      <rPr>
        <sz val="9"/>
        <rFont val="Tahoma"/>
        <family val="2"/>
      </rPr>
      <t xml:space="preserve">Teniendo en cuenta que el formato de Informe de Supervisión no se ha adoptado en la entidad, no se han adelantado actividades de socialización. </t>
    </r>
  </si>
  <si>
    <r>
      <t xml:space="preserve">Reporte Coord. Jurídica: </t>
    </r>
    <r>
      <rPr>
        <sz val="9"/>
        <rFont val="Tahoma"/>
        <family val="2"/>
      </rPr>
      <t xml:space="preserve">Acción cumplida y cerrada con la expedición del nuevo formato de "Estudios previos" AGJC-CN-FT-001, versión 13, con fecha de aprobación 4 de junio de 2019 posterior a la promulgación de la nueva versión del Manual de contratación, supervisión e interventoría y con la socialización respectiva en el boletín de comunicaciones internas enviado por correo electrónico el 4 de junio de 2019.
</t>
    </r>
    <r>
      <rPr>
        <b/>
        <sz val="9"/>
        <rFont val="Tahoma"/>
        <family val="2"/>
      </rPr>
      <t xml:space="preserve">Análisis OCI: </t>
    </r>
    <r>
      <rPr>
        <sz val="9"/>
        <rFont val="Tahoma"/>
        <family val="2"/>
      </rPr>
      <t xml:space="preserve">Se observa la actualización del formato "AGJC-CN-FT-001 ESTUDIOS PREVIOS" en su versión No. 13, el cual fue socializado mediante Boletín Interno No.26 del 4 de junio de 2019. Teniendo en cuenta lo anterior, así como la meta establecida para la acción formulada, se califica la acción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debido a las acciones de verificación de aplicación del formato en los nuevos contratos a suscribir durante la vigencia 2019 que se adelantaran por la Oficina de Control Interno. </t>
    </r>
  </si>
  <si>
    <r>
      <t xml:space="preserve">Reporte Sub. Financiera: </t>
    </r>
    <r>
      <rPr>
        <sz val="9"/>
        <rFont val="Tahoma"/>
        <family val="2"/>
      </rPr>
      <t xml:space="preserve">Sobre lo corrido de la presente vigencia se ha elaborado y remitido cada Informe Financiero al culminar cada mes.
</t>
    </r>
    <r>
      <rPr>
        <b/>
        <sz val="9"/>
        <rFont val="Tahoma"/>
        <family val="2"/>
      </rPr>
      <t xml:space="preserve">Análisis OCI: </t>
    </r>
    <r>
      <rPr>
        <sz val="9"/>
        <rFont val="Tahoma"/>
        <family val="2"/>
      </rPr>
      <t xml:space="preserve">Una vez verificados los soportes remitidos por el área se observa que se viene dando continuidad a la presentación de Informes de seguimiento sobre la información financiera de la entidad de manera mensual a la Gerencia General, Secretaría General, Dirección Operativa, Subdirección Administrativa y Oficina de Control Interno, dando cumplimiento a lo formulado en el Plan. Sin embargo, teniendo en cuenta las fechas de ejecución establecidas, la acción mantiene la calificación </t>
    </r>
    <r>
      <rPr>
        <b/>
        <sz val="9"/>
        <rFont val="Tahoma"/>
        <family val="2"/>
      </rPr>
      <t>"En Proceso"</t>
    </r>
    <r>
      <rPr>
        <sz val="9"/>
        <rFont val="Tahoma"/>
        <family val="2"/>
      </rPr>
      <t xml:space="preserve">. Se recomienda al área remitir los informes de noviembre y diciembre que a la fecha de seguimiento continúan pendientes. </t>
    </r>
  </si>
  <si>
    <r>
      <rPr>
        <b/>
        <sz val="9"/>
        <rFont val="Tahoma"/>
        <family val="2"/>
      </rPr>
      <t>Reporte Sub. Financiera:</t>
    </r>
    <r>
      <rPr>
        <sz val="9"/>
        <rFont val="Tahoma"/>
        <family val="2"/>
      </rPr>
      <t xml:space="preserve"> Las gestiones adelantadas durante los meses de enero a junio por la Subdirección Financiera sobre el reglamento de recaudo se evidencian mediante el borrador del Reglamento Interno de Cartera, donde estamos a la espera de los aportes y/o comentarios de la Secretaría General.
</t>
    </r>
    <r>
      <rPr>
        <b/>
        <sz val="9"/>
        <rFont val="Tahoma"/>
        <family val="2"/>
      </rPr>
      <t xml:space="preserve">Reporte Sec. General: </t>
    </r>
    <r>
      <rPr>
        <sz val="9"/>
        <rFont val="Tahoma"/>
        <family val="2"/>
      </rPr>
      <t xml:space="preserve">La Subdirección Financiera proyectó el borrador del reglamento de recaudo de cartera que contempla las instancias del cobro (administrativo, persuasivo y coactivo). La Coordinación Jurídica realizó ajustes y comentarios al documento. El mismo pasa nuevamente a revisión de la Subdirección Financiera.
</t>
    </r>
    <r>
      <rPr>
        <b/>
        <sz val="9"/>
        <rFont val="Tahoma"/>
        <family val="2"/>
      </rPr>
      <t xml:space="preserve">Análisis OCI: </t>
    </r>
    <r>
      <rPr>
        <sz val="9"/>
        <rFont val="Tahoma"/>
        <family val="2"/>
      </rPr>
      <t xml:space="preserve">Se evidencia el borrador de la Resolución “Por la cual se adopta el Reglamento Interno de Recaudo de Cartera de Canal Capital”, mediante la cual se espera dar cumplimiento a la acción formulada, así como correos electrónicos de abril y junio con los cuales se remiten los avances alcanzados por la Subdirección Financiera y la Secretaría General. Sin embargo, dado que a la fecha no se ha alcanzado la meta formulada en el Plan, se mantiene la calificación de la acción  </t>
    </r>
    <r>
      <rPr>
        <b/>
        <sz val="9"/>
        <rFont val="Tahoma"/>
        <family val="2"/>
      </rPr>
      <t xml:space="preserve">"En Proceso" </t>
    </r>
    <r>
      <rPr>
        <sz val="9"/>
        <rFont val="Tahoma"/>
        <family val="2"/>
      </rPr>
      <t>y se recomienda a las áreas responsables adelantar las actividades que permitan darle cumplimiento a lo propuesto dentro de los tiempos establecidos.</t>
    </r>
  </si>
  <si>
    <r>
      <rPr>
        <b/>
        <sz val="9"/>
        <rFont val="Tahoma"/>
        <family val="2"/>
      </rPr>
      <t xml:space="preserve">Reporte Sub. Financiera: </t>
    </r>
    <r>
      <rPr>
        <sz val="9"/>
        <rFont val="Tahoma"/>
        <family val="2"/>
      </rPr>
      <t xml:space="preserve">Durante lo corrido del presente año por parte de la Subdirección Financiera se han adelantado las gestiones de envío y seguimiento de saldos reportados como "Operaciones Recíprocas" de manera trimestral, donde se analiza el cumplimiento de las reglas de eliminación establecidas trimestralmente por la Contaduría General de la Nación, para elaborar y firmar el formato de "Conciliación"; de lo contrario se remite correo informando las reglas de eliminación y manejo contable de los recursos relacionadas con la Ley 14 de 1991.
</t>
    </r>
    <r>
      <rPr>
        <b/>
        <sz val="9"/>
        <rFont val="Tahoma"/>
        <family val="2"/>
      </rPr>
      <t xml:space="preserve">Análisis OCI: </t>
    </r>
    <r>
      <rPr>
        <sz val="9"/>
        <rFont val="Tahoma"/>
        <family val="2"/>
      </rPr>
      <t xml:space="preserve">Se procede a la verificación de los soportes remitidos en los cuales se evidencia que el área ha dado continuidad al seguimiento de las operaciones reciprocas de manera trimestral, se remiten los soportes de los seguimientos efectuados y respuestas remitidas de ocho (8) entidades en las que se puede evidenciar el uso del formato establecido para el registro de dichas operaciones. 
Teniendo en cuenta las actividades adelantadas, así como el tiempo de ejecución establecido, se mantiene la calificación con estado </t>
    </r>
    <r>
      <rPr>
        <b/>
        <sz val="9"/>
        <rFont val="Tahoma"/>
        <family val="2"/>
      </rPr>
      <t>"En Proceso"</t>
    </r>
    <r>
      <rPr>
        <sz val="9"/>
        <rFont val="Tahoma"/>
        <family val="2"/>
      </rPr>
      <t xml:space="preserve">. </t>
    </r>
  </si>
  <si>
    <r>
      <t xml:space="preserve">Reporte Sub. Financiera: </t>
    </r>
    <r>
      <rPr>
        <sz val="9"/>
        <rFont val="Tahoma"/>
        <family val="2"/>
      </rPr>
      <t>Durante el primer semestre se remitió memorando donde se solicitó el soporte del ajuste de las diferencias presentadas en la conciliación de Consumo mediante memorando N° 738; y la Subdirección Administrativa dio respuesta el pasado 10 de abril, donde remitió el soporte que sustenta el ajuste contable.</t>
    </r>
    <r>
      <rPr>
        <b/>
        <sz val="9"/>
        <rFont val="Tahoma"/>
        <family val="2"/>
      </rPr>
      <t xml:space="preserve">
Análisis OCI: </t>
    </r>
    <r>
      <rPr>
        <sz val="9"/>
        <rFont val="Tahoma"/>
        <family val="2"/>
      </rPr>
      <t xml:space="preserve">Se evidencia el Memorando No.738 del 20/03/2019 mediante el cual la Subdirección Financiera realiza la reiteración de la solicitud del soporte que de cuenta del ajuste de las diferencias en elementos de consumo a la Subdirección Administrativa. De igual manera se remite el Memorando No.907 del 10/04/2019 mediante el cual se remite el ajuste contable correspondiente, dando así cumplimiento a la acción formulada en el Plan. 
Teniendo en cuenta lo anterior, la acción se califica como </t>
    </r>
    <r>
      <rPr>
        <b/>
        <sz val="9"/>
        <rFont val="Tahoma"/>
        <family val="2"/>
      </rPr>
      <t>"Terminada"</t>
    </r>
    <r>
      <rPr>
        <sz val="9"/>
        <rFont val="Tahoma"/>
        <family val="2"/>
      </rPr>
      <t xml:space="preserve">.
Posterior a la verificación de las observaciones entregadas por el área como producto de la remisión del seguimiento para revisión, la acción se califica con estado </t>
    </r>
    <r>
      <rPr>
        <b/>
        <sz val="9"/>
        <rFont val="Tahoma"/>
        <family val="2"/>
      </rPr>
      <t>"Cerrada"</t>
    </r>
    <r>
      <rPr>
        <sz val="9"/>
        <rFont val="Tahoma"/>
        <family val="2"/>
      </rPr>
      <t xml:space="preserve"> al evidenciar que a la fecha de corte del Plan de Mejoramiento no se evidencian saldos pendientes en elementos de consumo. </t>
    </r>
  </si>
  <si>
    <r>
      <t xml:space="preserve">Reporte Sub. Financiera: </t>
    </r>
    <r>
      <rPr>
        <sz val="9"/>
        <rFont val="Tahoma"/>
        <family val="2"/>
      </rPr>
      <t>Durante el primer semestre se remitió memorando donde se solicitó el soporte del ajuste de las diferencias presentadas en la conciliación de Consumo mediante memorando N° 738; y la Subdirección Administrativa dio respuesta el pasado 10 de abril, donde remitió el soporte que sustenta el ajuste contable.</t>
    </r>
    <r>
      <rPr>
        <b/>
        <sz val="9"/>
        <rFont val="Tahoma"/>
        <family val="2"/>
      </rPr>
      <t xml:space="preserve">
Análisis OCI: </t>
    </r>
    <r>
      <rPr>
        <sz val="9"/>
        <rFont val="Tahoma"/>
        <family val="2"/>
      </rPr>
      <t xml:space="preserve">Se evidencia el Memorando No.738 del 20/03/2019 mediante el cual la Subdirección Financiera realiza la reiteración de la solicitud del soporte que de cuenta del ajuste de las diferencias en elementos de consumo a la Subdirección Administrativa. De igual manera se remite el Memorando No.907 del 10/04/2019 mediante el cual se remite el ajuste contable correspondiente, dando así cumplimiento a la acción formulada en el Plan. 
Teniendo en cuenta lo anterior, la acción se califica como </t>
    </r>
    <r>
      <rPr>
        <b/>
        <sz val="9"/>
        <rFont val="Tahoma"/>
        <family val="2"/>
      </rPr>
      <t>"Terminada"</t>
    </r>
    <r>
      <rPr>
        <sz val="9"/>
        <rFont val="Tahoma"/>
        <family val="2"/>
      </rPr>
      <t>.</t>
    </r>
  </si>
  <si>
    <r>
      <t xml:space="preserve">Reporte Sub. Financiera: </t>
    </r>
    <r>
      <rPr>
        <sz val="9"/>
        <rFont val="Tahoma"/>
        <family val="2"/>
      </rPr>
      <t xml:space="preserve">En referencia a la necesidad de verificar y legalizar los recursos relacionados con la Autoridad Nacional de Televisión de manera mensual, nos permitimos relacionar las notas explicativas a los Estados Financieros de los meses de enero a mayo y así mismo se evidencia la nota contable relacionada con el ajuste de saldos de acuerdo al análisis efectuado con los recursos efectivamente pagados y reconocidos hasta la fecha; en relación a la necesidad de efectuar las legalizaciones  de recursos.
</t>
    </r>
    <r>
      <rPr>
        <b/>
        <sz val="9"/>
        <rFont val="Tahoma"/>
        <family val="2"/>
      </rPr>
      <t xml:space="preserve">Análisis OCI: </t>
    </r>
    <r>
      <rPr>
        <sz val="9"/>
        <rFont val="Tahoma"/>
        <family val="2"/>
      </rPr>
      <t xml:space="preserve">Una vez revisados los soportes remitidos por el área se evidencia la depuración que se viene haciendo sobre los recursos girados por la autoridad nacional de televisión - ANTV a canal capital; Sin embargo, en las notas explicativas se siguen presentando deficiencias en la revelación de los saldos existentes en la cuenta subvenciones que permitan identificar el avance en la legalización de dichos recursos de conformidad con lo formulado. 
Teniendo en cuenta lo anterior, así como las fechas de terminación establecidas se califica la acción </t>
    </r>
    <r>
      <rPr>
        <b/>
        <sz val="9"/>
        <rFont val="Tahoma"/>
        <family val="2"/>
      </rPr>
      <t>"En Proceso"</t>
    </r>
    <r>
      <rPr>
        <sz val="9"/>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</si>
</sst>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0"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color rgb="FF000000"/>
      <name val="Tahoma"/>
      <family val="2"/>
    </font>
    <font>
      <sz val="9"/>
      <color indexed="8"/>
      <name val="Tahoma"/>
      <family val="2"/>
    </font>
    <font>
      <sz val="9"/>
      <name val="Tahoma"/>
      <family val="2"/>
    </font>
    <font>
      <b/>
      <sz val="9"/>
      <name val="Tahoma"/>
      <family val="2"/>
    </font>
    <font>
      <i/>
      <sz val="9"/>
      <name val="Tahoma"/>
      <family val="2"/>
    </font>
    <font>
      <b/>
      <sz val="14"/>
      <name val="Tahoma"/>
      <family val="2"/>
    </font>
    <font>
      <b/>
      <sz val="11"/>
      <color theme="1"/>
      <name val="Tahoma"/>
      <family val="2"/>
    </font>
    <font>
      <i/>
      <sz val="9"/>
      <color theme="1"/>
      <name val="Tahoma"/>
      <family val="2"/>
    </font>
  </fonts>
  <fills count="17">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s>
  <borders count="5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right style="medium">
        <color indexed="64"/>
      </right>
      <top style="thin">
        <color theme="0"/>
      </top>
      <bottom style="thin">
        <color indexed="64"/>
      </bottom>
      <diagonal/>
    </border>
    <border>
      <left style="thin">
        <color theme="0"/>
      </left>
      <right/>
      <top style="medium">
        <color indexed="64"/>
      </top>
      <bottom style="medium">
        <color indexed="64"/>
      </bottom>
      <diagonal/>
    </border>
    <border>
      <left style="thin">
        <color indexed="64"/>
      </left>
      <right/>
      <top/>
      <bottom style="thin">
        <color indexed="64"/>
      </bottom>
      <diagonal/>
    </border>
    <border>
      <left style="thin">
        <color theme="0"/>
      </left>
      <right style="thin">
        <color theme="0"/>
      </right>
      <top style="medium">
        <color indexed="64"/>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02">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14" fontId="13" fillId="0" borderId="3"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12" fillId="0" borderId="3" xfId="0" applyFont="1" applyBorder="1" applyAlignment="1" applyProtection="1">
      <alignment horizontal="justify" vertical="center" wrapText="1"/>
    </xf>
    <xf numFmtId="0" fontId="12"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2" fontId="4" fillId="0" borderId="3" xfId="0" applyNumberFormat="1" applyFont="1" applyFill="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wrapText="1"/>
    </xf>
    <xf numFmtId="0" fontId="14" fillId="0" borderId="3" xfId="0" applyFont="1" applyFill="1" applyBorder="1" applyAlignment="1" applyProtection="1">
      <alignment horizontal="justify" vertical="center" wrapText="1"/>
    </xf>
    <xf numFmtId="0" fontId="15" fillId="0" borderId="3" xfId="0" applyFont="1" applyFill="1" applyBorder="1" applyAlignment="1" applyProtection="1">
      <alignment horizontal="justify" vertical="center" wrapText="1"/>
    </xf>
    <xf numFmtId="15" fontId="4" fillId="0" borderId="3" xfId="0" applyNumberFormat="1" applyFont="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164" fontId="4" fillId="0" borderId="3" xfId="1" applyNumberFormat="1" applyFont="1" applyFill="1" applyBorder="1" applyAlignment="1" applyProtection="1">
      <alignment horizontal="center" vertical="center" wrapText="1"/>
    </xf>
    <xf numFmtId="165" fontId="13"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xf>
    <xf numFmtId="0" fontId="6" fillId="0" borderId="0" xfId="0" applyFont="1" applyAlignment="1" applyProtection="1">
      <alignment horizontal="center" vertical="center"/>
    </xf>
    <xf numFmtId="0" fontId="4" fillId="0" borderId="3" xfId="0" applyFont="1" applyFill="1" applyBorder="1" applyAlignment="1" applyProtection="1">
      <alignment horizontal="justify" vertical="center" wrapText="1"/>
      <protection locked="0"/>
    </xf>
    <xf numFmtId="0" fontId="4" fillId="8" borderId="33" xfId="0" applyFont="1" applyFill="1" applyBorder="1" applyAlignment="1" applyProtection="1">
      <alignment horizontal="center" vertical="center" wrapText="1"/>
    </xf>
    <xf numFmtId="0" fontId="4" fillId="8" borderId="34" xfId="0"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justify" vertical="center" wrapText="1"/>
    </xf>
    <xf numFmtId="0" fontId="4" fillId="0" borderId="3" xfId="0" applyFont="1" applyBorder="1" applyAlignment="1" applyProtection="1">
      <alignment horizontal="center" vertical="center"/>
    </xf>
    <xf numFmtId="0" fontId="4" fillId="0" borderId="3" xfId="0" applyFont="1" applyBorder="1" applyAlignment="1" applyProtection="1">
      <alignment horizontal="left" vertical="center" wrapText="1"/>
    </xf>
    <xf numFmtId="0" fontId="4" fillId="0" borderId="3" xfId="0" applyFont="1" applyBorder="1" applyAlignment="1" applyProtection="1">
      <alignment horizontal="justify" vertical="center" wrapText="1"/>
    </xf>
    <xf numFmtId="0" fontId="4" fillId="0" borderId="3" xfId="0" applyFont="1" applyBorder="1" applyAlignment="1" applyProtection="1">
      <alignment horizontal="left" vertical="center"/>
    </xf>
    <xf numFmtId="0" fontId="3" fillId="5" borderId="16" xfId="0" applyFont="1" applyFill="1" applyBorder="1" applyAlignment="1" applyProtection="1">
      <alignment horizontal="center" vertical="center" wrapText="1"/>
    </xf>
    <xf numFmtId="164" fontId="14" fillId="0" borderId="3" xfId="1" applyNumberFormat="1" applyFont="1" applyFill="1" applyBorder="1" applyAlignment="1" applyProtection="1">
      <alignment horizontal="center" vertical="center" wrapText="1"/>
    </xf>
    <xf numFmtId="164" fontId="4" fillId="0" borderId="3" xfId="1" applyNumberFormat="1" applyFont="1" applyBorder="1" applyAlignment="1" applyProtection="1">
      <alignment horizontal="center" vertical="center"/>
    </xf>
    <xf numFmtId="164" fontId="8" fillId="0" borderId="0" xfId="1" applyNumberFormat="1" applyFont="1" applyAlignment="1" applyProtection="1">
      <alignment horizontal="center" vertical="center"/>
    </xf>
    <xf numFmtId="0" fontId="4" fillId="0" borderId="6" xfId="0" applyFont="1" applyBorder="1" applyAlignment="1" applyProtection="1">
      <alignment horizontal="center" vertical="center" wrapText="1"/>
    </xf>
    <xf numFmtId="0" fontId="12" fillId="0" borderId="37" xfId="0" applyFont="1" applyBorder="1" applyAlignment="1" applyProtection="1">
      <alignment horizontal="justify" vertical="center" wrapText="1"/>
    </xf>
    <xf numFmtId="0" fontId="12" fillId="0" borderId="37" xfId="0" applyFont="1" applyBorder="1" applyAlignment="1">
      <alignment horizontal="center" vertical="center" wrapText="1"/>
    </xf>
    <xf numFmtId="0" fontId="4" fillId="0" borderId="3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15" fontId="4" fillId="0" borderId="8"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8" xfId="0" applyFont="1" applyFill="1" applyBorder="1" applyAlignment="1" applyProtection="1">
      <alignment horizontal="center" vertical="center" wrapText="1"/>
      <protection locked="0"/>
    </xf>
    <xf numFmtId="0" fontId="4" fillId="0" borderId="38" xfId="0" applyFont="1" applyBorder="1" applyAlignment="1" applyProtection="1">
      <alignment horizontal="center" vertical="center" wrapText="1"/>
    </xf>
    <xf numFmtId="0" fontId="12" fillId="0" borderId="6" xfId="0" applyFont="1" applyBorder="1" applyAlignment="1" applyProtection="1">
      <alignment horizontal="justify" vertical="center" wrapText="1"/>
    </xf>
    <xf numFmtId="0" fontId="4" fillId="0" borderId="37"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37" xfId="0" applyFont="1" applyBorder="1" applyAlignment="1" applyProtection="1">
      <alignment horizontal="center" vertical="center"/>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justify" vertical="center" wrapText="1"/>
      <protection locked="0"/>
    </xf>
    <xf numFmtId="0" fontId="4" fillId="0" borderId="8" xfId="0" applyFont="1" applyFill="1" applyBorder="1" applyAlignment="1" applyProtection="1">
      <alignment horizontal="center" vertical="center" wrapText="1"/>
    </xf>
    <xf numFmtId="164" fontId="4" fillId="0" borderId="8" xfId="1" applyNumberFormat="1" applyFont="1" applyFill="1" applyBorder="1" applyAlignment="1" applyProtection="1">
      <alignment horizontal="center" vertical="center" wrapText="1"/>
    </xf>
    <xf numFmtId="165" fontId="13" fillId="0" borderId="8" xfId="0" applyNumberFormat="1" applyFont="1" applyFill="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38" xfId="0" applyFont="1" applyBorder="1" applyAlignment="1" applyProtection="1">
      <alignment horizontal="center" vertical="center"/>
    </xf>
    <xf numFmtId="15" fontId="4" fillId="0" borderId="6" xfId="0" applyNumberFormat="1" applyFont="1" applyFill="1" applyBorder="1" applyAlignment="1" applyProtection="1">
      <alignment horizontal="center" vertical="center" wrapText="1"/>
    </xf>
    <xf numFmtId="15" fontId="4" fillId="0" borderId="7" xfId="0" applyNumberFormat="1" applyFont="1" applyFill="1" applyBorder="1" applyAlignment="1" applyProtection="1">
      <alignment horizontal="center" vertical="center" wrapText="1"/>
    </xf>
    <xf numFmtId="0" fontId="15" fillId="0" borderId="8" xfId="0" applyFont="1" applyFill="1" applyBorder="1" applyAlignment="1" applyProtection="1">
      <alignment horizontal="justify" vertical="center" wrapText="1"/>
    </xf>
    <xf numFmtId="164" fontId="4" fillId="0" borderId="8" xfId="1" applyNumberFormat="1" applyFont="1" applyBorder="1" applyAlignment="1" applyProtection="1">
      <alignment horizontal="center" vertical="center"/>
    </xf>
    <xf numFmtId="0" fontId="4" fillId="0" borderId="38" xfId="0" applyFont="1" applyFill="1" applyBorder="1" applyAlignment="1" applyProtection="1">
      <alignment horizontal="center" vertical="center" wrapText="1"/>
    </xf>
    <xf numFmtId="0" fontId="4" fillId="0" borderId="8" xfId="0" applyFont="1" applyBorder="1" applyAlignment="1" applyProtection="1">
      <alignment horizontal="left" vertical="center" wrapText="1"/>
    </xf>
    <xf numFmtId="2" fontId="4" fillId="0" borderId="8" xfId="0" applyNumberFormat="1" applyFont="1" applyFill="1" applyBorder="1" applyAlignment="1" applyProtection="1">
      <alignment horizontal="center" vertical="center" wrapText="1"/>
    </xf>
    <xf numFmtId="164" fontId="4" fillId="0" borderId="8" xfId="0" applyNumberFormat="1"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8" borderId="3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44" xfId="0" applyFont="1" applyBorder="1" applyAlignment="1" applyProtection="1">
      <alignment horizontal="center" vertical="center" wrapText="1"/>
    </xf>
    <xf numFmtId="15" fontId="4" fillId="0" borderId="45" xfId="0" applyNumberFormat="1"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13" fillId="0" borderId="45" xfId="0" applyNumberFormat="1" applyFont="1" applyFill="1" applyBorder="1" applyAlignment="1" applyProtection="1">
      <alignment horizontal="center" vertical="center" wrapText="1"/>
    </xf>
    <xf numFmtId="0" fontId="12" fillId="0" borderId="46" xfId="0" applyFont="1" applyBorder="1" applyAlignment="1" applyProtection="1">
      <alignment horizontal="justify" vertical="center" wrapText="1"/>
    </xf>
    <xf numFmtId="0" fontId="12" fillId="0" borderId="44" xfId="0" applyFont="1" applyBorder="1" applyAlignment="1" applyProtection="1">
      <alignment horizontal="justify" vertical="center" wrapText="1"/>
    </xf>
    <xf numFmtId="0" fontId="12" fillId="0" borderId="45" xfId="0" applyFont="1" applyBorder="1" applyAlignment="1" applyProtection="1">
      <alignment horizontal="justify" vertical="center" wrapText="1"/>
    </xf>
    <xf numFmtId="0" fontId="4" fillId="0" borderId="45" xfId="0" applyFont="1" applyFill="1" applyBorder="1" applyAlignment="1" applyProtection="1">
      <alignment horizontal="center" vertical="center" wrapText="1"/>
    </xf>
    <xf numFmtId="0" fontId="12" fillId="0" borderId="45" xfId="0" applyFont="1" applyBorder="1" applyAlignment="1" applyProtection="1">
      <alignment horizontal="center" vertical="center" wrapText="1"/>
    </xf>
    <xf numFmtId="164" fontId="4" fillId="0" borderId="45" xfId="1" applyNumberFormat="1" applyFont="1" applyFill="1" applyBorder="1" applyAlignment="1" applyProtection="1">
      <alignment horizontal="center" vertical="center" wrapText="1"/>
    </xf>
    <xf numFmtId="14" fontId="13" fillId="0" borderId="45" xfId="0" applyNumberFormat="1" applyFont="1" applyFill="1" applyBorder="1" applyAlignment="1" applyProtection="1">
      <alignment horizontal="center" vertical="center" wrapText="1"/>
    </xf>
    <xf numFmtId="0" fontId="4" fillId="0" borderId="46" xfId="0" applyFont="1" applyFill="1" applyBorder="1" applyAlignment="1" applyProtection="1">
      <alignment horizontal="center" vertical="center" wrapText="1"/>
    </xf>
    <xf numFmtId="15" fontId="4" fillId="0" borderId="44" xfId="0" applyNumberFormat="1" applyFont="1" applyFill="1" applyBorder="1" applyAlignment="1" applyProtection="1">
      <alignment horizontal="center" vertical="center" wrapText="1"/>
    </xf>
    <xf numFmtId="0" fontId="3" fillId="0" borderId="45" xfId="0" applyFont="1" applyFill="1" applyBorder="1" applyAlignment="1" applyProtection="1">
      <alignment horizontal="justify" vertical="center" wrapText="1"/>
    </xf>
    <xf numFmtId="164" fontId="14" fillId="0" borderId="45" xfId="1" applyNumberFormat="1" applyFont="1" applyFill="1" applyBorder="1" applyAlignment="1" applyProtection="1">
      <alignment horizontal="center" vertical="center" wrapText="1"/>
    </xf>
    <xf numFmtId="164" fontId="4" fillId="0" borderId="45" xfId="0" applyNumberFormat="1" applyFont="1" applyFill="1" applyBorder="1" applyAlignment="1" applyProtection="1">
      <alignment horizontal="center" vertical="center" wrapText="1"/>
    </xf>
    <xf numFmtId="0" fontId="4" fillId="0" borderId="45" xfId="0" applyFont="1" applyFill="1" applyBorder="1" applyAlignment="1" applyProtection="1">
      <alignment horizontal="justify" vertical="center" wrapText="1"/>
    </xf>
    <xf numFmtId="2" fontId="4" fillId="0" borderId="45" xfId="0" applyNumberFormat="1"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4" borderId="47" xfId="0" applyFont="1" applyFill="1" applyBorder="1" applyAlignment="1" applyProtection="1">
      <alignment horizontal="center" vertical="center" wrapText="1"/>
    </xf>
    <xf numFmtId="0" fontId="4" fillId="4" borderId="48" xfId="0" applyFont="1" applyFill="1" applyBorder="1" applyAlignment="1" applyProtection="1">
      <alignment horizontal="center" vertical="center" wrapText="1"/>
    </xf>
    <xf numFmtId="0" fontId="4" fillId="4" borderId="49" xfId="0" applyFont="1" applyFill="1" applyBorder="1" applyAlignment="1" applyProtection="1">
      <alignment horizontal="center" vertical="center" wrapText="1"/>
    </xf>
    <xf numFmtId="0" fontId="4" fillId="11" borderId="47" xfId="0" applyFont="1" applyFill="1" applyBorder="1" applyAlignment="1" applyProtection="1">
      <alignment horizontal="center" vertical="center" wrapText="1"/>
    </xf>
    <xf numFmtId="0" fontId="4" fillId="11" borderId="48" xfId="0" applyFont="1" applyFill="1" applyBorder="1" applyAlignment="1" applyProtection="1">
      <alignment horizontal="center" vertical="center" wrapText="1"/>
    </xf>
    <xf numFmtId="0" fontId="4" fillId="11" borderId="50" xfId="0" applyFont="1" applyFill="1" applyBorder="1" applyAlignment="1" applyProtection="1">
      <alignment horizontal="center" vertical="center" wrapText="1"/>
    </xf>
    <xf numFmtId="0" fontId="4" fillId="6" borderId="47" xfId="0" applyFont="1" applyFill="1" applyBorder="1" applyAlignment="1" applyProtection="1">
      <alignment horizontal="center" vertical="center" wrapText="1"/>
      <protection locked="0" hidden="1"/>
    </xf>
    <xf numFmtId="0" fontId="4" fillId="6" borderId="48" xfId="0" applyFont="1" applyFill="1" applyBorder="1" applyAlignment="1" applyProtection="1">
      <alignment horizontal="center" vertical="center" wrapText="1"/>
      <protection locked="0" hidden="1"/>
    </xf>
    <xf numFmtId="0" fontId="3" fillId="9" borderId="48" xfId="0" applyFont="1" applyFill="1" applyBorder="1" applyAlignment="1" applyProtection="1">
      <alignment horizontal="center" vertical="center" wrapText="1"/>
      <protection locked="0" hidden="1"/>
    </xf>
    <xf numFmtId="0" fontId="4" fillId="6" borderId="49" xfId="0" applyFont="1" applyFill="1" applyBorder="1" applyAlignment="1" applyProtection="1">
      <alignment horizontal="center" vertical="center" wrapText="1"/>
      <protection locked="0" hidden="1"/>
    </xf>
    <xf numFmtId="164" fontId="4" fillId="0" borderId="52" xfId="0" applyNumberFormat="1" applyFont="1" applyFill="1" applyBorder="1" applyAlignment="1" applyProtection="1">
      <alignment horizontal="center" vertical="center" wrapText="1"/>
    </xf>
    <xf numFmtId="164" fontId="4" fillId="0" borderId="11" xfId="0" applyNumberFormat="1" applyFont="1" applyFill="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3" xfId="0" applyFont="1" applyBorder="1" applyAlignment="1" applyProtection="1">
      <alignment horizontal="center" vertical="center"/>
    </xf>
    <xf numFmtId="0" fontId="6" fillId="0" borderId="0" xfId="0" applyFont="1" applyAlignment="1" applyProtection="1">
      <alignment horizontal="justify" vertical="center"/>
    </xf>
    <xf numFmtId="0" fontId="15" fillId="0" borderId="3" xfId="0" applyFont="1" applyFill="1" applyBorder="1" applyAlignment="1" applyProtection="1">
      <alignment horizontal="justify" vertical="center"/>
    </xf>
    <xf numFmtId="0" fontId="15" fillId="0" borderId="45"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xf>
    <xf numFmtId="0" fontId="18" fillId="0" borderId="30" xfId="0" applyFont="1" applyFill="1" applyBorder="1" applyAlignment="1" applyProtection="1">
      <alignment horizontal="left" vertical="center"/>
    </xf>
    <xf numFmtId="0" fontId="18" fillId="0" borderId="1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31" xfId="0" applyFont="1" applyFill="1" applyBorder="1" applyAlignment="1" applyProtection="1">
      <alignment horizontal="left" vertical="center"/>
    </xf>
    <xf numFmtId="0" fontId="18" fillId="0" borderId="12" xfId="0" applyFont="1" applyFill="1" applyBorder="1" applyAlignment="1" applyProtection="1">
      <alignment horizontal="left" vertical="center"/>
    </xf>
    <xf numFmtId="0" fontId="18" fillId="0" borderId="28" xfId="0" applyFont="1" applyFill="1" applyBorder="1" applyAlignment="1" applyProtection="1">
      <alignment horizontal="left" vertical="center"/>
    </xf>
    <xf numFmtId="0" fontId="18" fillId="0" borderId="32" xfId="0" applyFont="1" applyFill="1" applyBorder="1" applyAlignment="1" applyProtection="1">
      <alignment horizontal="left" vertical="center"/>
    </xf>
    <xf numFmtId="0" fontId="18" fillId="0" borderId="14"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7" fillId="13" borderId="39" xfId="0" applyFont="1" applyFill="1" applyBorder="1" applyAlignment="1" applyProtection="1">
      <alignment horizontal="center" vertical="center" wrapText="1"/>
    </xf>
    <xf numFmtId="0" fontId="7" fillId="13" borderId="40" xfId="0" applyFont="1" applyFill="1" applyBorder="1" applyAlignment="1" applyProtection="1">
      <alignment horizontal="center" vertical="center" wrapText="1"/>
    </xf>
    <xf numFmtId="0" fontId="7" fillId="13" borderId="51" xfId="0" applyFont="1" applyFill="1" applyBorder="1" applyAlignment="1" applyProtection="1">
      <alignment horizontal="center" vertical="center" wrapText="1"/>
    </xf>
    <xf numFmtId="0" fontId="7" fillId="13" borderId="41" xfId="0" applyFont="1" applyFill="1" applyBorder="1" applyAlignment="1" applyProtection="1">
      <alignment horizontal="center" vertical="center" wrapText="1"/>
    </xf>
    <xf numFmtId="0" fontId="7" fillId="15" borderId="39" xfId="0" applyFont="1" applyFill="1" applyBorder="1" applyAlignment="1" applyProtection="1">
      <alignment horizontal="center" vertical="center" wrapText="1"/>
      <protection locked="0" hidden="1"/>
    </xf>
    <xf numFmtId="0" fontId="7" fillId="15" borderId="40" xfId="0" applyFont="1" applyFill="1" applyBorder="1" applyAlignment="1" applyProtection="1">
      <alignment horizontal="center" vertical="center" wrapText="1"/>
      <protection locked="0" hidden="1"/>
    </xf>
    <xf numFmtId="0" fontId="7" fillId="15" borderId="41" xfId="0" applyFont="1" applyFill="1" applyBorder="1" applyAlignment="1" applyProtection="1">
      <alignment horizontal="center" vertical="center" wrapText="1"/>
      <protection locked="0" hidden="1"/>
    </xf>
    <xf numFmtId="0" fontId="7" fillId="16" borderId="39" xfId="0" applyFont="1" applyFill="1" applyBorder="1" applyAlignment="1" applyProtection="1">
      <alignment horizontal="center" vertical="center"/>
    </xf>
    <xf numFmtId="0" fontId="7" fillId="16" borderId="40" xfId="0" applyFont="1" applyFill="1" applyBorder="1" applyAlignment="1" applyProtection="1">
      <alignment horizontal="center" vertical="center"/>
    </xf>
    <xf numFmtId="0" fontId="7" fillId="16" borderId="41" xfId="0"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0" fontId="17" fillId="0" borderId="1"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0" fontId="17" fillId="0" borderId="2" xfId="0" applyFont="1" applyBorder="1" applyAlignment="1" applyProtection="1">
      <alignment horizontal="center" vertical="center"/>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7" fillId="14" borderId="22" xfId="0" applyFont="1" applyFill="1" applyBorder="1" applyAlignment="1" applyProtection="1">
      <alignment horizontal="center" vertical="center" wrapText="1"/>
    </xf>
    <xf numFmtId="0" fontId="7" fillId="14" borderId="23" xfId="0" applyFont="1" applyFill="1" applyBorder="1" applyAlignment="1" applyProtection="1">
      <alignment horizontal="center" vertical="center" wrapText="1"/>
    </xf>
    <xf numFmtId="0" fontId="7" fillId="14" borderId="36" xfId="0" applyFont="1" applyFill="1" applyBorder="1" applyAlignment="1" applyProtection="1">
      <alignment horizontal="center" vertical="center" wrapText="1"/>
    </xf>
    <xf numFmtId="0" fontId="7" fillId="12" borderId="22" xfId="0" applyFont="1" applyFill="1" applyBorder="1" applyAlignment="1" applyProtection="1">
      <alignment horizontal="center" vertical="center" wrapText="1"/>
    </xf>
    <xf numFmtId="0" fontId="7" fillId="12" borderId="23" xfId="0" applyFont="1" applyFill="1" applyBorder="1" applyAlignment="1" applyProtection="1">
      <alignment horizontal="center" vertical="center" wrapText="1"/>
    </xf>
    <xf numFmtId="0" fontId="7" fillId="12" borderId="36" xfId="0" applyFont="1" applyFill="1" applyBorder="1" applyAlignment="1" applyProtection="1">
      <alignment horizontal="center" vertical="center" wrapText="1"/>
    </xf>
    <xf numFmtId="0" fontId="3" fillId="7" borderId="42" xfId="0" applyFont="1" applyFill="1" applyBorder="1" applyAlignment="1" applyProtection="1">
      <alignment horizontal="center" vertical="center" wrapText="1"/>
    </xf>
    <xf numFmtId="0" fontId="3" fillId="7" borderId="43"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protection locked="0" hidden="1"/>
    </xf>
    <xf numFmtId="0" fontId="3" fillId="9" borderId="15" xfId="0" applyFont="1" applyFill="1" applyBorder="1" applyAlignment="1" applyProtection="1">
      <alignment horizontal="center" vertical="center" wrapText="1"/>
      <protection locked="0" hidden="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7" borderId="19"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3" fillId="7" borderId="53"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protection locked="0" hidden="1"/>
    </xf>
    <xf numFmtId="0" fontId="3" fillId="9" borderId="17" xfId="0" applyFont="1" applyFill="1" applyBorder="1" applyAlignment="1" applyProtection="1">
      <alignment horizontal="center" vertical="center" wrapText="1"/>
      <protection locked="0" hidden="1"/>
    </xf>
    <xf numFmtId="0" fontId="3" fillId="9" borderId="20" xfId="0" applyFont="1" applyFill="1" applyBorder="1" applyAlignment="1" applyProtection="1">
      <alignment horizontal="center" vertical="center" wrapText="1"/>
      <protection locked="0" hidden="1"/>
    </xf>
    <xf numFmtId="0" fontId="3" fillId="9" borderId="16" xfId="0" applyFont="1" applyFill="1" applyBorder="1" applyAlignment="1" applyProtection="1">
      <alignment horizontal="center" vertical="center" wrapText="1"/>
      <protection locked="0" hidden="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7">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theme="6" tint="-0.499984740745262"/>
        </patternFill>
      </fill>
    </dxf>
    <dxf>
      <font>
        <b/>
        <i val="0"/>
        <strike val="0"/>
        <color theme="0"/>
      </font>
      <fill>
        <patternFill>
          <bgColor rgb="FFC00000"/>
        </patternFill>
      </fill>
    </dxf>
    <dxf>
      <fill>
        <patternFill>
          <bgColor rgb="FFC00000"/>
        </patternFill>
      </fill>
    </dxf>
    <dxf>
      <fill>
        <patternFill>
          <bgColor rgb="FF00B050"/>
        </patternFill>
      </fill>
    </dxf>
    <dxf>
      <font>
        <b val="0"/>
        <i/>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148167</xdr:rowOff>
    </xdr:from>
    <xdr:to>
      <xdr:col>2</xdr:col>
      <xdr:colOff>63500</xdr:colOff>
      <xdr:row>3</xdr:row>
      <xdr:rowOff>52917</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7"/>
          <a:ext cx="1333501" cy="698500"/>
        </a:xfrm>
        <a:prstGeom prst="rect">
          <a:avLst/>
        </a:prstGeom>
      </xdr:spPr>
    </xdr:pic>
    <xdr:clientData/>
  </xdr:twoCellAnchor>
  <xdr:twoCellAnchor editAs="oneCell">
    <xdr:from>
      <xdr:col>38</xdr:col>
      <xdr:colOff>95250</xdr:colOff>
      <xdr:row>0</xdr:row>
      <xdr:rowOff>137584</xdr:rowOff>
    </xdr:from>
    <xdr:to>
      <xdr:col>38</xdr:col>
      <xdr:colOff>1418167</xdr:colOff>
      <xdr:row>3</xdr:row>
      <xdr:rowOff>31750</xdr:rowOff>
    </xdr:to>
    <xdr:pic>
      <xdr:nvPicPr>
        <xdr:cNvPr id="7" name="0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02750" y="137584"/>
          <a:ext cx="1322917" cy="6879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24"/>
  <sheetViews>
    <sheetView tabSelected="1" topLeftCell="AB123" zoomScaleNormal="100" workbookViewId="0">
      <selection activeCell="AH124" sqref="AH124"/>
    </sheetView>
  </sheetViews>
  <sheetFormatPr baseColWidth="10" defaultColWidth="11.42578125" defaultRowHeight="14.25" x14ac:dyDescent="0.25"/>
  <cols>
    <col min="1" max="1" width="10.85546875" style="17" customWidth="1"/>
    <col min="2" max="3" width="12.7109375" style="17" customWidth="1"/>
    <col min="4" max="4" width="22.28515625" style="17" customWidth="1"/>
    <col min="5" max="5" width="13.42578125" style="17" customWidth="1"/>
    <col min="6" max="6" width="14.85546875" style="20" customWidth="1"/>
    <col min="7" max="7" width="37.5703125" style="17" customWidth="1"/>
    <col min="8" max="8" width="31.7109375" style="17" customWidth="1"/>
    <col min="9" max="9" width="33.28515625" style="17" customWidth="1"/>
    <col min="10" max="10" width="13.140625" style="17" customWidth="1"/>
    <col min="11" max="11" width="13.7109375" style="17" customWidth="1"/>
    <col min="12" max="12" width="19.42578125" style="17" customWidth="1"/>
    <col min="13" max="13" width="17.85546875" style="19" customWidth="1"/>
    <col min="14" max="14" width="15" style="17" customWidth="1"/>
    <col min="15" max="15" width="13" style="17" customWidth="1"/>
    <col min="16" max="16" width="12.28515625" style="17" customWidth="1"/>
    <col min="17" max="19" width="18.7109375" style="17" customWidth="1"/>
    <col min="20" max="20" width="12.7109375" style="17" customWidth="1"/>
    <col min="21" max="21" width="63.7109375" style="17" customWidth="1"/>
    <col min="22" max="22" width="16.7109375" style="50" customWidth="1"/>
    <col min="23" max="24" width="16.7109375" style="17" customWidth="1"/>
    <col min="25" max="25" width="19.28515625" style="17" customWidth="1"/>
    <col min="26" max="26" width="12.85546875" style="17" customWidth="1"/>
    <col min="27" max="27" width="42.5703125" style="17" customWidth="1"/>
    <col min="28" max="28" width="14.28515625" style="17" customWidth="1"/>
    <col min="29" max="29" width="13.7109375" style="17" customWidth="1"/>
    <col min="30" max="30" width="16.7109375" style="17" customWidth="1"/>
    <col min="31" max="31" width="11" style="17" hidden="1" customWidth="1"/>
    <col min="32" max="32" width="12.28515625" style="17" hidden="1" customWidth="1"/>
    <col min="33" max="33" width="17.7109375" style="17" customWidth="1"/>
    <col min="34" max="34" width="67.7109375" style="119" customWidth="1"/>
    <col min="35" max="35" width="19.5703125" style="17" customWidth="1"/>
    <col min="36" max="36" width="15.28515625" style="17" customWidth="1"/>
    <col min="37" max="37" width="20.28515625" style="17" customWidth="1"/>
    <col min="38" max="38" width="15.28515625" style="17" customWidth="1"/>
    <col min="39" max="39" width="23.140625" style="17" customWidth="1"/>
    <col min="40" max="16384" width="11.42578125" style="17"/>
  </cols>
  <sheetData>
    <row r="1" spans="1:39" ht="21" customHeight="1" x14ac:dyDescent="0.25">
      <c r="A1" s="142"/>
      <c r="B1" s="143"/>
      <c r="C1" s="144"/>
      <c r="D1" s="154" t="s">
        <v>51</v>
      </c>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6"/>
      <c r="AI1" s="155"/>
      <c r="AJ1" s="123" t="s">
        <v>69</v>
      </c>
      <c r="AK1" s="124"/>
      <c r="AL1" s="125"/>
      <c r="AM1" s="151"/>
    </row>
    <row r="2" spans="1:39" ht="21" customHeight="1" x14ac:dyDescent="0.25">
      <c r="A2" s="145"/>
      <c r="B2" s="146"/>
      <c r="C2" s="147"/>
      <c r="D2" s="157"/>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9"/>
      <c r="AI2" s="158"/>
      <c r="AJ2" s="126" t="s">
        <v>132</v>
      </c>
      <c r="AK2" s="127"/>
      <c r="AL2" s="128"/>
      <c r="AM2" s="152"/>
    </row>
    <row r="3" spans="1:39" ht="21" customHeight="1" x14ac:dyDescent="0.25">
      <c r="A3" s="145"/>
      <c r="B3" s="146"/>
      <c r="C3" s="147"/>
      <c r="D3" s="157"/>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9"/>
      <c r="AI3" s="158"/>
      <c r="AJ3" s="126" t="s">
        <v>133</v>
      </c>
      <c r="AK3" s="127"/>
      <c r="AL3" s="128"/>
      <c r="AM3" s="152"/>
    </row>
    <row r="4" spans="1:39" ht="21" customHeight="1" thickBot="1" x14ac:dyDescent="0.3">
      <c r="A4" s="148"/>
      <c r="B4" s="149"/>
      <c r="C4" s="150"/>
      <c r="D4" s="160"/>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2"/>
      <c r="AI4" s="161"/>
      <c r="AJ4" s="129" t="s">
        <v>50</v>
      </c>
      <c r="AK4" s="130"/>
      <c r="AL4" s="131"/>
      <c r="AM4" s="153"/>
    </row>
    <row r="5" spans="1:39" ht="6" customHeight="1" thickBot="1" x14ac:dyDescent="0.3">
      <c r="M5" s="18"/>
      <c r="V5" s="17"/>
      <c r="AH5" s="37"/>
    </row>
    <row r="6" spans="1:39" s="19" customFormat="1" ht="22.5" customHeight="1" thickBot="1" x14ac:dyDescent="0.3">
      <c r="A6" s="173" t="s">
        <v>134</v>
      </c>
      <c r="B6" s="174"/>
      <c r="C6" s="174"/>
      <c r="D6" s="174"/>
      <c r="E6" s="174"/>
      <c r="F6" s="174"/>
      <c r="G6" s="175"/>
      <c r="H6" s="176" t="s">
        <v>7</v>
      </c>
      <c r="I6" s="177"/>
      <c r="J6" s="177"/>
      <c r="K6" s="177"/>
      <c r="L6" s="177"/>
      <c r="M6" s="177"/>
      <c r="N6" s="177"/>
      <c r="O6" s="177"/>
      <c r="P6" s="177"/>
      <c r="Q6" s="177"/>
      <c r="R6" s="177"/>
      <c r="S6" s="178"/>
      <c r="T6" s="132" t="s">
        <v>568</v>
      </c>
      <c r="U6" s="133"/>
      <c r="V6" s="133"/>
      <c r="W6" s="133"/>
      <c r="X6" s="134"/>
      <c r="Y6" s="135"/>
      <c r="Z6" s="136" t="s">
        <v>520</v>
      </c>
      <c r="AA6" s="137"/>
      <c r="AB6" s="137"/>
      <c r="AC6" s="137"/>
      <c r="AD6" s="137"/>
      <c r="AE6" s="137"/>
      <c r="AF6" s="137"/>
      <c r="AG6" s="137"/>
      <c r="AH6" s="137"/>
      <c r="AI6" s="138"/>
      <c r="AJ6" s="139" t="s">
        <v>29</v>
      </c>
      <c r="AK6" s="140"/>
      <c r="AL6" s="140"/>
      <c r="AM6" s="141"/>
    </row>
    <row r="7" spans="1:39" s="19" customFormat="1" ht="21" customHeight="1" x14ac:dyDescent="0.25">
      <c r="A7" s="165" t="s">
        <v>0</v>
      </c>
      <c r="B7" s="167" t="s">
        <v>1</v>
      </c>
      <c r="C7" s="167" t="s">
        <v>135</v>
      </c>
      <c r="D7" s="167" t="s">
        <v>2</v>
      </c>
      <c r="E7" s="167" t="s">
        <v>150</v>
      </c>
      <c r="F7" s="167" t="s">
        <v>3</v>
      </c>
      <c r="G7" s="183" t="s">
        <v>138</v>
      </c>
      <c r="H7" s="185" t="s">
        <v>141</v>
      </c>
      <c r="I7" s="187" t="s">
        <v>8</v>
      </c>
      <c r="J7" s="187"/>
      <c r="K7" s="169" t="s">
        <v>10</v>
      </c>
      <c r="L7" s="169" t="s">
        <v>12</v>
      </c>
      <c r="M7" s="197" t="s">
        <v>74</v>
      </c>
      <c r="N7" s="169" t="s">
        <v>20</v>
      </c>
      <c r="O7" s="169" t="s">
        <v>22</v>
      </c>
      <c r="P7" s="169" t="s">
        <v>21</v>
      </c>
      <c r="Q7" s="169" t="s">
        <v>11</v>
      </c>
      <c r="R7" s="169" t="s">
        <v>68</v>
      </c>
      <c r="S7" s="163" t="s">
        <v>73</v>
      </c>
      <c r="T7" s="188" t="s">
        <v>30</v>
      </c>
      <c r="U7" s="171" t="s">
        <v>32</v>
      </c>
      <c r="V7" s="171" t="s">
        <v>569</v>
      </c>
      <c r="W7" s="171" t="s">
        <v>570</v>
      </c>
      <c r="X7" s="190" t="s">
        <v>578</v>
      </c>
      <c r="Y7" s="179" t="s">
        <v>571</v>
      </c>
      <c r="Z7" s="181" t="s">
        <v>30</v>
      </c>
      <c r="AA7" s="200" t="s">
        <v>31</v>
      </c>
      <c r="AB7" s="200" t="s">
        <v>572</v>
      </c>
      <c r="AC7" s="200" t="s">
        <v>573</v>
      </c>
      <c r="AD7" s="200" t="s">
        <v>574</v>
      </c>
      <c r="AE7" s="200" t="s">
        <v>128</v>
      </c>
      <c r="AF7" s="200" t="s">
        <v>129</v>
      </c>
      <c r="AG7" s="200" t="s">
        <v>575</v>
      </c>
      <c r="AH7" s="200" t="s">
        <v>576</v>
      </c>
      <c r="AI7" s="198" t="s">
        <v>577</v>
      </c>
      <c r="AJ7" s="193" t="s">
        <v>33</v>
      </c>
      <c r="AK7" s="195" t="s">
        <v>130</v>
      </c>
      <c r="AL7" s="195" t="s">
        <v>142</v>
      </c>
      <c r="AM7" s="191" t="s">
        <v>143</v>
      </c>
    </row>
    <row r="8" spans="1:39" s="19" customFormat="1" ht="22.5" x14ac:dyDescent="0.25">
      <c r="A8" s="166"/>
      <c r="B8" s="168"/>
      <c r="C8" s="168"/>
      <c r="D8" s="168"/>
      <c r="E8" s="168"/>
      <c r="F8" s="168"/>
      <c r="G8" s="184"/>
      <c r="H8" s="186"/>
      <c r="I8" s="47" t="s">
        <v>41</v>
      </c>
      <c r="J8" s="47" t="s">
        <v>40</v>
      </c>
      <c r="K8" s="170"/>
      <c r="L8" s="170"/>
      <c r="M8" s="197"/>
      <c r="N8" s="170"/>
      <c r="O8" s="170"/>
      <c r="P8" s="170"/>
      <c r="Q8" s="170"/>
      <c r="R8" s="170"/>
      <c r="S8" s="164"/>
      <c r="T8" s="189"/>
      <c r="U8" s="172"/>
      <c r="V8" s="172"/>
      <c r="W8" s="172"/>
      <c r="X8" s="171"/>
      <c r="Y8" s="180"/>
      <c r="Z8" s="182"/>
      <c r="AA8" s="201"/>
      <c r="AB8" s="201"/>
      <c r="AC8" s="201"/>
      <c r="AD8" s="201"/>
      <c r="AE8" s="201"/>
      <c r="AF8" s="201"/>
      <c r="AG8" s="201"/>
      <c r="AH8" s="201"/>
      <c r="AI8" s="199"/>
      <c r="AJ8" s="194"/>
      <c r="AK8" s="196"/>
      <c r="AL8" s="196"/>
      <c r="AM8" s="192"/>
    </row>
    <row r="9" spans="1:39" s="19" customFormat="1" ht="55.5" customHeight="1" x14ac:dyDescent="0.25">
      <c r="A9" s="102" t="s">
        <v>23</v>
      </c>
      <c r="B9" s="103" t="s">
        <v>4</v>
      </c>
      <c r="C9" s="103" t="s">
        <v>5</v>
      </c>
      <c r="D9" s="103" t="s">
        <v>136</v>
      </c>
      <c r="E9" s="103" t="s">
        <v>4</v>
      </c>
      <c r="F9" s="103" t="s">
        <v>137</v>
      </c>
      <c r="G9" s="104" t="s">
        <v>139</v>
      </c>
      <c r="H9" s="105" t="s">
        <v>6</v>
      </c>
      <c r="I9" s="106" t="s">
        <v>140</v>
      </c>
      <c r="J9" s="106" t="s">
        <v>9</v>
      </c>
      <c r="K9" s="106" t="s">
        <v>5</v>
      </c>
      <c r="L9" s="106" t="s">
        <v>14</v>
      </c>
      <c r="M9" s="106" t="s">
        <v>75</v>
      </c>
      <c r="N9" s="106" t="s">
        <v>5</v>
      </c>
      <c r="O9" s="106" t="s">
        <v>4</v>
      </c>
      <c r="P9" s="106" t="s">
        <v>4</v>
      </c>
      <c r="Q9" s="106" t="s">
        <v>5</v>
      </c>
      <c r="R9" s="106" t="s">
        <v>13</v>
      </c>
      <c r="S9" s="107" t="s">
        <v>13</v>
      </c>
      <c r="T9" s="108" t="s">
        <v>4</v>
      </c>
      <c r="U9" s="109" t="s">
        <v>37</v>
      </c>
      <c r="V9" s="109" t="s">
        <v>36</v>
      </c>
      <c r="W9" s="109" t="s">
        <v>13</v>
      </c>
      <c r="X9" s="109" t="s">
        <v>13</v>
      </c>
      <c r="Y9" s="110" t="s">
        <v>144</v>
      </c>
      <c r="Z9" s="111" t="s">
        <v>4</v>
      </c>
      <c r="AA9" s="112" t="s">
        <v>34</v>
      </c>
      <c r="AB9" s="112" t="s">
        <v>35</v>
      </c>
      <c r="AC9" s="112" t="s">
        <v>36</v>
      </c>
      <c r="AD9" s="112" t="s">
        <v>36</v>
      </c>
      <c r="AE9" s="113"/>
      <c r="AF9" s="113"/>
      <c r="AG9" s="112" t="s">
        <v>13</v>
      </c>
      <c r="AH9" s="112" t="s">
        <v>37</v>
      </c>
      <c r="AI9" s="114" t="s">
        <v>144</v>
      </c>
      <c r="AJ9" s="39" t="s">
        <v>38</v>
      </c>
      <c r="AK9" s="40" t="s">
        <v>131</v>
      </c>
      <c r="AL9" s="40" t="s">
        <v>5</v>
      </c>
      <c r="AM9" s="80" t="s">
        <v>145</v>
      </c>
    </row>
    <row r="10" spans="1:39" s="20" customFormat="1" ht="101.25" x14ac:dyDescent="0.25">
      <c r="A10" s="83">
        <v>1</v>
      </c>
      <c r="B10" s="84">
        <v>43131</v>
      </c>
      <c r="C10" s="85" t="s">
        <v>15</v>
      </c>
      <c r="D10" s="85" t="s">
        <v>151</v>
      </c>
      <c r="E10" s="84">
        <v>43131</v>
      </c>
      <c r="F10" s="86" t="s">
        <v>152</v>
      </c>
      <c r="G10" s="87" t="s">
        <v>159</v>
      </c>
      <c r="H10" s="88" t="s">
        <v>166</v>
      </c>
      <c r="I10" s="89" t="s">
        <v>172</v>
      </c>
      <c r="J10" s="90">
        <v>1</v>
      </c>
      <c r="K10" s="90" t="s">
        <v>39</v>
      </c>
      <c r="L10" s="91" t="s">
        <v>180</v>
      </c>
      <c r="M10" s="91" t="s">
        <v>188</v>
      </c>
      <c r="N10" s="92">
        <v>1</v>
      </c>
      <c r="O10" s="93" t="s">
        <v>196</v>
      </c>
      <c r="P10" s="93" t="s">
        <v>197</v>
      </c>
      <c r="Q10" s="91" t="s">
        <v>199</v>
      </c>
      <c r="R10" s="90" t="str">
        <f>IF(Q10="","",VLOOKUP(Q10,Datos.!$G$28:$H$49,2,FALSE))</f>
        <v>Secretario General</v>
      </c>
      <c r="S10" s="94" t="str">
        <f>IF(Q10="","",VLOOKUP(Q10,Datos.!$J$28:$K$49,2,FALSE))</f>
        <v>Secretario General</v>
      </c>
      <c r="T10" s="95">
        <v>43465</v>
      </c>
      <c r="U10" s="96" t="s">
        <v>521</v>
      </c>
      <c r="V10" s="97">
        <v>1</v>
      </c>
      <c r="W10" s="98" t="s">
        <v>515</v>
      </c>
      <c r="X10" s="115" t="s">
        <v>148</v>
      </c>
      <c r="Y10" s="94" t="s">
        <v>209</v>
      </c>
      <c r="Z10" s="95">
        <v>43646</v>
      </c>
      <c r="AA10" s="99" t="s">
        <v>637</v>
      </c>
      <c r="AB10" s="90">
        <v>1</v>
      </c>
      <c r="AC10" s="100">
        <f>IF(AB10="","",IF(OR($J10=0,$J10="",Z10=""),"",AB10/$J10))</f>
        <v>1</v>
      </c>
      <c r="AD10" s="98">
        <f>IF(OR($N10="",AC10=""),"",IF(OR($N10=0,AC10=0),0,IF((AC10*100%)/$N10&gt;100%,100%,(AC10*100%)/$N10)))</f>
        <v>1</v>
      </c>
      <c r="AE10" s="98" t="str">
        <f>IF(AB10="","",IF(Z10&lt;=P10,IF(AD10=0%,"SIN INICIAR",IF(AD10=100%,"TERMINADA",IF(AD10&gt;0%,"EN PROCESO",IF(AD10&lt;0%,"INCUMPLIDA"))))))</f>
        <v>TERMINADA</v>
      </c>
      <c r="AF10" s="98" t="b">
        <f>IF(AB10="","",IF(Z10&gt;=P10,IF(AD10&lt;100%,"INCUMPLIDA",IF(AD10=100%,"TERMINADA EXTEMPORANEA"))))</f>
        <v>0</v>
      </c>
      <c r="AG10" s="101" t="str">
        <f>IF(AB10="","",IF(Z10&lt;=P10,AE10,IF(Z10&gt;=P10,AF10)))</f>
        <v>TERMINADA</v>
      </c>
      <c r="AH10" s="121" t="s">
        <v>693</v>
      </c>
      <c r="AI10" s="94" t="s">
        <v>210</v>
      </c>
      <c r="AJ10" s="81" t="str">
        <f t="shared" ref="AJ10:AJ37" si="0">IF(G10="","",IF(OR(AD10=100%,AD10=100%),"CUMPLIDA","PENDIENTE"))</f>
        <v>CUMPLIDA</v>
      </c>
      <c r="AK10" s="24" t="s">
        <v>702</v>
      </c>
      <c r="AL10" s="21" t="s">
        <v>149</v>
      </c>
      <c r="AM10" s="54" t="s">
        <v>692</v>
      </c>
    </row>
    <row r="11" spans="1:39" s="20" customFormat="1" ht="90" x14ac:dyDescent="0.25">
      <c r="A11" s="51">
        <v>2</v>
      </c>
      <c r="B11" s="32">
        <v>43131</v>
      </c>
      <c r="C11" s="21" t="s">
        <v>15</v>
      </c>
      <c r="D11" s="21" t="s">
        <v>151</v>
      </c>
      <c r="E11" s="32">
        <v>43131</v>
      </c>
      <c r="F11" s="41" t="s">
        <v>153</v>
      </c>
      <c r="G11" s="52" t="s">
        <v>160</v>
      </c>
      <c r="H11" s="60" t="s">
        <v>166</v>
      </c>
      <c r="I11" s="22" t="s">
        <v>172</v>
      </c>
      <c r="J11" s="24">
        <v>1</v>
      </c>
      <c r="K11" s="24" t="s">
        <v>39</v>
      </c>
      <c r="L11" s="23" t="s">
        <v>180</v>
      </c>
      <c r="M11" s="23" t="s">
        <v>188</v>
      </c>
      <c r="N11" s="34">
        <v>1</v>
      </c>
      <c r="O11" s="16" t="s">
        <v>196</v>
      </c>
      <c r="P11" s="16" t="s">
        <v>197</v>
      </c>
      <c r="Q11" s="23" t="s">
        <v>199</v>
      </c>
      <c r="R11" s="24" t="str">
        <f>IF(Q11="","",VLOOKUP(Q11,Datos.!$G$28:$H$49,2,FALSE))</f>
        <v>Secretario General</v>
      </c>
      <c r="S11" s="61" t="str">
        <f>IF(Q11="","",VLOOKUP(Q11,Datos.!$J$28:$K$49,2,FALSE))</f>
        <v>Secretario General</v>
      </c>
      <c r="T11" s="71">
        <v>43465</v>
      </c>
      <c r="U11" s="42" t="s">
        <v>522</v>
      </c>
      <c r="V11" s="48">
        <v>1</v>
      </c>
      <c r="W11" s="27" t="s">
        <v>515</v>
      </c>
      <c r="X11" s="116" t="s">
        <v>148</v>
      </c>
      <c r="Y11" s="61" t="s">
        <v>209</v>
      </c>
      <c r="Z11" s="95">
        <v>43646</v>
      </c>
      <c r="AA11" s="36" t="s">
        <v>639</v>
      </c>
      <c r="AB11" s="24">
        <v>1</v>
      </c>
      <c r="AC11" s="26">
        <f t="shared" ref="AC11:AC59" si="1">IF(AB11="","",IF(OR($J11=0,$J11="",Z11=""),"",AB11/$J11))</f>
        <v>1</v>
      </c>
      <c r="AD11" s="27">
        <f t="shared" ref="AD11:AD59" si="2">IF(OR($N11="",AC11=""),"",IF(OR($N11=0,AC11=0),0,IF((AC11*100%)/$N11&gt;100%,100%,(AC11*100%)/$N11)))</f>
        <v>1</v>
      </c>
      <c r="AE11" s="27" t="str">
        <f t="shared" ref="AE11:AE70" si="3">IF(AB11="","",IF(Z11&lt;=P11,IF(AD11=0%,"SIN INICIAR",IF(AD11=100%,"TERMINADA",IF(AD11&gt;0%,"EN PROCESO",IF(AD11&lt;0%,"INCUMPLIDA"))))))</f>
        <v>TERMINADA</v>
      </c>
      <c r="AF11" s="27" t="b">
        <f t="shared" ref="AF11:AF70" si="4">IF(AB11="","",IF(Z11&gt;=P11,IF(AD11&lt;100%,"INCUMPLIDA",IF(AD11=100%,"TERMINADA EXTEMPORANEA"))))</f>
        <v>0</v>
      </c>
      <c r="AG11" s="28" t="str">
        <f t="shared" ref="AG11:AG70" si="5">IF(AB11="","",IF(Z11&lt;=P11,AE11,IF(Z11&gt;=P11,AF11)))</f>
        <v>TERMINADA</v>
      </c>
      <c r="AH11" s="96" t="s">
        <v>640</v>
      </c>
      <c r="AI11" s="61" t="s">
        <v>210</v>
      </c>
      <c r="AJ11" s="81" t="str">
        <f t="shared" si="0"/>
        <v>CUMPLIDA</v>
      </c>
      <c r="AK11" s="24" t="s">
        <v>638</v>
      </c>
      <c r="AL11" s="21" t="s">
        <v>149</v>
      </c>
      <c r="AM11" s="54"/>
    </row>
    <row r="12" spans="1:39" s="20" customFormat="1" ht="123.75" x14ac:dyDescent="0.25">
      <c r="A12" s="51">
        <v>5</v>
      </c>
      <c r="B12" s="32">
        <v>43131</v>
      </c>
      <c r="C12" s="21" t="s">
        <v>15</v>
      </c>
      <c r="D12" s="21" t="s">
        <v>151</v>
      </c>
      <c r="E12" s="32">
        <v>43131</v>
      </c>
      <c r="F12" s="41" t="s">
        <v>154</v>
      </c>
      <c r="G12" s="52" t="s">
        <v>161</v>
      </c>
      <c r="H12" s="60" t="s">
        <v>167</v>
      </c>
      <c r="I12" s="22" t="s">
        <v>173</v>
      </c>
      <c r="J12" s="24">
        <v>1</v>
      </c>
      <c r="K12" s="24" t="s">
        <v>39</v>
      </c>
      <c r="L12" s="23" t="s">
        <v>181</v>
      </c>
      <c r="M12" s="23" t="s">
        <v>189</v>
      </c>
      <c r="N12" s="34">
        <v>1</v>
      </c>
      <c r="O12" s="16" t="s">
        <v>196</v>
      </c>
      <c r="P12" s="16" t="s">
        <v>197</v>
      </c>
      <c r="Q12" s="23" t="s">
        <v>204</v>
      </c>
      <c r="R12" s="24" t="s">
        <v>206</v>
      </c>
      <c r="S12" s="61" t="s">
        <v>206</v>
      </c>
      <c r="T12" s="71">
        <v>43465</v>
      </c>
      <c r="U12" s="42" t="s">
        <v>524</v>
      </c>
      <c r="V12" s="48">
        <v>1</v>
      </c>
      <c r="W12" s="27" t="s">
        <v>515</v>
      </c>
      <c r="X12" s="116" t="s">
        <v>148</v>
      </c>
      <c r="Y12" s="61" t="s">
        <v>209</v>
      </c>
      <c r="Z12" s="95">
        <v>43646</v>
      </c>
      <c r="AA12" s="36" t="s">
        <v>588</v>
      </c>
      <c r="AB12" s="24">
        <v>1</v>
      </c>
      <c r="AC12" s="26">
        <f t="shared" si="1"/>
        <v>1</v>
      </c>
      <c r="AD12" s="27">
        <f t="shared" si="2"/>
        <v>1</v>
      </c>
      <c r="AE12" s="27" t="str">
        <f t="shared" si="3"/>
        <v>TERMINADA</v>
      </c>
      <c r="AF12" s="27" t="b">
        <f t="shared" si="4"/>
        <v>0</v>
      </c>
      <c r="AG12" s="28" t="str">
        <f t="shared" si="5"/>
        <v>TERMINADA</v>
      </c>
      <c r="AH12" s="36" t="s">
        <v>642</v>
      </c>
      <c r="AI12" s="61" t="s">
        <v>210</v>
      </c>
      <c r="AJ12" s="81" t="str">
        <f t="shared" si="0"/>
        <v>CUMPLIDA</v>
      </c>
      <c r="AK12" s="24" t="s">
        <v>641</v>
      </c>
      <c r="AL12" s="24" t="s">
        <v>148</v>
      </c>
      <c r="AM12" s="54"/>
    </row>
    <row r="13" spans="1:39" s="20" customFormat="1" ht="146.25" x14ac:dyDescent="0.25">
      <c r="A13" s="51">
        <v>6</v>
      </c>
      <c r="B13" s="32">
        <v>43131</v>
      </c>
      <c r="C13" s="21" t="s">
        <v>15</v>
      </c>
      <c r="D13" s="21" t="s">
        <v>151</v>
      </c>
      <c r="E13" s="32">
        <v>43131</v>
      </c>
      <c r="F13" s="41" t="s">
        <v>155</v>
      </c>
      <c r="G13" s="52" t="s">
        <v>162</v>
      </c>
      <c r="H13" s="60" t="s">
        <v>168</v>
      </c>
      <c r="I13" s="22" t="s">
        <v>174</v>
      </c>
      <c r="J13" s="24">
        <v>1</v>
      </c>
      <c r="K13" s="24" t="s">
        <v>39</v>
      </c>
      <c r="L13" s="23" t="s">
        <v>182</v>
      </c>
      <c r="M13" s="23" t="s">
        <v>190</v>
      </c>
      <c r="N13" s="34">
        <v>1</v>
      </c>
      <c r="O13" s="16" t="s">
        <v>196</v>
      </c>
      <c r="P13" s="16" t="s">
        <v>197</v>
      </c>
      <c r="Q13" s="23" t="s">
        <v>205</v>
      </c>
      <c r="R13" s="24" t="s">
        <v>207</v>
      </c>
      <c r="S13" s="61" t="s">
        <v>207</v>
      </c>
      <c r="T13" s="71">
        <v>43465</v>
      </c>
      <c r="U13" s="42" t="s">
        <v>525</v>
      </c>
      <c r="V13" s="48">
        <v>0.5</v>
      </c>
      <c r="W13" s="27" t="s">
        <v>516</v>
      </c>
      <c r="X13" s="116"/>
      <c r="Y13" s="61" t="s">
        <v>209</v>
      </c>
      <c r="Z13" s="95">
        <v>43646</v>
      </c>
      <c r="AA13" s="36" t="s">
        <v>580</v>
      </c>
      <c r="AB13" s="24">
        <v>1</v>
      </c>
      <c r="AC13" s="26">
        <f t="shared" si="1"/>
        <v>1</v>
      </c>
      <c r="AD13" s="27">
        <f t="shared" si="2"/>
        <v>1</v>
      </c>
      <c r="AE13" s="27" t="str">
        <f t="shared" si="3"/>
        <v>TERMINADA</v>
      </c>
      <c r="AF13" s="27" t="b">
        <f t="shared" si="4"/>
        <v>0</v>
      </c>
      <c r="AG13" s="28" t="str">
        <f t="shared" si="5"/>
        <v>TERMINADA</v>
      </c>
      <c r="AH13" s="36" t="s">
        <v>681</v>
      </c>
      <c r="AI13" s="61" t="s">
        <v>210</v>
      </c>
      <c r="AJ13" s="81" t="str">
        <f t="shared" si="0"/>
        <v>CUMPLIDA</v>
      </c>
      <c r="AK13" s="24" t="s">
        <v>579</v>
      </c>
      <c r="AL13" s="21" t="s">
        <v>149</v>
      </c>
      <c r="AM13" s="54"/>
    </row>
    <row r="14" spans="1:39" s="20" customFormat="1" ht="168.75" x14ac:dyDescent="0.25">
      <c r="A14" s="51">
        <v>7</v>
      </c>
      <c r="B14" s="32">
        <v>43131</v>
      </c>
      <c r="C14" s="21" t="s">
        <v>15</v>
      </c>
      <c r="D14" s="21" t="s">
        <v>151</v>
      </c>
      <c r="E14" s="32">
        <v>43131</v>
      </c>
      <c r="F14" s="41" t="s">
        <v>155</v>
      </c>
      <c r="G14" s="52" t="s">
        <v>162</v>
      </c>
      <c r="H14" s="60" t="s">
        <v>168</v>
      </c>
      <c r="I14" s="22" t="s">
        <v>175</v>
      </c>
      <c r="J14" s="24">
        <v>1</v>
      </c>
      <c r="K14" s="24" t="s">
        <v>39</v>
      </c>
      <c r="L14" s="23" t="s">
        <v>183</v>
      </c>
      <c r="M14" s="23" t="s">
        <v>191</v>
      </c>
      <c r="N14" s="34">
        <v>1</v>
      </c>
      <c r="O14" s="16" t="s">
        <v>196</v>
      </c>
      <c r="P14" s="16" t="s">
        <v>197</v>
      </c>
      <c r="Q14" s="23" t="s">
        <v>205</v>
      </c>
      <c r="R14" s="24" t="s">
        <v>207</v>
      </c>
      <c r="S14" s="61" t="s">
        <v>207</v>
      </c>
      <c r="T14" s="71">
        <v>43465</v>
      </c>
      <c r="U14" s="42" t="s">
        <v>530</v>
      </c>
      <c r="V14" s="48">
        <v>0</v>
      </c>
      <c r="W14" s="27" t="s">
        <v>517</v>
      </c>
      <c r="X14" s="116"/>
      <c r="Y14" s="61" t="s">
        <v>209</v>
      </c>
      <c r="Z14" s="95">
        <v>43646</v>
      </c>
      <c r="AA14" s="29" t="s">
        <v>588</v>
      </c>
      <c r="AB14" s="24">
        <v>0.5</v>
      </c>
      <c r="AC14" s="26">
        <f t="shared" si="1"/>
        <v>0.5</v>
      </c>
      <c r="AD14" s="27">
        <f t="shared" si="2"/>
        <v>0.5</v>
      </c>
      <c r="AE14" s="27" t="str">
        <f t="shared" si="3"/>
        <v>EN PROCESO</v>
      </c>
      <c r="AF14" s="27" t="b">
        <f t="shared" si="4"/>
        <v>0</v>
      </c>
      <c r="AG14" s="28" t="str">
        <f t="shared" si="5"/>
        <v>EN PROCESO</v>
      </c>
      <c r="AH14" s="31" t="s">
        <v>683</v>
      </c>
      <c r="AI14" s="61" t="s">
        <v>210</v>
      </c>
      <c r="AJ14" s="81" t="str">
        <f t="shared" si="0"/>
        <v>PENDIENTE</v>
      </c>
      <c r="AK14" s="24"/>
      <c r="AL14" s="21"/>
      <c r="AM14" s="54"/>
    </row>
    <row r="15" spans="1:39" s="20" customFormat="1" ht="180" x14ac:dyDescent="0.25">
      <c r="A15" s="51">
        <v>8</v>
      </c>
      <c r="B15" s="32">
        <v>43131</v>
      </c>
      <c r="C15" s="21" t="s">
        <v>15</v>
      </c>
      <c r="D15" s="21" t="s">
        <v>151</v>
      </c>
      <c r="E15" s="32">
        <v>43131</v>
      </c>
      <c r="F15" s="41" t="s">
        <v>155</v>
      </c>
      <c r="G15" s="52" t="s">
        <v>162</v>
      </c>
      <c r="H15" s="60" t="s">
        <v>168</v>
      </c>
      <c r="I15" s="22" t="s">
        <v>176</v>
      </c>
      <c r="J15" s="24">
        <v>1</v>
      </c>
      <c r="K15" s="24" t="s">
        <v>39</v>
      </c>
      <c r="L15" s="23" t="s">
        <v>184</v>
      </c>
      <c r="M15" s="23" t="s">
        <v>192</v>
      </c>
      <c r="N15" s="34">
        <v>1</v>
      </c>
      <c r="O15" s="16" t="s">
        <v>196</v>
      </c>
      <c r="P15" s="16" t="s">
        <v>197</v>
      </c>
      <c r="Q15" s="23" t="s">
        <v>205</v>
      </c>
      <c r="R15" s="24" t="s">
        <v>207</v>
      </c>
      <c r="S15" s="61" t="s">
        <v>207</v>
      </c>
      <c r="T15" s="71">
        <v>43465</v>
      </c>
      <c r="U15" s="42" t="s">
        <v>530</v>
      </c>
      <c r="V15" s="48">
        <v>0</v>
      </c>
      <c r="W15" s="27" t="s">
        <v>517</v>
      </c>
      <c r="X15" s="116"/>
      <c r="Y15" s="61" t="s">
        <v>210</v>
      </c>
      <c r="Z15" s="95">
        <v>43646</v>
      </c>
      <c r="AA15" s="29" t="s">
        <v>588</v>
      </c>
      <c r="AB15" s="24">
        <v>0.5</v>
      </c>
      <c r="AC15" s="26">
        <f t="shared" si="1"/>
        <v>0.5</v>
      </c>
      <c r="AD15" s="27">
        <f t="shared" si="2"/>
        <v>0.5</v>
      </c>
      <c r="AE15" s="27" t="str">
        <f t="shared" si="3"/>
        <v>EN PROCESO</v>
      </c>
      <c r="AF15" s="27" t="b">
        <f t="shared" si="4"/>
        <v>0</v>
      </c>
      <c r="AG15" s="28" t="str">
        <f t="shared" si="5"/>
        <v>EN PROCESO</v>
      </c>
      <c r="AH15" s="31" t="s">
        <v>682</v>
      </c>
      <c r="AI15" s="61" t="s">
        <v>210</v>
      </c>
      <c r="AJ15" s="81" t="str">
        <f t="shared" si="0"/>
        <v>PENDIENTE</v>
      </c>
      <c r="AK15" s="24"/>
      <c r="AL15" s="21"/>
      <c r="AM15" s="54"/>
    </row>
    <row r="16" spans="1:39" s="20" customFormat="1" ht="180" x14ac:dyDescent="0.25">
      <c r="A16" s="51">
        <v>9</v>
      </c>
      <c r="B16" s="32">
        <v>43131</v>
      </c>
      <c r="C16" s="21" t="s">
        <v>15</v>
      </c>
      <c r="D16" s="21" t="s">
        <v>151</v>
      </c>
      <c r="E16" s="32">
        <v>43131</v>
      </c>
      <c r="F16" s="41" t="s">
        <v>156</v>
      </c>
      <c r="G16" s="52" t="s">
        <v>163</v>
      </c>
      <c r="H16" s="60" t="s">
        <v>169</v>
      </c>
      <c r="I16" s="22" t="s">
        <v>177</v>
      </c>
      <c r="J16" s="24">
        <v>1</v>
      </c>
      <c r="K16" s="24" t="s">
        <v>39</v>
      </c>
      <c r="L16" s="23" t="s">
        <v>185</v>
      </c>
      <c r="M16" s="23" t="s">
        <v>193</v>
      </c>
      <c r="N16" s="34">
        <v>1</v>
      </c>
      <c r="O16" s="16" t="s">
        <v>198</v>
      </c>
      <c r="P16" s="16" t="s">
        <v>197</v>
      </c>
      <c r="Q16" s="23" t="s">
        <v>201</v>
      </c>
      <c r="R16" s="24" t="str">
        <f>IF(Q16="","",VLOOKUP(Q16,Datos.!$G$28:$H$49,2,FALSE))</f>
        <v>Subdirector Administrativo</v>
      </c>
      <c r="S16" s="61" t="str">
        <f>IF(Q16="","",VLOOKUP(Q16,Datos.!$J$28:$K$49,2,FALSE))</f>
        <v xml:space="preserve">Subdirector Administrativo </v>
      </c>
      <c r="T16" s="71">
        <v>43465</v>
      </c>
      <c r="U16" s="31" t="s">
        <v>528</v>
      </c>
      <c r="V16" s="48">
        <v>1</v>
      </c>
      <c r="W16" s="27" t="s">
        <v>515</v>
      </c>
      <c r="X16" s="116" t="s">
        <v>148</v>
      </c>
      <c r="Y16" s="61" t="s">
        <v>210</v>
      </c>
      <c r="Z16" s="95">
        <v>43646</v>
      </c>
      <c r="AA16" s="25" t="s">
        <v>635</v>
      </c>
      <c r="AB16" s="24">
        <v>1</v>
      </c>
      <c r="AC16" s="26">
        <f t="shared" si="1"/>
        <v>1</v>
      </c>
      <c r="AD16" s="27">
        <f t="shared" si="2"/>
        <v>1</v>
      </c>
      <c r="AE16" s="27" t="str">
        <f t="shared" si="3"/>
        <v>TERMINADA</v>
      </c>
      <c r="AF16" s="27" t="b">
        <f t="shared" si="4"/>
        <v>0</v>
      </c>
      <c r="AG16" s="28" t="str">
        <f t="shared" si="5"/>
        <v>TERMINADA</v>
      </c>
      <c r="AH16" s="30" t="s">
        <v>647</v>
      </c>
      <c r="AI16" s="61" t="s">
        <v>210</v>
      </c>
      <c r="AJ16" s="81" t="str">
        <f t="shared" si="0"/>
        <v>CUMPLIDA</v>
      </c>
      <c r="AK16" s="24" t="s">
        <v>699</v>
      </c>
      <c r="AL16" s="21" t="s">
        <v>148</v>
      </c>
      <c r="AM16" s="54"/>
    </row>
    <row r="17" spans="1:39" s="20" customFormat="1" ht="157.5" x14ac:dyDescent="0.25">
      <c r="A17" s="51">
        <v>10</v>
      </c>
      <c r="B17" s="32">
        <v>43131</v>
      </c>
      <c r="C17" s="21" t="s">
        <v>15</v>
      </c>
      <c r="D17" s="21" t="s">
        <v>151</v>
      </c>
      <c r="E17" s="32">
        <v>43131</v>
      </c>
      <c r="F17" s="41" t="s">
        <v>156</v>
      </c>
      <c r="G17" s="52" t="s">
        <v>163</v>
      </c>
      <c r="H17" s="60" t="s">
        <v>169</v>
      </c>
      <c r="I17" s="22" t="s">
        <v>648</v>
      </c>
      <c r="J17" s="24">
        <v>1</v>
      </c>
      <c r="K17" s="24" t="s">
        <v>39</v>
      </c>
      <c r="L17" s="23" t="s">
        <v>186</v>
      </c>
      <c r="M17" s="23" t="s">
        <v>194</v>
      </c>
      <c r="N17" s="34">
        <v>1</v>
      </c>
      <c r="O17" s="16" t="s">
        <v>198</v>
      </c>
      <c r="P17" s="16" t="s">
        <v>197</v>
      </c>
      <c r="Q17" s="23" t="s">
        <v>202</v>
      </c>
      <c r="R17" s="24" t="s">
        <v>67</v>
      </c>
      <c r="S17" s="61" t="s">
        <v>208</v>
      </c>
      <c r="T17" s="71">
        <v>43465</v>
      </c>
      <c r="U17" s="42" t="s">
        <v>527</v>
      </c>
      <c r="V17" s="48">
        <v>1</v>
      </c>
      <c r="W17" s="27" t="s">
        <v>515</v>
      </c>
      <c r="X17" s="116" t="s">
        <v>148</v>
      </c>
      <c r="Y17" s="61" t="s">
        <v>210</v>
      </c>
      <c r="Z17" s="95">
        <v>43646</v>
      </c>
      <c r="AA17" s="25" t="s">
        <v>630</v>
      </c>
      <c r="AB17" s="24">
        <v>1</v>
      </c>
      <c r="AC17" s="26">
        <f t="shared" si="1"/>
        <v>1</v>
      </c>
      <c r="AD17" s="27">
        <f t="shared" si="2"/>
        <v>1</v>
      </c>
      <c r="AE17" s="27" t="str">
        <f t="shared" si="3"/>
        <v>TERMINADA</v>
      </c>
      <c r="AF17" s="27" t="b">
        <f t="shared" si="4"/>
        <v>0</v>
      </c>
      <c r="AG17" s="28" t="str">
        <f t="shared" si="5"/>
        <v>TERMINADA</v>
      </c>
      <c r="AH17" s="36" t="s">
        <v>632</v>
      </c>
      <c r="AI17" s="61" t="s">
        <v>210</v>
      </c>
      <c r="AJ17" s="81" t="str">
        <f t="shared" si="0"/>
        <v>CUMPLIDA</v>
      </c>
      <c r="AK17" s="24" t="s">
        <v>631</v>
      </c>
      <c r="AL17" s="21" t="s">
        <v>149</v>
      </c>
      <c r="AM17" s="54"/>
    </row>
    <row r="18" spans="1:39" s="20" customFormat="1" ht="101.25" x14ac:dyDescent="0.25">
      <c r="A18" s="51">
        <v>11</v>
      </c>
      <c r="B18" s="32">
        <v>43131</v>
      </c>
      <c r="C18" s="21" t="s">
        <v>15</v>
      </c>
      <c r="D18" s="21" t="s">
        <v>151</v>
      </c>
      <c r="E18" s="32">
        <v>43131</v>
      </c>
      <c r="F18" s="41" t="s">
        <v>157</v>
      </c>
      <c r="G18" s="52" t="s">
        <v>164</v>
      </c>
      <c r="H18" s="60" t="s">
        <v>170</v>
      </c>
      <c r="I18" s="22" t="s">
        <v>178</v>
      </c>
      <c r="J18" s="24">
        <v>1</v>
      </c>
      <c r="K18" s="24" t="s">
        <v>39</v>
      </c>
      <c r="L18" s="23" t="s">
        <v>187</v>
      </c>
      <c r="M18" s="23" t="s">
        <v>195</v>
      </c>
      <c r="N18" s="34">
        <v>1</v>
      </c>
      <c r="O18" s="16" t="s">
        <v>196</v>
      </c>
      <c r="P18" s="16" t="s">
        <v>197</v>
      </c>
      <c r="Q18" s="23" t="s">
        <v>202</v>
      </c>
      <c r="R18" s="24" t="s">
        <v>67</v>
      </c>
      <c r="S18" s="61" t="s">
        <v>208</v>
      </c>
      <c r="T18" s="71">
        <v>43465</v>
      </c>
      <c r="U18" s="42" t="s">
        <v>526</v>
      </c>
      <c r="V18" s="48">
        <v>1</v>
      </c>
      <c r="W18" s="27" t="s">
        <v>515</v>
      </c>
      <c r="X18" s="116" t="s">
        <v>148</v>
      </c>
      <c r="Y18" s="61" t="s">
        <v>210</v>
      </c>
      <c r="Z18" s="95">
        <v>43646</v>
      </c>
      <c r="AA18" s="25" t="s">
        <v>588</v>
      </c>
      <c r="AB18" s="24">
        <v>1</v>
      </c>
      <c r="AC18" s="26">
        <f t="shared" si="1"/>
        <v>1</v>
      </c>
      <c r="AD18" s="27">
        <f t="shared" si="2"/>
        <v>1</v>
      </c>
      <c r="AE18" s="27" t="str">
        <f t="shared" si="3"/>
        <v>TERMINADA</v>
      </c>
      <c r="AF18" s="27" t="b">
        <f t="shared" si="4"/>
        <v>0</v>
      </c>
      <c r="AG18" s="28" t="str">
        <f t="shared" si="5"/>
        <v>TERMINADA</v>
      </c>
      <c r="AH18" s="42" t="s">
        <v>627</v>
      </c>
      <c r="AI18" s="61" t="s">
        <v>210</v>
      </c>
      <c r="AJ18" s="81" t="str">
        <f t="shared" si="0"/>
        <v>CUMPLIDA</v>
      </c>
      <c r="AK18" s="24" t="s">
        <v>626</v>
      </c>
      <c r="AL18" s="21" t="s">
        <v>149</v>
      </c>
      <c r="AM18" s="54"/>
    </row>
    <row r="19" spans="1:39" s="20" customFormat="1" ht="101.25" x14ac:dyDescent="0.25">
      <c r="A19" s="51">
        <v>14</v>
      </c>
      <c r="B19" s="32">
        <v>43131</v>
      </c>
      <c r="C19" s="21" t="s">
        <v>15</v>
      </c>
      <c r="D19" s="21" t="s">
        <v>151</v>
      </c>
      <c r="E19" s="32">
        <v>43131</v>
      </c>
      <c r="F19" s="41" t="s">
        <v>158</v>
      </c>
      <c r="G19" s="52" t="s">
        <v>165</v>
      </c>
      <c r="H19" s="60" t="s">
        <v>171</v>
      </c>
      <c r="I19" s="22" t="s">
        <v>179</v>
      </c>
      <c r="J19" s="24">
        <v>1</v>
      </c>
      <c r="K19" s="24" t="s">
        <v>39</v>
      </c>
      <c r="L19" s="23" t="s">
        <v>180</v>
      </c>
      <c r="M19" s="23" t="s">
        <v>188</v>
      </c>
      <c r="N19" s="34">
        <v>1</v>
      </c>
      <c r="O19" s="16" t="s">
        <v>196</v>
      </c>
      <c r="P19" s="16" t="s">
        <v>196</v>
      </c>
      <c r="Q19" s="23" t="s">
        <v>199</v>
      </c>
      <c r="R19" s="24" t="str">
        <f>IF(Q19="","",VLOOKUP(Q19,Datos.!$G$28:$H$49,2,FALSE))</f>
        <v>Secretario General</v>
      </c>
      <c r="S19" s="61" t="str">
        <f>IF(Q19="","",VLOOKUP(Q19,Datos.!$J$28:$K$49,2,FALSE))</f>
        <v>Secretario General</v>
      </c>
      <c r="T19" s="71">
        <v>43465</v>
      </c>
      <c r="U19" s="42" t="s">
        <v>523</v>
      </c>
      <c r="V19" s="48">
        <v>1</v>
      </c>
      <c r="W19" s="27" t="s">
        <v>515</v>
      </c>
      <c r="X19" s="116" t="s">
        <v>148</v>
      </c>
      <c r="Y19" s="61" t="s">
        <v>210</v>
      </c>
      <c r="Z19" s="95">
        <v>43646</v>
      </c>
      <c r="AA19" s="36" t="s">
        <v>602</v>
      </c>
      <c r="AB19" s="24">
        <v>1</v>
      </c>
      <c r="AC19" s="26">
        <f t="shared" si="1"/>
        <v>1</v>
      </c>
      <c r="AD19" s="27">
        <f t="shared" si="2"/>
        <v>1</v>
      </c>
      <c r="AE19" s="27" t="str">
        <f t="shared" si="3"/>
        <v>TERMINADA</v>
      </c>
      <c r="AF19" s="27" t="b">
        <f t="shared" si="4"/>
        <v>0</v>
      </c>
      <c r="AG19" s="28" t="str">
        <f t="shared" si="5"/>
        <v>TERMINADA</v>
      </c>
      <c r="AH19" s="42" t="s">
        <v>643</v>
      </c>
      <c r="AI19" s="61" t="s">
        <v>210</v>
      </c>
      <c r="AJ19" s="81" t="str">
        <f t="shared" si="0"/>
        <v>CUMPLIDA</v>
      </c>
      <c r="AK19" s="24" t="s">
        <v>579</v>
      </c>
      <c r="AL19" s="21" t="s">
        <v>149</v>
      </c>
      <c r="AM19" s="54"/>
    </row>
    <row r="20" spans="1:39" s="20" customFormat="1" ht="101.25" x14ac:dyDescent="0.25">
      <c r="A20" s="51">
        <v>15</v>
      </c>
      <c r="B20" s="32">
        <v>43370</v>
      </c>
      <c r="C20" s="21" t="s">
        <v>15</v>
      </c>
      <c r="D20" s="21" t="s">
        <v>211</v>
      </c>
      <c r="E20" s="32">
        <v>43370</v>
      </c>
      <c r="F20" s="33" t="s">
        <v>212</v>
      </c>
      <c r="G20" s="53" t="s">
        <v>477</v>
      </c>
      <c r="H20" s="62" t="s">
        <v>254</v>
      </c>
      <c r="I20" s="38" t="s">
        <v>298</v>
      </c>
      <c r="J20" s="33">
        <v>1</v>
      </c>
      <c r="K20" s="24" t="s">
        <v>39</v>
      </c>
      <c r="L20" s="33" t="s">
        <v>373</v>
      </c>
      <c r="M20" s="33" t="s">
        <v>411</v>
      </c>
      <c r="N20" s="34">
        <v>0.7</v>
      </c>
      <c r="O20" s="35">
        <v>43374</v>
      </c>
      <c r="P20" s="35">
        <v>43733</v>
      </c>
      <c r="Q20" s="43" t="s">
        <v>200</v>
      </c>
      <c r="R20" s="43" t="s">
        <v>47</v>
      </c>
      <c r="S20" s="63" t="s">
        <v>44</v>
      </c>
      <c r="T20" s="71">
        <v>43465</v>
      </c>
      <c r="U20" s="31" t="s">
        <v>531</v>
      </c>
      <c r="V20" s="49">
        <v>0</v>
      </c>
      <c r="W20" s="43" t="s">
        <v>517</v>
      </c>
      <c r="X20" s="117"/>
      <c r="Y20" s="61" t="s">
        <v>210</v>
      </c>
      <c r="Z20" s="95">
        <v>43646</v>
      </c>
      <c r="AA20" s="44" t="s">
        <v>588</v>
      </c>
      <c r="AB20" s="24">
        <v>0</v>
      </c>
      <c r="AC20" s="26">
        <f t="shared" si="1"/>
        <v>0</v>
      </c>
      <c r="AD20" s="27">
        <f t="shared" si="2"/>
        <v>0</v>
      </c>
      <c r="AE20" s="27" t="str">
        <f t="shared" si="3"/>
        <v>SIN INICIAR</v>
      </c>
      <c r="AF20" s="27" t="b">
        <f t="shared" si="4"/>
        <v>0</v>
      </c>
      <c r="AG20" s="28" t="str">
        <f t="shared" si="5"/>
        <v>SIN INICIAR</v>
      </c>
      <c r="AH20" s="120" t="s">
        <v>649</v>
      </c>
      <c r="AI20" s="61" t="s">
        <v>210</v>
      </c>
      <c r="AJ20" s="81" t="str">
        <f t="shared" si="0"/>
        <v>PENDIENTE</v>
      </c>
      <c r="AK20" s="43"/>
      <c r="AL20" s="43"/>
      <c r="AM20" s="63"/>
    </row>
    <row r="21" spans="1:39" s="20" customFormat="1" ht="168.75" x14ac:dyDescent="0.25">
      <c r="A21" s="51">
        <v>16</v>
      </c>
      <c r="B21" s="32">
        <v>43370</v>
      </c>
      <c r="C21" s="21" t="s">
        <v>15</v>
      </c>
      <c r="D21" s="21" t="s">
        <v>211</v>
      </c>
      <c r="E21" s="32">
        <v>43370</v>
      </c>
      <c r="F21" s="33" t="s">
        <v>212</v>
      </c>
      <c r="G21" s="53" t="s">
        <v>477</v>
      </c>
      <c r="H21" s="62" t="s">
        <v>254</v>
      </c>
      <c r="I21" s="38" t="s">
        <v>299</v>
      </c>
      <c r="J21" s="33">
        <v>2</v>
      </c>
      <c r="K21" s="24" t="s">
        <v>39</v>
      </c>
      <c r="L21" s="33" t="s">
        <v>374</v>
      </c>
      <c r="M21" s="33" t="s">
        <v>412</v>
      </c>
      <c r="N21" s="34">
        <v>0.7</v>
      </c>
      <c r="O21" s="35">
        <v>43374</v>
      </c>
      <c r="P21" s="35">
        <v>43733</v>
      </c>
      <c r="Q21" s="43" t="s">
        <v>200</v>
      </c>
      <c r="R21" s="43" t="s">
        <v>47</v>
      </c>
      <c r="S21" s="63" t="s">
        <v>44</v>
      </c>
      <c r="T21" s="71">
        <v>43465</v>
      </c>
      <c r="U21" s="31" t="s">
        <v>531</v>
      </c>
      <c r="V21" s="49">
        <v>0</v>
      </c>
      <c r="W21" s="43" t="s">
        <v>517</v>
      </c>
      <c r="X21" s="117"/>
      <c r="Y21" s="61" t="s">
        <v>210</v>
      </c>
      <c r="Z21" s="95">
        <v>43646</v>
      </c>
      <c r="AA21" s="44" t="s">
        <v>644</v>
      </c>
      <c r="AB21" s="24">
        <v>1</v>
      </c>
      <c r="AC21" s="26">
        <f t="shared" si="1"/>
        <v>0.5</v>
      </c>
      <c r="AD21" s="27">
        <f t="shared" si="2"/>
        <v>0.7142857142857143</v>
      </c>
      <c r="AE21" s="27" t="str">
        <f t="shared" si="3"/>
        <v>EN PROCESO</v>
      </c>
      <c r="AF21" s="27" t="b">
        <f t="shared" si="4"/>
        <v>0</v>
      </c>
      <c r="AG21" s="28" t="str">
        <f t="shared" si="5"/>
        <v>EN PROCESO</v>
      </c>
      <c r="AH21" s="31" t="s">
        <v>684</v>
      </c>
      <c r="AI21" s="61" t="s">
        <v>210</v>
      </c>
      <c r="AJ21" s="81" t="str">
        <f t="shared" si="0"/>
        <v>PENDIENTE</v>
      </c>
      <c r="AK21" s="43"/>
      <c r="AL21" s="43"/>
      <c r="AM21" s="63"/>
    </row>
    <row r="22" spans="1:39" s="20" customFormat="1" ht="90" x14ac:dyDescent="0.25">
      <c r="A22" s="51">
        <v>17</v>
      </c>
      <c r="B22" s="32">
        <v>43370</v>
      </c>
      <c r="C22" s="21" t="s">
        <v>15</v>
      </c>
      <c r="D22" s="21" t="s">
        <v>211</v>
      </c>
      <c r="E22" s="32">
        <v>43370</v>
      </c>
      <c r="F22" s="33" t="s">
        <v>212</v>
      </c>
      <c r="G22" s="53" t="s">
        <v>477</v>
      </c>
      <c r="H22" s="62" t="s">
        <v>254</v>
      </c>
      <c r="I22" s="38" t="s">
        <v>300</v>
      </c>
      <c r="J22" s="33">
        <v>1</v>
      </c>
      <c r="K22" s="24" t="s">
        <v>39</v>
      </c>
      <c r="L22" s="33" t="s">
        <v>375</v>
      </c>
      <c r="M22" s="33" t="s">
        <v>413</v>
      </c>
      <c r="N22" s="34">
        <v>1</v>
      </c>
      <c r="O22" s="35">
        <v>43374</v>
      </c>
      <c r="P22" s="35">
        <v>43733</v>
      </c>
      <c r="Q22" s="21" t="s">
        <v>460</v>
      </c>
      <c r="R22" s="21" t="s">
        <v>470</v>
      </c>
      <c r="S22" s="54" t="s">
        <v>470</v>
      </c>
      <c r="T22" s="71">
        <v>43465</v>
      </c>
      <c r="U22" s="31" t="s">
        <v>532</v>
      </c>
      <c r="V22" s="49">
        <v>0</v>
      </c>
      <c r="W22" s="43" t="s">
        <v>517</v>
      </c>
      <c r="X22" s="117"/>
      <c r="Y22" s="61" t="s">
        <v>210</v>
      </c>
      <c r="Z22" s="95">
        <v>43646</v>
      </c>
      <c r="AA22" s="45" t="s">
        <v>645</v>
      </c>
      <c r="AB22" s="24">
        <v>0.5</v>
      </c>
      <c r="AC22" s="26">
        <f t="shared" si="1"/>
        <v>0.5</v>
      </c>
      <c r="AD22" s="27">
        <f t="shared" si="2"/>
        <v>0.5</v>
      </c>
      <c r="AE22" s="27" t="str">
        <f t="shared" si="3"/>
        <v>EN PROCESO</v>
      </c>
      <c r="AF22" s="27" t="b">
        <f t="shared" si="4"/>
        <v>0</v>
      </c>
      <c r="AG22" s="28" t="str">
        <f t="shared" si="5"/>
        <v>EN PROCESO</v>
      </c>
      <c r="AH22" s="30" t="s">
        <v>592</v>
      </c>
      <c r="AI22" s="61" t="s">
        <v>210</v>
      </c>
      <c r="AJ22" s="81" t="str">
        <f t="shared" si="0"/>
        <v>PENDIENTE</v>
      </c>
      <c r="AK22" s="43"/>
      <c r="AL22" s="43"/>
      <c r="AM22" s="63"/>
    </row>
    <row r="23" spans="1:39" s="20" customFormat="1" ht="258.75" x14ac:dyDescent="0.25">
      <c r="A23" s="51">
        <v>18</v>
      </c>
      <c r="B23" s="32">
        <v>43370</v>
      </c>
      <c r="C23" s="21" t="s">
        <v>15</v>
      </c>
      <c r="D23" s="21" t="s">
        <v>211</v>
      </c>
      <c r="E23" s="32">
        <v>43370</v>
      </c>
      <c r="F23" s="33" t="s">
        <v>213</v>
      </c>
      <c r="G23" s="53" t="s">
        <v>479</v>
      </c>
      <c r="H23" s="62" t="s">
        <v>255</v>
      </c>
      <c r="I23" s="38" t="s">
        <v>301</v>
      </c>
      <c r="J23" s="33">
        <v>1</v>
      </c>
      <c r="K23" s="24" t="s">
        <v>39</v>
      </c>
      <c r="L23" s="33" t="s">
        <v>376</v>
      </c>
      <c r="M23" s="33" t="s">
        <v>414</v>
      </c>
      <c r="N23" s="34">
        <v>1</v>
      </c>
      <c r="O23" s="35">
        <v>43374</v>
      </c>
      <c r="P23" s="35">
        <v>43733</v>
      </c>
      <c r="Q23" s="43" t="s">
        <v>61</v>
      </c>
      <c r="R23" s="43" t="s">
        <v>469</v>
      </c>
      <c r="S23" s="63" t="s">
        <v>469</v>
      </c>
      <c r="T23" s="71">
        <v>43465</v>
      </c>
      <c r="U23" s="31" t="s">
        <v>533</v>
      </c>
      <c r="V23" s="49">
        <v>0.5</v>
      </c>
      <c r="W23" s="43" t="s">
        <v>516</v>
      </c>
      <c r="X23" s="117"/>
      <c r="Y23" s="61" t="s">
        <v>210</v>
      </c>
      <c r="Z23" s="95">
        <v>43646</v>
      </c>
      <c r="AA23" s="44" t="s">
        <v>628</v>
      </c>
      <c r="AB23" s="24">
        <v>0.5</v>
      </c>
      <c r="AC23" s="26">
        <f t="shared" si="1"/>
        <v>0.5</v>
      </c>
      <c r="AD23" s="27">
        <f t="shared" si="2"/>
        <v>0.5</v>
      </c>
      <c r="AE23" s="27" t="str">
        <f t="shared" si="3"/>
        <v>EN PROCESO</v>
      </c>
      <c r="AF23" s="27" t="b">
        <f t="shared" si="4"/>
        <v>0</v>
      </c>
      <c r="AG23" s="28" t="str">
        <f t="shared" si="5"/>
        <v>EN PROCESO</v>
      </c>
      <c r="AH23" s="30" t="s">
        <v>704</v>
      </c>
      <c r="AI23" s="61" t="s">
        <v>210</v>
      </c>
      <c r="AJ23" s="81" t="str">
        <f t="shared" si="0"/>
        <v>PENDIENTE</v>
      </c>
      <c r="AK23" s="43"/>
      <c r="AL23" s="43"/>
      <c r="AM23" s="63"/>
    </row>
    <row r="24" spans="1:39" s="20" customFormat="1" ht="135" x14ac:dyDescent="0.25">
      <c r="A24" s="51">
        <v>19</v>
      </c>
      <c r="B24" s="32">
        <v>43370</v>
      </c>
      <c r="C24" s="21" t="s">
        <v>15</v>
      </c>
      <c r="D24" s="21" t="s">
        <v>211</v>
      </c>
      <c r="E24" s="32">
        <v>43370</v>
      </c>
      <c r="F24" s="33" t="s">
        <v>213</v>
      </c>
      <c r="G24" s="53" t="s">
        <v>479</v>
      </c>
      <c r="H24" s="62" t="s">
        <v>255</v>
      </c>
      <c r="I24" s="38" t="s">
        <v>302</v>
      </c>
      <c r="J24" s="33">
        <v>1</v>
      </c>
      <c r="K24" s="24" t="s">
        <v>39</v>
      </c>
      <c r="L24" s="33" t="s">
        <v>373</v>
      </c>
      <c r="M24" s="33" t="s">
        <v>415</v>
      </c>
      <c r="N24" s="34">
        <v>1</v>
      </c>
      <c r="O24" s="35">
        <v>43374</v>
      </c>
      <c r="P24" s="35">
        <v>43733</v>
      </c>
      <c r="Q24" s="43" t="s">
        <v>200</v>
      </c>
      <c r="R24" s="43" t="s">
        <v>47</v>
      </c>
      <c r="S24" s="63" t="s">
        <v>44</v>
      </c>
      <c r="T24" s="71">
        <v>43465</v>
      </c>
      <c r="U24" s="31" t="s">
        <v>531</v>
      </c>
      <c r="V24" s="49">
        <v>0</v>
      </c>
      <c r="W24" s="43" t="s">
        <v>517</v>
      </c>
      <c r="X24" s="117"/>
      <c r="Y24" s="61" t="s">
        <v>210</v>
      </c>
      <c r="Z24" s="95">
        <v>43646</v>
      </c>
      <c r="AA24" s="44" t="s">
        <v>636</v>
      </c>
      <c r="AB24" s="24">
        <v>0.5</v>
      </c>
      <c r="AC24" s="26">
        <f t="shared" si="1"/>
        <v>0.5</v>
      </c>
      <c r="AD24" s="27">
        <f t="shared" si="2"/>
        <v>0.5</v>
      </c>
      <c r="AE24" s="27" t="str">
        <f t="shared" si="3"/>
        <v>EN PROCESO</v>
      </c>
      <c r="AF24" s="27" t="b">
        <f t="shared" si="4"/>
        <v>0</v>
      </c>
      <c r="AG24" s="28" t="str">
        <f t="shared" si="5"/>
        <v>EN PROCESO</v>
      </c>
      <c r="AH24" s="31" t="s">
        <v>705</v>
      </c>
      <c r="AI24" s="61" t="s">
        <v>210</v>
      </c>
      <c r="AJ24" s="81" t="str">
        <f t="shared" si="0"/>
        <v>PENDIENTE</v>
      </c>
      <c r="AK24" s="43"/>
      <c r="AL24" s="43"/>
      <c r="AM24" s="63"/>
    </row>
    <row r="25" spans="1:39" s="20" customFormat="1" ht="90" x14ac:dyDescent="0.25">
      <c r="A25" s="51">
        <v>20</v>
      </c>
      <c r="B25" s="32">
        <v>43370</v>
      </c>
      <c r="C25" s="21" t="s">
        <v>15</v>
      </c>
      <c r="D25" s="21" t="s">
        <v>211</v>
      </c>
      <c r="E25" s="32">
        <v>43370</v>
      </c>
      <c r="F25" s="33" t="s">
        <v>213</v>
      </c>
      <c r="G25" s="53" t="s">
        <v>479</v>
      </c>
      <c r="H25" s="62" t="s">
        <v>255</v>
      </c>
      <c r="I25" s="38" t="s">
        <v>303</v>
      </c>
      <c r="J25" s="33">
        <v>1</v>
      </c>
      <c r="K25" s="24" t="s">
        <v>39</v>
      </c>
      <c r="L25" s="33" t="s">
        <v>373</v>
      </c>
      <c r="M25" s="33" t="s">
        <v>416</v>
      </c>
      <c r="N25" s="34">
        <v>1</v>
      </c>
      <c r="O25" s="35">
        <v>43374</v>
      </c>
      <c r="P25" s="35">
        <v>43733</v>
      </c>
      <c r="Q25" s="43" t="s">
        <v>200</v>
      </c>
      <c r="R25" s="43" t="s">
        <v>47</v>
      </c>
      <c r="S25" s="63" t="s">
        <v>44</v>
      </c>
      <c r="T25" s="71">
        <v>43465</v>
      </c>
      <c r="U25" s="31" t="s">
        <v>531</v>
      </c>
      <c r="V25" s="49">
        <v>0</v>
      </c>
      <c r="W25" s="43" t="s">
        <v>517</v>
      </c>
      <c r="X25" s="117"/>
      <c r="Y25" s="61" t="s">
        <v>210</v>
      </c>
      <c r="Z25" s="95">
        <v>43646</v>
      </c>
      <c r="AA25" s="44" t="s">
        <v>636</v>
      </c>
      <c r="AB25" s="24">
        <v>0</v>
      </c>
      <c r="AC25" s="26">
        <f t="shared" si="1"/>
        <v>0</v>
      </c>
      <c r="AD25" s="27">
        <f t="shared" si="2"/>
        <v>0</v>
      </c>
      <c r="AE25" s="27" t="str">
        <f t="shared" si="3"/>
        <v>SIN INICIAR</v>
      </c>
      <c r="AF25" s="27" t="b">
        <f t="shared" si="4"/>
        <v>0</v>
      </c>
      <c r="AG25" s="28" t="str">
        <f t="shared" si="5"/>
        <v>SIN INICIAR</v>
      </c>
      <c r="AH25" s="31" t="s">
        <v>706</v>
      </c>
      <c r="AI25" s="61" t="s">
        <v>210</v>
      </c>
      <c r="AJ25" s="81" t="str">
        <f t="shared" si="0"/>
        <v>PENDIENTE</v>
      </c>
      <c r="AK25" s="24"/>
      <c r="AL25" s="43"/>
      <c r="AM25" s="63"/>
    </row>
    <row r="26" spans="1:39" s="20" customFormat="1" ht="90" x14ac:dyDescent="0.25">
      <c r="A26" s="51">
        <v>21</v>
      </c>
      <c r="B26" s="32">
        <v>43370</v>
      </c>
      <c r="C26" s="21" t="s">
        <v>15</v>
      </c>
      <c r="D26" s="21" t="s">
        <v>211</v>
      </c>
      <c r="E26" s="32">
        <v>43370</v>
      </c>
      <c r="F26" s="33" t="s">
        <v>213</v>
      </c>
      <c r="G26" s="53" t="s">
        <v>479</v>
      </c>
      <c r="H26" s="62" t="s">
        <v>255</v>
      </c>
      <c r="I26" s="38" t="s">
        <v>304</v>
      </c>
      <c r="J26" s="33">
        <v>1</v>
      </c>
      <c r="K26" s="24" t="s">
        <v>39</v>
      </c>
      <c r="L26" s="33" t="s">
        <v>373</v>
      </c>
      <c r="M26" s="33" t="s">
        <v>417</v>
      </c>
      <c r="N26" s="34">
        <v>1</v>
      </c>
      <c r="O26" s="35">
        <v>43374</v>
      </c>
      <c r="P26" s="35">
        <v>43733</v>
      </c>
      <c r="Q26" s="43" t="s">
        <v>200</v>
      </c>
      <c r="R26" s="43" t="s">
        <v>47</v>
      </c>
      <c r="S26" s="63" t="s">
        <v>44</v>
      </c>
      <c r="T26" s="71">
        <v>43465</v>
      </c>
      <c r="U26" s="31" t="s">
        <v>531</v>
      </c>
      <c r="V26" s="49">
        <v>0</v>
      </c>
      <c r="W26" s="43" t="s">
        <v>517</v>
      </c>
      <c r="X26" s="117"/>
      <c r="Y26" s="61" t="s">
        <v>210</v>
      </c>
      <c r="Z26" s="95">
        <v>43646</v>
      </c>
      <c r="AA26" s="44" t="s">
        <v>588</v>
      </c>
      <c r="AB26" s="24">
        <v>0</v>
      </c>
      <c r="AC26" s="26">
        <f t="shared" si="1"/>
        <v>0</v>
      </c>
      <c r="AD26" s="27">
        <f t="shared" si="2"/>
        <v>0</v>
      </c>
      <c r="AE26" s="27" t="str">
        <f t="shared" si="3"/>
        <v>SIN INICIAR</v>
      </c>
      <c r="AF26" s="27" t="b">
        <f t="shared" si="4"/>
        <v>0</v>
      </c>
      <c r="AG26" s="28" t="str">
        <f t="shared" si="5"/>
        <v>SIN INICIAR</v>
      </c>
      <c r="AH26" s="120" t="s">
        <v>649</v>
      </c>
      <c r="AI26" s="61" t="s">
        <v>210</v>
      </c>
      <c r="AJ26" s="81" t="str">
        <f t="shared" si="0"/>
        <v>PENDIENTE</v>
      </c>
      <c r="AK26" s="43"/>
      <c r="AL26" s="43"/>
      <c r="AM26" s="63"/>
    </row>
    <row r="27" spans="1:39" s="20" customFormat="1" ht="101.25" x14ac:dyDescent="0.25">
      <c r="A27" s="51">
        <v>22</v>
      </c>
      <c r="B27" s="32">
        <v>43370</v>
      </c>
      <c r="C27" s="21" t="s">
        <v>15</v>
      </c>
      <c r="D27" s="21" t="s">
        <v>211</v>
      </c>
      <c r="E27" s="32">
        <v>43370</v>
      </c>
      <c r="F27" s="33" t="s">
        <v>214</v>
      </c>
      <c r="G27" s="53" t="s">
        <v>480</v>
      </c>
      <c r="H27" s="62" t="s">
        <v>256</v>
      </c>
      <c r="I27" s="38" t="s">
        <v>305</v>
      </c>
      <c r="J27" s="33">
        <v>1</v>
      </c>
      <c r="K27" s="24" t="s">
        <v>39</v>
      </c>
      <c r="L27" s="33" t="s">
        <v>377</v>
      </c>
      <c r="M27" s="33" t="s">
        <v>418</v>
      </c>
      <c r="N27" s="34">
        <v>1</v>
      </c>
      <c r="O27" s="35">
        <v>43374</v>
      </c>
      <c r="P27" s="35">
        <v>43733</v>
      </c>
      <c r="Q27" s="21" t="s">
        <v>59</v>
      </c>
      <c r="R27" s="21" t="s">
        <v>468</v>
      </c>
      <c r="S27" s="54" t="s">
        <v>468</v>
      </c>
      <c r="T27" s="71">
        <v>43465</v>
      </c>
      <c r="U27" s="31" t="s">
        <v>534</v>
      </c>
      <c r="V27" s="49">
        <v>0</v>
      </c>
      <c r="W27" s="43" t="s">
        <v>517</v>
      </c>
      <c r="X27" s="117"/>
      <c r="Y27" s="61" t="s">
        <v>210</v>
      </c>
      <c r="Z27" s="95">
        <v>43646</v>
      </c>
      <c r="AA27" s="44" t="s">
        <v>620</v>
      </c>
      <c r="AB27" s="24">
        <v>1</v>
      </c>
      <c r="AC27" s="26">
        <f t="shared" si="1"/>
        <v>1</v>
      </c>
      <c r="AD27" s="27">
        <f t="shared" si="2"/>
        <v>1</v>
      </c>
      <c r="AE27" s="27" t="str">
        <f t="shared" si="3"/>
        <v>TERMINADA</v>
      </c>
      <c r="AF27" s="27" t="b">
        <f t="shared" si="4"/>
        <v>0</v>
      </c>
      <c r="AG27" s="28" t="str">
        <f t="shared" si="5"/>
        <v>TERMINADA</v>
      </c>
      <c r="AH27" s="30" t="s">
        <v>587</v>
      </c>
      <c r="AI27" s="61" t="s">
        <v>210</v>
      </c>
      <c r="AJ27" s="81" t="str">
        <f t="shared" si="0"/>
        <v>CUMPLIDA</v>
      </c>
      <c r="AK27" s="21" t="s">
        <v>586</v>
      </c>
      <c r="AL27" s="43" t="s">
        <v>148</v>
      </c>
      <c r="AM27" s="63"/>
    </row>
    <row r="28" spans="1:39" s="20" customFormat="1" ht="112.5" x14ac:dyDescent="0.25">
      <c r="A28" s="51">
        <v>23</v>
      </c>
      <c r="B28" s="32">
        <v>43370</v>
      </c>
      <c r="C28" s="21" t="s">
        <v>15</v>
      </c>
      <c r="D28" s="21" t="s">
        <v>211</v>
      </c>
      <c r="E28" s="32">
        <v>43370</v>
      </c>
      <c r="F28" s="33" t="s">
        <v>214</v>
      </c>
      <c r="G28" s="53" t="s">
        <v>480</v>
      </c>
      <c r="H28" s="62" t="s">
        <v>256</v>
      </c>
      <c r="I28" s="38" t="s">
        <v>306</v>
      </c>
      <c r="J28" s="33">
        <v>1</v>
      </c>
      <c r="K28" s="24" t="s">
        <v>39</v>
      </c>
      <c r="L28" s="33" t="s">
        <v>378</v>
      </c>
      <c r="M28" s="33" t="s">
        <v>419</v>
      </c>
      <c r="N28" s="34">
        <v>1</v>
      </c>
      <c r="O28" s="35">
        <v>43374</v>
      </c>
      <c r="P28" s="35">
        <v>43733</v>
      </c>
      <c r="Q28" s="21" t="s">
        <v>59</v>
      </c>
      <c r="R28" s="21" t="s">
        <v>468</v>
      </c>
      <c r="S28" s="54" t="s">
        <v>468</v>
      </c>
      <c r="T28" s="71">
        <v>43465</v>
      </c>
      <c r="U28" s="31" t="s">
        <v>535</v>
      </c>
      <c r="V28" s="49">
        <v>0.5</v>
      </c>
      <c r="W28" s="43" t="s">
        <v>516</v>
      </c>
      <c r="X28" s="117"/>
      <c r="Y28" s="61" t="s">
        <v>210</v>
      </c>
      <c r="Z28" s="95">
        <v>43646</v>
      </c>
      <c r="AA28" s="45" t="s">
        <v>588</v>
      </c>
      <c r="AB28" s="24">
        <v>0.5</v>
      </c>
      <c r="AC28" s="26">
        <f>IF(AB28="","",IF(OR($J28=0,$J28="",Z28=""),"",AB28/$J28))</f>
        <v>0.5</v>
      </c>
      <c r="AD28" s="27">
        <f>IF(OR($N28="",AC28=""),"",IF(OR($N28=0,AC28=0),0,IF((AC28*100%)/$N28&gt;100%,100%,(AC28*100%)/$N28)))</f>
        <v>0.5</v>
      </c>
      <c r="AE28" s="27" t="str">
        <f t="shared" si="3"/>
        <v>EN PROCESO</v>
      </c>
      <c r="AF28" s="27" t="b">
        <f t="shared" si="4"/>
        <v>0</v>
      </c>
      <c r="AG28" s="28" t="str">
        <f>IF(AB28="","",IF(Z28&lt;=P28,AE28,IF(Z28&gt;=P28,AF28)))</f>
        <v>EN PROCESO</v>
      </c>
      <c r="AH28" s="120" t="s">
        <v>589</v>
      </c>
      <c r="AI28" s="61" t="s">
        <v>210</v>
      </c>
      <c r="AJ28" s="81" t="str">
        <f t="shared" si="0"/>
        <v>PENDIENTE</v>
      </c>
      <c r="AK28" s="24"/>
      <c r="AL28" s="21"/>
      <c r="AM28" s="63"/>
    </row>
    <row r="29" spans="1:39" s="20" customFormat="1" ht="123.75" x14ac:dyDescent="0.25">
      <c r="A29" s="51">
        <v>24</v>
      </c>
      <c r="B29" s="32">
        <v>43370</v>
      </c>
      <c r="C29" s="21" t="s">
        <v>15</v>
      </c>
      <c r="D29" s="21" t="s">
        <v>211</v>
      </c>
      <c r="E29" s="32">
        <v>43370</v>
      </c>
      <c r="F29" s="33" t="s">
        <v>214</v>
      </c>
      <c r="G29" s="53" t="s">
        <v>480</v>
      </c>
      <c r="H29" s="62" t="s">
        <v>257</v>
      </c>
      <c r="I29" s="38" t="s">
        <v>307</v>
      </c>
      <c r="J29" s="33">
        <v>1</v>
      </c>
      <c r="K29" s="24" t="s">
        <v>39</v>
      </c>
      <c r="L29" s="33" t="s">
        <v>373</v>
      </c>
      <c r="M29" s="33" t="s">
        <v>415</v>
      </c>
      <c r="N29" s="34">
        <v>1</v>
      </c>
      <c r="O29" s="35">
        <v>43374</v>
      </c>
      <c r="P29" s="35">
        <v>43733</v>
      </c>
      <c r="Q29" s="43" t="s">
        <v>200</v>
      </c>
      <c r="R29" s="43" t="s">
        <v>47</v>
      </c>
      <c r="S29" s="63" t="s">
        <v>44</v>
      </c>
      <c r="T29" s="71">
        <v>43465</v>
      </c>
      <c r="U29" s="31" t="s">
        <v>531</v>
      </c>
      <c r="V29" s="49">
        <v>0</v>
      </c>
      <c r="W29" s="43" t="s">
        <v>517</v>
      </c>
      <c r="X29" s="117"/>
      <c r="Y29" s="61" t="s">
        <v>210</v>
      </c>
      <c r="Z29" s="95">
        <v>43646</v>
      </c>
      <c r="AA29" s="44" t="s">
        <v>636</v>
      </c>
      <c r="AB29" s="24">
        <v>0.5</v>
      </c>
      <c r="AC29" s="26">
        <f t="shared" si="1"/>
        <v>0.5</v>
      </c>
      <c r="AD29" s="27">
        <f t="shared" si="2"/>
        <v>0.5</v>
      </c>
      <c r="AE29" s="27" t="str">
        <f t="shared" si="3"/>
        <v>EN PROCESO</v>
      </c>
      <c r="AF29" s="27" t="b">
        <f t="shared" si="4"/>
        <v>0</v>
      </c>
      <c r="AG29" s="28" t="str">
        <f t="shared" si="5"/>
        <v>EN PROCESO</v>
      </c>
      <c r="AH29" s="31" t="s">
        <v>685</v>
      </c>
      <c r="AI29" s="61" t="s">
        <v>210</v>
      </c>
      <c r="AJ29" s="81" t="str">
        <f t="shared" si="0"/>
        <v>PENDIENTE</v>
      </c>
      <c r="AK29" s="43"/>
      <c r="AL29" s="43"/>
      <c r="AM29" s="63"/>
    </row>
    <row r="30" spans="1:39" s="20" customFormat="1" ht="78.75" x14ac:dyDescent="0.25">
      <c r="A30" s="51">
        <v>25</v>
      </c>
      <c r="B30" s="32">
        <v>43370</v>
      </c>
      <c r="C30" s="21" t="s">
        <v>15</v>
      </c>
      <c r="D30" s="21" t="s">
        <v>211</v>
      </c>
      <c r="E30" s="32">
        <v>43370</v>
      </c>
      <c r="F30" s="33" t="s">
        <v>214</v>
      </c>
      <c r="G30" s="53" t="s">
        <v>480</v>
      </c>
      <c r="H30" s="62" t="s">
        <v>257</v>
      </c>
      <c r="I30" s="38" t="s">
        <v>308</v>
      </c>
      <c r="J30" s="33">
        <v>1</v>
      </c>
      <c r="K30" s="24" t="s">
        <v>39</v>
      </c>
      <c r="L30" s="33" t="s">
        <v>373</v>
      </c>
      <c r="M30" s="33" t="s">
        <v>416</v>
      </c>
      <c r="N30" s="34">
        <v>1</v>
      </c>
      <c r="O30" s="35">
        <v>43374</v>
      </c>
      <c r="P30" s="35">
        <v>43733</v>
      </c>
      <c r="Q30" s="43" t="s">
        <v>200</v>
      </c>
      <c r="R30" s="43" t="s">
        <v>47</v>
      </c>
      <c r="S30" s="63" t="s">
        <v>44</v>
      </c>
      <c r="T30" s="71">
        <v>43465</v>
      </c>
      <c r="U30" s="31" t="s">
        <v>531</v>
      </c>
      <c r="V30" s="49">
        <v>0</v>
      </c>
      <c r="W30" s="43" t="s">
        <v>517</v>
      </c>
      <c r="X30" s="117"/>
      <c r="Y30" s="61" t="s">
        <v>210</v>
      </c>
      <c r="Z30" s="95">
        <v>43646</v>
      </c>
      <c r="AA30" s="44" t="s">
        <v>636</v>
      </c>
      <c r="AB30" s="24">
        <v>0</v>
      </c>
      <c r="AC30" s="26">
        <f t="shared" si="1"/>
        <v>0</v>
      </c>
      <c r="AD30" s="27">
        <f t="shared" si="2"/>
        <v>0</v>
      </c>
      <c r="AE30" s="27" t="str">
        <f t="shared" si="3"/>
        <v>SIN INICIAR</v>
      </c>
      <c r="AF30" s="27" t="b">
        <f t="shared" si="4"/>
        <v>0</v>
      </c>
      <c r="AG30" s="28" t="str">
        <f t="shared" si="5"/>
        <v>SIN INICIAR</v>
      </c>
      <c r="AH30" s="31" t="s">
        <v>707</v>
      </c>
      <c r="AI30" s="61" t="s">
        <v>210</v>
      </c>
      <c r="AJ30" s="81" t="str">
        <f t="shared" si="0"/>
        <v>PENDIENTE</v>
      </c>
      <c r="AK30" s="24"/>
      <c r="AL30" s="43"/>
      <c r="AM30" s="63"/>
    </row>
    <row r="31" spans="1:39" s="20" customFormat="1" ht="191.25" x14ac:dyDescent="0.25">
      <c r="A31" s="51">
        <v>26</v>
      </c>
      <c r="B31" s="32">
        <v>43370</v>
      </c>
      <c r="C31" s="21" t="s">
        <v>15</v>
      </c>
      <c r="D31" s="21" t="s">
        <v>211</v>
      </c>
      <c r="E31" s="32">
        <v>43370</v>
      </c>
      <c r="F31" s="33" t="s">
        <v>214</v>
      </c>
      <c r="G31" s="53" t="s">
        <v>480</v>
      </c>
      <c r="H31" s="62" t="s">
        <v>257</v>
      </c>
      <c r="I31" s="38" t="s">
        <v>309</v>
      </c>
      <c r="J31" s="33">
        <v>2</v>
      </c>
      <c r="K31" s="24" t="s">
        <v>39</v>
      </c>
      <c r="L31" s="33" t="s">
        <v>374</v>
      </c>
      <c r="M31" s="33" t="s">
        <v>412</v>
      </c>
      <c r="N31" s="34">
        <v>0.7</v>
      </c>
      <c r="O31" s="35">
        <v>43374</v>
      </c>
      <c r="P31" s="35">
        <v>43733</v>
      </c>
      <c r="Q31" s="43" t="s">
        <v>200</v>
      </c>
      <c r="R31" s="43" t="s">
        <v>47</v>
      </c>
      <c r="S31" s="63" t="s">
        <v>44</v>
      </c>
      <c r="T31" s="71">
        <v>43465</v>
      </c>
      <c r="U31" s="31" t="s">
        <v>531</v>
      </c>
      <c r="V31" s="49">
        <v>0</v>
      </c>
      <c r="W31" s="43" t="s">
        <v>517</v>
      </c>
      <c r="X31" s="117"/>
      <c r="Y31" s="61" t="s">
        <v>210</v>
      </c>
      <c r="Z31" s="95">
        <v>43646</v>
      </c>
      <c r="AA31" s="44" t="s">
        <v>644</v>
      </c>
      <c r="AB31" s="24">
        <v>1</v>
      </c>
      <c r="AC31" s="26">
        <f t="shared" si="1"/>
        <v>0.5</v>
      </c>
      <c r="AD31" s="27">
        <f t="shared" si="2"/>
        <v>0.7142857142857143</v>
      </c>
      <c r="AE31" s="27" t="str">
        <f t="shared" si="3"/>
        <v>EN PROCESO</v>
      </c>
      <c r="AF31" s="27" t="b">
        <f t="shared" si="4"/>
        <v>0</v>
      </c>
      <c r="AG31" s="28" t="str">
        <f t="shared" si="5"/>
        <v>EN PROCESO</v>
      </c>
      <c r="AH31" s="31" t="s">
        <v>687</v>
      </c>
      <c r="AI31" s="61" t="s">
        <v>210</v>
      </c>
      <c r="AJ31" s="81" t="str">
        <f t="shared" si="0"/>
        <v>PENDIENTE</v>
      </c>
      <c r="AK31" s="24"/>
      <c r="AL31" s="43"/>
      <c r="AM31" s="63"/>
    </row>
    <row r="32" spans="1:39" s="20" customFormat="1" ht="101.25" x14ac:dyDescent="0.25">
      <c r="A32" s="51">
        <v>27</v>
      </c>
      <c r="B32" s="32">
        <v>43370</v>
      </c>
      <c r="C32" s="21" t="s">
        <v>15</v>
      </c>
      <c r="D32" s="21" t="s">
        <v>211</v>
      </c>
      <c r="E32" s="32">
        <v>43370</v>
      </c>
      <c r="F32" s="33" t="s">
        <v>215</v>
      </c>
      <c r="G32" s="53" t="s">
        <v>481</v>
      </c>
      <c r="H32" s="62" t="s">
        <v>258</v>
      </c>
      <c r="I32" s="38" t="s">
        <v>310</v>
      </c>
      <c r="J32" s="33">
        <v>1</v>
      </c>
      <c r="K32" s="24" t="s">
        <v>39</v>
      </c>
      <c r="L32" s="33" t="s">
        <v>373</v>
      </c>
      <c r="M32" s="33" t="s">
        <v>420</v>
      </c>
      <c r="N32" s="34">
        <v>1</v>
      </c>
      <c r="O32" s="35">
        <v>43374</v>
      </c>
      <c r="P32" s="35">
        <v>43733</v>
      </c>
      <c r="Q32" s="43" t="s">
        <v>200</v>
      </c>
      <c r="R32" s="43" t="s">
        <v>47</v>
      </c>
      <c r="S32" s="63" t="s">
        <v>44</v>
      </c>
      <c r="T32" s="71">
        <v>43465</v>
      </c>
      <c r="U32" s="31" t="s">
        <v>531</v>
      </c>
      <c r="V32" s="49">
        <v>0</v>
      </c>
      <c r="W32" s="43" t="s">
        <v>517</v>
      </c>
      <c r="X32" s="117"/>
      <c r="Y32" s="61" t="s">
        <v>210</v>
      </c>
      <c r="Z32" s="95">
        <v>43646</v>
      </c>
      <c r="AA32" s="44" t="s">
        <v>588</v>
      </c>
      <c r="AB32" s="24">
        <v>0.5</v>
      </c>
      <c r="AC32" s="26">
        <f t="shared" si="1"/>
        <v>0.5</v>
      </c>
      <c r="AD32" s="27">
        <f t="shared" si="2"/>
        <v>0.5</v>
      </c>
      <c r="AE32" s="27" t="str">
        <f t="shared" si="3"/>
        <v>EN PROCESO</v>
      </c>
      <c r="AF32" s="27" t="b">
        <f t="shared" si="4"/>
        <v>0</v>
      </c>
      <c r="AG32" s="28" t="str">
        <f t="shared" si="5"/>
        <v>EN PROCESO</v>
      </c>
      <c r="AH32" s="120" t="s">
        <v>680</v>
      </c>
      <c r="AI32" s="61" t="s">
        <v>210</v>
      </c>
      <c r="AJ32" s="81" t="str">
        <f t="shared" si="0"/>
        <v>PENDIENTE</v>
      </c>
      <c r="AK32" s="24"/>
      <c r="AL32" s="43"/>
      <c r="AM32" s="63"/>
    </row>
    <row r="33" spans="1:39" s="20" customFormat="1" ht="101.25" x14ac:dyDescent="0.25">
      <c r="A33" s="51">
        <v>28</v>
      </c>
      <c r="B33" s="32">
        <v>43370</v>
      </c>
      <c r="C33" s="21" t="s">
        <v>15</v>
      </c>
      <c r="D33" s="21" t="s">
        <v>211</v>
      </c>
      <c r="E33" s="32">
        <v>43370</v>
      </c>
      <c r="F33" s="33" t="s">
        <v>215</v>
      </c>
      <c r="G33" s="53" t="s">
        <v>481</v>
      </c>
      <c r="H33" s="62" t="s">
        <v>259</v>
      </c>
      <c r="I33" s="38" t="s">
        <v>311</v>
      </c>
      <c r="J33" s="33">
        <v>1</v>
      </c>
      <c r="K33" s="24" t="s">
        <v>39</v>
      </c>
      <c r="L33" s="33" t="s">
        <v>373</v>
      </c>
      <c r="M33" s="33" t="s">
        <v>421</v>
      </c>
      <c r="N33" s="34">
        <v>1</v>
      </c>
      <c r="O33" s="35">
        <v>43374</v>
      </c>
      <c r="P33" s="35">
        <v>43733</v>
      </c>
      <c r="Q33" s="43" t="s">
        <v>200</v>
      </c>
      <c r="R33" s="43" t="s">
        <v>47</v>
      </c>
      <c r="S33" s="63" t="s">
        <v>44</v>
      </c>
      <c r="T33" s="71">
        <v>43465</v>
      </c>
      <c r="U33" s="31" t="s">
        <v>531</v>
      </c>
      <c r="V33" s="49">
        <v>0</v>
      </c>
      <c r="W33" s="43" t="s">
        <v>517</v>
      </c>
      <c r="X33" s="117"/>
      <c r="Y33" s="61" t="s">
        <v>210</v>
      </c>
      <c r="Z33" s="95">
        <v>43646</v>
      </c>
      <c r="AA33" s="44" t="s">
        <v>588</v>
      </c>
      <c r="AB33" s="24">
        <v>0</v>
      </c>
      <c r="AC33" s="26">
        <f t="shared" si="1"/>
        <v>0</v>
      </c>
      <c r="AD33" s="27">
        <f t="shared" si="2"/>
        <v>0</v>
      </c>
      <c r="AE33" s="27" t="str">
        <f t="shared" si="3"/>
        <v>SIN INICIAR</v>
      </c>
      <c r="AF33" s="27" t="b">
        <f t="shared" si="4"/>
        <v>0</v>
      </c>
      <c r="AG33" s="28" t="str">
        <f t="shared" si="5"/>
        <v>SIN INICIAR</v>
      </c>
      <c r="AH33" s="120" t="s">
        <v>650</v>
      </c>
      <c r="AI33" s="61" t="s">
        <v>210</v>
      </c>
      <c r="AJ33" s="81" t="str">
        <f t="shared" si="0"/>
        <v>PENDIENTE</v>
      </c>
      <c r="AK33" s="24"/>
      <c r="AL33" s="43"/>
      <c r="AM33" s="63"/>
    </row>
    <row r="34" spans="1:39" s="20" customFormat="1" ht="90" x14ac:dyDescent="0.25">
      <c r="A34" s="51">
        <v>29</v>
      </c>
      <c r="B34" s="32">
        <v>43370</v>
      </c>
      <c r="C34" s="21" t="s">
        <v>15</v>
      </c>
      <c r="D34" s="21" t="s">
        <v>211</v>
      </c>
      <c r="E34" s="32">
        <v>43370</v>
      </c>
      <c r="F34" s="33" t="s">
        <v>215</v>
      </c>
      <c r="G34" s="53" t="s">
        <v>481</v>
      </c>
      <c r="H34" s="62" t="s">
        <v>259</v>
      </c>
      <c r="I34" s="38" t="s">
        <v>312</v>
      </c>
      <c r="J34" s="33">
        <v>1</v>
      </c>
      <c r="K34" s="24" t="s">
        <v>39</v>
      </c>
      <c r="L34" s="33" t="s">
        <v>375</v>
      </c>
      <c r="M34" s="33" t="s">
        <v>413</v>
      </c>
      <c r="N34" s="34">
        <v>1</v>
      </c>
      <c r="O34" s="35">
        <v>43374</v>
      </c>
      <c r="P34" s="35">
        <v>43733</v>
      </c>
      <c r="Q34" s="43" t="s">
        <v>57</v>
      </c>
      <c r="R34" s="21" t="s">
        <v>468</v>
      </c>
      <c r="S34" s="54" t="s">
        <v>468</v>
      </c>
      <c r="T34" s="71">
        <v>43465</v>
      </c>
      <c r="U34" s="31" t="s">
        <v>532</v>
      </c>
      <c r="V34" s="49">
        <v>0</v>
      </c>
      <c r="W34" s="43" t="s">
        <v>517</v>
      </c>
      <c r="X34" s="117"/>
      <c r="Y34" s="61" t="s">
        <v>210</v>
      </c>
      <c r="Z34" s="95">
        <v>43646</v>
      </c>
      <c r="AA34" s="45" t="s">
        <v>619</v>
      </c>
      <c r="AB34" s="24">
        <v>0.5</v>
      </c>
      <c r="AC34" s="26">
        <f t="shared" si="1"/>
        <v>0.5</v>
      </c>
      <c r="AD34" s="27">
        <f t="shared" si="2"/>
        <v>0.5</v>
      </c>
      <c r="AE34" s="27" t="str">
        <f t="shared" si="3"/>
        <v>EN PROCESO</v>
      </c>
      <c r="AF34" s="27" t="b">
        <f t="shared" si="4"/>
        <v>0</v>
      </c>
      <c r="AG34" s="28" t="str">
        <f t="shared" si="5"/>
        <v>EN PROCESO</v>
      </c>
      <c r="AH34" s="30" t="s">
        <v>592</v>
      </c>
      <c r="AI34" s="61" t="s">
        <v>210</v>
      </c>
      <c r="AJ34" s="81" t="str">
        <f t="shared" si="0"/>
        <v>PENDIENTE</v>
      </c>
      <c r="AK34" s="43"/>
      <c r="AL34" s="43"/>
      <c r="AM34" s="63"/>
    </row>
    <row r="35" spans="1:39" s="20" customFormat="1" ht="168.75" x14ac:dyDescent="0.25">
      <c r="A35" s="51">
        <v>30</v>
      </c>
      <c r="B35" s="32">
        <v>43370</v>
      </c>
      <c r="C35" s="21" t="s">
        <v>15</v>
      </c>
      <c r="D35" s="21" t="s">
        <v>211</v>
      </c>
      <c r="E35" s="32">
        <v>43370</v>
      </c>
      <c r="F35" s="33" t="s">
        <v>216</v>
      </c>
      <c r="G35" s="53" t="s">
        <v>482</v>
      </c>
      <c r="H35" s="62" t="s">
        <v>260</v>
      </c>
      <c r="I35" s="38" t="s">
        <v>313</v>
      </c>
      <c r="J35" s="33">
        <v>1</v>
      </c>
      <c r="K35" s="24" t="s">
        <v>39</v>
      </c>
      <c r="L35" s="33" t="s">
        <v>373</v>
      </c>
      <c r="M35" s="33" t="s">
        <v>422</v>
      </c>
      <c r="N35" s="34">
        <v>1</v>
      </c>
      <c r="O35" s="35">
        <v>43374</v>
      </c>
      <c r="P35" s="35">
        <v>43733</v>
      </c>
      <c r="Q35" s="43" t="s">
        <v>200</v>
      </c>
      <c r="R35" s="43" t="s">
        <v>47</v>
      </c>
      <c r="S35" s="63" t="s">
        <v>44</v>
      </c>
      <c r="T35" s="71">
        <v>43465</v>
      </c>
      <c r="U35" s="31" t="s">
        <v>536</v>
      </c>
      <c r="V35" s="49">
        <v>0.5</v>
      </c>
      <c r="W35" s="43" t="s">
        <v>516</v>
      </c>
      <c r="X35" s="117"/>
      <c r="Y35" s="61" t="s">
        <v>210</v>
      </c>
      <c r="Z35" s="95">
        <v>43646</v>
      </c>
      <c r="AA35" s="44" t="s">
        <v>703</v>
      </c>
      <c r="AB35" s="24">
        <v>0.5</v>
      </c>
      <c r="AC35" s="26">
        <f t="shared" si="1"/>
        <v>0.5</v>
      </c>
      <c r="AD35" s="27">
        <f t="shared" si="2"/>
        <v>0.5</v>
      </c>
      <c r="AE35" s="27" t="str">
        <f t="shared" si="3"/>
        <v>EN PROCESO</v>
      </c>
      <c r="AF35" s="27" t="b">
        <f t="shared" si="4"/>
        <v>0</v>
      </c>
      <c r="AG35" s="28" t="str">
        <f t="shared" si="5"/>
        <v>EN PROCESO</v>
      </c>
      <c r="AH35" s="31" t="s">
        <v>708</v>
      </c>
      <c r="AI35" s="61" t="s">
        <v>210</v>
      </c>
      <c r="AJ35" s="81" t="str">
        <f t="shared" si="0"/>
        <v>PENDIENTE</v>
      </c>
      <c r="AK35" s="43"/>
      <c r="AL35" s="43"/>
      <c r="AM35" s="63"/>
    </row>
    <row r="36" spans="1:39" s="20" customFormat="1" ht="123.75" customHeight="1" x14ac:dyDescent="0.25">
      <c r="A36" s="51">
        <v>31</v>
      </c>
      <c r="B36" s="32">
        <v>43370</v>
      </c>
      <c r="C36" s="21" t="s">
        <v>15</v>
      </c>
      <c r="D36" s="21" t="s">
        <v>211</v>
      </c>
      <c r="E36" s="32">
        <v>43370</v>
      </c>
      <c r="F36" s="33" t="s">
        <v>216</v>
      </c>
      <c r="G36" s="53" t="s">
        <v>482</v>
      </c>
      <c r="H36" s="62" t="s">
        <v>260</v>
      </c>
      <c r="I36" s="38" t="s">
        <v>314</v>
      </c>
      <c r="J36" s="33">
        <v>1</v>
      </c>
      <c r="K36" s="24" t="s">
        <v>39</v>
      </c>
      <c r="L36" s="33" t="s">
        <v>373</v>
      </c>
      <c r="M36" s="33" t="s">
        <v>423</v>
      </c>
      <c r="N36" s="34">
        <v>0.9</v>
      </c>
      <c r="O36" s="35">
        <v>43374</v>
      </c>
      <c r="P36" s="35">
        <v>43733</v>
      </c>
      <c r="Q36" s="43" t="s">
        <v>200</v>
      </c>
      <c r="R36" s="43" t="s">
        <v>47</v>
      </c>
      <c r="S36" s="63" t="s">
        <v>44</v>
      </c>
      <c r="T36" s="71">
        <v>43465</v>
      </c>
      <c r="U36" s="31" t="s">
        <v>537</v>
      </c>
      <c r="V36" s="49">
        <v>0.55600000000000005</v>
      </c>
      <c r="W36" s="43" t="s">
        <v>516</v>
      </c>
      <c r="X36" s="117"/>
      <c r="Y36" s="61" t="s">
        <v>210</v>
      </c>
      <c r="Z36" s="95">
        <v>43646</v>
      </c>
      <c r="AA36" s="44" t="s">
        <v>703</v>
      </c>
      <c r="AB36" s="24">
        <v>0.5</v>
      </c>
      <c r="AC36" s="26">
        <f t="shared" si="1"/>
        <v>0.5</v>
      </c>
      <c r="AD36" s="27">
        <f t="shared" si="2"/>
        <v>0.55555555555555558</v>
      </c>
      <c r="AE36" s="27" t="str">
        <f t="shared" si="3"/>
        <v>EN PROCESO</v>
      </c>
      <c r="AF36" s="27" t="b">
        <f t="shared" si="4"/>
        <v>0</v>
      </c>
      <c r="AG36" s="28" t="str">
        <f t="shared" si="5"/>
        <v>EN PROCESO</v>
      </c>
      <c r="AH36" s="31" t="s">
        <v>668</v>
      </c>
      <c r="AI36" s="61" t="s">
        <v>210</v>
      </c>
      <c r="AJ36" s="81" t="str">
        <f t="shared" si="0"/>
        <v>PENDIENTE</v>
      </c>
      <c r="AK36" s="43"/>
      <c r="AL36" s="43"/>
      <c r="AM36" s="63"/>
    </row>
    <row r="37" spans="1:39" s="20" customFormat="1" ht="146.25" x14ac:dyDescent="0.25">
      <c r="A37" s="51">
        <v>32</v>
      </c>
      <c r="B37" s="32">
        <v>43370</v>
      </c>
      <c r="C37" s="21" t="s">
        <v>15</v>
      </c>
      <c r="D37" s="21" t="s">
        <v>211</v>
      </c>
      <c r="E37" s="32">
        <v>43370</v>
      </c>
      <c r="F37" s="33" t="s">
        <v>216</v>
      </c>
      <c r="G37" s="53" t="s">
        <v>482</v>
      </c>
      <c r="H37" s="62" t="s">
        <v>260</v>
      </c>
      <c r="I37" s="38" t="s">
        <v>315</v>
      </c>
      <c r="J37" s="33">
        <v>1</v>
      </c>
      <c r="K37" s="24" t="s">
        <v>39</v>
      </c>
      <c r="L37" s="33" t="s">
        <v>373</v>
      </c>
      <c r="M37" s="33" t="s">
        <v>424</v>
      </c>
      <c r="N37" s="34">
        <v>1</v>
      </c>
      <c r="O37" s="35">
        <v>43374</v>
      </c>
      <c r="P37" s="35">
        <v>43733</v>
      </c>
      <c r="Q37" s="43" t="s">
        <v>200</v>
      </c>
      <c r="R37" s="43" t="s">
        <v>47</v>
      </c>
      <c r="S37" s="63" t="s">
        <v>44</v>
      </c>
      <c r="T37" s="71">
        <v>43465</v>
      </c>
      <c r="U37" s="30" t="s">
        <v>538</v>
      </c>
      <c r="V37" s="49">
        <v>0</v>
      </c>
      <c r="W37" s="43" t="s">
        <v>517</v>
      </c>
      <c r="X37" s="117"/>
      <c r="Y37" s="61" t="s">
        <v>210</v>
      </c>
      <c r="Z37" s="95">
        <v>43646</v>
      </c>
      <c r="AA37" s="44" t="s">
        <v>651</v>
      </c>
      <c r="AB37" s="24">
        <v>0.5</v>
      </c>
      <c r="AC37" s="26">
        <f t="shared" si="1"/>
        <v>0.5</v>
      </c>
      <c r="AD37" s="27">
        <f t="shared" si="2"/>
        <v>0.5</v>
      </c>
      <c r="AE37" s="27" t="str">
        <f t="shared" si="3"/>
        <v>EN PROCESO</v>
      </c>
      <c r="AF37" s="27" t="b">
        <f t="shared" si="4"/>
        <v>0</v>
      </c>
      <c r="AG37" s="28" t="str">
        <f t="shared" si="5"/>
        <v>EN PROCESO</v>
      </c>
      <c r="AH37" s="31" t="s">
        <v>709</v>
      </c>
      <c r="AI37" s="61" t="s">
        <v>210</v>
      </c>
      <c r="AJ37" s="81" t="str">
        <f t="shared" si="0"/>
        <v>PENDIENTE</v>
      </c>
      <c r="AK37" s="24"/>
      <c r="AL37" s="43"/>
      <c r="AM37" s="63"/>
    </row>
    <row r="38" spans="1:39" s="20" customFormat="1" ht="146.25" x14ac:dyDescent="0.25">
      <c r="A38" s="51">
        <v>33</v>
      </c>
      <c r="B38" s="32">
        <v>43370</v>
      </c>
      <c r="C38" s="21" t="s">
        <v>15</v>
      </c>
      <c r="D38" s="21" t="s">
        <v>211</v>
      </c>
      <c r="E38" s="32">
        <v>43370</v>
      </c>
      <c r="F38" s="33" t="s">
        <v>217</v>
      </c>
      <c r="G38" s="53" t="s">
        <v>483</v>
      </c>
      <c r="H38" s="62" t="s">
        <v>260</v>
      </c>
      <c r="I38" s="38" t="s">
        <v>313</v>
      </c>
      <c r="J38" s="33">
        <v>1</v>
      </c>
      <c r="K38" s="24" t="s">
        <v>39</v>
      </c>
      <c r="L38" s="33" t="s">
        <v>373</v>
      </c>
      <c r="M38" s="33" t="s">
        <v>422</v>
      </c>
      <c r="N38" s="34">
        <v>1</v>
      </c>
      <c r="O38" s="35">
        <v>43374</v>
      </c>
      <c r="P38" s="35">
        <v>43733</v>
      </c>
      <c r="Q38" s="43" t="s">
        <v>200</v>
      </c>
      <c r="R38" s="43" t="s">
        <v>47</v>
      </c>
      <c r="S38" s="63" t="s">
        <v>44</v>
      </c>
      <c r="T38" s="71">
        <v>43465</v>
      </c>
      <c r="U38" s="31" t="s">
        <v>536</v>
      </c>
      <c r="V38" s="49">
        <v>0.5</v>
      </c>
      <c r="W38" s="43" t="s">
        <v>516</v>
      </c>
      <c r="X38" s="117"/>
      <c r="Y38" s="61" t="s">
        <v>210</v>
      </c>
      <c r="Z38" s="95">
        <v>43646</v>
      </c>
      <c r="AA38" s="44" t="s">
        <v>703</v>
      </c>
      <c r="AB38" s="24">
        <v>0.5</v>
      </c>
      <c r="AC38" s="26">
        <f t="shared" si="1"/>
        <v>0.5</v>
      </c>
      <c r="AD38" s="27">
        <f t="shared" si="2"/>
        <v>0.5</v>
      </c>
      <c r="AE38" s="27" t="str">
        <f t="shared" si="3"/>
        <v>EN PROCESO</v>
      </c>
      <c r="AF38" s="27" t="b">
        <f t="shared" si="4"/>
        <v>0</v>
      </c>
      <c r="AG38" s="28" t="str">
        <f t="shared" si="5"/>
        <v>EN PROCESO</v>
      </c>
      <c r="AH38" s="31" t="s">
        <v>710</v>
      </c>
      <c r="AI38" s="61" t="s">
        <v>210</v>
      </c>
      <c r="AJ38" s="81" t="str">
        <f t="shared" ref="AJ38:AJ69" si="6">IF(G38="","",IF(OR(AD38=100%,AD38=100%),"CUMPLIDA","PENDIENTE"))</f>
        <v>PENDIENTE</v>
      </c>
      <c r="AK38" s="24"/>
      <c r="AL38" s="43"/>
      <c r="AM38" s="63"/>
    </row>
    <row r="39" spans="1:39" s="20" customFormat="1" ht="101.25" x14ac:dyDescent="0.25">
      <c r="A39" s="51">
        <v>34</v>
      </c>
      <c r="B39" s="32">
        <v>43370</v>
      </c>
      <c r="C39" s="21" t="s">
        <v>15</v>
      </c>
      <c r="D39" s="21" t="s">
        <v>211</v>
      </c>
      <c r="E39" s="32">
        <v>43370</v>
      </c>
      <c r="F39" s="33" t="s">
        <v>217</v>
      </c>
      <c r="G39" s="53" t="s">
        <v>483</v>
      </c>
      <c r="H39" s="62" t="s">
        <v>260</v>
      </c>
      <c r="I39" s="38" t="s">
        <v>314</v>
      </c>
      <c r="J39" s="33">
        <v>1</v>
      </c>
      <c r="K39" s="24" t="s">
        <v>39</v>
      </c>
      <c r="L39" s="33" t="s">
        <v>373</v>
      </c>
      <c r="M39" s="33" t="s">
        <v>423</v>
      </c>
      <c r="N39" s="34">
        <v>0.9</v>
      </c>
      <c r="O39" s="35">
        <v>43374</v>
      </c>
      <c r="P39" s="35">
        <v>43733</v>
      </c>
      <c r="Q39" s="43" t="s">
        <v>200</v>
      </c>
      <c r="R39" s="43" t="s">
        <v>47</v>
      </c>
      <c r="S39" s="63" t="s">
        <v>44</v>
      </c>
      <c r="T39" s="71">
        <v>43465</v>
      </c>
      <c r="U39" s="31" t="s">
        <v>537</v>
      </c>
      <c r="V39" s="49">
        <v>0.55600000000000005</v>
      </c>
      <c r="W39" s="43" t="s">
        <v>516</v>
      </c>
      <c r="X39" s="117"/>
      <c r="Y39" s="61" t="s">
        <v>210</v>
      </c>
      <c r="Z39" s="95">
        <v>43646</v>
      </c>
      <c r="AA39" s="44" t="s">
        <v>703</v>
      </c>
      <c r="AB39" s="24">
        <v>0.5</v>
      </c>
      <c r="AC39" s="26">
        <f t="shared" si="1"/>
        <v>0.5</v>
      </c>
      <c r="AD39" s="27">
        <f t="shared" si="2"/>
        <v>0.55555555555555558</v>
      </c>
      <c r="AE39" s="27" t="str">
        <f t="shared" si="3"/>
        <v>EN PROCESO</v>
      </c>
      <c r="AF39" s="27" t="b">
        <f t="shared" si="4"/>
        <v>0</v>
      </c>
      <c r="AG39" s="28" t="str">
        <f t="shared" si="5"/>
        <v>EN PROCESO</v>
      </c>
      <c r="AH39" s="31" t="s">
        <v>668</v>
      </c>
      <c r="AI39" s="61" t="s">
        <v>210</v>
      </c>
      <c r="AJ39" s="81" t="str">
        <f t="shared" si="6"/>
        <v>PENDIENTE</v>
      </c>
      <c r="AK39" s="43"/>
      <c r="AL39" s="43"/>
      <c r="AM39" s="63"/>
    </row>
    <row r="40" spans="1:39" s="20" customFormat="1" ht="146.25" x14ac:dyDescent="0.25">
      <c r="A40" s="51">
        <v>35</v>
      </c>
      <c r="B40" s="32">
        <v>43370</v>
      </c>
      <c r="C40" s="21" t="s">
        <v>15</v>
      </c>
      <c r="D40" s="21" t="s">
        <v>211</v>
      </c>
      <c r="E40" s="32">
        <v>43370</v>
      </c>
      <c r="F40" s="33" t="s">
        <v>217</v>
      </c>
      <c r="G40" s="53" t="s">
        <v>483</v>
      </c>
      <c r="H40" s="62" t="s">
        <v>260</v>
      </c>
      <c r="I40" s="38" t="s">
        <v>316</v>
      </c>
      <c r="J40" s="33">
        <v>1</v>
      </c>
      <c r="K40" s="24" t="s">
        <v>39</v>
      </c>
      <c r="L40" s="33" t="s">
        <v>373</v>
      </c>
      <c r="M40" s="33" t="s">
        <v>424</v>
      </c>
      <c r="N40" s="34">
        <v>1</v>
      </c>
      <c r="O40" s="35">
        <v>43374</v>
      </c>
      <c r="P40" s="35">
        <v>43733</v>
      </c>
      <c r="Q40" s="43" t="s">
        <v>200</v>
      </c>
      <c r="R40" s="43" t="s">
        <v>47</v>
      </c>
      <c r="S40" s="63" t="s">
        <v>44</v>
      </c>
      <c r="T40" s="71">
        <v>43465</v>
      </c>
      <c r="U40" s="30" t="s">
        <v>538</v>
      </c>
      <c r="V40" s="49">
        <v>0</v>
      </c>
      <c r="W40" s="43" t="s">
        <v>517</v>
      </c>
      <c r="X40" s="117"/>
      <c r="Y40" s="61" t="s">
        <v>210</v>
      </c>
      <c r="Z40" s="95">
        <v>43646</v>
      </c>
      <c r="AA40" s="44" t="s">
        <v>651</v>
      </c>
      <c r="AB40" s="24">
        <v>0.5</v>
      </c>
      <c r="AC40" s="26">
        <f t="shared" si="1"/>
        <v>0.5</v>
      </c>
      <c r="AD40" s="27">
        <f t="shared" si="2"/>
        <v>0.5</v>
      </c>
      <c r="AE40" s="27" t="str">
        <f t="shared" si="3"/>
        <v>EN PROCESO</v>
      </c>
      <c r="AF40" s="27" t="b">
        <f t="shared" si="4"/>
        <v>0</v>
      </c>
      <c r="AG40" s="28" t="str">
        <f t="shared" si="5"/>
        <v>EN PROCESO</v>
      </c>
      <c r="AH40" s="31" t="s">
        <v>709</v>
      </c>
      <c r="AI40" s="61" t="s">
        <v>210</v>
      </c>
      <c r="AJ40" s="81" t="str">
        <f t="shared" si="6"/>
        <v>PENDIENTE</v>
      </c>
      <c r="AK40" s="24"/>
      <c r="AL40" s="43"/>
      <c r="AM40" s="63"/>
    </row>
    <row r="41" spans="1:39" s="20" customFormat="1" ht="78.75" x14ac:dyDescent="0.25">
      <c r="A41" s="51">
        <v>36</v>
      </c>
      <c r="B41" s="32">
        <v>43370</v>
      </c>
      <c r="C41" s="21" t="s">
        <v>15</v>
      </c>
      <c r="D41" s="21" t="s">
        <v>211</v>
      </c>
      <c r="E41" s="32">
        <v>43370</v>
      </c>
      <c r="F41" s="33" t="s">
        <v>218</v>
      </c>
      <c r="G41" s="53" t="s">
        <v>484</v>
      </c>
      <c r="H41" s="62" t="s">
        <v>261</v>
      </c>
      <c r="I41" s="38" t="s">
        <v>317</v>
      </c>
      <c r="J41" s="33">
        <v>1</v>
      </c>
      <c r="K41" s="24" t="s">
        <v>39</v>
      </c>
      <c r="L41" s="33" t="s">
        <v>373</v>
      </c>
      <c r="M41" s="33" t="s">
        <v>425</v>
      </c>
      <c r="N41" s="34">
        <v>1</v>
      </c>
      <c r="O41" s="35">
        <v>43374</v>
      </c>
      <c r="P41" s="35">
        <v>43733</v>
      </c>
      <c r="Q41" s="43" t="s">
        <v>200</v>
      </c>
      <c r="R41" s="43" t="s">
        <v>47</v>
      </c>
      <c r="S41" s="63" t="s">
        <v>44</v>
      </c>
      <c r="T41" s="71">
        <v>43465</v>
      </c>
      <c r="U41" s="31" t="s">
        <v>531</v>
      </c>
      <c r="V41" s="49">
        <v>0</v>
      </c>
      <c r="W41" s="43" t="s">
        <v>517</v>
      </c>
      <c r="X41" s="117"/>
      <c r="Y41" s="61" t="s">
        <v>210</v>
      </c>
      <c r="Z41" s="95">
        <v>43646</v>
      </c>
      <c r="AA41" s="44" t="s">
        <v>588</v>
      </c>
      <c r="AB41" s="24">
        <v>0</v>
      </c>
      <c r="AC41" s="26">
        <f t="shared" si="1"/>
        <v>0</v>
      </c>
      <c r="AD41" s="27">
        <f t="shared" si="2"/>
        <v>0</v>
      </c>
      <c r="AE41" s="27" t="str">
        <f t="shared" si="3"/>
        <v>SIN INICIAR</v>
      </c>
      <c r="AF41" s="27" t="b">
        <f t="shared" si="4"/>
        <v>0</v>
      </c>
      <c r="AG41" s="28" t="str">
        <f t="shared" si="5"/>
        <v>SIN INICIAR</v>
      </c>
      <c r="AH41" s="120" t="s">
        <v>652</v>
      </c>
      <c r="AI41" s="61" t="s">
        <v>210</v>
      </c>
      <c r="AJ41" s="81" t="str">
        <f t="shared" si="6"/>
        <v>PENDIENTE</v>
      </c>
      <c r="AK41" s="43"/>
      <c r="AL41" s="43"/>
      <c r="AM41" s="63"/>
    </row>
    <row r="42" spans="1:39" s="20" customFormat="1" ht="168.75" x14ac:dyDescent="0.25">
      <c r="A42" s="51">
        <v>37</v>
      </c>
      <c r="B42" s="32">
        <v>43370</v>
      </c>
      <c r="C42" s="21" t="s">
        <v>15</v>
      </c>
      <c r="D42" s="21" t="s">
        <v>211</v>
      </c>
      <c r="E42" s="32">
        <v>43370</v>
      </c>
      <c r="F42" s="33" t="s">
        <v>219</v>
      </c>
      <c r="G42" s="53" t="s">
        <v>484</v>
      </c>
      <c r="H42" s="62" t="s">
        <v>261</v>
      </c>
      <c r="I42" s="38" t="s">
        <v>318</v>
      </c>
      <c r="J42" s="33">
        <v>2</v>
      </c>
      <c r="K42" s="24" t="s">
        <v>39</v>
      </c>
      <c r="L42" s="33" t="s">
        <v>374</v>
      </c>
      <c r="M42" s="33" t="s">
        <v>426</v>
      </c>
      <c r="N42" s="34">
        <v>1</v>
      </c>
      <c r="O42" s="35">
        <v>43374</v>
      </c>
      <c r="P42" s="35">
        <v>43733</v>
      </c>
      <c r="Q42" s="43" t="s">
        <v>200</v>
      </c>
      <c r="R42" s="43" t="s">
        <v>47</v>
      </c>
      <c r="S42" s="63" t="s">
        <v>44</v>
      </c>
      <c r="T42" s="71">
        <v>43465</v>
      </c>
      <c r="U42" s="31" t="s">
        <v>531</v>
      </c>
      <c r="V42" s="49">
        <v>0</v>
      </c>
      <c r="W42" s="43" t="s">
        <v>517</v>
      </c>
      <c r="X42" s="117"/>
      <c r="Y42" s="61" t="s">
        <v>210</v>
      </c>
      <c r="Z42" s="95">
        <v>43646</v>
      </c>
      <c r="AA42" s="44" t="s">
        <v>651</v>
      </c>
      <c r="AB42" s="24">
        <v>2</v>
      </c>
      <c r="AC42" s="26">
        <f t="shared" ref="AC42:AC48" si="7">IF(AB42="","",IF(OR($J42=0,$J42="",Z42=""),"",AB42/$J42))</f>
        <v>1</v>
      </c>
      <c r="AD42" s="27">
        <f t="shared" ref="AD42:AD48" si="8">IF(OR($N42="",AC42=""),"",IF(OR($N42=0,AC42=0),0,IF((AC42*100%)/$N42&gt;100%,100%,(AC42*100%)/$N42)))</f>
        <v>1</v>
      </c>
      <c r="AE42" s="27" t="str">
        <f t="shared" si="3"/>
        <v>TERMINADA</v>
      </c>
      <c r="AF42" s="27" t="b">
        <f t="shared" si="4"/>
        <v>0</v>
      </c>
      <c r="AG42" s="28" t="str">
        <f t="shared" si="5"/>
        <v>TERMINADA</v>
      </c>
      <c r="AH42" s="31" t="s">
        <v>711</v>
      </c>
      <c r="AI42" s="61" t="s">
        <v>210</v>
      </c>
      <c r="AJ42" s="81" t="str">
        <f t="shared" si="6"/>
        <v>CUMPLIDA</v>
      </c>
      <c r="AK42" s="24" t="s">
        <v>653</v>
      </c>
      <c r="AL42" s="43" t="s">
        <v>148</v>
      </c>
      <c r="AM42" s="63"/>
    </row>
    <row r="43" spans="1:39" s="20" customFormat="1" ht="135" x14ac:dyDescent="0.25">
      <c r="A43" s="51">
        <v>38</v>
      </c>
      <c r="B43" s="32">
        <v>43370</v>
      </c>
      <c r="C43" s="21" t="s">
        <v>15</v>
      </c>
      <c r="D43" s="21" t="s">
        <v>211</v>
      </c>
      <c r="E43" s="32">
        <v>43370</v>
      </c>
      <c r="F43" s="33" t="s">
        <v>220</v>
      </c>
      <c r="G43" s="53" t="s">
        <v>485</v>
      </c>
      <c r="H43" s="62" t="s">
        <v>262</v>
      </c>
      <c r="I43" s="38" t="s">
        <v>319</v>
      </c>
      <c r="J43" s="33">
        <v>1</v>
      </c>
      <c r="K43" s="24" t="s">
        <v>39</v>
      </c>
      <c r="L43" s="33" t="s">
        <v>373</v>
      </c>
      <c r="M43" s="33" t="s">
        <v>427</v>
      </c>
      <c r="N43" s="34">
        <v>1</v>
      </c>
      <c r="O43" s="35">
        <v>43374</v>
      </c>
      <c r="P43" s="35">
        <v>43733</v>
      </c>
      <c r="Q43" s="43" t="s">
        <v>200</v>
      </c>
      <c r="R43" s="43" t="s">
        <v>47</v>
      </c>
      <c r="S43" s="63" t="s">
        <v>44</v>
      </c>
      <c r="T43" s="71">
        <v>43465</v>
      </c>
      <c r="U43" s="31" t="s">
        <v>531</v>
      </c>
      <c r="V43" s="49">
        <v>0</v>
      </c>
      <c r="W43" s="43" t="s">
        <v>517</v>
      </c>
      <c r="X43" s="117"/>
      <c r="Y43" s="61" t="s">
        <v>210</v>
      </c>
      <c r="Z43" s="95">
        <v>43646</v>
      </c>
      <c r="AA43" s="44" t="s">
        <v>654</v>
      </c>
      <c r="AB43" s="24">
        <v>1</v>
      </c>
      <c r="AC43" s="26">
        <f t="shared" si="7"/>
        <v>1</v>
      </c>
      <c r="AD43" s="27">
        <f t="shared" si="8"/>
        <v>1</v>
      </c>
      <c r="AE43" s="27" t="str">
        <f t="shared" si="3"/>
        <v>TERMINADA</v>
      </c>
      <c r="AF43" s="27" t="b">
        <f t="shared" si="4"/>
        <v>0</v>
      </c>
      <c r="AG43" s="28" t="str">
        <f t="shared" si="5"/>
        <v>TERMINADA</v>
      </c>
      <c r="AH43" s="31" t="s">
        <v>712</v>
      </c>
      <c r="AI43" s="61" t="s">
        <v>210</v>
      </c>
      <c r="AJ43" s="81" t="str">
        <f t="shared" si="6"/>
        <v>CUMPLIDA</v>
      </c>
      <c r="AK43" s="24" t="s">
        <v>673</v>
      </c>
      <c r="AL43" s="43" t="s">
        <v>148</v>
      </c>
      <c r="AM43" s="63"/>
    </row>
    <row r="44" spans="1:39" s="20" customFormat="1" ht="78.75" x14ac:dyDescent="0.25">
      <c r="A44" s="51">
        <v>39</v>
      </c>
      <c r="B44" s="32">
        <v>43370</v>
      </c>
      <c r="C44" s="21" t="s">
        <v>15</v>
      </c>
      <c r="D44" s="21" t="s">
        <v>211</v>
      </c>
      <c r="E44" s="32">
        <v>43370</v>
      </c>
      <c r="F44" s="33" t="s">
        <v>220</v>
      </c>
      <c r="G44" s="53" t="s">
        <v>485</v>
      </c>
      <c r="H44" s="62" t="s">
        <v>262</v>
      </c>
      <c r="I44" s="38" t="s">
        <v>320</v>
      </c>
      <c r="J44" s="33">
        <v>1</v>
      </c>
      <c r="K44" s="24" t="s">
        <v>39</v>
      </c>
      <c r="L44" s="33" t="s">
        <v>373</v>
      </c>
      <c r="M44" s="33" t="s">
        <v>428</v>
      </c>
      <c r="N44" s="34">
        <v>0.9</v>
      </c>
      <c r="O44" s="35">
        <v>43374</v>
      </c>
      <c r="P44" s="35">
        <v>43733</v>
      </c>
      <c r="Q44" s="43" t="s">
        <v>200</v>
      </c>
      <c r="R44" s="43" t="s">
        <v>47</v>
      </c>
      <c r="S44" s="63" t="s">
        <v>44</v>
      </c>
      <c r="T44" s="71">
        <v>43465</v>
      </c>
      <c r="U44" s="31" t="s">
        <v>531</v>
      </c>
      <c r="V44" s="49">
        <v>0</v>
      </c>
      <c r="W44" s="43" t="s">
        <v>517</v>
      </c>
      <c r="X44" s="117"/>
      <c r="Y44" s="61" t="s">
        <v>210</v>
      </c>
      <c r="Z44" s="95">
        <v>43646</v>
      </c>
      <c r="AA44" s="44" t="s">
        <v>588</v>
      </c>
      <c r="AB44" s="24">
        <v>0</v>
      </c>
      <c r="AC44" s="26">
        <f t="shared" si="7"/>
        <v>0</v>
      </c>
      <c r="AD44" s="27">
        <f t="shared" si="8"/>
        <v>0</v>
      </c>
      <c r="AE44" s="27" t="str">
        <f t="shared" si="3"/>
        <v>SIN INICIAR</v>
      </c>
      <c r="AF44" s="27" t="b">
        <f t="shared" si="4"/>
        <v>0</v>
      </c>
      <c r="AG44" s="28" t="str">
        <f t="shared" si="5"/>
        <v>SIN INICIAR</v>
      </c>
      <c r="AH44" s="120" t="s">
        <v>655</v>
      </c>
      <c r="AI44" s="61" t="s">
        <v>210</v>
      </c>
      <c r="AJ44" s="81" t="str">
        <f t="shared" si="6"/>
        <v>PENDIENTE</v>
      </c>
      <c r="AK44" s="24"/>
      <c r="AL44" s="43"/>
      <c r="AM44" s="63"/>
    </row>
    <row r="45" spans="1:39" s="20" customFormat="1" ht="112.5" x14ac:dyDescent="0.25">
      <c r="A45" s="51">
        <v>40</v>
      </c>
      <c r="B45" s="32">
        <v>43370</v>
      </c>
      <c r="C45" s="21" t="s">
        <v>15</v>
      </c>
      <c r="D45" s="21" t="s">
        <v>211</v>
      </c>
      <c r="E45" s="32">
        <v>43370</v>
      </c>
      <c r="F45" s="33" t="s">
        <v>220</v>
      </c>
      <c r="G45" s="53" t="s">
        <v>485</v>
      </c>
      <c r="H45" s="62" t="s">
        <v>262</v>
      </c>
      <c r="I45" s="38" t="s">
        <v>321</v>
      </c>
      <c r="J45" s="33">
        <v>1</v>
      </c>
      <c r="K45" s="24" t="s">
        <v>39</v>
      </c>
      <c r="L45" s="33" t="s">
        <v>373</v>
      </c>
      <c r="M45" s="33" t="s">
        <v>429</v>
      </c>
      <c r="N45" s="34">
        <v>0.7</v>
      </c>
      <c r="O45" s="35">
        <v>43374</v>
      </c>
      <c r="P45" s="35">
        <v>43733</v>
      </c>
      <c r="Q45" s="43" t="s">
        <v>200</v>
      </c>
      <c r="R45" s="43" t="s">
        <v>47</v>
      </c>
      <c r="S45" s="63" t="s">
        <v>44</v>
      </c>
      <c r="T45" s="71">
        <v>43465</v>
      </c>
      <c r="U45" s="31" t="s">
        <v>539</v>
      </c>
      <c r="V45" s="49">
        <v>0.71399999999999997</v>
      </c>
      <c r="W45" s="43" t="s">
        <v>516</v>
      </c>
      <c r="X45" s="117"/>
      <c r="Y45" s="61" t="s">
        <v>210</v>
      </c>
      <c r="Z45" s="95">
        <v>43646</v>
      </c>
      <c r="AA45" s="44" t="s">
        <v>588</v>
      </c>
      <c r="AB45" s="24">
        <v>0.5</v>
      </c>
      <c r="AC45" s="26">
        <f t="shared" si="7"/>
        <v>0.5</v>
      </c>
      <c r="AD45" s="27">
        <f t="shared" si="8"/>
        <v>0.7142857142857143</v>
      </c>
      <c r="AE45" s="27" t="str">
        <f t="shared" si="3"/>
        <v>EN PROCESO</v>
      </c>
      <c r="AF45" s="27" t="b">
        <f t="shared" si="4"/>
        <v>0</v>
      </c>
      <c r="AG45" s="28" t="str">
        <f t="shared" si="5"/>
        <v>EN PROCESO</v>
      </c>
      <c r="AH45" s="120" t="s">
        <v>700</v>
      </c>
      <c r="AI45" s="61" t="s">
        <v>210</v>
      </c>
      <c r="AJ45" s="81" t="str">
        <f t="shared" si="6"/>
        <v>PENDIENTE</v>
      </c>
      <c r="AK45" s="24"/>
      <c r="AL45" s="21"/>
      <c r="AM45" s="63"/>
    </row>
    <row r="46" spans="1:39" s="20" customFormat="1" ht="101.25" x14ac:dyDescent="0.25">
      <c r="A46" s="51">
        <v>41</v>
      </c>
      <c r="B46" s="32">
        <v>43370</v>
      </c>
      <c r="C46" s="21" t="s">
        <v>15</v>
      </c>
      <c r="D46" s="21" t="s">
        <v>211</v>
      </c>
      <c r="E46" s="32">
        <v>43370</v>
      </c>
      <c r="F46" s="33" t="s">
        <v>221</v>
      </c>
      <c r="G46" s="53" t="s">
        <v>486</v>
      </c>
      <c r="H46" s="62" t="s">
        <v>263</v>
      </c>
      <c r="I46" s="38" t="s">
        <v>298</v>
      </c>
      <c r="J46" s="33">
        <v>1</v>
      </c>
      <c r="K46" s="24" t="s">
        <v>39</v>
      </c>
      <c r="L46" s="33" t="s">
        <v>373</v>
      </c>
      <c r="M46" s="33" t="s">
        <v>411</v>
      </c>
      <c r="N46" s="34">
        <v>0.7</v>
      </c>
      <c r="O46" s="35">
        <v>43374</v>
      </c>
      <c r="P46" s="35">
        <v>43733</v>
      </c>
      <c r="Q46" s="43" t="s">
        <v>200</v>
      </c>
      <c r="R46" s="43" t="s">
        <v>47</v>
      </c>
      <c r="S46" s="63" t="s">
        <v>44</v>
      </c>
      <c r="T46" s="71">
        <v>43465</v>
      </c>
      <c r="U46" s="31" t="s">
        <v>531</v>
      </c>
      <c r="V46" s="49">
        <v>0</v>
      </c>
      <c r="W46" s="43" t="s">
        <v>517</v>
      </c>
      <c r="X46" s="117"/>
      <c r="Y46" s="61" t="s">
        <v>210</v>
      </c>
      <c r="Z46" s="95">
        <v>43646</v>
      </c>
      <c r="AA46" s="44" t="s">
        <v>588</v>
      </c>
      <c r="AB46" s="24">
        <v>0</v>
      </c>
      <c r="AC46" s="26">
        <f t="shared" si="7"/>
        <v>0</v>
      </c>
      <c r="AD46" s="27">
        <f t="shared" si="8"/>
        <v>0</v>
      </c>
      <c r="AE46" s="27" t="str">
        <f t="shared" si="3"/>
        <v>SIN INICIAR</v>
      </c>
      <c r="AF46" s="27" t="b">
        <f t="shared" si="4"/>
        <v>0</v>
      </c>
      <c r="AG46" s="28" t="str">
        <f t="shared" si="5"/>
        <v>SIN INICIAR</v>
      </c>
      <c r="AH46" s="120" t="s">
        <v>656</v>
      </c>
      <c r="AI46" s="61" t="s">
        <v>210</v>
      </c>
      <c r="AJ46" s="81" t="str">
        <f t="shared" si="6"/>
        <v>PENDIENTE</v>
      </c>
      <c r="AK46" s="43"/>
      <c r="AL46" s="43"/>
      <c r="AM46" s="63"/>
    </row>
    <row r="47" spans="1:39" s="20" customFormat="1" ht="146.25" x14ac:dyDescent="0.25">
      <c r="A47" s="51">
        <v>42</v>
      </c>
      <c r="B47" s="32">
        <v>43370</v>
      </c>
      <c r="C47" s="21" t="s">
        <v>15</v>
      </c>
      <c r="D47" s="21" t="s">
        <v>211</v>
      </c>
      <c r="E47" s="32">
        <v>43370</v>
      </c>
      <c r="F47" s="33" t="s">
        <v>221</v>
      </c>
      <c r="G47" s="53" t="s">
        <v>486</v>
      </c>
      <c r="H47" s="62" t="s">
        <v>263</v>
      </c>
      <c r="I47" s="38" t="s">
        <v>322</v>
      </c>
      <c r="J47" s="33">
        <v>2</v>
      </c>
      <c r="K47" s="24" t="s">
        <v>39</v>
      </c>
      <c r="L47" s="33" t="s">
        <v>374</v>
      </c>
      <c r="M47" s="33" t="s">
        <v>412</v>
      </c>
      <c r="N47" s="34">
        <v>1</v>
      </c>
      <c r="O47" s="35">
        <v>43374</v>
      </c>
      <c r="P47" s="35">
        <v>43733</v>
      </c>
      <c r="Q47" s="43" t="s">
        <v>200</v>
      </c>
      <c r="R47" s="43" t="s">
        <v>47</v>
      </c>
      <c r="S47" s="63" t="s">
        <v>44</v>
      </c>
      <c r="T47" s="71">
        <v>43465</v>
      </c>
      <c r="U47" s="31" t="s">
        <v>531</v>
      </c>
      <c r="V47" s="49">
        <v>0</v>
      </c>
      <c r="W47" s="43" t="s">
        <v>517</v>
      </c>
      <c r="X47" s="117"/>
      <c r="Y47" s="61" t="s">
        <v>210</v>
      </c>
      <c r="Z47" s="95">
        <v>43646</v>
      </c>
      <c r="AA47" s="44" t="s">
        <v>644</v>
      </c>
      <c r="AB47" s="24">
        <v>1</v>
      </c>
      <c r="AC47" s="26">
        <f t="shared" si="7"/>
        <v>0.5</v>
      </c>
      <c r="AD47" s="27">
        <f t="shared" si="8"/>
        <v>0.5</v>
      </c>
      <c r="AE47" s="27" t="str">
        <f t="shared" si="3"/>
        <v>EN PROCESO</v>
      </c>
      <c r="AF47" s="27" t="b">
        <f t="shared" si="4"/>
        <v>0</v>
      </c>
      <c r="AG47" s="28" t="str">
        <f t="shared" si="5"/>
        <v>EN PROCESO</v>
      </c>
      <c r="AH47" s="31" t="s">
        <v>672</v>
      </c>
      <c r="AI47" s="61" t="s">
        <v>210</v>
      </c>
      <c r="AJ47" s="81" t="str">
        <f t="shared" si="6"/>
        <v>PENDIENTE</v>
      </c>
      <c r="AK47" s="24"/>
      <c r="AL47" s="43"/>
      <c r="AM47" s="63"/>
    </row>
    <row r="48" spans="1:39" s="20" customFormat="1" ht="112.5" x14ac:dyDescent="0.25">
      <c r="A48" s="51">
        <v>43</v>
      </c>
      <c r="B48" s="32">
        <v>43370</v>
      </c>
      <c r="C48" s="21" t="s">
        <v>15</v>
      </c>
      <c r="D48" s="21" t="s">
        <v>211</v>
      </c>
      <c r="E48" s="32">
        <v>43370</v>
      </c>
      <c r="F48" s="33" t="s">
        <v>221</v>
      </c>
      <c r="G48" s="53" t="s">
        <v>486</v>
      </c>
      <c r="H48" s="62" t="s">
        <v>263</v>
      </c>
      <c r="I48" s="38" t="s">
        <v>302</v>
      </c>
      <c r="J48" s="33">
        <v>3</v>
      </c>
      <c r="K48" s="24" t="s">
        <v>39</v>
      </c>
      <c r="L48" s="33" t="s">
        <v>379</v>
      </c>
      <c r="M48" s="33" t="s">
        <v>415</v>
      </c>
      <c r="N48" s="34">
        <v>1</v>
      </c>
      <c r="O48" s="35">
        <v>43374</v>
      </c>
      <c r="P48" s="35">
        <v>43733</v>
      </c>
      <c r="Q48" s="43" t="s">
        <v>200</v>
      </c>
      <c r="R48" s="43" t="s">
        <v>47</v>
      </c>
      <c r="S48" s="63" t="s">
        <v>44</v>
      </c>
      <c r="T48" s="71">
        <v>43465</v>
      </c>
      <c r="U48" s="31" t="s">
        <v>531</v>
      </c>
      <c r="V48" s="49">
        <v>0</v>
      </c>
      <c r="W48" s="43" t="s">
        <v>517</v>
      </c>
      <c r="X48" s="117"/>
      <c r="Y48" s="61" t="s">
        <v>210</v>
      </c>
      <c r="Z48" s="95">
        <v>43646</v>
      </c>
      <c r="AA48" s="44" t="s">
        <v>636</v>
      </c>
      <c r="AB48" s="24">
        <v>0.5</v>
      </c>
      <c r="AC48" s="26">
        <f t="shared" si="7"/>
        <v>0.16666666666666666</v>
      </c>
      <c r="AD48" s="27">
        <f t="shared" si="8"/>
        <v>0.16666666666666666</v>
      </c>
      <c r="AE48" s="27" t="str">
        <f t="shared" si="3"/>
        <v>EN PROCESO</v>
      </c>
      <c r="AF48" s="27" t="b">
        <f t="shared" si="4"/>
        <v>0</v>
      </c>
      <c r="AG48" s="28" t="str">
        <f t="shared" si="5"/>
        <v>EN PROCESO</v>
      </c>
      <c r="AH48" s="31" t="s">
        <v>685</v>
      </c>
      <c r="AI48" s="61" t="s">
        <v>210</v>
      </c>
      <c r="AJ48" s="81" t="str">
        <f t="shared" si="6"/>
        <v>PENDIENTE</v>
      </c>
      <c r="AK48" s="43"/>
      <c r="AL48" s="43"/>
      <c r="AM48" s="63"/>
    </row>
    <row r="49" spans="1:39" s="20" customFormat="1" ht="90" x14ac:dyDescent="0.25">
      <c r="A49" s="51">
        <v>44</v>
      </c>
      <c r="B49" s="32">
        <v>43370</v>
      </c>
      <c r="C49" s="21" t="s">
        <v>15</v>
      </c>
      <c r="D49" s="21" t="s">
        <v>211</v>
      </c>
      <c r="E49" s="32">
        <v>43370</v>
      </c>
      <c r="F49" s="33" t="s">
        <v>221</v>
      </c>
      <c r="G49" s="53" t="s">
        <v>486</v>
      </c>
      <c r="H49" s="62" t="s">
        <v>263</v>
      </c>
      <c r="I49" s="38" t="s">
        <v>300</v>
      </c>
      <c r="J49" s="33">
        <v>1</v>
      </c>
      <c r="K49" s="24" t="s">
        <v>39</v>
      </c>
      <c r="L49" s="33" t="s">
        <v>375</v>
      </c>
      <c r="M49" s="33" t="s">
        <v>413</v>
      </c>
      <c r="N49" s="34">
        <v>1</v>
      </c>
      <c r="O49" s="35">
        <v>43374</v>
      </c>
      <c r="P49" s="35">
        <v>43733</v>
      </c>
      <c r="Q49" s="21" t="s">
        <v>460</v>
      </c>
      <c r="R49" s="21" t="s">
        <v>470</v>
      </c>
      <c r="S49" s="54" t="s">
        <v>470</v>
      </c>
      <c r="T49" s="71">
        <v>43465</v>
      </c>
      <c r="U49" s="31" t="s">
        <v>532</v>
      </c>
      <c r="V49" s="49">
        <v>0</v>
      </c>
      <c r="W49" s="43" t="s">
        <v>517</v>
      </c>
      <c r="X49" s="117"/>
      <c r="Y49" s="61" t="s">
        <v>210</v>
      </c>
      <c r="Z49" s="95">
        <v>43646</v>
      </c>
      <c r="AA49" s="45" t="s">
        <v>619</v>
      </c>
      <c r="AB49" s="24">
        <v>0.5</v>
      </c>
      <c r="AC49" s="26">
        <f t="shared" si="1"/>
        <v>0.5</v>
      </c>
      <c r="AD49" s="27">
        <f t="shared" si="2"/>
        <v>0.5</v>
      </c>
      <c r="AE49" s="27" t="str">
        <f t="shared" si="3"/>
        <v>EN PROCESO</v>
      </c>
      <c r="AF49" s="27" t="b">
        <f t="shared" si="4"/>
        <v>0</v>
      </c>
      <c r="AG49" s="28" t="str">
        <f t="shared" si="5"/>
        <v>EN PROCESO</v>
      </c>
      <c r="AH49" s="30" t="s">
        <v>592</v>
      </c>
      <c r="AI49" s="61" t="s">
        <v>210</v>
      </c>
      <c r="AJ49" s="81" t="str">
        <f t="shared" si="6"/>
        <v>PENDIENTE</v>
      </c>
      <c r="AK49" s="43"/>
      <c r="AL49" s="43"/>
      <c r="AM49" s="63"/>
    </row>
    <row r="50" spans="1:39" s="20" customFormat="1" ht="180" x14ac:dyDescent="0.25">
      <c r="A50" s="51">
        <v>45</v>
      </c>
      <c r="B50" s="32">
        <v>43370</v>
      </c>
      <c r="C50" s="21" t="s">
        <v>15</v>
      </c>
      <c r="D50" s="21" t="s">
        <v>211</v>
      </c>
      <c r="E50" s="32">
        <v>43370</v>
      </c>
      <c r="F50" s="33" t="s">
        <v>222</v>
      </c>
      <c r="G50" s="53" t="s">
        <v>518</v>
      </c>
      <c r="H50" s="62" t="s">
        <v>264</v>
      </c>
      <c r="I50" s="38" t="s">
        <v>323</v>
      </c>
      <c r="J50" s="33">
        <v>3</v>
      </c>
      <c r="K50" s="24" t="s">
        <v>39</v>
      </c>
      <c r="L50" s="33" t="s">
        <v>379</v>
      </c>
      <c r="M50" s="33" t="s">
        <v>430</v>
      </c>
      <c r="N50" s="34">
        <v>1</v>
      </c>
      <c r="O50" s="35">
        <v>43374</v>
      </c>
      <c r="P50" s="35">
        <v>43733</v>
      </c>
      <c r="Q50" s="43" t="s">
        <v>200</v>
      </c>
      <c r="R50" s="43" t="s">
        <v>47</v>
      </c>
      <c r="S50" s="63" t="s">
        <v>44</v>
      </c>
      <c r="T50" s="71">
        <v>43465</v>
      </c>
      <c r="U50" s="31" t="s">
        <v>531</v>
      </c>
      <c r="V50" s="49">
        <v>0</v>
      </c>
      <c r="W50" s="43" t="s">
        <v>517</v>
      </c>
      <c r="X50" s="117"/>
      <c r="Y50" s="61" t="s">
        <v>210</v>
      </c>
      <c r="Z50" s="95">
        <v>43646</v>
      </c>
      <c r="AA50" s="44" t="s">
        <v>657</v>
      </c>
      <c r="AB50" s="24">
        <v>2</v>
      </c>
      <c r="AC50" s="26">
        <f>IF(AB50="","",IF(OR($J50=0,$J50="",Z50=""),"",AB50/$J50))</f>
        <v>0.66666666666666663</v>
      </c>
      <c r="AD50" s="27">
        <f>IF(OR($N50="",AC50=""),"",IF(OR($N50=0,AC50=0),0,IF((AC50*100%)/$N50&gt;100%,100%,(AC50*100%)/$N50)))</f>
        <v>0.66666666666666663</v>
      </c>
      <c r="AE50" s="27" t="str">
        <f t="shared" si="3"/>
        <v>EN PROCESO</v>
      </c>
      <c r="AF50" s="27" t="b">
        <f t="shared" si="4"/>
        <v>0</v>
      </c>
      <c r="AG50" s="28" t="str">
        <f t="shared" si="5"/>
        <v>EN PROCESO</v>
      </c>
      <c r="AH50" s="31" t="s">
        <v>713</v>
      </c>
      <c r="AI50" s="61" t="s">
        <v>210</v>
      </c>
      <c r="AJ50" s="81" t="str">
        <f t="shared" si="6"/>
        <v>PENDIENTE</v>
      </c>
      <c r="AK50" s="24"/>
      <c r="AL50" s="43"/>
      <c r="AM50" s="63"/>
    </row>
    <row r="51" spans="1:39" s="20" customFormat="1" ht="90" x14ac:dyDescent="0.25">
      <c r="A51" s="51">
        <v>46</v>
      </c>
      <c r="B51" s="32">
        <v>43370</v>
      </c>
      <c r="C51" s="21" t="s">
        <v>15</v>
      </c>
      <c r="D51" s="21" t="s">
        <v>211</v>
      </c>
      <c r="E51" s="32">
        <v>43370</v>
      </c>
      <c r="F51" s="33" t="s">
        <v>223</v>
      </c>
      <c r="G51" s="53" t="s">
        <v>487</v>
      </c>
      <c r="H51" s="62" t="s">
        <v>265</v>
      </c>
      <c r="I51" s="38" t="s">
        <v>324</v>
      </c>
      <c r="J51" s="33">
        <v>1</v>
      </c>
      <c r="K51" s="24" t="s">
        <v>39</v>
      </c>
      <c r="L51" s="33" t="s">
        <v>373</v>
      </c>
      <c r="M51" s="33" t="s">
        <v>431</v>
      </c>
      <c r="N51" s="34">
        <v>0.9</v>
      </c>
      <c r="O51" s="35">
        <v>43374</v>
      </c>
      <c r="P51" s="35">
        <v>43733</v>
      </c>
      <c r="Q51" s="43" t="s">
        <v>200</v>
      </c>
      <c r="R51" s="43" t="s">
        <v>47</v>
      </c>
      <c r="S51" s="63" t="s">
        <v>44</v>
      </c>
      <c r="T51" s="71">
        <v>43465</v>
      </c>
      <c r="U51" s="31" t="s">
        <v>531</v>
      </c>
      <c r="V51" s="49">
        <v>0</v>
      </c>
      <c r="W51" s="43" t="s">
        <v>517</v>
      </c>
      <c r="X51" s="117"/>
      <c r="Y51" s="61" t="s">
        <v>210</v>
      </c>
      <c r="Z51" s="95">
        <v>43646</v>
      </c>
      <c r="AA51" s="44" t="s">
        <v>588</v>
      </c>
      <c r="AB51" s="24">
        <v>0</v>
      </c>
      <c r="AC51" s="26">
        <f>IF(AB51="","",IF(OR($J51=0,$J51="",Z51=""),"",AB51/$J51))</f>
        <v>0</v>
      </c>
      <c r="AD51" s="27">
        <f>IF(OR($N51="",AC51=""),"",IF(OR($N51=0,AC51=0),0,IF((AC51*100%)/$N51&gt;100%,100%,(AC51*100%)/$N51)))</f>
        <v>0</v>
      </c>
      <c r="AE51" s="27" t="str">
        <f t="shared" si="3"/>
        <v>SIN INICIAR</v>
      </c>
      <c r="AF51" s="27" t="b">
        <f t="shared" si="4"/>
        <v>0</v>
      </c>
      <c r="AG51" s="28" t="str">
        <f t="shared" si="5"/>
        <v>SIN INICIAR</v>
      </c>
      <c r="AH51" s="120" t="s">
        <v>658</v>
      </c>
      <c r="AI51" s="61" t="s">
        <v>210</v>
      </c>
      <c r="AJ51" s="81" t="str">
        <f t="shared" si="6"/>
        <v>PENDIENTE</v>
      </c>
      <c r="AK51" s="24"/>
      <c r="AL51" s="43"/>
      <c r="AM51" s="63"/>
    </row>
    <row r="52" spans="1:39" s="20" customFormat="1" ht="112.5" x14ac:dyDescent="0.25">
      <c r="A52" s="51">
        <v>47</v>
      </c>
      <c r="B52" s="32">
        <v>43370</v>
      </c>
      <c r="C52" s="21" t="s">
        <v>15</v>
      </c>
      <c r="D52" s="21" t="s">
        <v>211</v>
      </c>
      <c r="E52" s="32">
        <v>43370</v>
      </c>
      <c r="F52" s="33" t="s">
        <v>223</v>
      </c>
      <c r="G52" s="53" t="s">
        <v>487</v>
      </c>
      <c r="H52" s="62" t="s">
        <v>266</v>
      </c>
      <c r="I52" s="38" t="s">
        <v>325</v>
      </c>
      <c r="J52" s="33">
        <v>1</v>
      </c>
      <c r="K52" s="24" t="s">
        <v>39</v>
      </c>
      <c r="L52" s="33" t="s">
        <v>373</v>
      </c>
      <c r="M52" s="33" t="s">
        <v>432</v>
      </c>
      <c r="N52" s="34">
        <v>1</v>
      </c>
      <c r="O52" s="35">
        <v>43374</v>
      </c>
      <c r="P52" s="35">
        <v>43733</v>
      </c>
      <c r="Q52" s="43" t="s">
        <v>200</v>
      </c>
      <c r="R52" s="43" t="s">
        <v>47</v>
      </c>
      <c r="S52" s="63" t="s">
        <v>44</v>
      </c>
      <c r="T52" s="71">
        <v>43465</v>
      </c>
      <c r="U52" s="31" t="s">
        <v>531</v>
      </c>
      <c r="V52" s="49">
        <v>0</v>
      </c>
      <c r="W52" s="43" t="s">
        <v>517</v>
      </c>
      <c r="X52" s="117"/>
      <c r="Y52" s="61" t="s">
        <v>210</v>
      </c>
      <c r="Z52" s="95">
        <v>43646</v>
      </c>
      <c r="AA52" s="44" t="s">
        <v>659</v>
      </c>
      <c r="AB52" s="24">
        <v>1</v>
      </c>
      <c r="AC52" s="26">
        <f>IF(AB52="","",IF(OR($J52=0,$J52="",Z52=""),"",AB52/$J52))</f>
        <v>1</v>
      </c>
      <c r="AD52" s="27">
        <f>IF(OR($N52="",AC52=""),"",IF(OR($N52=0,AC52=0),0,IF((AC52*100%)/$N52&gt;100%,100%,(AC52*100%)/$N52)))</f>
        <v>1</v>
      </c>
      <c r="AE52" s="27" t="str">
        <f t="shared" si="3"/>
        <v>TERMINADA</v>
      </c>
      <c r="AF52" s="27" t="b">
        <f t="shared" si="4"/>
        <v>0</v>
      </c>
      <c r="AG52" s="28" t="str">
        <f t="shared" si="5"/>
        <v>TERMINADA</v>
      </c>
      <c r="AH52" s="31" t="s">
        <v>714</v>
      </c>
      <c r="AI52" s="61" t="s">
        <v>210</v>
      </c>
      <c r="AJ52" s="81" t="str">
        <f t="shared" si="6"/>
        <v>CUMPLIDA</v>
      </c>
      <c r="AK52" s="21" t="s">
        <v>670</v>
      </c>
      <c r="AL52" s="43" t="s">
        <v>149</v>
      </c>
      <c r="AM52" s="63"/>
    </row>
    <row r="53" spans="1:39" s="20" customFormat="1" ht="135" x14ac:dyDescent="0.25">
      <c r="A53" s="51">
        <v>48</v>
      </c>
      <c r="B53" s="32">
        <v>43370</v>
      </c>
      <c r="C53" s="21" t="s">
        <v>15</v>
      </c>
      <c r="D53" s="21" t="s">
        <v>211</v>
      </c>
      <c r="E53" s="32">
        <v>43370</v>
      </c>
      <c r="F53" s="33" t="s">
        <v>224</v>
      </c>
      <c r="G53" s="53" t="s">
        <v>488</v>
      </c>
      <c r="H53" s="62" t="s">
        <v>267</v>
      </c>
      <c r="I53" s="38" t="s">
        <v>326</v>
      </c>
      <c r="J53" s="33">
        <v>2</v>
      </c>
      <c r="K53" s="24" t="s">
        <v>39</v>
      </c>
      <c r="L53" s="33" t="s">
        <v>380</v>
      </c>
      <c r="M53" s="33" t="s">
        <v>433</v>
      </c>
      <c r="N53" s="34">
        <v>1</v>
      </c>
      <c r="O53" s="35">
        <v>43374</v>
      </c>
      <c r="P53" s="35">
        <v>43733</v>
      </c>
      <c r="Q53" s="21" t="s">
        <v>203</v>
      </c>
      <c r="R53" s="21" t="s">
        <v>471</v>
      </c>
      <c r="S53" s="54" t="s">
        <v>471</v>
      </c>
      <c r="T53" s="71">
        <v>43465</v>
      </c>
      <c r="U53" s="31" t="s">
        <v>540</v>
      </c>
      <c r="V53" s="49">
        <v>0.25</v>
      </c>
      <c r="W53" s="43" t="s">
        <v>516</v>
      </c>
      <c r="X53" s="117"/>
      <c r="Y53" s="61" t="s">
        <v>210</v>
      </c>
      <c r="Z53" s="95">
        <v>43646</v>
      </c>
      <c r="AA53" s="44" t="s">
        <v>621</v>
      </c>
      <c r="AB53" s="24">
        <v>2</v>
      </c>
      <c r="AC53" s="26">
        <f t="shared" si="1"/>
        <v>1</v>
      </c>
      <c r="AD53" s="27">
        <f t="shared" si="2"/>
        <v>1</v>
      </c>
      <c r="AE53" s="27" t="str">
        <f t="shared" si="3"/>
        <v>TERMINADA</v>
      </c>
      <c r="AF53" s="27" t="b">
        <f t="shared" si="4"/>
        <v>0</v>
      </c>
      <c r="AG53" s="28" t="str">
        <f t="shared" si="5"/>
        <v>TERMINADA</v>
      </c>
      <c r="AH53" s="30" t="s">
        <v>715</v>
      </c>
      <c r="AI53" s="61" t="s">
        <v>210</v>
      </c>
      <c r="AJ53" s="81" t="str">
        <f t="shared" si="6"/>
        <v>CUMPLIDA</v>
      </c>
      <c r="AK53" s="21" t="s">
        <v>579</v>
      </c>
      <c r="AL53" s="21" t="s">
        <v>149</v>
      </c>
      <c r="AM53" s="63"/>
    </row>
    <row r="54" spans="1:39" s="20" customFormat="1" ht="90" x14ac:dyDescent="0.25">
      <c r="A54" s="51">
        <v>49</v>
      </c>
      <c r="B54" s="32">
        <v>43370</v>
      </c>
      <c r="C54" s="21" t="s">
        <v>15</v>
      </c>
      <c r="D54" s="21" t="s">
        <v>211</v>
      </c>
      <c r="E54" s="32">
        <v>43370</v>
      </c>
      <c r="F54" s="33" t="s">
        <v>224</v>
      </c>
      <c r="G54" s="53" t="s">
        <v>488</v>
      </c>
      <c r="H54" s="62" t="s">
        <v>268</v>
      </c>
      <c r="I54" s="38" t="s">
        <v>327</v>
      </c>
      <c r="J54" s="33">
        <v>1</v>
      </c>
      <c r="K54" s="24" t="s">
        <v>39</v>
      </c>
      <c r="L54" s="33" t="s">
        <v>381</v>
      </c>
      <c r="M54" s="33" t="s">
        <v>434</v>
      </c>
      <c r="N54" s="34">
        <v>1</v>
      </c>
      <c r="O54" s="35">
        <v>43374</v>
      </c>
      <c r="P54" s="35">
        <v>43733</v>
      </c>
      <c r="Q54" s="43" t="s">
        <v>461</v>
      </c>
      <c r="R54" s="21" t="s">
        <v>472</v>
      </c>
      <c r="S54" s="54" t="s">
        <v>472</v>
      </c>
      <c r="T54" s="71">
        <v>43465</v>
      </c>
      <c r="U54" s="31" t="s">
        <v>541</v>
      </c>
      <c r="V54" s="49">
        <v>1</v>
      </c>
      <c r="W54" s="43" t="s">
        <v>515</v>
      </c>
      <c r="X54" s="117" t="s">
        <v>148</v>
      </c>
      <c r="Y54" s="61" t="s">
        <v>210</v>
      </c>
      <c r="Z54" s="95">
        <v>43646</v>
      </c>
      <c r="AA54" s="45" t="s">
        <v>588</v>
      </c>
      <c r="AB54" s="24">
        <v>1</v>
      </c>
      <c r="AC54" s="26">
        <f t="shared" si="1"/>
        <v>1</v>
      </c>
      <c r="AD54" s="27">
        <f t="shared" si="2"/>
        <v>1</v>
      </c>
      <c r="AE54" s="27" t="str">
        <f t="shared" si="3"/>
        <v>TERMINADA</v>
      </c>
      <c r="AF54" s="27" t="b">
        <f t="shared" si="4"/>
        <v>0</v>
      </c>
      <c r="AG54" s="28" t="str">
        <f t="shared" si="5"/>
        <v>TERMINADA</v>
      </c>
      <c r="AH54" s="31" t="s">
        <v>665</v>
      </c>
      <c r="AI54" s="61" t="s">
        <v>210</v>
      </c>
      <c r="AJ54" s="81" t="str">
        <f t="shared" si="6"/>
        <v>CUMPLIDA</v>
      </c>
      <c r="AK54" s="24" t="s">
        <v>671</v>
      </c>
      <c r="AL54" s="21" t="s">
        <v>148</v>
      </c>
      <c r="AM54" s="63"/>
    </row>
    <row r="55" spans="1:39" s="20" customFormat="1" ht="123.75" x14ac:dyDescent="0.25">
      <c r="A55" s="51">
        <v>50</v>
      </c>
      <c r="B55" s="32">
        <v>43370</v>
      </c>
      <c r="C55" s="21" t="s">
        <v>15</v>
      </c>
      <c r="D55" s="21" t="s">
        <v>211</v>
      </c>
      <c r="E55" s="32">
        <v>43370</v>
      </c>
      <c r="F55" s="33" t="s">
        <v>224</v>
      </c>
      <c r="G55" s="53" t="s">
        <v>488</v>
      </c>
      <c r="H55" s="62" t="s">
        <v>269</v>
      </c>
      <c r="I55" s="38" t="s">
        <v>328</v>
      </c>
      <c r="J55" s="33">
        <v>1</v>
      </c>
      <c r="K55" s="24" t="s">
        <v>39</v>
      </c>
      <c r="L55" s="33" t="s">
        <v>382</v>
      </c>
      <c r="M55" s="33" t="s">
        <v>435</v>
      </c>
      <c r="N55" s="34">
        <v>0.9</v>
      </c>
      <c r="O55" s="35">
        <v>43374</v>
      </c>
      <c r="P55" s="35">
        <v>43733</v>
      </c>
      <c r="Q55" s="43" t="s">
        <v>461</v>
      </c>
      <c r="R55" s="21" t="s">
        <v>472</v>
      </c>
      <c r="S55" s="54" t="s">
        <v>472</v>
      </c>
      <c r="T55" s="71">
        <v>43465</v>
      </c>
      <c r="U55" s="31" t="s">
        <v>542</v>
      </c>
      <c r="V55" s="49">
        <v>0</v>
      </c>
      <c r="W55" s="43" t="s">
        <v>517</v>
      </c>
      <c r="X55" s="117"/>
      <c r="Y55" s="61" t="s">
        <v>210</v>
      </c>
      <c r="Z55" s="95">
        <v>43646</v>
      </c>
      <c r="AA55" s="45" t="s">
        <v>594</v>
      </c>
      <c r="AB55" s="24">
        <v>0</v>
      </c>
      <c r="AC55" s="26">
        <f t="shared" si="1"/>
        <v>0</v>
      </c>
      <c r="AD55" s="27">
        <f t="shared" si="2"/>
        <v>0</v>
      </c>
      <c r="AE55" s="27" t="str">
        <f t="shared" si="3"/>
        <v>SIN INICIAR</v>
      </c>
      <c r="AF55" s="27" t="b">
        <f t="shared" si="4"/>
        <v>0</v>
      </c>
      <c r="AG55" s="28" t="str">
        <f t="shared" si="5"/>
        <v>SIN INICIAR</v>
      </c>
      <c r="AH55" s="122" t="s">
        <v>597</v>
      </c>
      <c r="AI55" s="61" t="s">
        <v>210</v>
      </c>
      <c r="AJ55" s="81" t="str">
        <f t="shared" si="6"/>
        <v>PENDIENTE</v>
      </c>
      <c r="AK55" s="43"/>
      <c r="AL55" s="21"/>
      <c r="AM55" s="63"/>
    </row>
    <row r="56" spans="1:39" s="20" customFormat="1" ht="191.25" x14ac:dyDescent="0.25">
      <c r="A56" s="51">
        <v>51</v>
      </c>
      <c r="B56" s="32">
        <v>43370</v>
      </c>
      <c r="C56" s="21" t="s">
        <v>15</v>
      </c>
      <c r="D56" s="21" t="s">
        <v>211</v>
      </c>
      <c r="E56" s="32">
        <v>43370</v>
      </c>
      <c r="F56" s="33" t="s">
        <v>225</v>
      </c>
      <c r="G56" s="54" t="s">
        <v>489</v>
      </c>
      <c r="H56" s="62" t="s">
        <v>270</v>
      </c>
      <c r="I56" s="38" t="s">
        <v>329</v>
      </c>
      <c r="J56" s="33">
        <v>2</v>
      </c>
      <c r="K56" s="24" t="s">
        <v>39</v>
      </c>
      <c r="L56" s="33" t="s">
        <v>374</v>
      </c>
      <c r="M56" s="33" t="s">
        <v>412</v>
      </c>
      <c r="N56" s="34">
        <v>1</v>
      </c>
      <c r="O56" s="35">
        <v>43374</v>
      </c>
      <c r="P56" s="35">
        <v>43733</v>
      </c>
      <c r="Q56" s="43" t="s">
        <v>200</v>
      </c>
      <c r="R56" s="43" t="s">
        <v>47</v>
      </c>
      <c r="S56" s="63" t="s">
        <v>44</v>
      </c>
      <c r="T56" s="71">
        <v>43465</v>
      </c>
      <c r="U56" s="31" t="s">
        <v>531</v>
      </c>
      <c r="V56" s="49">
        <v>0</v>
      </c>
      <c r="W56" s="43" t="s">
        <v>517</v>
      </c>
      <c r="X56" s="117"/>
      <c r="Y56" s="61" t="s">
        <v>210</v>
      </c>
      <c r="Z56" s="95">
        <v>43646</v>
      </c>
      <c r="AA56" s="44" t="s">
        <v>644</v>
      </c>
      <c r="AB56" s="24">
        <v>1</v>
      </c>
      <c r="AC56" s="26">
        <f>IF(AB56="","",IF(OR($J56=0,$J56="",Z56=""),"",AB56/$J56))</f>
        <v>0.5</v>
      </c>
      <c r="AD56" s="27">
        <f>IF(OR($N56="",AC56=""),"",IF(OR($N56=0,AC56=0),0,IF((AC56*100%)/$N56&gt;100%,100%,(AC56*100%)/$N56)))</f>
        <v>0.5</v>
      </c>
      <c r="AE56" s="27" t="str">
        <f t="shared" si="3"/>
        <v>EN PROCESO</v>
      </c>
      <c r="AF56" s="27" t="b">
        <f t="shared" si="4"/>
        <v>0</v>
      </c>
      <c r="AG56" s="28" t="str">
        <f t="shared" si="5"/>
        <v>EN PROCESO</v>
      </c>
      <c r="AH56" s="31" t="s">
        <v>686</v>
      </c>
      <c r="AI56" s="61" t="s">
        <v>210</v>
      </c>
      <c r="AJ56" s="81" t="str">
        <f t="shared" si="6"/>
        <v>PENDIENTE</v>
      </c>
      <c r="AK56" s="24"/>
      <c r="AL56" s="43"/>
      <c r="AM56" s="63"/>
    </row>
    <row r="57" spans="1:39" s="20" customFormat="1" ht="123.75" x14ac:dyDescent="0.25">
      <c r="A57" s="51">
        <v>52</v>
      </c>
      <c r="B57" s="32">
        <v>43370</v>
      </c>
      <c r="C57" s="21" t="s">
        <v>15</v>
      </c>
      <c r="D57" s="21" t="s">
        <v>211</v>
      </c>
      <c r="E57" s="32">
        <v>43370</v>
      </c>
      <c r="F57" s="33" t="s">
        <v>225</v>
      </c>
      <c r="G57" s="54" t="s">
        <v>489</v>
      </c>
      <c r="H57" s="62" t="s">
        <v>271</v>
      </c>
      <c r="I57" s="38" t="s">
        <v>330</v>
      </c>
      <c r="J57" s="33">
        <v>1</v>
      </c>
      <c r="K57" s="24" t="s">
        <v>39</v>
      </c>
      <c r="L57" s="33" t="s">
        <v>383</v>
      </c>
      <c r="M57" s="33" t="s">
        <v>436</v>
      </c>
      <c r="N57" s="34">
        <v>0.9</v>
      </c>
      <c r="O57" s="35">
        <v>43374</v>
      </c>
      <c r="P57" s="35">
        <v>43733</v>
      </c>
      <c r="Q57" s="43" t="s">
        <v>461</v>
      </c>
      <c r="R57" s="21" t="s">
        <v>472</v>
      </c>
      <c r="S57" s="54" t="s">
        <v>472</v>
      </c>
      <c r="T57" s="71">
        <v>43465</v>
      </c>
      <c r="U57" s="31" t="s">
        <v>543</v>
      </c>
      <c r="V57" s="49">
        <v>0.55600000000000005</v>
      </c>
      <c r="W57" s="43" t="s">
        <v>516</v>
      </c>
      <c r="X57" s="117"/>
      <c r="Y57" s="61" t="s">
        <v>210</v>
      </c>
      <c r="Z57" s="95">
        <v>43646</v>
      </c>
      <c r="AA57" s="45" t="s">
        <v>588</v>
      </c>
      <c r="AB57" s="24">
        <v>0.5</v>
      </c>
      <c r="AC57" s="26">
        <f t="shared" si="1"/>
        <v>0.5</v>
      </c>
      <c r="AD57" s="27">
        <f t="shared" si="2"/>
        <v>0.55555555555555558</v>
      </c>
      <c r="AE57" s="27" t="str">
        <f t="shared" si="3"/>
        <v>EN PROCESO</v>
      </c>
      <c r="AF57" s="27" t="b">
        <f t="shared" si="4"/>
        <v>0</v>
      </c>
      <c r="AG57" s="28" t="str">
        <f t="shared" si="5"/>
        <v>EN PROCESO</v>
      </c>
      <c r="AH57" s="30" t="s">
        <v>595</v>
      </c>
      <c r="AI57" s="61" t="s">
        <v>210</v>
      </c>
      <c r="AJ57" s="81" t="str">
        <f t="shared" si="6"/>
        <v>PENDIENTE</v>
      </c>
      <c r="AK57" s="43"/>
      <c r="AL57" s="21"/>
      <c r="AM57" s="63"/>
    </row>
    <row r="58" spans="1:39" s="20" customFormat="1" ht="191.25" x14ac:dyDescent="0.25">
      <c r="A58" s="51">
        <v>53</v>
      </c>
      <c r="B58" s="32">
        <v>43370</v>
      </c>
      <c r="C58" s="21" t="s">
        <v>15</v>
      </c>
      <c r="D58" s="21" t="s">
        <v>211</v>
      </c>
      <c r="E58" s="32">
        <v>43370</v>
      </c>
      <c r="F58" s="33" t="s">
        <v>226</v>
      </c>
      <c r="G58" s="54" t="s">
        <v>490</v>
      </c>
      <c r="H58" s="62" t="s">
        <v>270</v>
      </c>
      <c r="I58" s="38" t="s">
        <v>329</v>
      </c>
      <c r="J58" s="33">
        <v>2</v>
      </c>
      <c r="K58" s="24" t="s">
        <v>39</v>
      </c>
      <c r="L58" s="33" t="s">
        <v>374</v>
      </c>
      <c r="M58" s="33" t="s">
        <v>412</v>
      </c>
      <c r="N58" s="34">
        <v>1</v>
      </c>
      <c r="O58" s="35">
        <v>43374</v>
      </c>
      <c r="P58" s="35">
        <v>43733</v>
      </c>
      <c r="Q58" s="43" t="s">
        <v>200</v>
      </c>
      <c r="R58" s="43" t="s">
        <v>47</v>
      </c>
      <c r="S58" s="63" t="s">
        <v>44</v>
      </c>
      <c r="T58" s="71">
        <v>43465</v>
      </c>
      <c r="U58" s="31" t="s">
        <v>531</v>
      </c>
      <c r="V58" s="49">
        <v>0</v>
      </c>
      <c r="W58" s="43" t="s">
        <v>517</v>
      </c>
      <c r="X58" s="117"/>
      <c r="Y58" s="61" t="s">
        <v>210</v>
      </c>
      <c r="Z58" s="95">
        <v>43646</v>
      </c>
      <c r="AA58" s="44" t="s">
        <v>644</v>
      </c>
      <c r="AB58" s="24">
        <v>1</v>
      </c>
      <c r="AC58" s="26">
        <f>IF(AB58="","",IF(OR($J58=0,$J58="",Z58=""),"",AB58/$J58))</f>
        <v>0.5</v>
      </c>
      <c r="AD58" s="27">
        <f>IF(OR($N58="",AC58=""),"",IF(OR($N58=0,AC58=0),0,IF((AC58*100%)/$N58&gt;100%,100%,(AC58*100%)/$N58)))</f>
        <v>0.5</v>
      </c>
      <c r="AE58" s="27" t="str">
        <f t="shared" si="3"/>
        <v>EN PROCESO</v>
      </c>
      <c r="AF58" s="27" t="b">
        <f t="shared" si="4"/>
        <v>0</v>
      </c>
      <c r="AG58" s="28" t="str">
        <f t="shared" si="5"/>
        <v>EN PROCESO</v>
      </c>
      <c r="AH58" s="31" t="s">
        <v>686</v>
      </c>
      <c r="AI58" s="61" t="s">
        <v>210</v>
      </c>
      <c r="AJ58" s="81" t="str">
        <f t="shared" si="6"/>
        <v>PENDIENTE</v>
      </c>
      <c r="AK58" s="24"/>
      <c r="AL58" s="43"/>
      <c r="AM58" s="63"/>
    </row>
    <row r="59" spans="1:39" s="20" customFormat="1" ht="135" x14ac:dyDescent="0.25">
      <c r="A59" s="51">
        <v>54</v>
      </c>
      <c r="B59" s="32">
        <v>43370</v>
      </c>
      <c r="C59" s="21" t="s">
        <v>15</v>
      </c>
      <c r="D59" s="21" t="s">
        <v>211</v>
      </c>
      <c r="E59" s="32">
        <v>43370</v>
      </c>
      <c r="F59" s="33" t="s">
        <v>226</v>
      </c>
      <c r="G59" s="54" t="s">
        <v>490</v>
      </c>
      <c r="H59" s="62" t="s">
        <v>272</v>
      </c>
      <c r="I59" s="38" t="s">
        <v>331</v>
      </c>
      <c r="J59" s="33">
        <v>1</v>
      </c>
      <c r="K59" s="24" t="s">
        <v>39</v>
      </c>
      <c r="L59" s="33" t="s">
        <v>384</v>
      </c>
      <c r="M59" s="33" t="s">
        <v>435</v>
      </c>
      <c r="N59" s="34">
        <v>1</v>
      </c>
      <c r="O59" s="35">
        <v>43374</v>
      </c>
      <c r="P59" s="35">
        <v>43733</v>
      </c>
      <c r="Q59" s="43" t="s">
        <v>461</v>
      </c>
      <c r="R59" s="21" t="s">
        <v>472</v>
      </c>
      <c r="S59" s="54" t="s">
        <v>472</v>
      </c>
      <c r="T59" s="71">
        <v>43465</v>
      </c>
      <c r="U59" s="31" t="s">
        <v>544</v>
      </c>
      <c r="V59" s="49">
        <v>0</v>
      </c>
      <c r="W59" s="43" t="s">
        <v>517</v>
      </c>
      <c r="X59" s="117"/>
      <c r="Y59" s="61" t="s">
        <v>210</v>
      </c>
      <c r="Z59" s="95">
        <v>43646</v>
      </c>
      <c r="AA59" s="45" t="s">
        <v>594</v>
      </c>
      <c r="AB59" s="24">
        <v>0</v>
      </c>
      <c r="AC59" s="26">
        <f t="shared" si="1"/>
        <v>0</v>
      </c>
      <c r="AD59" s="27">
        <f t="shared" si="2"/>
        <v>0</v>
      </c>
      <c r="AE59" s="27" t="str">
        <f t="shared" si="3"/>
        <v>SIN INICIAR</v>
      </c>
      <c r="AF59" s="27" t="b">
        <f t="shared" si="4"/>
        <v>0</v>
      </c>
      <c r="AG59" s="28" t="str">
        <f t="shared" si="5"/>
        <v>SIN INICIAR</v>
      </c>
      <c r="AH59" s="122" t="s">
        <v>596</v>
      </c>
      <c r="AI59" s="61" t="s">
        <v>210</v>
      </c>
      <c r="AJ59" s="81" t="str">
        <f t="shared" si="6"/>
        <v>PENDIENTE</v>
      </c>
      <c r="AK59" s="43"/>
      <c r="AL59" s="21"/>
      <c r="AM59" s="63"/>
    </row>
    <row r="60" spans="1:39" s="20" customFormat="1" ht="78.75" x14ac:dyDescent="0.25">
      <c r="A60" s="51">
        <v>55</v>
      </c>
      <c r="B60" s="32">
        <v>43370</v>
      </c>
      <c r="C60" s="21" t="s">
        <v>15</v>
      </c>
      <c r="D60" s="21" t="s">
        <v>211</v>
      </c>
      <c r="E60" s="32">
        <v>43370</v>
      </c>
      <c r="F60" s="33" t="s">
        <v>227</v>
      </c>
      <c r="G60" s="54" t="s">
        <v>491</v>
      </c>
      <c r="H60" s="62" t="s">
        <v>273</v>
      </c>
      <c r="I60" s="38" t="s">
        <v>332</v>
      </c>
      <c r="J60" s="33">
        <v>1</v>
      </c>
      <c r="K60" s="24" t="s">
        <v>39</v>
      </c>
      <c r="L60" s="33" t="s">
        <v>373</v>
      </c>
      <c r="M60" s="33" t="s">
        <v>437</v>
      </c>
      <c r="N60" s="34">
        <v>1</v>
      </c>
      <c r="O60" s="35">
        <v>43374</v>
      </c>
      <c r="P60" s="35">
        <v>43733</v>
      </c>
      <c r="Q60" s="43" t="s">
        <v>200</v>
      </c>
      <c r="R60" s="43" t="s">
        <v>47</v>
      </c>
      <c r="S60" s="63" t="s">
        <v>44</v>
      </c>
      <c r="T60" s="71">
        <v>43465</v>
      </c>
      <c r="U60" s="31" t="s">
        <v>531</v>
      </c>
      <c r="V60" s="49">
        <v>0</v>
      </c>
      <c r="W60" s="43" t="s">
        <v>517</v>
      </c>
      <c r="X60" s="117"/>
      <c r="Y60" s="61" t="s">
        <v>210</v>
      </c>
      <c r="Z60" s="95">
        <v>43646</v>
      </c>
      <c r="AA60" s="44" t="s">
        <v>588</v>
      </c>
      <c r="AB60" s="24">
        <v>0</v>
      </c>
      <c r="AC60" s="26">
        <f t="shared" ref="AC60:AC73" si="9">IF(AB60="","",IF(OR($J60=0,$J60="",Z60=""),"",AB60/$J60))</f>
        <v>0</v>
      </c>
      <c r="AD60" s="27">
        <f t="shared" ref="AD60:AD73" si="10">IF(OR($N60="",AC60=""),"",IF(OR($N60=0,AC60=0),0,IF((AC60*100%)/$N60&gt;100%,100%,(AC60*100%)/$N60)))</f>
        <v>0</v>
      </c>
      <c r="AE60" s="27" t="str">
        <f t="shared" si="3"/>
        <v>SIN INICIAR</v>
      </c>
      <c r="AF60" s="27" t="b">
        <f t="shared" si="4"/>
        <v>0</v>
      </c>
      <c r="AG60" s="28" t="str">
        <f t="shared" si="5"/>
        <v>SIN INICIAR</v>
      </c>
      <c r="AH60" s="120" t="s">
        <v>660</v>
      </c>
      <c r="AI60" s="61" t="s">
        <v>210</v>
      </c>
      <c r="AJ60" s="81" t="str">
        <f t="shared" si="6"/>
        <v>PENDIENTE</v>
      </c>
      <c r="AK60" s="43"/>
      <c r="AL60" s="43"/>
      <c r="AM60" s="63"/>
    </row>
    <row r="61" spans="1:39" s="20" customFormat="1" ht="90" x14ac:dyDescent="0.25">
      <c r="A61" s="51">
        <v>56</v>
      </c>
      <c r="B61" s="32">
        <v>43370</v>
      </c>
      <c r="C61" s="21" t="s">
        <v>15</v>
      </c>
      <c r="D61" s="21" t="s">
        <v>211</v>
      </c>
      <c r="E61" s="32">
        <v>43370</v>
      </c>
      <c r="F61" s="33" t="s">
        <v>227</v>
      </c>
      <c r="G61" s="54" t="s">
        <v>491</v>
      </c>
      <c r="H61" s="62" t="s">
        <v>273</v>
      </c>
      <c r="I61" s="38" t="s">
        <v>333</v>
      </c>
      <c r="J61" s="33">
        <v>3</v>
      </c>
      <c r="K61" s="24" t="s">
        <v>39</v>
      </c>
      <c r="L61" s="33" t="s">
        <v>379</v>
      </c>
      <c r="M61" s="33" t="s">
        <v>438</v>
      </c>
      <c r="N61" s="34">
        <v>1</v>
      </c>
      <c r="O61" s="35">
        <v>43374</v>
      </c>
      <c r="P61" s="35">
        <v>43733</v>
      </c>
      <c r="Q61" s="43" t="s">
        <v>200</v>
      </c>
      <c r="R61" s="43" t="s">
        <v>47</v>
      </c>
      <c r="S61" s="63" t="s">
        <v>44</v>
      </c>
      <c r="T61" s="71">
        <v>43465</v>
      </c>
      <c r="U61" s="31" t="s">
        <v>531</v>
      </c>
      <c r="V61" s="49">
        <v>0</v>
      </c>
      <c r="W61" s="43" t="s">
        <v>517</v>
      </c>
      <c r="X61" s="117"/>
      <c r="Y61" s="61" t="s">
        <v>210</v>
      </c>
      <c r="Z61" s="95">
        <v>43646</v>
      </c>
      <c r="AA61" s="44" t="s">
        <v>588</v>
      </c>
      <c r="AB61" s="24">
        <v>0</v>
      </c>
      <c r="AC61" s="26">
        <f t="shared" si="9"/>
        <v>0</v>
      </c>
      <c r="AD61" s="27">
        <f t="shared" si="10"/>
        <v>0</v>
      </c>
      <c r="AE61" s="27" t="str">
        <f t="shared" si="3"/>
        <v>SIN INICIAR</v>
      </c>
      <c r="AF61" s="27" t="b">
        <f t="shared" si="4"/>
        <v>0</v>
      </c>
      <c r="AG61" s="28" t="str">
        <f t="shared" si="5"/>
        <v>SIN INICIAR</v>
      </c>
      <c r="AH61" s="120" t="s">
        <v>716</v>
      </c>
      <c r="AI61" s="61" t="s">
        <v>210</v>
      </c>
      <c r="AJ61" s="81" t="str">
        <f t="shared" si="6"/>
        <v>PENDIENTE</v>
      </c>
      <c r="AK61" s="43"/>
      <c r="AL61" s="43"/>
      <c r="AM61" s="63"/>
    </row>
    <row r="62" spans="1:39" s="20" customFormat="1" ht="180" x14ac:dyDescent="0.25">
      <c r="A62" s="51">
        <v>57</v>
      </c>
      <c r="B62" s="32">
        <v>43370</v>
      </c>
      <c r="C62" s="21" t="s">
        <v>15</v>
      </c>
      <c r="D62" s="21" t="s">
        <v>211</v>
      </c>
      <c r="E62" s="32">
        <v>43370</v>
      </c>
      <c r="F62" s="33" t="s">
        <v>227</v>
      </c>
      <c r="G62" s="54" t="s">
        <v>491</v>
      </c>
      <c r="H62" s="62" t="s">
        <v>273</v>
      </c>
      <c r="I62" s="38" t="s">
        <v>334</v>
      </c>
      <c r="J62" s="33">
        <v>1</v>
      </c>
      <c r="K62" s="24" t="s">
        <v>39</v>
      </c>
      <c r="L62" s="33" t="s">
        <v>385</v>
      </c>
      <c r="M62" s="33" t="s">
        <v>439</v>
      </c>
      <c r="N62" s="34">
        <v>1</v>
      </c>
      <c r="O62" s="35">
        <v>43374</v>
      </c>
      <c r="P62" s="35">
        <v>43733</v>
      </c>
      <c r="Q62" s="43" t="s">
        <v>200</v>
      </c>
      <c r="R62" s="43" t="s">
        <v>47</v>
      </c>
      <c r="S62" s="63" t="s">
        <v>44</v>
      </c>
      <c r="T62" s="71">
        <v>43465</v>
      </c>
      <c r="U62" s="31" t="s">
        <v>531</v>
      </c>
      <c r="V62" s="49">
        <v>0</v>
      </c>
      <c r="W62" s="43" t="s">
        <v>517</v>
      </c>
      <c r="X62" s="117"/>
      <c r="Y62" s="61" t="s">
        <v>210</v>
      </c>
      <c r="Z62" s="95">
        <v>43646</v>
      </c>
      <c r="AA62" s="44" t="s">
        <v>651</v>
      </c>
      <c r="AB62" s="24">
        <v>1</v>
      </c>
      <c r="AC62" s="26">
        <f t="shared" si="9"/>
        <v>1</v>
      </c>
      <c r="AD62" s="27">
        <f t="shared" si="10"/>
        <v>1</v>
      </c>
      <c r="AE62" s="27" t="str">
        <f t="shared" si="3"/>
        <v>TERMINADA</v>
      </c>
      <c r="AF62" s="27" t="b">
        <f t="shared" si="4"/>
        <v>0</v>
      </c>
      <c r="AG62" s="28" t="str">
        <f t="shared" si="5"/>
        <v>TERMINADA</v>
      </c>
      <c r="AH62" s="31" t="s">
        <v>717</v>
      </c>
      <c r="AI62" s="61" t="s">
        <v>210</v>
      </c>
      <c r="AJ62" s="81" t="str">
        <f t="shared" si="6"/>
        <v>CUMPLIDA</v>
      </c>
      <c r="AK62" s="21" t="s">
        <v>669</v>
      </c>
      <c r="AL62" s="43" t="s">
        <v>149</v>
      </c>
      <c r="AM62" s="63"/>
    </row>
    <row r="63" spans="1:39" s="20" customFormat="1" ht="78.75" x14ac:dyDescent="0.25">
      <c r="A63" s="51">
        <v>58</v>
      </c>
      <c r="B63" s="32">
        <v>43370</v>
      </c>
      <c r="C63" s="21" t="s">
        <v>15</v>
      </c>
      <c r="D63" s="21" t="s">
        <v>211</v>
      </c>
      <c r="E63" s="32">
        <v>43370</v>
      </c>
      <c r="F63" s="33" t="s">
        <v>228</v>
      </c>
      <c r="G63" s="54" t="s">
        <v>491</v>
      </c>
      <c r="H63" s="62" t="s">
        <v>273</v>
      </c>
      <c r="I63" s="38" t="s">
        <v>332</v>
      </c>
      <c r="J63" s="33">
        <v>1</v>
      </c>
      <c r="K63" s="24" t="s">
        <v>39</v>
      </c>
      <c r="L63" s="33" t="s">
        <v>373</v>
      </c>
      <c r="M63" s="33" t="s">
        <v>437</v>
      </c>
      <c r="N63" s="34">
        <v>1</v>
      </c>
      <c r="O63" s="35">
        <v>43374</v>
      </c>
      <c r="P63" s="35">
        <v>43733</v>
      </c>
      <c r="Q63" s="43" t="s">
        <v>200</v>
      </c>
      <c r="R63" s="43" t="s">
        <v>47</v>
      </c>
      <c r="S63" s="63" t="s">
        <v>44</v>
      </c>
      <c r="T63" s="71">
        <v>43465</v>
      </c>
      <c r="U63" s="31" t="s">
        <v>531</v>
      </c>
      <c r="V63" s="49">
        <v>0</v>
      </c>
      <c r="W63" s="43" t="s">
        <v>517</v>
      </c>
      <c r="X63" s="117"/>
      <c r="Y63" s="61" t="s">
        <v>210</v>
      </c>
      <c r="Z63" s="95">
        <v>43646</v>
      </c>
      <c r="AA63" s="44" t="s">
        <v>588</v>
      </c>
      <c r="AB63" s="24">
        <v>0</v>
      </c>
      <c r="AC63" s="26">
        <f t="shared" si="9"/>
        <v>0</v>
      </c>
      <c r="AD63" s="27">
        <f t="shared" si="10"/>
        <v>0</v>
      </c>
      <c r="AE63" s="27" t="str">
        <f t="shared" si="3"/>
        <v>SIN INICIAR</v>
      </c>
      <c r="AF63" s="27" t="b">
        <f t="shared" si="4"/>
        <v>0</v>
      </c>
      <c r="AG63" s="28" t="str">
        <f t="shared" si="5"/>
        <v>SIN INICIAR</v>
      </c>
      <c r="AH63" s="120" t="s">
        <v>660</v>
      </c>
      <c r="AI63" s="61" t="s">
        <v>210</v>
      </c>
      <c r="AJ63" s="81" t="str">
        <f t="shared" si="6"/>
        <v>PENDIENTE</v>
      </c>
      <c r="AK63" s="43"/>
      <c r="AL63" s="43"/>
      <c r="AM63" s="63"/>
    </row>
    <row r="64" spans="1:39" s="20" customFormat="1" ht="90" x14ac:dyDescent="0.25">
      <c r="A64" s="51">
        <v>59</v>
      </c>
      <c r="B64" s="32">
        <v>43370</v>
      </c>
      <c r="C64" s="21" t="s">
        <v>15</v>
      </c>
      <c r="D64" s="21" t="s">
        <v>211</v>
      </c>
      <c r="E64" s="32">
        <v>43370</v>
      </c>
      <c r="F64" s="33" t="s">
        <v>228</v>
      </c>
      <c r="G64" s="54" t="s">
        <v>491</v>
      </c>
      <c r="H64" s="62" t="s">
        <v>273</v>
      </c>
      <c r="I64" s="38" t="s">
        <v>335</v>
      </c>
      <c r="J64" s="33">
        <v>3</v>
      </c>
      <c r="K64" s="24" t="s">
        <v>39</v>
      </c>
      <c r="L64" s="33" t="s">
        <v>379</v>
      </c>
      <c r="M64" s="33" t="s">
        <v>438</v>
      </c>
      <c r="N64" s="34">
        <v>1</v>
      </c>
      <c r="O64" s="35">
        <v>43374</v>
      </c>
      <c r="P64" s="35">
        <v>43733</v>
      </c>
      <c r="Q64" s="43" t="s">
        <v>200</v>
      </c>
      <c r="R64" s="43" t="s">
        <v>47</v>
      </c>
      <c r="S64" s="63" t="s">
        <v>44</v>
      </c>
      <c r="T64" s="71">
        <v>43465</v>
      </c>
      <c r="U64" s="31" t="s">
        <v>531</v>
      </c>
      <c r="V64" s="49">
        <v>0</v>
      </c>
      <c r="W64" s="43" t="s">
        <v>517</v>
      </c>
      <c r="X64" s="117"/>
      <c r="Y64" s="61" t="s">
        <v>210</v>
      </c>
      <c r="Z64" s="95">
        <v>43646</v>
      </c>
      <c r="AA64" s="44" t="s">
        <v>588</v>
      </c>
      <c r="AB64" s="24">
        <v>0</v>
      </c>
      <c r="AC64" s="26">
        <f t="shared" si="9"/>
        <v>0</v>
      </c>
      <c r="AD64" s="27">
        <f t="shared" si="10"/>
        <v>0</v>
      </c>
      <c r="AE64" s="27" t="str">
        <f t="shared" si="3"/>
        <v>SIN INICIAR</v>
      </c>
      <c r="AF64" s="27" t="b">
        <f t="shared" si="4"/>
        <v>0</v>
      </c>
      <c r="AG64" s="28" t="str">
        <f t="shared" si="5"/>
        <v>SIN INICIAR</v>
      </c>
      <c r="AH64" s="120" t="s">
        <v>716</v>
      </c>
      <c r="AI64" s="61" t="s">
        <v>210</v>
      </c>
      <c r="AJ64" s="81" t="str">
        <f t="shared" si="6"/>
        <v>PENDIENTE</v>
      </c>
      <c r="AK64" s="43"/>
      <c r="AL64" s="43"/>
      <c r="AM64" s="63"/>
    </row>
    <row r="65" spans="1:39" s="20" customFormat="1" ht="180" x14ac:dyDescent="0.25">
      <c r="A65" s="51">
        <v>60</v>
      </c>
      <c r="B65" s="32">
        <v>43370</v>
      </c>
      <c r="C65" s="21" t="s">
        <v>15</v>
      </c>
      <c r="D65" s="21" t="s">
        <v>211</v>
      </c>
      <c r="E65" s="32">
        <v>43370</v>
      </c>
      <c r="F65" s="33" t="s">
        <v>228</v>
      </c>
      <c r="G65" s="54" t="s">
        <v>491</v>
      </c>
      <c r="H65" s="62" t="s">
        <v>273</v>
      </c>
      <c r="I65" s="38" t="s">
        <v>334</v>
      </c>
      <c r="J65" s="33">
        <v>1</v>
      </c>
      <c r="K65" s="24" t="s">
        <v>39</v>
      </c>
      <c r="L65" s="33" t="s">
        <v>385</v>
      </c>
      <c r="M65" s="33" t="s">
        <v>439</v>
      </c>
      <c r="N65" s="34">
        <v>0.7</v>
      </c>
      <c r="O65" s="35">
        <v>43374</v>
      </c>
      <c r="P65" s="35">
        <v>43733</v>
      </c>
      <c r="Q65" s="43" t="s">
        <v>200</v>
      </c>
      <c r="R65" s="43" t="s">
        <v>47</v>
      </c>
      <c r="S65" s="63" t="s">
        <v>44</v>
      </c>
      <c r="T65" s="71">
        <v>43465</v>
      </c>
      <c r="U65" s="31" t="s">
        <v>531</v>
      </c>
      <c r="V65" s="49">
        <v>0</v>
      </c>
      <c r="W65" s="43" t="s">
        <v>517</v>
      </c>
      <c r="X65" s="117"/>
      <c r="Y65" s="61" t="s">
        <v>210</v>
      </c>
      <c r="Z65" s="95">
        <v>43646</v>
      </c>
      <c r="AA65" s="44" t="s">
        <v>651</v>
      </c>
      <c r="AB65" s="24">
        <v>1</v>
      </c>
      <c r="AC65" s="26">
        <f t="shared" si="9"/>
        <v>1</v>
      </c>
      <c r="AD65" s="27">
        <f t="shared" si="10"/>
        <v>1</v>
      </c>
      <c r="AE65" s="27" t="str">
        <f t="shared" si="3"/>
        <v>TERMINADA</v>
      </c>
      <c r="AF65" s="27" t="b">
        <f t="shared" si="4"/>
        <v>0</v>
      </c>
      <c r="AG65" s="28" t="str">
        <f t="shared" si="5"/>
        <v>TERMINADA</v>
      </c>
      <c r="AH65" s="31" t="s">
        <v>717</v>
      </c>
      <c r="AI65" s="61" t="s">
        <v>210</v>
      </c>
      <c r="AJ65" s="81" t="str">
        <f t="shared" si="6"/>
        <v>CUMPLIDA</v>
      </c>
      <c r="AK65" s="21" t="s">
        <v>669</v>
      </c>
      <c r="AL65" s="43" t="s">
        <v>149</v>
      </c>
      <c r="AM65" s="63"/>
    </row>
    <row r="66" spans="1:39" s="20" customFormat="1" ht="101.25" x14ac:dyDescent="0.25">
      <c r="A66" s="51">
        <v>61</v>
      </c>
      <c r="B66" s="32">
        <v>43370</v>
      </c>
      <c r="C66" s="21" t="s">
        <v>15</v>
      </c>
      <c r="D66" s="21" t="s">
        <v>211</v>
      </c>
      <c r="E66" s="32">
        <v>43370</v>
      </c>
      <c r="F66" s="33" t="s">
        <v>229</v>
      </c>
      <c r="G66" s="54" t="s">
        <v>492</v>
      </c>
      <c r="H66" s="62" t="s">
        <v>263</v>
      </c>
      <c r="I66" s="38" t="s">
        <v>298</v>
      </c>
      <c r="J66" s="33">
        <v>1</v>
      </c>
      <c r="K66" s="24" t="s">
        <v>39</v>
      </c>
      <c r="L66" s="33" t="s">
        <v>373</v>
      </c>
      <c r="M66" s="33" t="s">
        <v>411</v>
      </c>
      <c r="N66" s="34">
        <v>0.7</v>
      </c>
      <c r="O66" s="35">
        <v>43374</v>
      </c>
      <c r="P66" s="35">
        <v>43733</v>
      </c>
      <c r="Q66" s="43" t="s">
        <v>200</v>
      </c>
      <c r="R66" s="43" t="s">
        <v>47</v>
      </c>
      <c r="S66" s="63" t="s">
        <v>44</v>
      </c>
      <c r="T66" s="71">
        <v>43465</v>
      </c>
      <c r="U66" s="31" t="s">
        <v>531</v>
      </c>
      <c r="V66" s="49">
        <v>0</v>
      </c>
      <c r="W66" s="43" t="s">
        <v>517</v>
      </c>
      <c r="X66" s="117"/>
      <c r="Y66" s="61" t="s">
        <v>210</v>
      </c>
      <c r="Z66" s="95">
        <v>43646</v>
      </c>
      <c r="AA66" s="44" t="s">
        <v>588</v>
      </c>
      <c r="AB66" s="24">
        <v>0</v>
      </c>
      <c r="AC66" s="26">
        <f t="shared" si="9"/>
        <v>0</v>
      </c>
      <c r="AD66" s="27">
        <f t="shared" si="10"/>
        <v>0</v>
      </c>
      <c r="AE66" s="27" t="str">
        <f t="shared" si="3"/>
        <v>SIN INICIAR</v>
      </c>
      <c r="AF66" s="27" t="b">
        <f t="shared" si="4"/>
        <v>0</v>
      </c>
      <c r="AG66" s="28" t="str">
        <f t="shared" si="5"/>
        <v>SIN INICIAR</v>
      </c>
      <c r="AH66" s="120" t="s">
        <v>656</v>
      </c>
      <c r="AI66" s="61" t="s">
        <v>210</v>
      </c>
      <c r="AJ66" s="81" t="str">
        <f t="shared" si="6"/>
        <v>PENDIENTE</v>
      </c>
      <c r="AK66" s="43"/>
      <c r="AL66" s="43"/>
      <c r="AM66" s="63"/>
    </row>
    <row r="67" spans="1:39" s="20" customFormat="1" ht="191.25" x14ac:dyDescent="0.25">
      <c r="A67" s="51">
        <v>62</v>
      </c>
      <c r="B67" s="32">
        <v>43370</v>
      </c>
      <c r="C67" s="21" t="s">
        <v>15</v>
      </c>
      <c r="D67" s="21" t="s">
        <v>211</v>
      </c>
      <c r="E67" s="32">
        <v>43370</v>
      </c>
      <c r="F67" s="33" t="s">
        <v>229</v>
      </c>
      <c r="G67" s="54" t="s">
        <v>492</v>
      </c>
      <c r="H67" s="62" t="s">
        <v>263</v>
      </c>
      <c r="I67" s="38" t="s">
        <v>336</v>
      </c>
      <c r="J67" s="33">
        <v>2</v>
      </c>
      <c r="K67" s="24" t="s">
        <v>39</v>
      </c>
      <c r="L67" s="33" t="s">
        <v>374</v>
      </c>
      <c r="M67" s="33" t="s">
        <v>412</v>
      </c>
      <c r="N67" s="34">
        <v>1</v>
      </c>
      <c r="O67" s="35">
        <v>43374</v>
      </c>
      <c r="P67" s="35">
        <v>43733</v>
      </c>
      <c r="Q67" s="43" t="s">
        <v>200</v>
      </c>
      <c r="R67" s="43" t="s">
        <v>47</v>
      </c>
      <c r="S67" s="63" t="s">
        <v>44</v>
      </c>
      <c r="T67" s="71">
        <v>43465</v>
      </c>
      <c r="U67" s="31" t="s">
        <v>531</v>
      </c>
      <c r="V67" s="49">
        <v>0</v>
      </c>
      <c r="W67" s="43" t="s">
        <v>517</v>
      </c>
      <c r="X67" s="117"/>
      <c r="Y67" s="61" t="s">
        <v>210</v>
      </c>
      <c r="Z67" s="95">
        <v>43646</v>
      </c>
      <c r="AA67" s="44" t="s">
        <v>644</v>
      </c>
      <c r="AB67" s="24">
        <v>1</v>
      </c>
      <c r="AC67" s="26">
        <f t="shared" si="9"/>
        <v>0.5</v>
      </c>
      <c r="AD67" s="27">
        <f t="shared" si="10"/>
        <v>0.5</v>
      </c>
      <c r="AE67" s="27" t="str">
        <f t="shared" si="3"/>
        <v>EN PROCESO</v>
      </c>
      <c r="AF67" s="27" t="b">
        <f t="shared" si="4"/>
        <v>0</v>
      </c>
      <c r="AG67" s="28" t="str">
        <f t="shared" si="5"/>
        <v>EN PROCESO</v>
      </c>
      <c r="AH67" s="31" t="s">
        <v>687</v>
      </c>
      <c r="AI67" s="61" t="s">
        <v>210</v>
      </c>
      <c r="AJ67" s="81" t="str">
        <f t="shared" si="6"/>
        <v>PENDIENTE</v>
      </c>
      <c r="AK67" s="24"/>
      <c r="AL67" s="43"/>
      <c r="AM67" s="63"/>
    </row>
    <row r="68" spans="1:39" s="20" customFormat="1" ht="112.5" x14ac:dyDescent="0.25">
      <c r="A68" s="51">
        <v>63</v>
      </c>
      <c r="B68" s="32">
        <v>43370</v>
      </c>
      <c r="C68" s="21" t="s">
        <v>15</v>
      </c>
      <c r="D68" s="21" t="s">
        <v>211</v>
      </c>
      <c r="E68" s="32">
        <v>43370</v>
      </c>
      <c r="F68" s="33" t="s">
        <v>229</v>
      </c>
      <c r="G68" s="54" t="s">
        <v>492</v>
      </c>
      <c r="H68" s="62" t="s">
        <v>263</v>
      </c>
      <c r="I68" s="38" t="s">
        <v>302</v>
      </c>
      <c r="J68" s="33">
        <v>1</v>
      </c>
      <c r="K68" s="24" t="s">
        <v>39</v>
      </c>
      <c r="L68" s="33" t="s">
        <v>373</v>
      </c>
      <c r="M68" s="33" t="s">
        <v>415</v>
      </c>
      <c r="N68" s="34">
        <v>1</v>
      </c>
      <c r="O68" s="35">
        <v>43374</v>
      </c>
      <c r="P68" s="35">
        <v>43733</v>
      </c>
      <c r="Q68" s="43" t="s">
        <v>200</v>
      </c>
      <c r="R68" s="43" t="s">
        <v>47</v>
      </c>
      <c r="S68" s="63" t="s">
        <v>44</v>
      </c>
      <c r="T68" s="71">
        <v>43465</v>
      </c>
      <c r="U68" s="31" t="s">
        <v>531</v>
      </c>
      <c r="V68" s="49">
        <v>0</v>
      </c>
      <c r="W68" s="43" t="s">
        <v>517</v>
      </c>
      <c r="X68" s="117"/>
      <c r="Y68" s="61" t="s">
        <v>210</v>
      </c>
      <c r="Z68" s="95">
        <v>43646</v>
      </c>
      <c r="AA68" s="44" t="s">
        <v>636</v>
      </c>
      <c r="AB68" s="24">
        <v>0.5</v>
      </c>
      <c r="AC68" s="26">
        <f t="shared" si="9"/>
        <v>0.5</v>
      </c>
      <c r="AD68" s="27">
        <f t="shared" si="10"/>
        <v>0.5</v>
      </c>
      <c r="AE68" s="27" t="str">
        <f t="shared" si="3"/>
        <v>EN PROCESO</v>
      </c>
      <c r="AF68" s="27" t="b">
        <f t="shared" si="4"/>
        <v>0</v>
      </c>
      <c r="AG68" s="28" t="str">
        <f t="shared" si="5"/>
        <v>EN PROCESO</v>
      </c>
      <c r="AH68" s="31" t="s">
        <v>685</v>
      </c>
      <c r="AI68" s="61" t="s">
        <v>210</v>
      </c>
      <c r="AJ68" s="81" t="str">
        <f t="shared" si="6"/>
        <v>PENDIENTE</v>
      </c>
      <c r="AK68" s="43"/>
      <c r="AL68" s="43"/>
      <c r="AM68" s="63"/>
    </row>
    <row r="69" spans="1:39" s="20" customFormat="1" ht="67.5" x14ac:dyDescent="0.25">
      <c r="A69" s="51">
        <v>64</v>
      </c>
      <c r="B69" s="32">
        <v>43370</v>
      </c>
      <c r="C69" s="21" t="s">
        <v>15</v>
      </c>
      <c r="D69" s="21" t="s">
        <v>211</v>
      </c>
      <c r="E69" s="32">
        <v>43370</v>
      </c>
      <c r="F69" s="33" t="s">
        <v>229</v>
      </c>
      <c r="G69" s="54" t="s">
        <v>492</v>
      </c>
      <c r="H69" s="62" t="s">
        <v>263</v>
      </c>
      <c r="I69" s="38" t="s">
        <v>337</v>
      </c>
      <c r="J69" s="33">
        <v>1</v>
      </c>
      <c r="K69" s="24" t="s">
        <v>39</v>
      </c>
      <c r="L69" s="33" t="s">
        <v>373</v>
      </c>
      <c r="M69" s="33" t="s">
        <v>416</v>
      </c>
      <c r="N69" s="34">
        <v>1</v>
      </c>
      <c r="O69" s="35">
        <v>43374</v>
      </c>
      <c r="P69" s="35">
        <v>43733</v>
      </c>
      <c r="Q69" s="43" t="s">
        <v>200</v>
      </c>
      <c r="R69" s="43" t="s">
        <v>47</v>
      </c>
      <c r="S69" s="63" t="s">
        <v>44</v>
      </c>
      <c r="T69" s="71">
        <v>43465</v>
      </c>
      <c r="U69" s="31" t="s">
        <v>531</v>
      </c>
      <c r="V69" s="49">
        <v>0</v>
      </c>
      <c r="W69" s="43" t="s">
        <v>517</v>
      </c>
      <c r="X69" s="117"/>
      <c r="Y69" s="61" t="s">
        <v>210</v>
      </c>
      <c r="Z69" s="95">
        <v>43646</v>
      </c>
      <c r="AA69" s="44" t="s">
        <v>588</v>
      </c>
      <c r="AB69" s="24">
        <v>0</v>
      </c>
      <c r="AC69" s="26">
        <f t="shared" si="9"/>
        <v>0</v>
      </c>
      <c r="AD69" s="27">
        <f t="shared" si="10"/>
        <v>0</v>
      </c>
      <c r="AE69" s="27" t="str">
        <f t="shared" si="3"/>
        <v>SIN INICIAR</v>
      </c>
      <c r="AF69" s="27" t="b">
        <f t="shared" si="4"/>
        <v>0</v>
      </c>
      <c r="AG69" s="28" t="str">
        <f t="shared" si="5"/>
        <v>SIN INICIAR</v>
      </c>
      <c r="AH69" s="31" t="s">
        <v>718</v>
      </c>
      <c r="AI69" s="61" t="s">
        <v>210</v>
      </c>
      <c r="AJ69" s="81" t="str">
        <f t="shared" si="6"/>
        <v>PENDIENTE</v>
      </c>
      <c r="AK69" s="24"/>
      <c r="AL69" s="43"/>
      <c r="AM69" s="63"/>
    </row>
    <row r="70" spans="1:39" s="20" customFormat="1" ht="157.5" x14ac:dyDescent="0.25">
      <c r="A70" s="51">
        <v>65</v>
      </c>
      <c r="B70" s="32">
        <v>43370</v>
      </c>
      <c r="C70" s="21" t="s">
        <v>15</v>
      </c>
      <c r="D70" s="21" t="s">
        <v>211</v>
      </c>
      <c r="E70" s="32">
        <v>43370</v>
      </c>
      <c r="F70" s="33" t="s">
        <v>229</v>
      </c>
      <c r="G70" s="54" t="s">
        <v>492</v>
      </c>
      <c r="H70" s="62" t="s">
        <v>263</v>
      </c>
      <c r="I70" s="38" t="s">
        <v>338</v>
      </c>
      <c r="J70" s="33">
        <v>1</v>
      </c>
      <c r="K70" s="24" t="s">
        <v>39</v>
      </c>
      <c r="L70" s="33" t="s">
        <v>386</v>
      </c>
      <c r="M70" s="33" t="s">
        <v>440</v>
      </c>
      <c r="N70" s="34">
        <v>1</v>
      </c>
      <c r="O70" s="35">
        <v>43374</v>
      </c>
      <c r="P70" s="35">
        <v>43733</v>
      </c>
      <c r="Q70" s="43" t="s">
        <v>200</v>
      </c>
      <c r="R70" s="43" t="s">
        <v>47</v>
      </c>
      <c r="S70" s="63" t="s">
        <v>44</v>
      </c>
      <c r="T70" s="71">
        <v>43465</v>
      </c>
      <c r="U70" s="31" t="s">
        <v>531</v>
      </c>
      <c r="V70" s="49">
        <v>0</v>
      </c>
      <c r="W70" s="43" t="s">
        <v>517</v>
      </c>
      <c r="X70" s="117"/>
      <c r="Y70" s="61" t="s">
        <v>210</v>
      </c>
      <c r="Z70" s="95">
        <v>43646</v>
      </c>
      <c r="AA70" s="44" t="s">
        <v>661</v>
      </c>
      <c r="AB70" s="24">
        <v>1</v>
      </c>
      <c r="AC70" s="26">
        <f t="shared" si="9"/>
        <v>1</v>
      </c>
      <c r="AD70" s="27">
        <f t="shared" si="10"/>
        <v>1</v>
      </c>
      <c r="AE70" s="27" t="str">
        <f t="shared" si="3"/>
        <v>TERMINADA</v>
      </c>
      <c r="AF70" s="27" t="b">
        <f t="shared" si="4"/>
        <v>0</v>
      </c>
      <c r="AG70" s="28" t="str">
        <f t="shared" si="5"/>
        <v>TERMINADA</v>
      </c>
      <c r="AH70" s="31" t="s">
        <v>719</v>
      </c>
      <c r="AI70" s="61" t="s">
        <v>210</v>
      </c>
      <c r="AJ70" s="81" t="str">
        <f t="shared" ref="AJ70:AJ101" si="11">IF(G70="","",IF(OR(AD70=100%,AD70=100%),"CUMPLIDA","PENDIENTE"))</f>
        <v>CUMPLIDA</v>
      </c>
      <c r="AK70" s="24" t="s">
        <v>662</v>
      </c>
      <c r="AL70" s="43" t="s">
        <v>148</v>
      </c>
      <c r="AM70" s="63"/>
    </row>
    <row r="71" spans="1:39" s="20" customFormat="1" ht="135" x14ac:dyDescent="0.25">
      <c r="A71" s="51">
        <v>66</v>
      </c>
      <c r="B71" s="32">
        <v>43370</v>
      </c>
      <c r="C71" s="21" t="s">
        <v>15</v>
      </c>
      <c r="D71" s="21" t="s">
        <v>211</v>
      </c>
      <c r="E71" s="32">
        <v>43370</v>
      </c>
      <c r="F71" s="33" t="s">
        <v>230</v>
      </c>
      <c r="G71" s="54" t="s">
        <v>478</v>
      </c>
      <c r="H71" s="62" t="s">
        <v>262</v>
      </c>
      <c r="I71" s="38" t="s">
        <v>319</v>
      </c>
      <c r="J71" s="33">
        <v>1</v>
      </c>
      <c r="K71" s="24" t="s">
        <v>39</v>
      </c>
      <c r="L71" s="33" t="s">
        <v>373</v>
      </c>
      <c r="M71" s="33" t="s">
        <v>427</v>
      </c>
      <c r="N71" s="34">
        <v>1</v>
      </c>
      <c r="O71" s="35">
        <v>43374</v>
      </c>
      <c r="P71" s="35">
        <v>43733</v>
      </c>
      <c r="Q71" s="43" t="s">
        <v>200</v>
      </c>
      <c r="R71" s="43" t="s">
        <v>47</v>
      </c>
      <c r="S71" s="63" t="s">
        <v>44</v>
      </c>
      <c r="T71" s="71">
        <v>43465</v>
      </c>
      <c r="U71" s="31" t="s">
        <v>531</v>
      </c>
      <c r="V71" s="49">
        <v>0</v>
      </c>
      <c r="W71" s="43" t="s">
        <v>517</v>
      </c>
      <c r="X71" s="117"/>
      <c r="Y71" s="61" t="s">
        <v>210</v>
      </c>
      <c r="Z71" s="95">
        <v>43646</v>
      </c>
      <c r="AA71" s="44" t="s">
        <v>654</v>
      </c>
      <c r="AB71" s="24">
        <v>1</v>
      </c>
      <c r="AC71" s="26">
        <f t="shared" si="9"/>
        <v>1</v>
      </c>
      <c r="AD71" s="27">
        <f t="shared" si="10"/>
        <v>1</v>
      </c>
      <c r="AE71" s="27" t="str">
        <f t="shared" ref="AE71:AE124" si="12">IF(AB71="","",IF(Z71&lt;=P71,IF(AD71=0%,"SIN INICIAR",IF(AD71=100%,"TERMINADA",IF(AD71&gt;0%,"EN PROCESO",IF(AD71&lt;0%,"INCUMPLIDA"))))))</f>
        <v>TERMINADA</v>
      </c>
      <c r="AF71" s="27" t="b">
        <f t="shared" ref="AF71:AF124" si="13">IF(AB71="","",IF(Z71&gt;=P71,IF(AD71&lt;100%,"INCUMPLIDA",IF(AD71=100%,"TERMINADA EXTEMPORANEA"))))</f>
        <v>0</v>
      </c>
      <c r="AG71" s="28" t="str">
        <f>IF(AB71="","",IF(Z71&lt;=P71,AE71,IF(Z71&gt;=P71,AF71)))</f>
        <v>TERMINADA</v>
      </c>
      <c r="AH71" s="31" t="s">
        <v>712</v>
      </c>
      <c r="AI71" s="61" t="s">
        <v>210</v>
      </c>
      <c r="AJ71" s="81" t="str">
        <f t="shared" si="11"/>
        <v>CUMPLIDA</v>
      </c>
      <c r="AK71" s="24" t="s">
        <v>673</v>
      </c>
      <c r="AL71" s="43" t="s">
        <v>148</v>
      </c>
      <c r="AM71" s="63"/>
    </row>
    <row r="72" spans="1:39" s="20" customFormat="1" ht="78.75" x14ac:dyDescent="0.25">
      <c r="A72" s="51">
        <v>67</v>
      </c>
      <c r="B72" s="32">
        <v>43370</v>
      </c>
      <c r="C72" s="21" t="s">
        <v>15</v>
      </c>
      <c r="D72" s="21" t="s">
        <v>211</v>
      </c>
      <c r="E72" s="32">
        <v>43370</v>
      </c>
      <c r="F72" s="33" t="s">
        <v>230</v>
      </c>
      <c r="G72" s="54" t="s">
        <v>478</v>
      </c>
      <c r="H72" s="62" t="s">
        <v>262</v>
      </c>
      <c r="I72" s="38" t="s">
        <v>320</v>
      </c>
      <c r="J72" s="33">
        <v>1</v>
      </c>
      <c r="K72" s="24" t="s">
        <v>39</v>
      </c>
      <c r="L72" s="33" t="s">
        <v>373</v>
      </c>
      <c r="M72" s="33" t="s">
        <v>428</v>
      </c>
      <c r="N72" s="34">
        <v>0.9</v>
      </c>
      <c r="O72" s="35">
        <v>43374</v>
      </c>
      <c r="P72" s="35">
        <v>43733</v>
      </c>
      <c r="Q72" s="43" t="s">
        <v>200</v>
      </c>
      <c r="R72" s="43" t="s">
        <v>47</v>
      </c>
      <c r="S72" s="63" t="s">
        <v>44</v>
      </c>
      <c r="T72" s="71">
        <v>43465</v>
      </c>
      <c r="U72" s="31" t="s">
        <v>531</v>
      </c>
      <c r="V72" s="49">
        <v>0</v>
      </c>
      <c r="W72" s="43" t="s">
        <v>517</v>
      </c>
      <c r="X72" s="117"/>
      <c r="Y72" s="61" t="s">
        <v>210</v>
      </c>
      <c r="Z72" s="95">
        <v>43646</v>
      </c>
      <c r="AA72" s="44" t="s">
        <v>588</v>
      </c>
      <c r="AB72" s="24">
        <v>0</v>
      </c>
      <c r="AC72" s="26">
        <f t="shared" si="9"/>
        <v>0</v>
      </c>
      <c r="AD72" s="27">
        <f t="shared" si="10"/>
        <v>0</v>
      </c>
      <c r="AE72" s="27" t="str">
        <f t="shared" si="12"/>
        <v>SIN INICIAR</v>
      </c>
      <c r="AF72" s="27" t="b">
        <f t="shared" si="13"/>
        <v>0</v>
      </c>
      <c r="AG72" s="28" t="str">
        <f>IF(AB72="","",IF(Z72&lt;=P72,AE72,IF(Z72&gt;=P72,AF72)))</f>
        <v>SIN INICIAR</v>
      </c>
      <c r="AH72" s="120" t="s">
        <v>655</v>
      </c>
      <c r="AI72" s="61" t="s">
        <v>210</v>
      </c>
      <c r="AJ72" s="81" t="str">
        <f t="shared" si="11"/>
        <v>PENDIENTE</v>
      </c>
      <c r="AK72" s="24"/>
      <c r="AL72" s="43"/>
      <c r="AM72" s="63"/>
    </row>
    <row r="73" spans="1:39" s="20" customFormat="1" ht="112.5" x14ac:dyDescent="0.25">
      <c r="A73" s="51">
        <v>68</v>
      </c>
      <c r="B73" s="32">
        <v>43370</v>
      </c>
      <c r="C73" s="21" t="s">
        <v>15</v>
      </c>
      <c r="D73" s="21" t="s">
        <v>211</v>
      </c>
      <c r="E73" s="32">
        <v>43370</v>
      </c>
      <c r="F73" s="33" t="s">
        <v>230</v>
      </c>
      <c r="G73" s="54" t="s">
        <v>478</v>
      </c>
      <c r="H73" s="62" t="s">
        <v>262</v>
      </c>
      <c r="I73" s="38" t="s">
        <v>321</v>
      </c>
      <c r="J73" s="33">
        <v>7</v>
      </c>
      <c r="K73" s="24" t="s">
        <v>39</v>
      </c>
      <c r="L73" s="33" t="s">
        <v>385</v>
      </c>
      <c r="M73" s="33" t="s">
        <v>429</v>
      </c>
      <c r="N73" s="34">
        <v>1</v>
      </c>
      <c r="O73" s="35">
        <v>43374</v>
      </c>
      <c r="P73" s="35">
        <v>43733</v>
      </c>
      <c r="Q73" s="43" t="s">
        <v>200</v>
      </c>
      <c r="R73" s="43" t="s">
        <v>47</v>
      </c>
      <c r="S73" s="63" t="s">
        <v>44</v>
      </c>
      <c r="T73" s="71">
        <v>43465</v>
      </c>
      <c r="U73" s="31" t="s">
        <v>545</v>
      </c>
      <c r="V73" s="49">
        <v>0.28599999999999998</v>
      </c>
      <c r="W73" s="43" t="s">
        <v>516</v>
      </c>
      <c r="X73" s="117"/>
      <c r="Y73" s="61" t="s">
        <v>210</v>
      </c>
      <c r="Z73" s="95">
        <v>43646</v>
      </c>
      <c r="AA73" s="44" t="s">
        <v>588</v>
      </c>
      <c r="AB73" s="24">
        <v>0.5</v>
      </c>
      <c r="AC73" s="26">
        <f t="shared" si="9"/>
        <v>7.1428571428571425E-2</v>
      </c>
      <c r="AD73" s="27">
        <f t="shared" si="10"/>
        <v>7.1428571428571425E-2</v>
      </c>
      <c r="AE73" s="27" t="str">
        <f t="shared" si="12"/>
        <v>EN PROCESO</v>
      </c>
      <c r="AF73" s="27" t="b">
        <f t="shared" si="13"/>
        <v>0</v>
      </c>
      <c r="AG73" s="28" t="str">
        <f>IF(AB73="","",IF(Z73&lt;=P73,AE73,IF(Z73&gt;=P73,AF73)))</f>
        <v>EN PROCESO</v>
      </c>
      <c r="AH73" s="120" t="s">
        <v>700</v>
      </c>
      <c r="AI73" s="61" t="s">
        <v>210</v>
      </c>
      <c r="AJ73" s="81" t="str">
        <f t="shared" si="11"/>
        <v>PENDIENTE</v>
      </c>
      <c r="AK73" s="24"/>
      <c r="AL73" s="21"/>
      <c r="AM73" s="63"/>
    </row>
    <row r="74" spans="1:39" s="20" customFormat="1" ht="202.5" x14ac:dyDescent="0.25">
      <c r="A74" s="51">
        <v>69</v>
      </c>
      <c r="B74" s="32">
        <v>43370</v>
      </c>
      <c r="C74" s="21" t="s">
        <v>15</v>
      </c>
      <c r="D74" s="21" t="s">
        <v>211</v>
      </c>
      <c r="E74" s="32">
        <v>43370</v>
      </c>
      <c r="F74" s="33" t="s">
        <v>231</v>
      </c>
      <c r="G74" s="54" t="s">
        <v>493</v>
      </c>
      <c r="H74" s="62" t="s">
        <v>274</v>
      </c>
      <c r="I74" s="38" t="s">
        <v>339</v>
      </c>
      <c r="J74" s="33">
        <v>1</v>
      </c>
      <c r="K74" s="24" t="s">
        <v>39</v>
      </c>
      <c r="L74" s="33" t="s">
        <v>387</v>
      </c>
      <c r="M74" s="33" t="s">
        <v>441</v>
      </c>
      <c r="N74" s="34">
        <v>1</v>
      </c>
      <c r="O74" s="35">
        <v>43374</v>
      </c>
      <c r="P74" s="35">
        <v>43733</v>
      </c>
      <c r="Q74" s="21" t="s">
        <v>462</v>
      </c>
      <c r="R74" s="21" t="s">
        <v>473</v>
      </c>
      <c r="S74" s="54" t="s">
        <v>473</v>
      </c>
      <c r="T74" s="71">
        <v>43465</v>
      </c>
      <c r="U74" s="30" t="s">
        <v>546</v>
      </c>
      <c r="V74" s="49">
        <v>1</v>
      </c>
      <c r="W74" s="43" t="s">
        <v>515</v>
      </c>
      <c r="X74" s="117" t="s">
        <v>148</v>
      </c>
      <c r="Y74" s="61" t="s">
        <v>210</v>
      </c>
      <c r="Z74" s="95">
        <v>43646</v>
      </c>
      <c r="AA74" s="44" t="s">
        <v>633</v>
      </c>
      <c r="AB74" s="24">
        <v>1</v>
      </c>
      <c r="AC74" s="26">
        <f t="shared" ref="AC74:AC124" si="14">IF(AB74="","",IF(OR($J74=0,$J74="",Z74=""),"",AB74/$J74))</f>
        <v>1</v>
      </c>
      <c r="AD74" s="27">
        <f t="shared" ref="AD74:AD124" si="15">IF(OR($N74="",AC74=""),"",IF(OR($N74=0,AC74=0),0,IF((AC74*100%)/$N74&gt;100%,100%,(AC74*100%)/$N74)))</f>
        <v>1</v>
      </c>
      <c r="AE74" s="27" t="str">
        <f t="shared" si="12"/>
        <v>TERMINADA</v>
      </c>
      <c r="AF74" s="27" t="b">
        <f t="shared" si="13"/>
        <v>0</v>
      </c>
      <c r="AG74" s="28" t="str">
        <f t="shared" ref="AG74:AG124" si="16">IF(AB74="","",IF(Z74&lt;=P74,AE74,IF(Z74&gt;=P74,AF74)))</f>
        <v>TERMINADA</v>
      </c>
      <c r="AH74" s="31" t="s">
        <v>695</v>
      </c>
      <c r="AI74" s="61" t="s">
        <v>210</v>
      </c>
      <c r="AJ74" s="81" t="str">
        <f t="shared" si="11"/>
        <v>CUMPLIDA</v>
      </c>
      <c r="AK74" s="24" t="s">
        <v>694</v>
      </c>
      <c r="AL74" s="21" t="s">
        <v>149</v>
      </c>
      <c r="AM74" s="63"/>
    </row>
    <row r="75" spans="1:39" s="20" customFormat="1" ht="146.25" x14ac:dyDescent="0.25">
      <c r="A75" s="51">
        <v>70</v>
      </c>
      <c r="B75" s="32">
        <v>43370</v>
      </c>
      <c r="C75" s="21" t="s">
        <v>15</v>
      </c>
      <c r="D75" s="21" t="s">
        <v>211</v>
      </c>
      <c r="E75" s="32">
        <v>43370</v>
      </c>
      <c r="F75" s="33" t="s">
        <v>231</v>
      </c>
      <c r="G75" s="54" t="s">
        <v>493</v>
      </c>
      <c r="H75" s="62" t="s">
        <v>275</v>
      </c>
      <c r="I75" s="38" t="s">
        <v>678</v>
      </c>
      <c r="J75" s="33">
        <v>1</v>
      </c>
      <c r="K75" s="24" t="s">
        <v>39</v>
      </c>
      <c r="L75" s="33" t="s">
        <v>373</v>
      </c>
      <c r="M75" s="33" t="s">
        <v>442</v>
      </c>
      <c r="N75" s="34">
        <v>1</v>
      </c>
      <c r="O75" s="35">
        <v>43374</v>
      </c>
      <c r="P75" s="35">
        <v>43733</v>
      </c>
      <c r="Q75" s="21" t="s">
        <v>463</v>
      </c>
      <c r="R75" s="43" t="s">
        <v>47</v>
      </c>
      <c r="S75" s="54" t="s">
        <v>465</v>
      </c>
      <c r="T75" s="71">
        <v>43465</v>
      </c>
      <c r="U75" s="31" t="s">
        <v>531</v>
      </c>
      <c r="V75" s="49">
        <v>0</v>
      </c>
      <c r="W75" s="43" t="s">
        <v>517</v>
      </c>
      <c r="X75" s="117"/>
      <c r="Y75" s="61" t="s">
        <v>210</v>
      </c>
      <c r="Z75" s="95">
        <v>43646</v>
      </c>
      <c r="AA75" s="44" t="s">
        <v>588</v>
      </c>
      <c r="AB75" s="24">
        <v>0</v>
      </c>
      <c r="AC75" s="26">
        <f t="shared" si="14"/>
        <v>0</v>
      </c>
      <c r="AD75" s="27">
        <f t="shared" si="15"/>
        <v>0</v>
      </c>
      <c r="AE75" s="27" t="str">
        <f t="shared" si="12"/>
        <v>SIN INICIAR</v>
      </c>
      <c r="AF75" s="27" t="b">
        <f t="shared" si="13"/>
        <v>0</v>
      </c>
      <c r="AG75" s="28" t="str">
        <f t="shared" si="16"/>
        <v>SIN INICIAR</v>
      </c>
      <c r="AH75" s="120" t="s">
        <v>679</v>
      </c>
      <c r="AI75" s="61" t="s">
        <v>210</v>
      </c>
      <c r="AJ75" s="81" t="str">
        <f t="shared" si="11"/>
        <v>PENDIENTE</v>
      </c>
      <c r="AK75" s="24"/>
      <c r="AL75" s="43"/>
      <c r="AM75" s="63"/>
    </row>
    <row r="76" spans="1:39" s="20" customFormat="1" ht="90" x14ac:dyDescent="0.25">
      <c r="A76" s="51">
        <v>71</v>
      </c>
      <c r="B76" s="32">
        <v>43370</v>
      </c>
      <c r="C76" s="21" t="s">
        <v>15</v>
      </c>
      <c r="D76" s="21" t="s">
        <v>211</v>
      </c>
      <c r="E76" s="32">
        <v>43370</v>
      </c>
      <c r="F76" s="33" t="s">
        <v>231</v>
      </c>
      <c r="G76" s="54" t="s">
        <v>493</v>
      </c>
      <c r="H76" s="62" t="s">
        <v>275</v>
      </c>
      <c r="I76" s="38" t="s">
        <v>340</v>
      </c>
      <c r="J76" s="33">
        <v>1</v>
      </c>
      <c r="K76" s="24" t="s">
        <v>39</v>
      </c>
      <c r="L76" s="33" t="s">
        <v>374</v>
      </c>
      <c r="M76" s="33" t="s">
        <v>432</v>
      </c>
      <c r="N76" s="34">
        <v>1</v>
      </c>
      <c r="O76" s="35">
        <v>43374</v>
      </c>
      <c r="P76" s="35">
        <v>43733</v>
      </c>
      <c r="Q76" s="21" t="s">
        <v>463</v>
      </c>
      <c r="R76" s="43" t="s">
        <v>47</v>
      </c>
      <c r="S76" s="54" t="s">
        <v>465</v>
      </c>
      <c r="T76" s="71">
        <v>43465</v>
      </c>
      <c r="U76" s="31" t="s">
        <v>531</v>
      </c>
      <c r="V76" s="49">
        <v>0</v>
      </c>
      <c r="W76" s="43" t="s">
        <v>517</v>
      </c>
      <c r="X76" s="117"/>
      <c r="Y76" s="61" t="s">
        <v>210</v>
      </c>
      <c r="Z76" s="95">
        <v>43646</v>
      </c>
      <c r="AA76" s="44" t="s">
        <v>588</v>
      </c>
      <c r="AB76" s="24">
        <v>0</v>
      </c>
      <c r="AC76" s="26">
        <f t="shared" si="14"/>
        <v>0</v>
      </c>
      <c r="AD76" s="27">
        <f t="shared" si="15"/>
        <v>0</v>
      </c>
      <c r="AE76" s="27" t="str">
        <f t="shared" si="12"/>
        <v>SIN INICIAR</v>
      </c>
      <c r="AF76" s="27" t="b">
        <f t="shared" si="13"/>
        <v>0</v>
      </c>
      <c r="AG76" s="28" t="str">
        <f t="shared" si="16"/>
        <v>SIN INICIAR</v>
      </c>
      <c r="AH76" s="120" t="s">
        <v>663</v>
      </c>
      <c r="AI76" s="61" t="s">
        <v>210</v>
      </c>
      <c r="AJ76" s="81" t="str">
        <f t="shared" si="11"/>
        <v>PENDIENTE</v>
      </c>
      <c r="AK76" s="43"/>
      <c r="AL76" s="43"/>
      <c r="AM76" s="63"/>
    </row>
    <row r="77" spans="1:39" s="20" customFormat="1" ht="112.5" x14ac:dyDescent="0.25">
      <c r="A77" s="51">
        <v>72</v>
      </c>
      <c r="B77" s="32">
        <v>43370</v>
      </c>
      <c r="C77" s="21" t="s">
        <v>15</v>
      </c>
      <c r="D77" s="21" t="s">
        <v>211</v>
      </c>
      <c r="E77" s="32">
        <v>43370</v>
      </c>
      <c r="F77" s="33" t="s">
        <v>231</v>
      </c>
      <c r="G77" s="54" t="s">
        <v>493</v>
      </c>
      <c r="H77" s="62" t="s">
        <v>275</v>
      </c>
      <c r="I77" s="38" t="s">
        <v>341</v>
      </c>
      <c r="J77" s="33">
        <v>1</v>
      </c>
      <c r="K77" s="24" t="s">
        <v>39</v>
      </c>
      <c r="L77" s="33" t="s">
        <v>373</v>
      </c>
      <c r="M77" s="33" t="s">
        <v>443</v>
      </c>
      <c r="N77" s="34">
        <v>0.9</v>
      </c>
      <c r="O77" s="35">
        <v>43374</v>
      </c>
      <c r="P77" s="35">
        <v>43733</v>
      </c>
      <c r="Q77" s="21" t="s">
        <v>464</v>
      </c>
      <c r="R77" s="21" t="s">
        <v>474</v>
      </c>
      <c r="S77" s="54" t="s">
        <v>474</v>
      </c>
      <c r="T77" s="71">
        <v>43465</v>
      </c>
      <c r="U77" s="31" t="s">
        <v>547</v>
      </c>
      <c r="V77" s="49">
        <v>1</v>
      </c>
      <c r="W77" s="43" t="s">
        <v>515</v>
      </c>
      <c r="X77" s="117" t="s">
        <v>148</v>
      </c>
      <c r="Y77" s="61" t="s">
        <v>210</v>
      </c>
      <c r="Z77" s="95">
        <v>43646</v>
      </c>
      <c r="AA77" s="44" t="s">
        <v>600</v>
      </c>
      <c r="AB77" s="24">
        <v>1</v>
      </c>
      <c r="AC77" s="26">
        <f t="shared" si="14"/>
        <v>1</v>
      </c>
      <c r="AD77" s="27">
        <f t="shared" si="15"/>
        <v>1</v>
      </c>
      <c r="AE77" s="27" t="str">
        <f t="shared" si="12"/>
        <v>TERMINADA</v>
      </c>
      <c r="AF77" s="27" t="b">
        <f t="shared" si="13"/>
        <v>0</v>
      </c>
      <c r="AG77" s="28" t="str">
        <f t="shared" si="16"/>
        <v>TERMINADA</v>
      </c>
      <c r="AH77" s="31" t="s">
        <v>601</v>
      </c>
      <c r="AI77" s="61" t="s">
        <v>210</v>
      </c>
      <c r="AJ77" s="81" t="str">
        <f t="shared" si="11"/>
        <v>CUMPLIDA</v>
      </c>
      <c r="AK77" s="21" t="s">
        <v>579</v>
      </c>
      <c r="AL77" s="21" t="s">
        <v>149</v>
      </c>
      <c r="AM77" s="63"/>
    </row>
    <row r="78" spans="1:39" s="20" customFormat="1" ht="191.25" x14ac:dyDescent="0.25">
      <c r="A78" s="51">
        <v>73</v>
      </c>
      <c r="B78" s="32">
        <v>43370</v>
      </c>
      <c r="C78" s="21" t="s">
        <v>15</v>
      </c>
      <c r="D78" s="21" t="s">
        <v>211</v>
      </c>
      <c r="E78" s="32">
        <v>43370</v>
      </c>
      <c r="F78" s="33" t="s">
        <v>232</v>
      </c>
      <c r="G78" s="54" t="s">
        <v>494</v>
      </c>
      <c r="H78" s="62" t="s">
        <v>270</v>
      </c>
      <c r="I78" s="38" t="s">
        <v>329</v>
      </c>
      <c r="J78" s="33">
        <v>2</v>
      </c>
      <c r="K78" s="24" t="s">
        <v>39</v>
      </c>
      <c r="L78" s="33" t="s">
        <v>374</v>
      </c>
      <c r="M78" s="33" t="s">
        <v>412</v>
      </c>
      <c r="N78" s="34">
        <v>1</v>
      </c>
      <c r="O78" s="35">
        <v>43374</v>
      </c>
      <c r="P78" s="35">
        <v>43733</v>
      </c>
      <c r="Q78" s="43" t="s">
        <v>109</v>
      </c>
      <c r="R78" s="43" t="s">
        <v>47</v>
      </c>
      <c r="S78" s="63" t="s">
        <v>44</v>
      </c>
      <c r="T78" s="71">
        <v>43465</v>
      </c>
      <c r="U78" s="31" t="s">
        <v>531</v>
      </c>
      <c r="V78" s="49">
        <v>0</v>
      </c>
      <c r="W78" s="43" t="s">
        <v>517</v>
      </c>
      <c r="X78" s="117"/>
      <c r="Y78" s="61" t="s">
        <v>210</v>
      </c>
      <c r="Z78" s="95">
        <v>43646</v>
      </c>
      <c r="AA78" s="44" t="s">
        <v>644</v>
      </c>
      <c r="AB78" s="24">
        <v>1</v>
      </c>
      <c r="AC78" s="26">
        <f t="shared" si="14"/>
        <v>0.5</v>
      </c>
      <c r="AD78" s="27">
        <f t="shared" si="15"/>
        <v>0.5</v>
      </c>
      <c r="AE78" s="27" t="str">
        <f t="shared" si="12"/>
        <v>EN PROCESO</v>
      </c>
      <c r="AF78" s="27" t="b">
        <f t="shared" si="13"/>
        <v>0</v>
      </c>
      <c r="AG78" s="28" t="str">
        <f t="shared" si="16"/>
        <v>EN PROCESO</v>
      </c>
      <c r="AH78" s="31" t="s">
        <v>687</v>
      </c>
      <c r="AI78" s="61" t="s">
        <v>210</v>
      </c>
      <c r="AJ78" s="81" t="str">
        <f t="shared" si="11"/>
        <v>PENDIENTE</v>
      </c>
      <c r="AK78" s="24"/>
      <c r="AL78" s="43"/>
      <c r="AM78" s="63"/>
    </row>
    <row r="79" spans="1:39" s="20" customFormat="1" ht="146.25" x14ac:dyDescent="0.25">
      <c r="A79" s="51">
        <v>74</v>
      </c>
      <c r="B79" s="32">
        <v>43370</v>
      </c>
      <c r="C79" s="21" t="s">
        <v>15</v>
      </c>
      <c r="D79" s="21" t="s">
        <v>211</v>
      </c>
      <c r="E79" s="32">
        <v>43370</v>
      </c>
      <c r="F79" s="33" t="s">
        <v>232</v>
      </c>
      <c r="G79" s="54" t="s">
        <v>494</v>
      </c>
      <c r="H79" s="62" t="s">
        <v>276</v>
      </c>
      <c r="I79" s="38" t="s">
        <v>342</v>
      </c>
      <c r="J79" s="33">
        <v>1</v>
      </c>
      <c r="K79" s="24" t="s">
        <v>39</v>
      </c>
      <c r="L79" s="33" t="s">
        <v>388</v>
      </c>
      <c r="M79" s="33" t="s">
        <v>444</v>
      </c>
      <c r="N79" s="34">
        <v>1</v>
      </c>
      <c r="O79" s="35">
        <v>43374</v>
      </c>
      <c r="P79" s="35">
        <v>43733</v>
      </c>
      <c r="Q79" s="43" t="s">
        <v>461</v>
      </c>
      <c r="R79" s="21" t="s">
        <v>472</v>
      </c>
      <c r="S79" s="54" t="s">
        <v>472</v>
      </c>
      <c r="T79" s="71">
        <v>43465</v>
      </c>
      <c r="U79" s="31" t="s">
        <v>532</v>
      </c>
      <c r="V79" s="49">
        <v>0</v>
      </c>
      <c r="W79" s="43" t="s">
        <v>517</v>
      </c>
      <c r="X79" s="117"/>
      <c r="Y79" s="61" t="s">
        <v>210</v>
      </c>
      <c r="Z79" s="95">
        <v>43646</v>
      </c>
      <c r="AA79" s="45" t="s">
        <v>588</v>
      </c>
      <c r="AB79" s="24">
        <v>0</v>
      </c>
      <c r="AC79" s="26">
        <f t="shared" si="14"/>
        <v>0</v>
      </c>
      <c r="AD79" s="27">
        <f t="shared" si="15"/>
        <v>0</v>
      </c>
      <c r="AE79" s="27" t="str">
        <f t="shared" si="12"/>
        <v>SIN INICIAR</v>
      </c>
      <c r="AF79" s="27" t="b">
        <f t="shared" si="13"/>
        <v>0</v>
      </c>
      <c r="AG79" s="28" t="str">
        <f t="shared" si="16"/>
        <v>SIN INICIAR</v>
      </c>
      <c r="AH79" s="120" t="s">
        <v>598</v>
      </c>
      <c r="AI79" s="61" t="s">
        <v>210</v>
      </c>
      <c r="AJ79" s="81" t="str">
        <f t="shared" si="11"/>
        <v>PENDIENTE</v>
      </c>
      <c r="AK79" s="43"/>
      <c r="AL79" s="43"/>
      <c r="AM79" s="63"/>
    </row>
    <row r="80" spans="1:39" s="20" customFormat="1" ht="112.5" x14ac:dyDescent="0.25">
      <c r="A80" s="51">
        <v>75</v>
      </c>
      <c r="B80" s="32">
        <v>43370</v>
      </c>
      <c r="C80" s="21" t="s">
        <v>15</v>
      </c>
      <c r="D80" s="21" t="s">
        <v>211</v>
      </c>
      <c r="E80" s="32">
        <v>43370</v>
      </c>
      <c r="F80" s="33" t="s">
        <v>232</v>
      </c>
      <c r="G80" s="54" t="s">
        <v>494</v>
      </c>
      <c r="H80" s="62" t="s">
        <v>276</v>
      </c>
      <c r="I80" s="38" t="s">
        <v>343</v>
      </c>
      <c r="J80" s="33">
        <v>1</v>
      </c>
      <c r="K80" s="24" t="s">
        <v>39</v>
      </c>
      <c r="L80" s="33" t="s">
        <v>389</v>
      </c>
      <c r="M80" s="33" t="s">
        <v>435</v>
      </c>
      <c r="N80" s="34">
        <v>1</v>
      </c>
      <c r="O80" s="35">
        <v>43374</v>
      </c>
      <c r="P80" s="35">
        <v>43733</v>
      </c>
      <c r="Q80" s="43" t="s">
        <v>461</v>
      </c>
      <c r="R80" s="21" t="s">
        <v>472</v>
      </c>
      <c r="S80" s="54" t="s">
        <v>472</v>
      </c>
      <c r="T80" s="71">
        <v>43465</v>
      </c>
      <c r="U80" s="31" t="s">
        <v>548</v>
      </c>
      <c r="V80" s="49">
        <v>0</v>
      </c>
      <c r="W80" s="43" t="s">
        <v>517</v>
      </c>
      <c r="X80" s="117"/>
      <c r="Y80" s="61" t="s">
        <v>210</v>
      </c>
      <c r="Z80" s="95">
        <v>43646</v>
      </c>
      <c r="AA80" s="45" t="s">
        <v>588</v>
      </c>
      <c r="AB80" s="24">
        <v>0</v>
      </c>
      <c r="AC80" s="26">
        <f t="shared" si="14"/>
        <v>0</v>
      </c>
      <c r="AD80" s="27">
        <f t="shared" si="15"/>
        <v>0</v>
      </c>
      <c r="AE80" s="27" t="str">
        <f t="shared" si="12"/>
        <v>SIN INICIAR</v>
      </c>
      <c r="AF80" s="27" t="b">
        <f t="shared" si="13"/>
        <v>0</v>
      </c>
      <c r="AG80" s="28" t="str">
        <f t="shared" si="16"/>
        <v>SIN INICIAR</v>
      </c>
      <c r="AH80" s="120" t="s">
        <v>599</v>
      </c>
      <c r="AI80" s="61" t="s">
        <v>210</v>
      </c>
      <c r="AJ80" s="81" t="str">
        <f t="shared" si="11"/>
        <v>PENDIENTE</v>
      </c>
      <c r="AK80" s="43"/>
      <c r="AL80" s="21"/>
      <c r="AM80" s="63"/>
    </row>
    <row r="81" spans="1:39" s="20" customFormat="1" ht="146.25" x14ac:dyDescent="0.25">
      <c r="A81" s="51">
        <v>76</v>
      </c>
      <c r="B81" s="32">
        <v>43370</v>
      </c>
      <c r="C81" s="21" t="s">
        <v>15</v>
      </c>
      <c r="D81" s="21" t="s">
        <v>211</v>
      </c>
      <c r="E81" s="32">
        <v>43370</v>
      </c>
      <c r="F81" s="33" t="s">
        <v>233</v>
      </c>
      <c r="G81" s="54" t="s">
        <v>495</v>
      </c>
      <c r="H81" s="62" t="s">
        <v>277</v>
      </c>
      <c r="I81" s="38" t="s">
        <v>344</v>
      </c>
      <c r="J81" s="33">
        <v>1</v>
      </c>
      <c r="K81" s="24" t="s">
        <v>39</v>
      </c>
      <c r="L81" s="33" t="s">
        <v>373</v>
      </c>
      <c r="M81" s="33" t="s">
        <v>445</v>
      </c>
      <c r="N81" s="34">
        <v>1</v>
      </c>
      <c r="O81" s="35">
        <v>43374</v>
      </c>
      <c r="P81" s="35">
        <v>43733</v>
      </c>
      <c r="Q81" s="43" t="s">
        <v>109</v>
      </c>
      <c r="R81" s="43" t="s">
        <v>47</v>
      </c>
      <c r="S81" s="63" t="s">
        <v>44</v>
      </c>
      <c r="T81" s="71">
        <v>43465</v>
      </c>
      <c r="U81" s="31" t="s">
        <v>531</v>
      </c>
      <c r="V81" s="49">
        <v>0</v>
      </c>
      <c r="W81" s="43" t="s">
        <v>517</v>
      </c>
      <c r="X81" s="117"/>
      <c r="Y81" s="61" t="s">
        <v>210</v>
      </c>
      <c r="Z81" s="95">
        <v>43646</v>
      </c>
      <c r="AA81" s="44" t="s">
        <v>664</v>
      </c>
      <c r="AB81" s="24">
        <v>0.5</v>
      </c>
      <c r="AC81" s="26">
        <f t="shared" si="14"/>
        <v>0.5</v>
      </c>
      <c r="AD81" s="27">
        <f t="shared" si="15"/>
        <v>0.5</v>
      </c>
      <c r="AE81" s="27" t="str">
        <f t="shared" si="12"/>
        <v>EN PROCESO</v>
      </c>
      <c r="AF81" s="27" t="b">
        <f t="shared" si="13"/>
        <v>0</v>
      </c>
      <c r="AG81" s="28" t="str">
        <f t="shared" si="16"/>
        <v>EN PROCESO</v>
      </c>
      <c r="AH81" s="30" t="s">
        <v>701</v>
      </c>
      <c r="AI81" s="61" t="s">
        <v>210</v>
      </c>
      <c r="AJ81" s="81" t="str">
        <f t="shared" si="11"/>
        <v>PENDIENTE</v>
      </c>
      <c r="AK81" s="24"/>
      <c r="AL81" s="43"/>
      <c r="AM81" s="63"/>
    </row>
    <row r="82" spans="1:39" s="20" customFormat="1" ht="191.25" x14ac:dyDescent="0.25">
      <c r="A82" s="51">
        <v>77</v>
      </c>
      <c r="B82" s="32">
        <v>43370</v>
      </c>
      <c r="C82" s="21" t="s">
        <v>15</v>
      </c>
      <c r="D82" s="21" t="s">
        <v>211</v>
      </c>
      <c r="E82" s="32">
        <v>43370</v>
      </c>
      <c r="F82" s="33" t="s">
        <v>233</v>
      </c>
      <c r="G82" s="54" t="s">
        <v>495</v>
      </c>
      <c r="H82" s="62" t="s">
        <v>277</v>
      </c>
      <c r="I82" s="38" t="s">
        <v>345</v>
      </c>
      <c r="J82" s="33">
        <v>2</v>
      </c>
      <c r="K82" s="24" t="s">
        <v>39</v>
      </c>
      <c r="L82" s="33" t="s">
        <v>374</v>
      </c>
      <c r="M82" s="33" t="s">
        <v>446</v>
      </c>
      <c r="N82" s="34">
        <v>1</v>
      </c>
      <c r="O82" s="35">
        <v>43374</v>
      </c>
      <c r="P82" s="35">
        <v>43733</v>
      </c>
      <c r="Q82" s="43" t="s">
        <v>109</v>
      </c>
      <c r="R82" s="43" t="s">
        <v>47</v>
      </c>
      <c r="S82" s="63" t="s">
        <v>44</v>
      </c>
      <c r="T82" s="71">
        <v>43465</v>
      </c>
      <c r="U82" s="31" t="s">
        <v>531</v>
      </c>
      <c r="V82" s="49">
        <v>0</v>
      </c>
      <c r="W82" s="43" t="s">
        <v>517</v>
      </c>
      <c r="X82" s="117"/>
      <c r="Y82" s="61" t="s">
        <v>210</v>
      </c>
      <c r="Z82" s="95">
        <v>43646</v>
      </c>
      <c r="AA82" s="44" t="s">
        <v>644</v>
      </c>
      <c r="AB82" s="24">
        <v>1</v>
      </c>
      <c r="AC82" s="26">
        <f t="shared" si="14"/>
        <v>0.5</v>
      </c>
      <c r="AD82" s="27">
        <f t="shared" si="15"/>
        <v>0.5</v>
      </c>
      <c r="AE82" s="27" t="str">
        <f t="shared" si="12"/>
        <v>EN PROCESO</v>
      </c>
      <c r="AF82" s="27" t="b">
        <f t="shared" si="13"/>
        <v>0</v>
      </c>
      <c r="AG82" s="28" t="str">
        <f t="shared" si="16"/>
        <v>EN PROCESO</v>
      </c>
      <c r="AH82" s="31" t="s">
        <v>687</v>
      </c>
      <c r="AI82" s="61" t="s">
        <v>210</v>
      </c>
      <c r="AJ82" s="81" t="str">
        <f t="shared" si="11"/>
        <v>PENDIENTE</v>
      </c>
      <c r="AK82" s="24"/>
      <c r="AL82" s="43"/>
      <c r="AM82" s="63"/>
    </row>
    <row r="83" spans="1:39" s="20" customFormat="1" ht="123.75" x14ac:dyDescent="0.25">
      <c r="A83" s="51">
        <v>78</v>
      </c>
      <c r="B83" s="32">
        <v>43370</v>
      </c>
      <c r="C83" s="21" t="s">
        <v>15</v>
      </c>
      <c r="D83" s="21" t="s">
        <v>211</v>
      </c>
      <c r="E83" s="32">
        <v>43370</v>
      </c>
      <c r="F83" s="33" t="s">
        <v>233</v>
      </c>
      <c r="G83" s="54" t="s">
        <v>495</v>
      </c>
      <c r="H83" s="62" t="s">
        <v>278</v>
      </c>
      <c r="I83" s="38" t="s">
        <v>346</v>
      </c>
      <c r="J83" s="33">
        <v>1</v>
      </c>
      <c r="K83" s="24" t="s">
        <v>39</v>
      </c>
      <c r="L83" s="33" t="s">
        <v>390</v>
      </c>
      <c r="M83" s="33" t="s">
        <v>435</v>
      </c>
      <c r="N83" s="34">
        <v>0.9</v>
      </c>
      <c r="O83" s="35">
        <v>43374</v>
      </c>
      <c r="P83" s="35">
        <v>43733</v>
      </c>
      <c r="Q83" s="43" t="s">
        <v>461</v>
      </c>
      <c r="R83" s="21" t="s">
        <v>472</v>
      </c>
      <c r="S83" s="54" t="s">
        <v>472</v>
      </c>
      <c r="T83" s="71">
        <v>43465</v>
      </c>
      <c r="U83" s="31" t="s">
        <v>544</v>
      </c>
      <c r="V83" s="49">
        <v>0</v>
      </c>
      <c r="W83" s="43" t="s">
        <v>517</v>
      </c>
      <c r="X83" s="117"/>
      <c r="Y83" s="61" t="s">
        <v>210</v>
      </c>
      <c r="Z83" s="95">
        <v>43646</v>
      </c>
      <c r="AA83" s="45" t="s">
        <v>588</v>
      </c>
      <c r="AB83" s="24">
        <v>0</v>
      </c>
      <c r="AC83" s="26">
        <f t="shared" si="14"/>
        <v>0</v>
      </c>
      <c r="AD83" s="27">
        <f t="shared" si="15"/>
        <v>0</v>
      </c>
      <c r="AE83" s="27" t="str">
        <f t="shared" si="12"/>
        <v>SIN INICIAR</v>
      </c>
      <c r="AF83" s="27" t="b">
        <f t="shared" si="13"/>
        <v>0</v>
      </c>
      <c r="AG83" s="28" t="str">
        <f t="shared" si="16"/>
        <v>SIN INICIAR</v>
      </c>
      <c r="AH83" s="120" t="s">
        <v>599</v>
      </c>
      <c r="AI83" s="61" t="s">
        <v>210</v>
      </c>
      <c r="AJ83" s="81" t="str">
        <f t="shared" si="11"/>
        <v>PENDIENTE</v>
      </c>
      <c r="AK83" s="43"/>
      <c r="AL83" s="21"/>
      <c r="AM83" s="63"/>
    </row>
    <row r="84" spans="1:39" s="20" customFormat="1" ht="191.25" x14ac:dyDescent="0.25">
      <c r="A84" s="51">
        <v>79</v>
      </c>
      <c r="B84" s="32">
        <v>43370</v>
      </c>
      <c r="C84" s="21" t="s">
        <v>15</v>
      </c>
      <c r="D84" s="21" t="s">
        <v>211</v>
      </c>
      <c r="E84" s="32">
        <v>43370</v>
      </c>
      <c r="F84" s="33" t="s">
        <v>234</v>
      </c>
      <c r="G84" s="54" t="s">
        <v>496</v>
      </c>
      <c r="H84" s="62" t="s">
        <v>270</v>
      </c>
      <c r="I84" s="38" t="s">
        <v>347</v>
      </c>
      <c r="J84" s="33">
        <v>2</v>
      </c>
      <c r="K84" s="24" t="s">
        <v>39</v>
      </c>
      <c r="L84" s="33" t="s">
        <v>374</v>
      </c>
      <c r="M84" s="33" t="s">
        <v>412</v>
      </c>
      <c r="N84" s="34">
        <v>1</v>
      </c>
      <c r="O84" s="35">
        <v>43374</v>
      </c>
      <c r="P84" s="35">
        <v>43733</v>
      </c>
      <c r="Q84" s="43" t="s">
        <v>109</v>
      </c>
      <c r="R84" s="43" t="s">
        <v>47</v>
      </c>
      <c r="S84" s="63" t="s">
        <v>44</v>
      </c>
      <c r="T84" s="71">
        <v>43465</v>
      </c>
      <c r="U84" s="31" t="s">
        <v>531</v>
      </c>
      <c r="V84" s="49">
        <v>0</v>
      </c>
      <c r="W84" s="43" t="s">
        <v>517</v>
      </c>
      <c r="X84" s="117"/>
      <c r="Y84" s="61" t="s">
        <v>210</v>
      </c>
      <c r="Z84" s="95">
        <v>43646</v>
      </c>
      <c r="AA84" s="44" t="s">
        <v>644</v>
      </c>
      <c r="AB84" s="24">
        <v>1</v>
      </c>
      <c r="AC84" s="26">
        <f t="shared" si="14"/>
        <v>0.5</v>
      </c>
      <c r="AD84" s="27">
        <f t="shared" si="15"/>
        <v>0.5</v>
      </c>
      <c r="AE84" s="27" t="str">
        <f t="shared" si="12"/>
        <v>EN PROCESO</v>
      </c>
      <c r="AF84" s="27" t="b">
        <f t="shared" si="13"/>
        <v>0</v>
      </c>
      <c r="AG84" s="28" t="str">
        <f t="shared" si="16"/>
        <v>EN PROCESO</v>
      </c>
      <c r="AH84" s="31" t="s">
        <v>687</v>
      </c>
      <c r="AI84" s="61" t="s">
        <v>210</v>
      </c>
      <c r="AJ84" s="81" t="str">
        <f t="shared" si="11"/>
        <v>PENDIENTE</v>
      </c>
      <c r="AK84" s="24"/>
      <c r="AL84" s="43"/>
      <c r="AM84" s="63"/>
    </row>
    <row r="85" spans="1:39" s="20" customFormat="1" ht="146.25" x14ac:dyDescent="0.25">
      <c r="A85" s="51">
        <v>80</v>
      </c>
      <c r="B85" s="32">
        <v>43370</v>
      </c>
      <c r="C85" s="21" t="s">
        <v>15</v>
      </c>
      <c r="D85" s="21" t="s">
        <v>211</v>
      </c>
      <c r="E85" s="32">
        <v>43370</v>
      </c>
      <c r="F85" s="33" t="s">
        <v>234</v>
      </c>
      <c r="G85" s="54" t="s">
        <v>496</v>
      </c>
      <c r="H85" s="62" t="s">
        <v>279</v>
      </c>
      <c r="I85" s="38" t="s">
        <v>348</v>
      </c>
      <c r="J85" s="33">
        <v>1</v>
      </c>
      <c r="K85" s="24" t="s">
        <v>39</v>
      </c>
      <c r="L85" s="33" t="s">
        <v>391</v>
      </c>
      <c r="M85" s="33" t="s">
        <v>444</v>
      </c>
      <c r="N85" s="34">
        <v>1</v>
      </c>
      <c r="O85" s="35">
        <v>43374</v>
      </c>
      <c r="P85" s="35">
        <v>43733</v>
      </c>
      <c r="Q85" s="43" t="s">
        <v>461</v>
      </c>
      <c r="R85" s="21" t="s">
        <v>472</v>
      </c>
      <c r="S85" s="54" t="s">
        <v>472</v>
      </c>
      <c r="T85" s="71">
        <v>43465</v>
      </c>
      <c r="U85" s="31" t="s">
        <v>532</v>
      </c>
      <c r="V85" s="49">
        <v>0</v>
      </c>
      <c r="W85" s="43" t="s">
        <v>517</v>
      </c>
      <c r="X85" s="117"/>
      <c r="Y85" s="61" t="s">
        <v>210</v>
      </c>
      <c r="Z85" s="95">
        <v>43646</v>
      </c>
      <c r="AA85" s="45" t="s">
        <v>588</v>
      </c>
      <c r="AB85" s="24">
        <v>0</v>
      </c>
      <c r="AC85" s="26">
        <f t="shared" si="14"/>
        <v>0</v>
      </c>
      <c r="AD85" s="27">
        <f t="shared" si="15"/>
        <v>0</v>
      </c>
      <c r="AE85" s="27" t="str">
        <f t="shared" si="12"/>
        <v>SIN INICIAR</v>
      </c>
      <c r="AF85" s="27" t="b">
        <f t="shared" si="13"/>
        <v>0</v>
      </c>
      <c r="AG85" s="28" t="str">
        <f t="shared" si="16"/>
        <v>SIN INICIAR</v>
      </c>
      <c r="AH85" s="120" t="s">
        <v>598</v>
      </c>
      <c r="AI85" s="61" t="s">
        <v>210</v>
      </c>
      <c r="AJ85" s="81" t="str">
        <f t="shared" si="11"/>
        <v>PENDIENTE</v>
      </c>
      <c r="AK85" s="43"/>
      <c r="AL85" s="21"/>
      <c r="AM85" s="63"/>
    </row>
    <row r="86" spans="1:39" s="20" customFormat="1" ht="112.5" x14ac:dyDescent="0.25">
      <c r="A86" s="51">
        <v>81</v>
      </c>
      <c r="B86" s="32">
        <v>43370</v>
      </c>
      <c r="C86" s="21" t="s">
        <v>15</v>
      </c>
      <c r="D86" s="21" t="s">
        <v>211</v>
      </c>
      <c r="E86" s="32">
        <v>43370</v>
      </c>
      <c r="F86" s="33" t="s">
        <v>234</v>
      </c>
      <c r="G86" s="54" t="s">
        <v>496</v>
      </c>
      <c r="H86" s="62" t="s">
        <v>279</v>
      </c>
      <c r="I86" s="38" t="s">
        <v>349</v>
      </c>
      <c r="J86" s="33">
        <v>1</v>
      </c>
      <c r="K86" s="24" t="s">
        <v>39</v>
      </c>
      <c r="L86" s="33" t="s">
        <v>392</v>
      </c>
      <c r="M86" s="33" t="s">
        <v>435</v>
      </c>
      <c r="N86" s="34">
        <v>0.9</v>
      </c>
      <c r="O86" s="35">
        <v>43374</v>
      </c>
      <c r="P86" s="35">
        <v>43733</v>
      </c>
      <c r="Q86" s="43" t="s">
        <v>461</v>
      </c>
      <c r="R86" s="21" t="s">
        <v>472</v>
      </c>
      <c r="S86" s="54" t="s">
        <v>472</v>
      </c>
      <c r="T86" s="71">
        <v>43465</v>
      </c>
      <c r="U86" s="31" t="s">
        <v>549</v>
      </c>
      <c r="V86" s="49">
        <v>0</v>
      </c>
      <c r="W86" s="43" t="s">
        <v>517</v>
      </c>
      <c r="X86" s="117"/>
      <c r="Y86" s="61" t="s">
        <v>210</v>
      </c>
      <c r="Z86" s="95">
        <v>43646</v>
      </c>
      <c r="AA86" s="45" t="s">
        <v>588</v>
      </c>
      <c r="AB86" s="24">
        <v>0</v>
      </c>
      <c r="AC86" s="26">
        <f t="shared" si="14"/>
        <v>0</v>
      </c>
      <c r="AD86" s="27">
        <f t="shared" si="15"/>
        <v>0</v>
      </c>
      <c r="AE86" s="27" t="str">
        <f t="shared" si="12"/>
        <v>SIN INICIAR</v>
      </c>
      <c r="AF86" s="27" t="b">
        <f t="shared" si="13"/>
        <v>0</v>
      </c>
      <c r="AG86" s="28" t="str">
        <f t="shared" si="16"/>
        <v>SIN INICIAR</v>
      </c>
      <c r="AH86" s="120" t="s">
        <v>599</v>
      </c>
      <c r="AI86" s="61" t="s">
        <v>210</v>
      </c>
      <c r="AJ86" s="81" t="str">
        <f t="shared" si="11"/>
        <v>PENDIENTE</v>
      </c>
      <c r="AK86" s="43"/>
      <c r="AL86" s="21"/>
      <c r="AM86" s="63"/>
    </row>
    <row r="87" spans="1:39" s="20" customFormat="1" ht="191.25" x14ac:dyDescent="0.25">
      <c r="A87" s="51">
        <v>82</v>
      </c>
      <c r="B87" s="32">
        <v>43370</v>
      </c>
      <c r="C87" s="21" t="s">
        <v>15</v>
      </c>
      <c r="D87" s="21" t="s">
        <v>211</v>
      </c>
      <c r="E87" s="32">
        <v>43370</v>
      </c>
      <c r="F87" s="33" t="s">
        <v>235</v>
      </c>
      <c r="G87" s="54" t="s">
        <v>497</v>
      </c>
      <c r="H87" s="62" t="s">
        <v>270</v>
      </c>
      <c r="I87" s="38" t="s">
        <v>329</v>
      </c>
      <c r="J87" s="33">
        <v>2</v>
      </c>
      <c r="K87" s="24" t="s">
        <v>39</v>
      </c>
      <c r="L87" s="33" t="s">
        <v>374</v>
      </c>
      <c r="M87" s="33" t="s">
        <v>412</v>
      </c>
      <c r="N87" s="34">
        <v>1</v>
      </c>
      <c r="O87" s="35">
        <v>43374</v>
      </c>
      <c r="P87" s="35">
        <v>43733</v>
      </c>
      <c r="Q87" s="43" t="s">
        <v>109</v>
      </c>
      <c r="R87" s="43" t="s">
        <v>47</v>
      </c>
      <c r="S87" s="63" t="s">
        <v>44</v>
      </c>
      <c r="T87" s="71">
        <v>43465</v>
      </c>
      <c r="U87" s="31" t="s">
        <v>531</v>
      </c>
      <c r="V87" s="49">
        <v>0</v>
      </c>
      <c r="W87" s="43" t="s">
        <v>517</v>
      </c>
      <c r="X87" s="117"/>
      <c r="Y87" s="61" t="s">
        <v>210</v>
      </c>
      <c r="Z87" s="95">
        <v>43646</v>
      </c>
      <c r="AA87" s="44" t="s">
        <v>644</v>
      </c>
      <c r="AB87" s="24">
        <v>1</v>
      </c>
      <c r="AC87" s="26">
        <f t="shared" si="14"/>
        <v>0.5</v>
      </c>
      <c r="AD87" s="27">
        <f t="shared" si="15"/>
        <v>0.5</v>
      </c>
      <c r="AE87" s="27" t="str">
        <f t="shared" si="12"/>
        <v>EN PROCESO</v>
      </c>
      <c r="AF87" s="27" t="b">
        <f t="shared" si="13"/>
        <v>0</v>
      </c>
      <c r="AG87" s="28" t="str">
        <f t="shared" si="16"/>
        <v>EN PROCESO</v>
      </c>
      <c r="AH87" s="31" t="s">
        <v>687</v>
      </c>
      <c r="AI87" s="61" t="s">
        <v>210</v>
      </c>
      <c r="AJ87" s="81" t="str">
        <f t="shared" si="11"/>
        <v>PENDIENTE</v>
      </c>
      <c r="AK87" s="24"/>
      <c r="AL87" s="43"/>
      <c r="AM87" s="63"/>
    </row>
    <row r="88" spans="1:39" s="20" customFormat="1" ht="146.25" x14ac:dyDescent="0.25">
      <c r="A88" s="51">
        <v>83</v>
      </c>
      <c r="B88" s="32">
        <v>43370</v>
      </c>
      <c r="C88" s="21" t="s">
        <v>15</v>
      </c>
      <c r="D88" s="21" t="s">
        <v>211</v>
      </c>
      <c r="E88" s="32">
        <v>43370</v>
      </c>
      <c r="F88" s="33" t="s">
        <v>235</v>
      </c>
      <c r="G88" s="54" t="s">
        <v>497</v>
      </c>
      <c r="H88" s="62" t="s">
        <v>280</v>
      </c>
      <c r="I88" s="38" t="s">
        <v>348</v>
      </c>
      <c r="J88" s="33">
        <v>1</v>
      </c>
      <c r="K88" s="24" t="s">
        <v>39</v>
      </c>
      <c r="L88" s="33" t="s">
        <v>391</v>
      </c>
      <c r="M88" s="33" t="s">
        <v>444</v>
      </c>
      <c r="N88" s="34">
        <v>1</v>
      </c>
      <c r="O88" s="35">
        <v>43374</v>
      </c>
      <c r="P88" s="35">
        <v>43733</v>
      </c>
      <c r="Q88" s="43" t="s">
        <v>461</v>
      </c>
      <c r="R88" s="21" t="s">
        <v>472</v>
      </c>
      <c r="S88" s="54" t="s">
        <v>472</v>
      </c>
      <c r="T88" s="71">
        <v>43465</v>
      </c>
      <c r="U88" s="31" t="s">
        <v>532</v>
      </c>
      <c r="V88" s="49">
        <v>0</v>
      </c>
      <c r="W88" s="43" t="s">
        <v>517</v>
      </c>
      <c r="X88" s="117"/>
      <c r="Y88" s="61" t="s">
        <v>210</v>
      </c>
      <c r="Z88" s="95">
        <v>43646</v>
      </c>
      <c r="AA88" s="45" t="s">
        <v>588</v>
      </c>
      <c r="AB88" s="24">
        <v>0</v>
      </c>
      <c r="AC88" s="26">
        <f t="shared" si="14"/>
        <v>0</v>
      </c>
      <c r="AD88" s="27">
        <f t="shared" si="15"/>
        <v>0</v>
      </c>
      <c r="AE88" s="27" t="str">
        <f t="shared" si="12"/>
        <v>SIN INICIAR</v>
      </c>
      <c r="AF88" s="27" t="b">
        <f t="shared" si="13"/>
        <v>0</v>
      </c>
      <c r="AG88" s="28" t="str">
        <f t="shared" si="16"/>
        <v>SIN INICIAR</v>
      </c>
      <c r="AH88" s="120" t="s">
        <v>598</v>
      </c>
      <c r="AI88" s="61" t="s">
        <v>210</v>
      </c>
      <c r="AJ88" s="81" t="str">
        <f t="shared" si="11"/>
        <v>PENDIENTE</v>
      </c>
      <c r="AK88" s="43"/>
      <c r="AL88" s="21"/>
      <c r="AM88" s="63"/>
    </row>
    <row r="89" spans="1:39" s="20" customFormat="1" ht="112.5" x14ac:dyDescent="0.25">
      <c r="A89" s="51">
        <v>84</v>
      </c>
      <c r="B89" s="32">
        <v>43370</v>
      </c>
      <c r="C89" s="21" t="s">
        <v>15</v>
      </c>
      <c r="D89" s="21" t="s">
        <v>211</v>
      </c>
      <c r="E89" s="32">
        <v>43370</v>
      </c>
      <c r="F89" s="33" t="s">
        <v>235</v>
      </c>
      <c r="G89" s="54" t="s">
        <v>497</v>
      </c>
      <c r="H89" s="62" t="s">
        <v>280</v>
      </c>
      <c r="I89" s="38" t="s">
        <v>349</v>
      </c>
      <c r="J89" s="33">
        <v>1</v>
      </c>
      <c r="K89" s="24" t="s">
        <v>39</v>
      </c>
      <c r="L89" s="33" t="s">
        <v>392</v>
      </c>
      <c r="M89" s="33" t="s">
        <v>435</v>
      </c>
      <c r="N89" s="34">
        <v>1</v>
      </c>
      <c r="O89" s="35">
        <v>43374</v>
      </c>
      <c r="P89" s="35">
        <v>43733</v>
      </c>
      <c r="Q89" s="43" t="s">
        <v>461</v>
      </c>
      <c r="R89" s="21" t="s">
        <v>472</v>
      </c>
      <c r="S89" s="54" t="s">
        <v>472</v>
      </c>
      <c r="T89" s="71">
        <v>43465</v>
      </c>
      <c r="U89" s="31" t="s">
        <v>549</v>
      </c>
      <c r="V89" s="49">
        <v>0</v>
      </c>
      <c r="W89" s="43" t="s">
        <v>517</v>
      </c>
      <c r="X89" s="117"/>
      <c r="Y89" s="61" t="s">
        <v>210</v>
      </c>
      <c r="Z89" s="95">
        <v>43646</v>
      </c>
      <c r="AA89" s="45" t="s">
        <v>588</v>
      </c>
      <c r="AB89" s="24">
        <v>0</v>
      </c>
      <c r="AC89" s="26">
        <f t="shared" si="14"/>
        <v>0</v>
      </c>
      <c r="AD89" s="27">
        <f t="shared" si="15"/>
        <v>0</v>
      </c>
      <c r="AE89" s="27" t="str">
        <f t="shared" si="12"/>
        <v>SIN INICIAR</v>
      </c>
      <c r="AF89" s="27" t="b">
        <f t="shared" si="13"/>
        <v>0</v>
      </c>
      <c r="AG89" s="28" t="str">
        <f t="shared" si="16"/>
        <v>SIN INICIAR</v>
      </c>
      <c r="AH89" s="120" t="s">
        <v>599</v>
      </c>
      <c r="AI89" s="61" t="s">
        <v>210</v>
      </c>
      <c r="AJ89" s="81" t="str">
        <f t="shared" si="11"/>
        <v>PENDIENTE</v>
      </c>
      <c r="AK89" s="43"/>
      <c r="AL89" s="43"/>
      <c r="AM89" s="63"/>
    </row>
    <row r="90" spans="1:39" s="20" customFormat="1" ht="202.5" x14ac:dyDescent="0.25">
      <c r="A90" s="51">
        <v>85</v>
      </c>
      <c r="B90" s="32">
        <v>43370</v>
      </c>
      <c r="C90" s="21" t="s">
        <v>15</v>
      </c>
      <c r="D90" s="21" t="s">
        <v>211</v>
      </c>
      <c r="E90" s="32">
        <v>43370</v>
      </c>
      <c r="F90" s="33" t="s">
        <v>236</v>
      </c>
      <c r="G90" s="54" t="s">
        <v>498</v>
      </c>
      <c r="H90" s="62" t="s">
        <v>281</v>
      </c>
      <c r="I90" s="38" t="s">
        <v>350</v>
      </c>
      <c r="J90" s="33">
        <v>3</v>
      </c>
      <c r="K90" s="24" t="s">
        <v>39</v>
      </c>
      <c r="L90" s="33" t="s">
        <v>379</v>
      </c>
      <c r="M90" s="33" t="s">
        <v>447</v>
      </c>
      <c r="N90" s="34">
        <v>1</v>
      </c>
      <c r="O90" s="35">
        <v>43374</v>
      </c>
      <c r="P90" s="35">
        <v>43733</v>
      </c>
      <c r="Q90" s="43" t="s">
        <v>109</v>
      </c>
      <c r="R90" s="43" t="s">
        <v>47</v>
      </c>
      <c r="S90" s="63" t="s">
        <v>44</v>
      </c>
      <c r="T90" s="71">
        <v>43465</v>
      </c>
      <c r="U90" s="31" t="s">
        <v>531</v>
      </c>
      <c r="V90" s="49">
        <v>0</v>
      </c>
      <c r="W90" s="43" t="s">
        <v>517</v>
      </c>
      <c r="X90" s="117"/>
      <c r="Y90" s="61" t="s">
        <v>210</v>
      </c>
      <c r="Z90" s="95">
        <v>43646</v>
      </c>
      <c r="AA90" s="44" t="s">
        <v>644</v>
      </c>
      <c r="AB90" s="24">
        <v>1</v>
      </c>
      <c r="AC90" s="26">
        <f t="shared" si="14"/>
        <v>0.33333333333333331</v>
      </c>
      <c r="AD90" s="27">
        <f t="shared" si="15"/>
        <v>0.33333333333333331</v>
      </c>
      <c r="AE90" s="27" t="str">
        <f t="shared" si="12"/>
        <v>EN PROCESO</v>
      </c>
      <c r="AF90" s="27" t="b">
        <f t="shared" si="13"/>
        <v>0</v>
      </c>
      <c r="AG90" s="28" t="str">
        <f t="shared" si="16"/>
        <v>EN PROCESO</v>
      </c>
      <c r="AH90" s="31" t="s">
        <v>688</v>
      </c>
      <c r="AI90" s="61" t="s">
        <v>210</v>
      </c>
      <c r="AJ90" s="81" t="str">
        <f t="shared" si="11"/>
        <v>PENDIENTE</v>
      </c>
      <c r="AK90" s="24"/>
      <c r="AL90" s="43"/>
      <c r="AM90" s="63"/>
    </row>
    <row r="91" spans="1:39" s="20" customFormat="1" ht="135" x14ac:dyDescent="0.25">
      <c r="A91" s="51">
        <v>86</v>
      </c>
      <c r="B91" s="32">
        <v>43370</v>
      </c>
      <c r="C91" s="21" t="s">
        <v>15</v>
      </c>
      <c r="D91" s="21" t="s">
        <v>211</v>
      </c>
      <c r="E91" s="32">
        <v>43370</v>
      </c>
      <c r="F91" s="33" t="s">
        <v>236</v>
      </c>
      <c r="G91" s="54" t="s">
        <v>498</v>
      </c>
      <c r="H91" s="62" t="s">
        <v>267</v>
      </c>
      <c r="I91" s="38" t="s">
        <v>326</v>
      </c>
      <c r="J91" s="33">
        <v>2</v>
      </c>
      <c r="K91" s="24" t="s">
        <v>39</v>
      </c>
      <c r="L91" s="33" t="s">
        <v>380</v>
      </c>
      <c r="M91" s="33" t="s">
        <v>433</v>
      </c>
      <c r="N91" s="34">
        <v>1</v>
      </c>
      <c r="O91" s="35">
        <v>43374</v>
      </c>
      <c r="P91" s="35">
        <v>43733</v>
      </c>
      <c r="Q91" s="21" t="s">
        <v>203</v>
      </c>
      <c r="R91" s="21" t="s">
        <v>471</v>
      </c>
      <c r="S91" s="54" t="s">
        <v>471</v>
      </c>
      <c r="T91" s="71">
        <v>43465</v>
      </c>
      <c r="U91" s="31" t="s">
        <v>540</v>
      </c>
      <c r="V91" s="49">
        <v>0.25</v>
      </c>
      <c r="W91" s="43" t="s">
        <v>516</v>
      </c>
      <c r="X91" s="117"/>
      <c r="Y91" s="61" t="s">
        <v>210</v>
      </c>
      <c r="Z91" s="95">
        <v>43646</v>
      </c>
      <c r="AA91" s="44" t="s">
        <v>621</v>
      </c>
      <c r="AB91" s="24">
        <v>2</v>
      </c>
      <c r="AC91" s="26">
        <f t="shared" si="14"/>
        <v>1</v>
      </c>
      <c r="AD91" s="27">
        <f t="shared" si="15"/>
        <v>1</v>
      </c>
      <c r="AE91" s="27" t="str">
        <f t="shared" si="12"/>
        <v>TERMINADA</v>
      </c>
      <c r="AF91" s="27" t="b">
        <f t="shared" si="13"/>
        <v>0</v>
      </c>
      <c r="AG91" s="28" t="str">
        <f t="shared" si="16"/>
        <v>TERMINADA</v>
      </c>
      <c r="AH91" s="30" t="s">
        <v>715</v>
      </c>
      <c r="AI91" s="61" t="s">
        <v>210</v>
      </c>
      <c r="AJ91" s="81" t="str">
        <f t="shared" si="11"/>
        <v>CUMPLIDA</v>
      </c>
      <c r="AK91" s="21" t="s">
        <v>579</v>
      </c>
      <c r="AL91" s="43" t="s">
        <v>149</v>
      </c>
      <c r="AM91" s="63"/>
    </row>
    <row r="92" spans="1:39" s="20" customFormat="1" ht="202.5" x14ac:dyDescent="0.25">
      <c r="A92" s="51">
        <v>87</v>
      </c>
      <c r="B92" s="32">
        <v>43370</v>
      </c>
      <c r="C92" s="21" t="s">
        <v>15</v>
      </c>
      <c r="D92" s="21" t="s">
        <v>211</v>
      </c>
      <c r="E92" s="32">
        <v>43370</v>
      </c>
      <c r="F92" s="33" t="s">
        <v>237</v>
      </c>
      <c r="G92" s="54" t="s">
        <v>499</v>
      </c>
      <c r="H92" s="62" t="s">
        <v>282</v>
      </c>
      <c r="I92" s="38" t="s">
        <v>351</v>
      </c>
      <c r="J92" s="33">
        <v>3</v>
      </c>
      <c r="K92" s="24" t="s">
        <v>39</v>
      </c>
      <c r="L92" s="33" t="s">
        <v>379</v>
      </c>
      <c r="M92" s="33" t="s">
        <v>448</v>
      </c>
      <c r="N92" s="34">
        <v>1</v>
      </c>
      <c r="O92" s="35">
        <v>43374</v>
      </c>
      <c r="P92" s="35">
        <v>43733</v>
      </c>
      <c r="Q92" s="43" t="s">
        <v>109</v>
      </c>
      <c r="R92" s="43" t="s">
        <v>47</v>
      </c>
      <c r="S92" s="63" t="s">
        <v>44</v>
      </c>
      <c r="T92" s="71">
        <v>43465</v>
      </c>
      <c r="U92" s="31" t="s">
        <v>531</v>
      </c>
      <c r="V92" s="49">
        <v>0</v>
      </c>
      <c r="W92" s="43" t="s">
        <v>517</v>
      </c>
      <c r="X92" s="117"/>
      <c r="Y92" s="61" t="s">
        <v>210</v>
      </c>
      <c r="Z92" s="95">
        <v>43646</v>
      </c>
      <c r="AA92" s="44" t="s">
        <v>644</v>
      </c>
      <c r="AB92" s="24">
        <v>1</v>
      </c>
      <c r="AC92" s="26">
        <f t="shared" si="14"/>
        <v>0.33333333333333331</v>
      </c>
      <c r="AD92" s="27">
        <f t="shared" si="15"/>
        <v>0.33333333333333331</v>
      </c>
      <c r="AE92" s="27" t="str">
        <f t="shared" si="12"/>
        <v>EN PROCESO</v>
      </c>
      <c r="AF92" s="27" t="b">
        <f t="shared" si="13"/>
        <v>0</v>
      </c>
      <c r="AG92" s="28" t="str">
        <f t="shared" si="16"/>
        <v>EN PROCESO</v>
      </c>
      <c r="AH92" s="31" t="s">
        <v>689</v>
      </c>
      <c r="AI92" s="61" t="s">
        <v>210</v>
      </c>
      <c r="AJ92" s="81" t="str">
        <f t="shared" si="11"/>
        <v>PENDIENTE</v>
      </c>
      <c r="AK92" s="24"/>
      <c r="AL92" s="43"/>
      <c r="AM92" s="63"/>
    </row>
    <row r="93" spans="1:39" s="20" customFormat="1" ht="112.5" x14ac:dyDescent="0.25">
      <c r="A93" s="51">
        <v>88</v>
      </c>
      <c r="B93" s="32">
        <v>43370</v>
      </c>
      <c r="C93" s="21" t="s">
        <v>15</v>
      </c>
      <c r="D93" s="21" t="s">
        <v>211</v>
      </c>
      <c r="E93" s="32">
        <v>43370</v>
      </c>
      <c r="F93" s="33" t="s">
        <v>237</v>
      </c>
      <c r="G93" s="54" t="s">
        <v>499</v>
      </c>
      <c r="H93" s="62" t="s">
        <v>283</v>
      </c>
      <c r="I93" s="38" t="s">
        <v>352</v>
      </c>
      <c r="J93" s="33">
        <v>1</v>
      </c>
      <c r="K93" s="24" t="s">
        <v>39</v>
      </c>
      <c r="L93" s="33" t="s">
        <v>390</v>
      </c>
      <c r="M93" s="33" t="s">
        <v>449</v>
      </c>
      <c r="N93" s="34">
        <v>1</v>
      </c>
      <c r="O93" s="35">
        <v>43374</v>
      </c>
      <c r="P93" s="35">
        <v>43733</v>
      </c>
      <c r="Q93" s="43" t="s">
        <v>461</v>
      </c>
      <c r="R93" s="21" t="s">
        <v>472</v>
      </c>
      <c r="S93" s="54" t="s">
        <v>472</v>
      </c>
      <c r="T93" s="71">
        <v>43465</v>
      </c>
      <c r="U93" s="31" t="s">
        <v>550</v>
      </c>
      <c r="V93" s="49">
        <v>0</v>
      </c>
      <c r="W93" s="43" t="s">
        <v>517</v>
      </c>
      <c r="X93" s="117"/>
      <c r="Y93" s="61" t="s">
        <v>210</v>
      </c>
      <c r="Z93" s="95">
        <v>43646</v>
      </c>
      <c r="AA93" s="45" t="s">
        <v>588</v>
      </c>
      <c r="AB93" s="24">
        <v>0</v>
      </c>
      <c r="AC93" s="26">
        <f t="shared" si="14"/>
        <v>0</v>
      </c>
      <c r="AD93" s="27">
        <f t="shared" si="15"/>
        <v>0</v>
      </c>
      <c r="AE93" s="27" t="str">
        <f t="shared" si="12"/>
        <v>SIN INICIAR</v>
      </c>
      <c r="AF93" s="27" t="b">
        <f t="shared" si="13"/>
        <v>0</v>
      </c>
      <c r="AG93" s="28" t="str">
        <f t="shared" si="16"/>
        <v>SIN INICIAR</v>
      </c>
      <c r="AH93" s="120" t="s">
        <v>599</v>
      </c>
      <c r="AI93" s="61" t="s">
        <v>210</v>
      </c>
      <c r="AJ93" s="81" t="str">
        <f t="shared" si="11"/>
        <v>PENDIENTE</v>
      </c>
      <c r="AK93" s="43"/>
      <c r="AL93" s="21"/>
      <c r="AM93" s="63"/>
    </row>
    <row r="94" spans="1:39" s="20" customFormat="1" ht="168.75" x14ac:dyDescent="0.25">
      <c r="A94" s="51">
        <v>89</v>
      </c>
      <c r="B94" s="32">
        <v>43370</v>
      </c>
      <c r="C94" s="21" t="s">
        <v>15</v>
      </c>
      <c r="D94" s="21" t="s">
        <v>211</v>
      </c>
      <c r="E94" s="32">
        <v>43370</v>
      </c>
      <c r="F94" s="33" t="s">
        <v>238</v>
      </c>
      <c r="G94" s="54" t="s">
        <v>500</v>
      </c>
      <c r="H94" s="62" t="s">
        <v>284</v>
      </c>
      <c r="I94" s="38" t="s">
        <v>353</v>
      </c>
      <c r="J94" s="33">
        <v>1</v>
      </c>
      <c r="K94" s="24" t="s">
        <v>39</v>
      </c>
      <c r="L94" s="33" t="s">
        <v>393</v>
      </c>
      <c r="M94" s="33" t="s">
        <v>450</v>
      </c>
      <c r="N94" s="34">
        <v>1</v>
      </c>
      <c r="O94" s="35">
        <v>43374</v>
      </c>
      <c r="P94" s="35">
        <v>43733</v>
      </c>
      <c r="Q94" s="21" t="s">
        <v>466</v>
      </c>
      <c r="R94" s="21" t="s">
        <v>475</v>
      </c>
      <c r="S94" s="54" t="s">
        <v>475</v>
      </c>
      <c r="T94" s="71">
        <v>43465</v>
      </c>
      <c r="U94" s="31" t="s">
        <v>532</v>
      </c>
      <c r="V94" s="49">
        <v>0</v>
      </c>
      <c r="W94" s="43" t="s">
        <v>517</v>
      </c>
      <c r="X94" s="117"/>
      <c r="Y94" s="61" t="s">
        <v>210</v>
      </c>
      <c r="Z94" s="95">
        <v>43646</v>
      </c>
      <c r="AA94" s="45" t="s">
        <v>593</v>
      </c>
      <c r="AB94" s="24">
        <v>0.5</v>
      </c>
      <c r="AC94" s="26">
        <f t="shared" si="14"/>
        <v>0.5</v>
      </c>
      <c r="AD94" s="27">
        <f t="shared" si="15"/>
        <v>0.5</v>
      </c>
      <c r="AE94" s="27" t="str">
        <f t="shared" si="12"/>
        <v>EN PROCESO</v>
      </c>
      <c r="AF94" s="27" t="b">
        <f t="shared" si="13"/>
        <v>0</v>
      </c>
      <c r="AG94" s="28" t="str">
        <f t="shared" si="16"/>
        <v>EN PROCESO</v>
      </c>
      <c r="AH94" s="31" t="s">
        <v>698</v>
      </c>
      <c r="AI94" s="61" t="s">
        <v>210</v>
      </c>
      <c r="AJ94" s="81" t="str">
        <f t="shared" si="11"/>
        <v>PENDIENTE</v>
      </c>
      <c r="AK94" s="43"/>
      <c r="AL94" s="43"/>
      <c r="AM94" s="63"/>
    </row>
    <row r="95" spans="1:39" s="20" customFormat="1" ht="123.75" x14ac:dyDescent="0.25">
      <c r="A95" s="51">
        <v>90</v>
      </c>
      <c r="B95" s="32">
        <v>43370</v>
      </c>
      <c r="C95" s="21" t="s">
        <v>15</v>
      </c>
      <c r="D95" s="21" t="s">
        <v>211</v>
      </c>
      <c r="E95" s="32">
        <v>43370</v>
      </c>
      <c r="F95" s="33" t="s">
        <v>238</v>
      </c>
      <c r="G95" s="54" t="s">
        <v>500</v>
      </c>
      <c r="H95" s="62" t="s">
        <v>284</v>
      </c>
      <c r="I95" s="38" t="s">
        <v>354</v>
      </c>
      <c r="J95" s="33">
        <v>11</v>
      </c>
      <c r="K95" s="24" t="s">
        <v>39</v>
      </c>
      <c r="L95" s="33" t="s">
        <v>394</v>
      </c>
      <c r="M95" s="33" t="s">
        <v>451</v>
      </c>
      <c r="N95" s="34">
        <v>1</v>
      </c>
      <c r="O95" s="35">
        <v>43374</v>
      </c>
      <c r="P95" s="35">
        <v>43733</v>
      </c>
      <c r="Q95" s="21" t="s">
        <v>462</v>
      </c>
      <c r="R95" s="21" t="s">
        <v>473</v>
      </c>
      <c r="S95" s="54" t="s">
        <v>473</v>
      </c>
      <c r="T95" s="71">
        <v>43465</v>
      </c>
      <c r="U95" s="30" t="s">
        <v>551</v>
      </c>
      <c r="V95" s="49">
        <v>9.0999999999999998E-2</v>
      </c>
      <c r="W95" s="43" t="s">
        <v>516</v>
      </c>
      <c r="X95" s="117"/>
      <c r="Y95" s="61" t="s">
        <v>210</v>
      </c>
      <c r="Z95" s="95">
        <v>43646</v>
      </c>
      <c r="AA95" s="45" t="s">
        <v>582</v>
      </c>
      <c r="AB95" s="24">
        <v>6</v>
      </c>
      <c r="AC95" s="26">
        <f t="shared" si="14"/>
        <v>0.54545454545454541</v>
      </c>
      <c r="AD95" s="27">
        <f t="shared" si="15"/>
        <v>0.54545454545454541</v>
      </c>
      <c r="AE95" s="27" t="str">
        <f t="shared" si="12"/>
        <v>EN PROCESO</v>
      </c>
      <c r="AF95" s="27" t="b">
        <f t="shared" si="13"/>
        <v>0</v>
      </c>
      <c r="AG95" s="28" t="str">
        <f t="shared" si="16"/>
        <v>EN PROCESO</v>
      </c>
      <c r="AH95" s="31" t="s">
        <v>720</v>
      </c>
      <c r="AI95" s="61" t="s">
        <v>210</v>
      </c>
      <c r="AJ95" s="81" t="str">
        <f t="shared" si="11"/>
        <v>PENDIENTE</v>
      </c>
      <c r="AK95" s="43"/>
      <c r="AL95" s="21"/>
      <c r="AM95" s="63"/>
    </row>
    <row r="96" spans="1:39" s="20" customFormat="1" ht="202.5" x14ac:dyDescent="0.25">
      <c r="A96" s="51">
        <v>91</v>
      </c>
      <c r="B96" s="32">
        <v>43370</v>
      </c>
      <c r="C96" s="21" t="s">
        <v>15</v>
      </c>
      <c r="D96" s="21" t="s">
        <v>211</v>
      </c>
      <c r="E96" s="32">
        <v>43370</v>
      </c>
      <c r="F96" s="33" t="s">
        <v>239</v>
      </c>
      <c r="G96" s="54" t="s">
        <v>501</v>
      </c>
      <c r="H96" s="62" t="s">
        <v>285</v>
      </c>
      <c r="I96" s="38" t="s">
        <v>355</v>
      </c>
      <c r="J96" s="33">
        <v>4</v>
      </c>
      <c r="K96" s="24" t="s">
        <v>39</v>
      </c>
      <c r="L96" s="33" t="s">
        <v>395</v>
      </c>
      <c r="M96" s="33" t="s">
        <v>452</v>
      </c>
      <c r="N96" s="34">
        <v>1</v>
      </c>
      <c r="O96" s="35">
        <v>43374</v>
      </c>
      <c r="P96" s="35">
        <v>43733</v>
      </c>
      <c r="Q96" s="43" t="s">
        <v>28</v>
      </c>
      <c r="R96" s="21" t="s">
        <v>96</v>
      </c>
      <c r="S96" s="54" t="s">
        <v>96</v>
      </c>
      <c r="T96" s="71">
        <v>43465</v>
      </c>
      <c r="U96" s="31" t="s">
        <v>552</v>
      </c>
      <c r="V96" s="49">
        <v>0.125</v>
      </c>
      <c r="W96" s="43" t="s">
        <v>516</v>
      </c>
      <c r="X96" s="117"/>
      <c r="Y96" s="61" t="s">
        <v>210</v>
      </c>
      <c r="Z96" s="95">
        <v>43646</v>
      </c>
      <c r="AA96" s="44" t="s">
        <v>603</v>
      </c>
      <c r="AB96" s="24">
        <v>3</v>
      </c>
      <c r="AC96" s="26">
        <f t="shared" si="14"/>
        <v>0.75</v>
      </c>
      <c r="AD96" s="27">
        <f t="shared" si="15"/>
        <v>0.75</v>
      </c>
      <c r="AE96" s="27" t="str">
        <f t="shared" si="12"/>
        <v>EN PROCESO</v>
      </c>
      <c r="AF96" s="27" t="b">
        <f t="shared" si="13"/>
        <v>0</v>
      </c>
      <c r="AG96" s="28" t="str">
        <f t="shared" si="16"/>
        <v>EN PROCESO</v>
      </c>
      <c r="AH96" s="31" t="s">
        <v>604</v>
      </c>
      <c r="AI96" s="61" t="s">
        <v>210</v>
      </c>
      <c r="AJ96" s="81" t="str">
        <f t="shared" si="11"/>
        <v>PENDIENTE</v>
      </c>
      <c r="AK96" s="43"/>
      <c r="AL96" s="43"/>
      <c r="AM96" s="63"/>
    </row>
    <row r="97" spans="1:39" s="20" customFormat="1" ht="202.5" x14ac:dyDescent="0.25">
      <c r="A97" s="51">
        <v>92</v>
      </c>
      <c r="B97" s="32">
        <v>43370</v>
      </c>
      <c r="C97" s="21" t="s">
        <v>15</v>
      </c>
      <c r="D97" s="21" t="s">
        <v>211</v>
      </c>
      <c r="E97" s="32">
        <v>43370</v>
      </c>
      <c r="F97" s="33" t="s">
        <v>239</v>
      </c>
      <c r="G97" s="54" t="s">
        <v>501</v>
      </c>
      <c r="H97" s="62" t="s">
        <v>285</v>
      </c>
      <c r="I97" s="38" t="s">
        <v>356</v>
      </c>
      <c r="J97" s="33">
        <v>1</v>
      </c>
      <c r="K97" s="24" t="s">
        <v>39</v>
      </c>
      <c r="L97" s="33" t="s">
        <v>396</v>
      </c>
      <c r="M97" s="33" t="s">
        <v>452</v>
      </c>
      <c r="N97" s="34">
        <v>1</v>
      </c>
      <c r="O97" s="35">
        <v>43374</v>
      </c>
      <c r="P97" s="35">
        <v>43733</v>
      </c>
      <c r="Q97" s="43" t="s">
        <v>28</v>
      </c>
      <c r="R97" s="21" t="s">
        <v>96</v>
      </c>
      <c r="S97" s="54" t="s">
        <v>96</v>
      </c>
      <c r="T97" s="71">
        <v>43465</v>
      </c>
      <c r="U97" s="31" t="s">
        <v>552</v>
      </c>
      <c r="V97" s="49">
        <v>0.5</v>
      </c>
      <c r="W97" s="43" t="s">
        <v>516</v>
      </c>
      <c r="X97" s="117"/>
      <c r="Y97" s="61" t="s">
        <v>210</v>
      </c>
      <c r="Z97" s="95">
        <v>43646</v>
      </c>
      <c r="AA97" s="44" t="s">
        <v>603</v>
      </c>
      <c r="AB97" s="24">
        <v>0.5</v>
      </c>
      <c r="AC97" s="26">
        <f t="shared" si="14"/>
        <v>0.5</v>
      </c>
      <c r="AD97" s="27">
        <f t="shared" si="15"/>
        <v>0.5</v>
      </c>
      <c r="AE97" s="27" t="str">
        <f t="shared" si="12"/>
        <v>EN PROCESO</v>
      </c>
      <c r="AF97" s="27" t="b">
        <f t="shared" si="13"/>
        <v>0</v>
      </c>
      <c r="AG97" s="28" t="str">
        <f t="shared" si="16"/>
        <v>EN PROCESO</v>
      </c>
      <c r="AH97" s="31" t="s">
        <v>604</v>
      </c>
      <c r="AI97" s="61" t="s">
        <v>210</v>
      </c>
      <c r="AJ97" s="81" t="str">
        <f t="shared" si="11"/>
        <v>PENDIENTE</v>
      </c>
      <c r="AK97" s="43"/>
      <c r="AL97" s="43"/>
      <c r="AM97" s="63"/>
    </row>
    <row r="98" spans="1:39" s="20" customFormat="1" ht="180" x14ac:dyDescent="0.25">
      <c r="A98" s="51">
        <v>93</v>
      </c>
      <c r="B98" s="32">
        <v>43370</v>
      </c>
      <c r="C98" s="21" t="s">
        <v>15</v>
      </c>
      <c r="D98" s="21" t="s">
        <v>211</v>
      </c>
      <c r="E98" s="32">
        <v>43370</v>
      </c>
      <c r="F98" s="33" t="s">
        <v>240</v>
      </c>
      <c r="G98" s="54" t="s">
        <v>502</v>
      </c>
      <c r="H98" s="62" t="s">
        <v>519</v>
      </c>
      <c r="I98" s="38" t="s">
        <v>357</v>
      </c>
      <c r="J98" s="33">
        <v>2</v>
      </c>
      <c r="K98" s="24" t="s">
        <v>39</v>
      </c>
      <c r="L98" s="33" t="s">
        <v>397</v>
      </c>
      <c r="M98" s="33" t="s">
        <v>453</v>
      </c>
      <c r="N98" s="34">
        <v>1</v>
      </c>
      <c r="O98" s="35">
        <v>43374</v>
      </c>
      <c r="P98" s="35">
        <v>43733</v>
      </c>
      <c r="Q98" s="43" t="s">
        <v>28</v>
      </c>
      <c r="R98" s="21" t="s">
        <v>96</v>
      </c>
      <c r="S98" s="54" t="s">
        <v>96</v>
      </c>
      <c r="T98" s="71">
        <v>43465</v>
      </c>
      <c r="U98" s="31" t="s">
        <v>553</v>
      </c>
      <c r="V98" s="49">
        <v>0</v>
      </c>
      <c r="W98" s="43" t="s">
        <v>517</v>
      </c>
      <c r="X98" s="117"/>
      <c r="Y98" s="61" t="s">
        <v>210</v>
      </c>
      <c r="Z98" s="95">
        <v>43646</v>
      </c>
      <c r="AA98" s="44" t="s">
        <v>622</v>
      </c>
      <c r="AB98" s="24">
        <v>0.5</v>
      </c>
      <c r="AC98" s="26">
        <f t="shared" si="14"/>
        <v>0.25</v>
      </c>
      <c r="AD98" s="27">
        <f t="shared" si="15"/>
        <v>0.25</v>
      </c>
      <c r="AE98" s="27" t="str">
        <f t="shared" si="12"/>
        <v>EN PROCESO</v>
      </c>
      <c r="AF98" s="27" t="b">
        <f t="shared" si="13"/>
        <v>0</v>
      </c>
      <c r="AG98" s="28" t="str">
        <f t="shared" si="16"/>
        <v>EN PROCESO</v>
      </c>
      <c r="AH98" s="31" t="s">
        <v>674</v>
      </c>
      <c r="AI98" s="61" t="s">
        <v>210</v>
      </c>
      <c r="AJ98" s="81" t="str">
        <f t="shared" si="11"/>
        <v>PENDIENTE</v>
      </c>
      <c r="AK98" s="24"/>
      <c r="AL98" s="43"/>
      <c r="AM98" s="63"/>
    </row>
    <row r="99" spans="1:39" s="20" customFormat="1" ht="236.25" x14ac:dyDescent="0.25">
      <c r="A99" s="51">
        <v>94</v>
      </c>
      <c r="B99" s="32">
        <v>43370</v>
      </c>
      <c r="C99" s="21" t="s">
        <v>15</v>
      </c>
      <c r="D99" s="21" t="s">
        <v>211</v>
      </c>
      <c r="E99" s="32">
        <v>43370</v>
      </c>
      <c r="F99" s="33" t="s">
        <v>240</v>
      </c>
      <c r="G99" s="54" t="s">
        <v>502</v>
      </c>
      <c r="H99" s="62" t="s">
        <v>519</v>
      </c>
      <c r="I99" s="38" t="s">
        <v>358</v>
      </c>
      <c r="J99" s="33">
        <v>1</v>
      </c>
      <c r="K99" s="24" t="s">
        <v>39</v>
      </c>
      <c r="L99" s="33" t="s">
        <v>398</v>
      </c>
      <c r="M99" s="33" t="s">
        <v>453</v>
      </c>
      <c r="N99" s="34">
        <v>1</v>
      </c>
      <c r="O99" s="35">
        <v>43374</v>
      </c>
      <c r="P99" s="35">
        <v>43733</v>
      </c>
      <c r="Q99" s="43" t="s">
        <v>28</v>
      </c>
      <c r="R99" s="21" t="s">
        <v>96</v>
      </c>
      <c r="S99" s="54" t="s">
        <v>96</v>
      </c>
      <c r="T99" s="71">
        <v>43465</v>
      </c>
      <c r="U99" s="31" t="s">
        <v>554</v>
      </c>
      <c r="V99" s="49">
        <v>0</v>
      </c>
      <c r="W99" s="43" t="s">
        <v>517</v>
      </c>
      <c r="X99" s="117"/>
      <c r="Y99" s="61" t="s">
        <v>210</v>
      </c>
      <c r="Z99" s="95">
        <v>43646</v>
      </c>
      <c r="AA99" s="44" t="s">
        <v>622</v>
      </c>
      <c r="AB99" s="24">
        <v>0.5</v>
      </c>
      <c r="AC99" s="26">
        <f t="shared" si="14"/>
        <v>0.5</v>
      </c>
      <c r="AD99" s="27">
        <f t="shared" si="15"/>
        <v>0.5</v>
      </c>
      <c r="AE99" s="27" t="str">
        <f t="shared" si="12"/>
        <v>EN PROCESO</v>
      </c>
      <c r="AF99" s="27" t="b">
        <f t="shared" si="13"/>
        <v>0</v>
      </c>
      <c r="AG99" s="28" t="str">
        <f t="shared" si="16"/>
        <v>EN PROCESO</v>
      </c>
      <c r="AH99" s="31" t="s">
        <v>675</v>
      </c>
      <c r="AI99" s="61" t="s">
        <v>210</v>
      </c>
      <c r="AJ99" s="81" t="str">
        <f t="shared" si="11"/>
        <v>PENDIENTE</v>
      </c>
      <c r="AK99" s="24"/>
      <c r="AL99" s="43"/>
      <c r="AM99" s="63"/>
    </row>
    <row r="100" spans="1:39" s="20" customFormat="1" ht="146.25" x14ac:dyDescent="0.25">
      <c r="A100" s="51">
        <v>95</v>
      </c>
      <c r="B100" s="32">
        <v>43370</v>
      </c>
      <c r="C100" s="21" t="s">
        <v>15</v>
      </c>
      <c r="D100" s="21" t="s">
        <v>211</v>
      </c>
      <c r="E100" s="32">
        <v>43370</v>
      </c>
      <c r="F100" s="33" t="s">
        <v>241</v>
      </c>
      <c r="G100" s="54" t="s">
        <v>503</v>
      </c>
      <c r="H100" s="62" t="s">
        <v>286</v>
      </c>
      <c r="I100" s="38" t="s">
        <v>359</v>
      </c>
      <c r="J100" s="33">
        <v>4</v>
      </c>
      <c r="K100" s="24" t="s">
        <v>39</v>
      </c>
      <c r="L100" s="33" t="s">
        <v>399</v>
      </c>
      <c r="M100" s="33" t="s">
        <v>453</v>
      </c>
      <c r="N100" s="34">
        <v>1</v>
      </c>
      <c r="O100" s="35">
        <v>43374</v>
      </c>
      <c r="P100" s="35">
        <v>43733</v>
      </c>
      <c r="Q100" s="43" t="s">
        <v>28</v>
      </c>
      <c r="R100" s="21" t="s">
        <v>96</v>
      </c>
      <c r="S100" s="54" t="s">
        <v>96</v>
      </c>
      <c r="T100" s="71">
        <v>43465</v>
      </c>
      <c r="U100" s="31" t="s">
        <v>555</v>
      </c>
      <c r="V100" s="49">
        <v>0.125</v>
      </c>
      <c r="W100" s="43" t="s">
        <v>516</v>
      </c>
      <c r="X100" s="117"/>
      <c r="Y100" s="61" t="s">
        <v>210</v>
      </c>
      <c r="Z100" s="95">
        <v>43646</v>
      </c>
      <c r="AA100" s="46" t="s">
        <v>605</v>
      </c>
      <c r="AB100" s="24">
        <v>4</v>
      </c>
      <c r="AC100" s="26">
        <f t="shared" si="14"/>
        <v>1</v>
      </c>
      <c r="AD100" s="27">
        <f t="shared" si="15"/>
        <v>1</v>
      </c>
      <c r="AE100" s="27" t="str">
        <f t="shared" si="12"/>
        <v>TERMINADA</v>
      </c>
      <c r="AF100" s="27" t="b">
        <f t="shared" si="13"/>
        <v>0</v>
      </c>
      <c r="AG100" s="28" t="str">
        <f t="shared" si="16"/>
        <v>TERMINADA</v>
      </c>
      <c r="AH100" s="31" t="s">
        <v>666</v>
      </c>
      <c r="AI100" s="61" t="s">
        <v>210</v>
      </c>
      <c r="AJ100" s="81" t="str">
        <f t="shared" si="11"/>
        <v>CUMPLIDA</v>
      </c>
      <c r="AK100" s="21" t="s">
        <v>606</v>
      </c>
      <c r="AL100" s="21" t="s">
        <v>149</v>
      </c>
      <c r="AM100" s="63"/>
    </row>
    <row r="101" spans="1:39" s="20" customFormat="1" ht="146.25" x14ac:dyDescent="0.25">
      <c r="A101" s="51">
        <v>96</v>
      </c>
      <c r="B101" s="32">
        <v>43370</v>
      </c>
      <c r="C101" s="21" t="s">
        <v>15</v>
      </c>
      <c r="D101" s="21" t="s">
        <v>211</v>
      </c>
      <c r="E101" s="32">
        <v>43370</v>
      </c>
      <c r="F101" s="33" t="s">
        <v>241</v>
      </c>
      <c r="G101" s="54" t="s">
        <v>503</v>
      </c>
      <c r="H101" s="62" t="s">
        <v>286</v>
      </c>
      <c r="I101" s="38" t="s">
        <v>358</v>
      </c>
      <c r="J101" s="33">
        <v>1</v>
      </c>
      <c r="K101" s="24" t="s">
        <v>39</v>
      </c>
      <c r="L101" s="33" t="s">
        <v>398</v>
      </c>
      <c r="M101" s="33" t="s">
        <v>453</v>
      </c>
      <c r="N101" s="34">
        <v>1</v>
      </c>
      <c r="O101" s="35">
        <v>43374</v>
      </c>
      <c r="P101" s="35">
        <v>43733</v>
      </c>
      <c r="Q101" s="43" t="s">
        <v>28</v>
      </c>
      <c r="R101" s="21" t="s">
        <v>96</v>
      </c>
      <c r="S101" s="54" t="s">
        <v>96</v>
      </c>
      <c r="T101" s="71">
        <v>43465</v>
      </c>
      <c r="U101" s="31" t="s">
        <v>555</v>
      </c>
      <c r="V101" s="49">
        <v>0.5</v>
      </c>
      <c r="W101" s="43" t="s">
        <v>516</v>
      </c>
      <c r="X101" s="117"/>
      <c r="Y101" s="61" t="s">
        <v>210</v>
      </c>
      <c r="Z101" s="95">
        <v>43646</v>
      </c>
      <c r="AA101" s="46" t="s">
        <v>605</v>
      </c>
      <c r="AB101" s="24">
        <v>4</v>
      </c>
      <c r="AC101" s="26">
        <f t="shared" si="14"/>
        <v>4</v>
      </c>
      <c r="AD101" s="27">
        <f t="shared" si="15"/>
        <v>1</v>
      </c>
      <c r="AE101" s="27" t="str">
        <f t="shared" si="12"/>
        <v>TERMINADA</v>
      </c>
      <c r="AF101" s="27" t="b">
        <f t="shared" si="13"/>
        <v>0</v>
      </c>
      <c r="AG101" s="28" t="str">
        <f t="shared" si="16"/>
        <v>TERMINADA</v>
      </c>
      <c r="AH101" s="31" t="s">
        <v>666</v>
      </c>
      <c r="AI101" s="61" t="s">
        <v>210</v>
      </c>
      <c r="AJ101" s="81" t="str">
        <f t="shared" si="11"/>
        <v>CUMPLIDA</v>
      </c>
      <c r="AK101" s="21" t="s">
        <v>606</v>
      </c>
      <c r="AL101" s="21" t="s">
        <v>149</v>
      </c>
      <c r="AM101" s="63"/>
    </row>
    <row r="102" spans="1:39" s="20" customFormat="1" ht="202.5" x14ac:dyDescent="0.25">
      <c r="A102" s="51">
        <v>97</v>
      </c>
      <c r="B102" s="32">
        <v>43370</v>
      </c>
      <c r="C102" s="21" t="s">
        <v>15</v>
      </c>
      <c r="D102" s="21" t="s">
        <v>211</v>
      </c>
      <c r="E102" s="32">
        <v>43370</v>
      </c>
      <c r="F102" s="33" t="s">
        <v>242</v>
      </c>
      <c r="G102" s="54" t="s">
        <v>504</v>
      </c>
      <c r="H102" s="62" t="s">
        <v>287</v>
      </c>
      <c r="I102" s="38" t="s">
        <v>360</v>
      </c>
      <c r="J102" s="33">
        <v>4</v>
      </c>
      <c r="K102" s="24" t="s">
        <v>39</v>
      </c>
      <c r="L102" s="33" t="s">
        <v>399</v>
      </c>
      <c r="M102" s="33" t="s">
        <v>453</v>
      </c>
      <c r="N102" s="34">
        <v>1</v>
      </c>
      <c r="O102" s="35">
        <v>43374</v>
      </c>
      <c r="P102" s="35">
        <v>43733</v>
      </c>
      <c r="Q102" s="43" t="s">
        <v>28</v>
      </c>
      <c r="R102" s="21" t="s">
        <v>96</v>
      </c>
      <c r="S102" s="54" t="s">
        <v>96</v>
      </c>
      <c r="T102" s="71">
        <v>43465</v>
      </c>
      <c r="U102" s="31" t="s">
        <v>556</v>
      </c>
      <c r="V102" s="49">
        <v>0.125</v>
      </c>
      <c r="W102" s="43" t="s">
        <v>516</v>
      </c>
      <c r="X102" s="117"/>
      <c r="Y102" s="61" t="s">
        <v>210</v>
      </c>
      <c r="Z102" s="95">
        <v>43646</v>
      </c>
      <c r="AA102" s="44" t="s">
        <v>608</v>
      </c>
      <c r="AB102" s="24">
        <v>2</v>
      </c>
      <c r="AC102" s="26">
        <f t="shared" si="14"/>
        <v>0.5</v>
      </c>
      <c r="AD102" s="27">
        <f t="shared" si="15"/>
        <v>0.5</v>
      </c>
      <c r="AE102" s="27" t="str">
        <f t="shared" si="12"/>
        <v>EN PROCESO</v>
      </c>
      <c r="AF102" s="27" t="b">
        <f t="shared" si="13"/>
        <v>0</v>
      </c>
      <c r="AG102" s="28" t="str">
        <f t="shared" si="16"/>
        <v>EN PROCESO</v>
      </c>
      <c r="AH102" s="31" t="s">
        <v>623</v>
      </c>
      <c r="AI102" s="61" t="s">
        <v>210</v>
      </c>
      <c r="AJ102" s="81" t="str">
        <f t="shared" ref="AJ102:AJ124" si="17">IF(G102="","",IF(OR(AD102=100%,AD102=100%),"CUMPLIDA","PENDIENTE"))</f>
        <v>PENDIENTE</v>
      </c>
      <c r="AK102" s="43"/>
      <c r="AL102" s="43"/>
      <c r="AM102" s="63"/>
    </row>
    <row r="103" spans="1:39" s="20" customFormat="1" ht="225" x14ac:dyDescent="0.25">
      <c r="A103" s="51">
        <v>98</v>
      </c>
      <c r="B103" s="32">
        <v>43370</v>
      </c>
      <c r="C103" s="21" t="s">
        <v>15</v>
      </c>
      <c r="D103" s="21" t="s">
        <v>211</v>
      </c>
      <c r="E103" s="32">
        <v>43370</v>
      </c>
      <c r="F103" s="33" t="s">
        <v>242</v>
      </c>
      <c r="G103" s="54" t="s">
        <v>504</v>
      </c>
      <c r="H103" s="62" t="s">
        <v>287</v>
      </c>
      <c r="I103" s="38" t="s">
        <v>358</v>
      </c>
      <c r="J103" s="33">
        <v>1</v>
      </c>
      <c r="K103" s="24" t="s">
        <v>39</v>
      </c>
      <c r="L103" s="33" t="s">
        <v>398</v>
      </c>
      <c r="M103" s="33" t="s">
        <v>453</v>
      </c>
      <c r="N103" s="34">
        <v>1</v>
      </c>
      <c r="O103" s="35">
        <v>43374</v>
      </c>
      <c r="P103" s="35">
        <v>43733</v>
      </c>
      <c r="Q103" s="43" t="s">
        <v>28</v>
      </c>
      <c r="R103" s="21" t="s">
        <v>96</v>
      </c>
      <c r="S103" s="54" t="s">
        <v>96</v>
      </c>
      <c r="T103" s="71">
        <v>43465</v>
      </c>
      <c r="U103" s="31" t="s">
        <v>557</v>
      </c>
      <c r="V103" s="49">
        <v>0.5</v>
      </c>
      <c r="W103" s="43" t="s">
        <v>516</v>
      </c>
      <c r="X103" s="117"/>
      <c r="Y103" s="61" t="s">
        <v>210</v>
      </c>
      <c r="Z103" s="95">
        <v>43646</v>
      </c>
      <c r="AA103" s="44" t="s">
        <v>607</v>
      </c>
      <c r="AB103" s="24">
        <v>0.5</v>
      </c>
      <c r="AC103" s="26">
        <f t="shared" si="14"/>
        <v>0.5</v>
      </c>
      <c r="AD103" s="27">
        <f t="shared" si="15"/>
        <v>0.5</v>
      </c>
      <c r="AE103" s="27" t="str">
        <f t="shared" si="12"/>
        <v>EN PROCESO</v>
      </c>
      <c r="AF103" s="27" t="b">
        <f t="shared" si="13"/>
        <v>0</v>
      </c>
      <c r="AG103" s="28" t="str">
        <f t="shared" si="16"/>
        <v>EN PROCESO</v>
      </c>
      <c r="AH103" s="31" t="s">
        <v>624</v>
      </c>
      <c r="AI103" s="61" t="s">
        <v>210</v>
      </c>
      <c r="AJ103" s="81" t="str">
        <f t="shared" si="17"/>
        <v>PENDIENTE</v>
      </c>
      <c r="AK103" s="43"/>
      <c r="AL103" s="43"/>
      <c r="AM103" s="63"/>
    </row>
    <row r="104" spans="1:39" s="20" customFormat="1" ht="348.75" x14ac:dyDescent="0.25">
      <c r="A104" s="51">
        <v>99</v>
      </c>
      <c r="B104" s="32">
        <v>43370</v>
      </c>
      <c r="C104" s="21" t="s">
        <v>15</v>
      </c>
      <c r="D104" s="21" t="s">
        <v>211</v>
      </c>
      <c r="E104" s="32">
        <v>43370</v>
      </c>
      <c r="F104" s="33" t="s">
        <v>243</v>
      </c>
      <c r="G104" s="54" t="s">
        <v>505</v>
      </c>
      <c r="H104" s="62" t="s">
        <v>288</v>
      </c>
      <c r="I104" s="38" t="s">
        <v>361</v>
      </c>
      <c r="J104" s="33">
        <v>4</v>
      </c>
      <c r="K104" s="24" t="s">
        <v>39</v>
      </c>
      <c r="L104" s="33" t="s">
        <v>400</v>
      </c>
      <c r="M104" s="33" t="s">
        <v>453</v>
      </c>
      <c r="N104" s="34">
        <v>1</v>
      </c>
      <c r="O104" s="35">
        <v>43374</v>
      </c>
      <c r="P104" s="35">
        <v>43733</v>
      </c>
      <c r="Q104" s="43" t="s">
        <v>28</v>
      </c>
      <c r="R104" s="21" t="s">
        <v>96</v>
      </c>
      <c r="S104" s="54" t="s">
        <v>96</v>
      </c>
      <c r="T104" s="71">
        <v>43465</v>
      </c>
      <c r="U104" s="31" t="s">
        <v>558</v>
      </c>
      <c r="V104" s="49">
        <v>0.125</v>
      </c>
      <c r="W104" s="43" t="s">
        <v>516</v>
      </c>
      <c r="X104" s="117"/>
      <c r="Y104" s="61" t="s">
        <v>210</v>
      </c>
      <c r="Z104" s="95">
        <v>43646</v>
      </c>
      <c r="AA104" s="44" t="s">
        <v>609</v>
      </c>
      <c r="AB104" s="24">
        <v>2</v>
      </c>
      <c r="AC104" s="26">
        <f t="shared" si="14"/>
        <v>0.5</v>
      </c>
      <c r="AD104" s="27">
        <f t="shared" si="15"/>
        <v>0.5</v>
      </c>
      <c r="AE104" s="27" t="str">
        <f t="shared" si="12"/>
        <v>EN PROCESO</v>
      </c>
      <c r="AF104" s="27" t="b">
        <f t="shared" si="13"/>
        <v>0</v>
      </c>
      <c r="AG104" s="28" t="str">
        <f t="shared" si="16"/>
        <v>EN PROCESO</v>
      </c>
      <c r="AH104" s="31" t="s">
        <v>625</v>
      </c>
      <c r="AI104" s="61" t="s">
        <v>210</v>
      </c>
      <c r="AJ104" s="81" t="str">
        <f t="shared" si="17"/>
        <v>PENDIENTE</v>
      </c>
      <c r="AK104" s="43"/>
      <c r="AL104" s="43"/>
      <c r="AM104" s="63"/>
    </row>
    <row r="105" spans="1:39" s="20" customFormat="1" ht="337.5" x14ac:dyDescent="0.25">
      <c r="A105" s="51">
        <v>100</v>
      </c>
      <c r="B105" s="32">
        <v>43370</v>
      </c>
      <c r="C105" s="21" t="s">
        <v>15</v>
      </c>
      <c r="D105" s="21" t="s">
        <v>211</v>
      </c>
      <c r="E105" s="32">
        <v>43370</v>
      </c>
      <c r="F105" s="33" t="s">
        <v>243</v>
      </c>
      <c r="G105" s="54" t="s">
        <v>505</v>
      </c>
      <c r="H105" s="62" t="s">
        <v>288</v>
      </c>
      <c r="I105" s="38" t="s">
        <v>358</v>
      </c>
      <c r="J105" s="33">
        <v>1</v>
      </c>
      <c r="K105" s="24" t="s">
        <v>39</v>
      </c>
      <c r="L105" s="33" t="s">
        <v>398</v>
      </c>
      <c r="M105" s="33" t="s">
        <v>453</v>
      </c>
      <c r="N105" s="34">
        <v>1</v>
      </c>
      <c r="O105" s="35">
        <v>43374</v>
      </c>
      <c r="P105" s="35">
        <v>43733</v>
      </c>
      <c r="Q105" s="43" t="s">
        <v>28</v>
      </c>
      <c r="R105" s="21" t="s">
        <v>96</v>
      </c>
      <c r="S105" s="54" t="s">
        <v>96</v>
      </c>
      <c r="T105" s="71">
        <v>43465</v>
      </c>
      <c r="U105" s="31" t="s">
        <v>558</v>
      </c>
      <c r="V105" s="49">
        <v>0.5</v>
      </c>
      <c r="W105" s="43" t="s">
        <v>516</v>
      </c>
      <c r="X105" s="117"/>
      <c r="Y105" s="61" t="s">
        <v>210</v>
      </c>
      <c r="Z105" s="95">
        <v>43646</v>
      </c>
      <c r="AA105" s="44" t="s">
        <v>610</v>
      </c>
      <c r="AB105" s="24">
        <v>0.5</v>
      </c>
      <c r="AC105" s="26">
        <f>IF(AB105="","",IF(OR($J105=0,$J105="",Z105=""),"",AB105/$J105))</f>
        <v>0.5</v>
      </c>
      <c r="AD105" s="27">
        <f>IF(OR($N105="",AC105=""),"",IF(OR($N105=0,AC105=0),0,IF((AC105*100%)/$N105&gt;100%,100%,(AC105*100%)/$N105)))</f>
        <v>0.5</v>
      </c>
      <c r="AE105" s="27" t="str">
        <f t="shared" si="12"/>
        <v>EN PROCESO</v>
      </c>
      <c r="AF105" s="27" t="b">
        <f t="shared" si="13"/>
        <v>0</v>
      </c>
      <c r="AG105" s="28" t="str">
        <f t="shared" si="16"/>
        <v>EN PROCESO</v>
      </c>
      <c r="AH105" s="31" t="s">
        <v>629</v>
      </c>
      <c r="AI105" s="61" t="s">
        <v>210</v>
      </c>
      <c r="AJ105" s="81" t="str">
        <f t="shared" si="17"/>
        <v>PENDIENTE</v>
      </c>
      <c r="AK105" s="43"/>
      <c r="AL105" s="43"/>
      <c r="AM105" s="63"/>
    </row>
    <row r="106" spans="1:39" s="20" customFormat="1" ht="202.5" x14ac:dyDescent="0.25">
      <c r="A106" s="51">
        <v>101</v>
      </c>
      <c r="B106" s="32">
        <v>43370</v>
      </c>
      <c r="C106" s="21" t="s">
        <v>15</v>
      </c>
      <c r="D106" s="21" t="s">
        <v>211</v>
      </c>
      <c r="E106" s="32">
        <v>43370</v>
      </c>
      <c r="F106" s="33" t="s">
        <v>244</v>
      </c>
      <c r="G106" s="54" t="s">
        <v>506</v>
      </c>
      <c r="H106" s="62" t="s">
        <v>289</v>
      </c>
      <c r="I106" s="38" t="s">
        <v>362</v>
      </c>
      <c r="J106" s="33">
        <v>4</v>
      </c>
      <c r="K106" s="24" t="s">
        <v>39</v>
      </c>
      <c r="L106" s="33" t="s">
        <v>399</v>
      </c>
      <c r="M106" s="33" t="s">
        <v>453</v>
      </c>
      <c r="N106" s="34">
        <v>1</v>
      </c>
      <c r="O106" s="35">
        <v>43374</v>
      </c>
      <c r="P106" s="35">
        <v>43733</v>
      </c>
      <c r="Q106" s="43" t="s">
        <v>28</v>
      </c>
      <c r="R106" s="21" t="s">
        <v>96</v>
      </c>
      <c r="S106" s="54" t="s">
        <v>96</v>
      </c>
      <c r="T106" s="71">
        <v>43465</v>
      </c>
      <c r="U106" s="31" t="s">
        <v>558</v>
      </c>
      <c r="V106" s="49">
        <v>0.125</v>
      </c>
      <c r="W106" s="43" t="s">
        <v>516</v>
      </c>
      <c r="X106" s="117"/>
      <c r="Y106" s="61" t="s">
        <v>210</v>
      </c>
      <c r="Z106" s="95">
        <v>43646</v>
      </c>
      <c r="AA106" s="44" t="s">
        <v>608</v>
      </c>
      <c r="AB106" s="24">
        <v>2</v>
      </c>
      <c r="AC106" s="26">
        <f>IF(AB106="","",IF(OR($J106=0,$J106="",Z106=""),"",AB106/$J106))</f>
        <v>0.5</v>
      </c>
      <c r="AD106" s="27">
        <f>IF(OR($N106="",AC106=""),"",IF(OR($N106=0,AC106=0),0,IF((AC106*100%)/$N106&gt;100%,100%,(AC106*100%)/$N106)))</f>
        <v>0.5</v>
      </c>
      <c r="AE106" s="27" t="str">
        <f t="shared" si="12"/>
        <v>EN PROCESO</v>
      </c>
      <c r="AF106" s="27" t="b">
        <f t="shared" si="13"/>
        <v>0</v>
      </c>
      <c r="AG106" s="28" t="str">
        <f t="shared" si="16"/>
        <v>EN PROCESO</v>
      </c>
      <c r="AH106" s="31" t="s">
        <v>623</v>
      </c>
      <c r="AI106" s="61" t="s">
        <v>210</v>
      </c>
      <c r="AJ106" s="81" t="str">
        <f t="shared" si="17"/>
        <v>PENDIENTE</v>
      </c>
      <c r="AK106" s="43"/>
      <c r="AL106" s="43"/>
      <c r="AM106" s="63"/>
    </row>
    <row r="107" spans="1:39" s="20" customFormat="1" ht="281.25" x14ac:dyDescent="0.25">
      <c r="A107" s="51">
        <v>102</v>
      </c>
      <c r="B107" s="32">
        <v>43370</v>
      </c>
      <c r="C107" s="21" t="s">
        <v>15</v>
      </c>
      <c r="D107" s="21" t="s">
        <v>211</v>
      </c>
      <c r="E107" s="32">
        <v>43370</v>
      </c>
      <c r="F107" s="33" t="s">
        <v>244</v>
      </c>
      <c r="G107" s="54" t="s">
        <v>506</v>
      </c>
      <c r="H107" s="62" t="s">
        <v>289</v>
      </c>
      <c r="I107" s="38" t="s">
        <v>358</v>
      </c>
      <c r="J107" s="33">
        <v>1</v>
      </c>
      <c r="K107" s="24" t="s">
        <v>39</v>
      </c>
      <c r="L107" s="33" t="s">
        <v>398</v>
      </c>
      <c r="M107" s="33" t="s">
        <v>453</v>
      </c>
      <c r="N107" s="34">
        <v>1</v>
      </c>
      <c r="O107" s="35">
        <v>43374</v>
      </c>
      <c r="P107" s="35">
        <v>43733</v>
      </c>
      <c r="Q107" s="43" t="s">
        <v>28</v>
      </c>
      <c r="R107" s="21" t="s">
        <v>96</v>
      </c>
      <c r="S107" s="54" t="s">
        <v>96</v>
      </c>
      <c r="T107" s="71">
        <v>43465</v>
      </c>
      <c r="U107" s="31" t="s">
        <v>558</v>
      </c>
      <c r="V107" s="49">
        <v>0.5</v>
      </c>
      <c r="W107" s="43" t="s">
        <v>516</v>
      </c>
      <c r="X107" s="117"/>
      <c r="Y107" s="61" t="s">
        <v>210</v>
      </c>
      <c r="Z107" s="95">
        <v>43646</v>
      </c>
      <c r="AA107" s="44" t="s">
        <v>608</v>
      </c>
      <c r="AB107" s="24">
        <v>0.5</v>
      </c>
      <c r="AC107" s="26">
        <f>IF(AB107="","",IF(OR($J107=0,$J107="",Z107=""),"",AB107/$J107))</f>
        <v>0.5</v>
      </c>
      <c r="AD107" s="27">
        <f>IF(OR($N107="",AC107=""),"",IF(OR($N107=0,AC107=0),0,IF((AC107*100%)/$N107&gt;100%,100%,(AC107*100%)/$N107)))</f>
        <v>0.5</v>
      </c>
      <c r="AE107" s="27" t="str">
        <f t="shared" si="12"/>
        <v>EN PROCESO</v>
      </c>
      <c r="AF107" s="27" t="b">
        <f t="shared" si="13"/>
        <v>0</v>
      </c>
      <c r="AG107" s="28" t="str">
        <f t="shared" si="16"/>
        <v>EN PROCESO</v>
      </c>
      <c r="AH107" s="31" t="s">
        <v>615</v>
      </c>
      <c r="AI107" s="61" t="s">
        <v>210</v>
      </c>
      <c r="AJ107" s="81" t="str">
        <f t="shared" si="17"/>
        <v>PENDIENTE</v>
      </c>
      <c r="AK107" s="43"/>
      <c r="AL107" s="43"/>
      <c r="AM107" s="63"/>
    </row>
    <row r="108" spans="1:39" s="20" customFormat="1" ht="258.75" x14ac:dyDescent="0.25">
      <c r="A108" s="51">
        <v>103</v>
      </c>
      <c r="B108" s="32">
        <v>43370</v>
      </c>
      <c r="C108" s="21" t="s">
        <v>15</v>
      </c>
      <c r="D108" s="21" t="s">
        <v>211</v>
      </c>
      <c r="E108" s="32">
        <v>43370</v>
      </c>
      <c r="F108" s="33" t="s">
        <v>245</v>
      </c>
      <c r="G108" s="54" t="s">
        <v>507</v>
      </c>
      <c r="H108" s="62" t="s">
        <v>287</v>
      </c>
      <c r="I108" s="38" t="s">
        <v>360</v>
      </c>
      <c r="J108" s="33">
        <v>4</v>
      </c>
      <c r="K108" s="24" t="s">
        <v>39</v>
      </c>
      <c r="L108" s="33" t="s">
        <v>399</v>
      </c>
      <c r="M108" s="33" t="s">
        <v>453</v>
      </c>
      <c r="N108" s="34">
        <v>1</v>
      </c>
      <c r="O108" s="35">
        <v>43374</v>
      </c>
      <c r="P108" s="35">
        <v>43733</v>
      </c>
      <c r="Q108" s="43" t="s">
        <v>28</v>
      </c>
      <c r="R108" s="21" t="s">
        <v>96</v>
      </c>
      <c r="S108" s="54" t="s">
        <v>96</v>
      </c>
      <c r="T108" s="71">
        <v>43465</v>
      </c>
      <c r="U108" s="31" t="s">
        <v>558</v>
      </c>
      <c r="V108" s="49">
        <v>0.125</v>
      </c>
      <c r="W108" s="43" t="s">
        <v>516</v>
      </c>
      <c r="X108" s="117"/>
      <c r="Y108" s="61" t="s">
        <v>210</v>
      </c>
      <c r="Z108" s="95">
        <v>43646</v>
      </c>
      <c r="AA108" s="44" t="s">
        <v>611</v>
      </c>
      <c r="AB108" s="24">
        <v>2</v>
      </c>
      <c r="AC108" s="26">
        <f>IF(AB108="","",IF(OR($J108=0,$J108="",Z108=""),"",AB108/$J108))</f>
        <v>0.5</v>
      </c>
      <c r="AD108" s="27">
        <f>IF(OR($N108="",AC108=""),"",IF(OR($N108=0,AC108=0),0,IF((AC108*100%)/$N108&gt;100%,100%,(AC108*100%)/$N108)))</f>
        <v>0.5</v>
      </c>
      <c r="AE108" s="27" t="str">
        <f t="shared" si="12"/>
        <v>EN PROCESO</v>
      </c>
      <c r="AF108" s="27" t="b">
        <f t="shared" si="13"/>
        <v>0</v>
      </c>
      <c r="AG108" s="28" t="str">
        <f t="shared" si="16"/>
        <v>EN PROCESO</v>
      </c>
      <c r="AH108" s="31" t="s">
        <v>616</v>
      </c>
      <c r="AI108" s="61" t="s">
        <v>210</v>
      </c>
      <c r="AJ108" s="81" t="str">
        <f t="shared" si="17"/>
        <v>PENDIENTE</v>
      </c>
      <c r="AK108" s="43"/>
      <c r="AL108" s="43"/>
      <c r="AM108" s="63"/>
    </row>
    <row r="109" spans="1:39" s="20" customFormat="1" ht="258.75" x14ac:dyDescent="0.25">
      <c r="A109" s="51">
        <v>104</v>
      </c>
      <c r="B109" s="32">
        <v>43370</v>
      </c>
      <c r="C109" s="21" t="s">
        <v>15</v>
      </c>
      <c r="D109" s="21" t="s">
        <v>211</v>
      </c>
      <c r="E109" s="32">
        <v>43370</v>
      </c>
      <c r="F109" s="33" t="s">
        <v>245</v>
      </c>
      <c r="G109" s="54" t="s">
        <v>507</v>
      </c>
      <c r="H109" s="62" t="s">
        <v>287</v>
      </c>
      <c r="I109" s="38" t="s">
        <v>358</v>
      </c>
      <c r="J109" s="33">
        <v>1</v>
      </c>
      <c r="K109" s="24" t="s">
        <v>39</v>
      </c>
      <c r="L109" s="33" t="s">
        <v>398</v>
      </c>
      <c r="M109" s="33" t="s">
        <v>453</v>
      </c>
      <c r="N109" s="34">
        <v>1</v>
      </c>
      <c r="O109" s="35">
        <v>43374</v>
      </c>
      <c r="P109" s="35">
        <v>43733</v>
      </c>
      <c r="Q109" s="43" t="s">
        <v>28</v>
      </c>
      <c r="R109" s="21" t="s">
        <v>96</v>
      </c>
      <c r="S109" s="54" t="s">
        <v>96</v>
      </c>
      <c r="T109" s="71">
        <v>43465</v>
      </c>
      <c r="U109" s="31" t="s">
        <v>558</v>
      </c>
      <c r="V109" s="49">
        <v>0.5</v>
      </c>
      <c r="W109" s="43" t="s">
        <v>516</v>
      </c>
      <c r="X109" s="117"/>
      <c r="Y109" s="61" t="s">
        <v>210</v>
      </c>
      <c r="Z109" s="95">
        <v>43646</v>
      </c>
      <c r="AA109" s="44" t="s">
        <v>611</v>
      </c>
      <c r="AB109" s="24">
        <v>0.5</v>
      </c>
      <c r="AC109" s="26">
        <f>IF(AB109="","",IF(OR($J109=0,$J109="",Z109=""),"",AB109/$J109))</f>
        <v>0.5</v>
      </c>
      <c r="AD109" s="27">
        <f>IF(OR($N109="",AC109=""),"",IF(OR($N109=0,AC109=0),0,IF((AC109*100%)/$N109&gt;100%,100%,(AC109*100%)/$N109)))</f>
        <v>0.5</v>
      </c>
      <c r="AE109" s="27" t="str">
        <f t="shared" si="12"/>
        <v>EN PROCESO</v>
      </c>
      <c r="AF109" s="27" t="b">
        <f t="shared" si="13"/>
        <v>0</v>
      </c>
      <c r="AG109" s="28" t="str">
        <f t="shared" si="16"/>
        <v>EN PROCESO</v>
      </c>
      <c r="AH109" s="31" t="s">
        <v>617</v>
      </c>
      <c r="AI109" s="61" t="s">
        <v>210</v>
      </c>
      <c r="AJ109" s="81" t="str">
        <f t="shared" si="17"/>
        <v>PENDIENTE</v>
      </c>
      <c r="AK109" s="43"/>
      <c r="AL109" s="43"/>
      <c r="AM109" s="63"/>
    </row>
    <row r="110" spans="1:39" s="20" customFormat="1" ht="135" x14ac:dyDescent="0.25">
      <c r="A110" s="51">
        <v>105</v>
      </c>
      <c r="B110" s="32">
        <v>43370</v>
      </c>
      <c r="C110" s="21" t="s">
        <v>15</v>
      </c>
      <c r="D110" s="21" t="s">
        <v>211</v>
      </c>
      <c r="E110" s="32">
        <v>43370</v>
      </c>
      <c r="F110" s="33" t="s">
        <v>246</v>
      </c>
      <c r="G110" s="54" t="s">
        <v>508</v>
      </c>
      <c r="H110" s="62" t="s">
        <v>286</v>
      </c>
      <c r="I110" s="38" t="s">
        <v>363</v>
      </c>
      <c r="J110" s="33">
        <v>4</v>
      </c>
      <c r="K110" s="24" t="s">
        <v>39</v>
      </c>
      <c r="L110" s="33" t="s">
        <v>399</v>
      </c>
      <c r="M110" s="33" t="s">
        <v>453</v>
      </c>
      <c r="N110" s="34">
        <v>1</v>
      </c>
      <c r="O110" s="35">
        <v>43374</v>
      </c>
      <c r="P110" s="35">
        <v>43733</v>
      </c>
      <c r="Q110" s="43" t="s">
        <v>28</v>
      </c>
      <c r="R110" s="21" t="s">
        <v>96</v>
      </c>
      <c r="S110" s="54" t="s">
        <v>96</v>
      </c>
      <c r="T110" s="71">
        <v>43465</v>
      </c>
      <c r="U110" s="31" t="s">
        <v>559</v>
      </c>
      <c r="V110" s="49">
        <v>0</v>
      </c>
      <c r="W110" s="43" t="s">
        <v>517</v>
      </c>
      <c r="X110" s="117"/>
      <c r="Y110" s="61" t="s">
        <v>210</v>
      </c>
      <c r="Z110" s="95">
        <v>43646</v>
      </c>
      <c r="AA110" s="44" t="s">
        <v>612</v>
      </c>
      <c r="AB110" s="24">
        <v>1</v>
      </c>
      <c r="AC110" s="26">
        <f t="shared" si="14"/>
        <v>0.25</v>
      </c>
      <c r="AD110" s="27">
        <f t="shared" si="15"/>
        <v>0.25</v>
      </c>
      <c r="AE110" s="27" t="str">
        <f t="shared" si="12"/>
        <v>EN PROCESO</v>
      </c>
      <c r="AF110" s="27" t="b">
        <f t="shared" si="13"/>
        <v>0</v>
      </c>
      <c r="AG110" s="28" t="str">
        <f t="shared" si="16"/>
        <v>EN PROCESO</v>
      </c>
      <c r="AH110" s="31" t="s">
        <v>614</v>
      </c>
      <c r="AI110" s="61" t="s">
        <v>210</v>
      </c>
      <c r="AJ110" s="81" t="str">
        <f t="shared" si="17"/>
        <v>PENDIENTE</v>
      </c>
      <c r="AK110" s="43"/>
      <c r="AL110" s="43"/>
      <c r="AM110" s="63"/>
    </row>
    <row r="111" spans="1:39" s="20" customFormat="1" ht="146.25" x14ac:dyDescent="0.25">
      <c r="A111" s="51">
        <v>106</v>
      </c>
      <c r="B111" s="32">
        <v>43370</v>
      </c>
      <c r="C111" s="21" t="s">
        <v>15</v>
      </c>
      <c r="D111" s="21" t="s">
        <v>211</v>
      </c>
      <c r="E111" s="32">
        <v>43370</v>
      </c>
      <c r="F111" s="33" t="s">
        <v>246</v>
      </c>
      <c r="G111" s="54" t="s">
        <v>508</v>
      </c>
      <c r="H111" s="62" t="s">
        <v>286</v>
      </c>
      <c r="I111" s="38" t="s">
        <v>358</v>
      </c>
      <c r="J111" s="33">
        <v>1</v>
      </c>
      <c r="K111" s="24" t="s">
        <v>39</v>
      </c>
      <c r="L111" s="33" t="s">
        <v>401</v>
      </c>
      <c r="M111" s="33" t="s">
        <v>453</v>
      </c>
      <c r="N111" s="34">
        <v>1</v>
      </c>
      <c r="O111" s="35">
        <v>43374</v>
      </c>
      <c r="P111" s="35">
        <v>43733</v>
      </c>
      <c r="Q111" s="43" t="s">
        <v>28</v>
      </c>
      <c r="R111" s="21" t="s">
        <v>96</v>
      </c>
      <c r="S111" s="54" t="s">
        <v>96</v>
      </c>
      <c r="T111" s="71">
        <v>43465</v>
      </c>
      <c r="U111" s="31" t="s">
        <v>559</v>
      </c>
      <c r="V111" s="49">
        <v>0</v>
      </c>
      <c r="W111" s="43" t="s">
        <v>517</v>
      </c>
      <c r="X111" s="117"/>
      <c r="Y111" s="61" t="s">
        <v>210</v>
      </c>
      <c r="Z111" s="95">
        <v>43646</v>
      </c>
      <c r="AA111" s="44" t="s">
        <v>613</v>
      </c>
      <c r="AB111" s="24">
        <v>0.5</v>
      </c>
      <c r="AC111" s="26">
        <f t="shared" si="14"/>
        <v>0.5</v>
      </c>
      <c r="AD111" s="27">
        <f t="shared" si="15"/>
        <v>0.5</v>
      </c>
      <c r="AE111" s="27" t="str">
        <f t="shared" si="12"/>
        <v>EN PROCESO</v>
      </c>
      <c r="AF111" s="27" t="b">
        <f t="shared" si="13"/>
        <v>0</v>
      </c>
      <c r="AG111" s="28" t="str">
        <f t="shared" si="16"/>
        <v>EN PROCESO</v>
      </c>
      <c r="AH111" s="31" t="s">
        <v>676</v>
      </c>
      <c r="AI111" s="61" t="s">
        <v>210</v>
      </c>
      <c r="AJ111" s="81" t="str">
        <f t="shared" si="17"/>
        <v>PENDIENTE</v>
      </c>
      <c r="AK111" s="24"/>
      <c r="AL111" s="43"/>
      <c r="AM111" s="63"/>
    </row>
    <row r="112" spans="1:39" s="20" customFormat="1" ht="213.75" x14ac:dyDescent="0.25">
      <c r="A112" s="51">
        <v>107</v>
      </c>
      <c r="B112" s="32">
        <v>43370</v>
      </c>
      <c r="C112" s="21" t="s">
        <v>15</v>
      </c>
      <c r="D112" s="21" t="s">
        <v>211</v>
      </c>
      <c r="E112" s="32">
        <v>43370</v>
      </c>
      <c r="F112" s="33" t="s">
        <v>247</v>
      </c>
      <c r="G112" s="54" t="s">
        <v>509</v>
      </c>
      <c r="H112" s="62" t="s">
        <v>290</v>
      </c>
      <c r="I112" s="38" t="s">
        <v>364</v>
      </c>
      <c r="J112" s="33">
        <v>1</v>
      </c>
      <c r="K112" s="24" t="s">
        <v>39</v>
      </c>
      <c r="L112" s="33" t="s">
        <v>402</v>
      </c>
      <c r="M112" s="33" t="s">
        <v>454</v>
      </c>
      <c r="N112" s="34">
        <v>1</v>
      </c>
      <c r="O112" s="35">
        <v>43374</v>
      </c>
      <c r="P112" s="35">
        <v>43733</v>
      </c>
      <c r="Q112" s="21" t="s">
        <v>467</v>
      </c>
      <c r="R112" s="21" t="s">
        <v>476</v>
      </c>
      <c r="S112" s="54" t="s">
        <v>476</v>
      </c>
      <c r="T112" s="71">
        <v>43465</v>
      </c>
      <c r="U112" s="31" t="s">
        <v>560</v>
      </c>
      <c r="V112" s="49">
        <v>0.5</v>
      </c>
      <c r="W112" s="43" t="s">
        <v>516</v>
      </c>
      <c r="X112" s="117"/>
      <c r="Y112" s="61" t="s">
        <v>210</v>
      </c>
      <c r="Z112" s="95">
        <v>43646</v>
      </c>
      <c r="AA112" s="44" t="s">
        <v>581</v>
      </c>
      <c r="AB112" s="24">
        <v>0.5</v>
      </c>
      <c r="AC112" s="26">
        <f t="shared" si="14"/>
        <v>0.5</v>
      </c>
      <c r="AD112" s="27">
        <f t="shared" si="15"/>
        <v>0.5</v>
      </c>
      <c r="AE112" s="27" t="str">
        <f t="shared" si="12"/>
        <v>EN PROCESO</v>
      </c>
      <c r="AF112" s="27" t="b">
        <f t="shared" si="13"/>
        <v>0</v>
      </c>
      <c r="AG112" s="28" t="str">
        <f t="shared" si="16"/>
        <v>EN PROCESO</v>
      </c>
      <c r="AH112" s="30" t="s">
        <v>721</v>
      </c>
      <c r="AI112" s="61" t="s">
        <v>210</v>
      </c>
      <c r="AJ112" s="81" t="str">
        <f t="shared" si="17"/>
        <v>PENDIENTE</v>
      </c>
      <c r="AK112" s="43"/>
      <c r="AL112" s="21"/>
      <c r="AM112" s="63"/>
    </row>
    <row r="113" spans="1:39" s="20" customFormat="1" ht="202.5" x14ac:dyDescent="0.25">
      <c r="A113" s="51">
        <v>108</v>
      </c>
      <c r="B113" s="32">
        <v>43370</v>
      </c>
      <c r="C113" s="21" t="s">
        <v>15</v>
      </c>
      <c r="D113" s="21" t="s">
        <v>211</v>
      </c>
      <c r="E113" s="32">
        <v>43370</v>
      </c>
      <c r="F113" s="33" t="s">
        <v>248</v>
      </c>
      <c r="G113" s="54" t="s">
        <v>510</v>
      </c>
      <c r="H113" s="62" t="s">
        <v>291</v>
      </c>
      <c r="I113" s="38" t="s">
        <v>365</v>
      </c>
      <c r="J113" s="33">
        <v>1</v>
      </c>
      <c r="K113" s="24" t="s">
        <v>39</v>
      </c>
      <c r="L113" s="33" t="s">
        <v>403</v>
      </c>
      <c r="M113" s="33" t="s">
        <v>455</v>
      </c>
      <c r="N113" s="34">
        <v>0.8</v>
      </c>
      <c r="O113" s="35">
        <v>43374</v>
      </c>
      <c r="P113" s="35">
        <v>43733</v>
      </c>
      <c r="Q113" s="21" t="s">
        <v>203</v>
      </c>
      <c r="R113" s="21" t="s">
        <v>471</v>
      </c>
      <c r="S113" s="54" t="s">
        <v>471</v>
      </c>
      <c r="T113" s="71">
        <v>43465</v>
      </c>
      <c r="U113" s="30" t="s">
        <v>561</v>
      </c>
      <c r="V113" s="49">
        <v>0.625</v>
      </c>
      <c r="W113" s="43" t="s">
        <v>516</v>
      </c>
      <c r="X113" s="117"/>
      <c r="Y113" s="61" t="s">
        <v>210</v>
      </c>
      <c r="Z113" s="95">
        <v>43646</v>
      </c>
      <c r="AA113" s="44" t="s">
        <v>646</v>
      </c>
      <c r="AB113" s="24">
        <v>0.5</v>
      </c>
      <c r="AC113" s="26">
        <f t="shared" si="14"/>
        <v>0.5</v>
      </c>
      <c r="AD113" s="27">
        <f t="shared" si="15"/>
        <v>0.625</v>
      </c>
      <c r="AE113" s="27" t="str">
        <f t="shared" si="12"/>
        <v>EN PROCESO</v>
      </c>
      <c r="AF113" s="27" t="b">
        <f t="shared" si="13"/>
        <v>0</v>
      </c>
      <c r="AG113" s="28" t="str">
        <f t="shared" si="16"/>
        <v>EN PROCESO</v>
      </c>
      <c r="AH113" s="30" t="s">
        <v>722</v>
      </c>
      <c r="AI113" s="61" t="s">
        <v>210</v>
      </c>
      <c r="AJ113" s="81" t="str">
        <f t="shared" si="17"/>
        <v>PENDIENTE</v>
      </c>
      <c r="AK113" s="43"/>
      <c r="AL113" s="21"/>
      <c r="AM113" s="63"/>
    </row>
    <row r="114" spans="1:39" s="20" customFormat="1" ht="213.75" x14ac:dyDescent="0.25">
      <c r="A114" s="51">
        <v>109</v>
      </c>
      <c r="B114" s="32">
        <v>43370</v>
      </c>
      <c r="C114" s="21" t="s">
        <v>15</v>
      </c>
      <c r="D114" s="21" t="s">
        <v>211</v>
      </c>
      <c r="E114" s="32">
        <v>43370</v>
      </c>
      <c r="F114" s="33" t="s">
        <v>249</v>
      </c>
      <c r="G114" s="54" t="s">
        <v>511</v>
      </c>
      <c r="H114" s="62" t="s">
        <v>292</v>
      </c>
      <c r="I114" s="38" t="s">
        <v>529</v>
      </c>
      <c r="J114" s="33">
        <v>1</v>
      </c>
      <c r="K114" s="24" t="s">
        <v>39</v>
      </c>
      <c r="L114" s="33" t="s">
        <v>404</v>
      </c>
      <c r="M114" s="33" t="s">
        <v>456</v>
      </c>
      <c r="N114" s="34">
        <v>1</v>
      </c>
      <c r="O114" s="35">
        <v>43374</v>
      </c>
      <c r="P114" s="35">
        <v>43733</v>
      </c>
      <c r="Q114" s="21" t="s">
        <v>203</v>
      </c>
      <c r="R114" s="21" t="s">
        <v>471</v>
      </c>
      <c r="S114" s="54" t="s">
        <v>471</v>
      </c>
      <c r="T114" s="71">
        <v>43465</v>
      </c>
      <c r="U114" s="31" t="s">
        <v>562</v>
      </c>
      <c r="V114" s="49">
        <v>0.5</v>
      </c>
      <c r="W114" s="43" t="s">
        <v>516</v>
      </c>
      <c r="X114" s="117"/>
      <c r="Y114" s="61" t="s">
        <v>210</v>
      </c>
      <c r="Z114" s="95">
        <v>43646</v>
      </c>
      <c r="AA114" s="44" t="s">
        <v>584</v>
      </c>
      <c r="AB114" s="24">
        <v>1</v>
      </c>
      <c r="AC114" s="26">
        <f t="shared" si="14"/>
        <v>1</v>
      </c>
      <c r="AD114" s="27">
        <f t="shared" si="15"/>
        <v>1</v>
      </c>
      <c r="AE114" s="27" t="str">
        <f t="shared" si="12"/>
        <v>TERMINADA</v>
      </c>
      <c r="AF114" s="27" t="b">
        <f t="shared" si="13"/>
        <v>0</v>
      </c>
      <c r="AG114" s="28" t="str">
        <f t="shared" si="16"/>
        <v>TERMINADA</v>
      </c>
      <c r="AH114" s="31" t="s">
        <v>723</v>
      </c>
      <c r="AI114" s="61" t="s">
        <v>210</v>
      </c>
      <c r="AJ114" s="81" t="str">
        <f t="shared" si="17"/>
        <v>CUMPLIDA</v>
      </c>
      <c r="AK114" s="24" t="s">
        <v>583</v>
      </c>
      <c r="AL114" s="21" t="s">
        <v>149</v>
      </c>
      <c r="AM114" s="63"/>
    </row>
    <row r="115" spans="1:39" s="20" customFormat="1" ht="202.5" x14ac:dyDescent="0.25">
      <c r="A115" s="51">
        <v>110</v>
      </c>
      <c r="B115" s="32">
        <v>43370</v>
      </c>
      <c r="C115" s="21" t="s">
        <v>15</v>
      </c>
      <c r="D115" s="21" t="s">
        <v>211</v>
      </c>
      <c r="E115" s="32">
        <v>43370</v>
      </c>
      <c r="F115" s="33" t="s">
        <v>249</v>
      </c>
      <c r="G115" s="54" t="s">
        <v>511</v>
      </c>
      <c r="H115" s="62" t="s">
        <v>293</v>
      </c>
      <c r="I115" s="38" t="s">
        <v>367</v>
      </c>
      <c r="J115" s="33">
        <v>1</v>
      </c>
      <c r="K115" s="24" t="s">
        <v>39</v>
      </c>
      <c r="L115" s="33" t="s">
        <v>405</v>
      </c>
      <c r="M115" s="33" t="s">
        <v>457</v>
      </c>
      <c r="N115" s="34">
        <v>1</v>
      </c>
      <c r="O115" s="35">
        <v>43374</v>
      </c>
      <c r="P115" s="35">
        <v>43733</v>
      </c>
      <c r="Q115" s="21" t="s">
        <v>65</v>
      </c>
      <c r="R115" s="21" t="s">
        <v>64</v>
      </c>
      <c r="S115" s="54" t="s">
        <v>46</v>
      </c>
      <c r="T115" s="71">
        <v>43465</v>
      </c>
      <c r="U115" s="31" t="s">
        <v>563</v>
      </c>
      <c r="V115" s="49">
        <v>0.5</v>
      </c>
      <c r="W115" s="43" t="s">
        <v>516</v>
      </c>
      <c r="X115" s="117"/>
      <c r="Y115" s="61" t="s">
        <v>210</v>
      </c>
      <c r="Z115" s="95">
        <v>43646</v>
      </c>
      <c r="AA115" s="44" t="s">
        <v>634</v>
      </c>
      <c r="AB115" s="24">
        <v>0.5</v>
      </c>
      <c r="AC115" s="26">
        <f t="shared" si="14"/>
        <v>0.5</v>
      </c>
      <c r="AD115" s="27">
        <f t="shared" si="15"/>
        <v>0.5</v>
      </c>
      <c r="AE115" s="27" t="str">
        <f t="shared" si="12"/>
        <v>EN PROCESO</v>
      </c>
      <c r="AF115" s="27" t="b">
        <f t="shared" si="13"/>
        <v>0</v>
      </c>
      <c r="AG115" s="28" t="str">
        <f t="shared" si="16"/>
        <v>EN PROCESO</v>
      </c>
      <c r="AH115" s="31" t="s">
        <v>677</v>
      </c>
      <c r="AI115" s="61" t="s">
        <v>210</v>
      </c>
      <c r="AJ115" s="81" t="str">
        <f t="shared" si="17"/>
        <v>PENDIENTE</v>
      </c>
      <c r="AK115" s="21"/>
      <c r="AL115" s="21"/>
      <c r="AM115" s="63"/>
    </row>
    <row r="116" spans="1:39" s="20" customFormat="1" ht="202.5" x14ac:dyDescent="0.25">
      <c r="A116" s="51">
        <v>112</v>
      </c>
      <c r="B116" s="32">
        <v>43370</v>
      </c>
      <c r="C116" s="21" t="s">
        <v>15</v>
      </c>
      <c r="D116" s="21" t="s">
        <v>211</v>
      </c>
      <c r="E116" s="32">
        <v>43370</v>
      </c>
      <c r="F116" s="33" t="s">
        <v>250</v>
      </c>
      <c r="G116" s="54" t="s">
        <v>512</v>
      </c>
      <c r="H116" s="62" t="s">
        <v>294</v>
      </c>
      <c r="I116" s="38" t="s">
        <v>365</v>
      </c>
      <c r="J116" s="33">
        <v>1</v>
      </c>
      <c r="K116" s="24" t="s">
        <v>39</v>
      </c>
      <c r="L116" s="33" t="s">
        <v>406</v>
      </c>
      <c r="M116" s="33" t="s">
        <v>455</v>
      </c>
      <c r="N116" s="34">
        <v>0.8</v>
      </c>
      <c r="O116" s="35">
        <v>43374</v>
      </c>
      <c r="P116" s="35">
        <v>43733</v>
      </c>
      <c r="Q116" s="21" t="s">
        <v>203</v>
      </c>
      <c r="R116" s="21" t="s">
        <v>471</v>
      </c>
      <c r="S116" s="54" t="s">
        <v>471</v>
      </c>
      <c r="T116" s="71">
        <v>43465</v>
      </c>
      <c r="U116" s="30" t="s">
        <v>561</v>
      </c>
      <c r="V116" s="49">
        <v>0.625</v>
      </c>
      <c r="W116" s="43" t="s">
        <v>516</v>
      </c>
      <c r="X116" s="117"/>
      <c r="Y116" s="61" t="s">
        <v>210</v>
      </c>
      <c r="Z116" s="95">
        <v>43646</v>
      </c>
      <c r="AA116" s="44" t="s">
        <v>646</v>
      </c>
      <c r="AB116" s="24">
        <v>0.5</v>
      </c>
      <c r="AC116" s="26">
        <f t="shared" si="14"/>
        <v>0.5</v>
      </c>
      <c r="AD116" s="27">
        <f t="shared" si="15"/>
        <v>0.625</v>
      </c>
      <c r="AE116" s="27" t="str">
        <f t="shared" si="12"/>
        <v>EN PROCESO</v>
      </c>
      <c r="AF116" s="27" t="b">
        <f t="shared" si="13"/>
        <v>0</v>
      </c>
      <c r="AG116" s="28" t="str">
        <f t="shared" si="16"/>
        <v>EN PROCESO</v>
      </c>
      <c r="AH116" s="30" t="s">
        <v>722</v>
      </c>
      <c r="AI116" s="61" t="s">
        <v>210</v>
      </c>
      <c r="AJ116" s="81" t="str">
        <f t="shared" si="17"/>
        <v>PENDIENTE</v>
      </c>
      <c r="AK116" s="43"/>
      <c r="AL116" s="21"/>
      <c r="AM116" s="63"/>
    </row>
    <row r="117" spans="1:39" s="20" customFormat="1" ht="168.75" x14ac:dyDescent="0.25">
      <c r="A117" s="51">
        <v>113</v>
      </c>
      <c r="B117" s="32">
        <v>43370</v>
      </c>
      <c r="C117" s="21" t="s">
        <v>15</v>
      </c>
      <c r="D117" s="21" t="s">
        <v>211</v>
      </c>
      <c r="E117" s="32">
        <v>43370</v>
      </c>
      <c r="F117" s="33" t="s">
        <v>251</v>
      </c>
      <c r="G117" s="54" t="s">
        <v>511</v>
      </c>
      <c r="H117" s="62" t="s">
        <v>292</v>
      </c>
      <c r="I117" s="38" t="s">
        <v>366</v>
      </c>
      <c r="J117" s="33">
        <v>1</v>
      </c>
      <c r="K117" s="24" t="s">
        <v>39</v>
      </c>
      <c r="L117" s="33" t="s">
        <v>404</v>
      </c>
      <c r="M117" s="33" t="s">
        <v>456</v>
      </c>
      <c r="N117" s="34">
        <v>1</v>
      </c>
      <c r="O117" s="35">
        <v>43374</v>
      </c>
      <c r="P117" s="35">
        <v>43733</v>
      </c>
      <c r="Q117" s="21" t="s">
        <v>203</v>
      </c>
      <c r="R117" s="21" t="s">
        <v>471</v>
      </c>
      <c r="S117" s="54" t="s">
        <v>471</v>
      </c>
      <c r="T117" s="71">
        <v>43465</v>
      </c>
      <c r="U117" s="31" t="s">
        <v>564</v>
      </c>
      <c r="V117" s="49">
        <v>0.5</v>
      </c>
      <c r="W117" s="43" t="s">
        <v>516</v>
      </c>
      <c r="X117" s="117"/>
      <c r="Y117" s="61" t="s">
        <v>210</v>
      </c>
      <c r="Z117" s="95">
        <v>43646</v>
      </c>
      <c r="AA117" s="44" t="s">
        <v>584</v>
      </c>
      <c r="AB117" s="24">
        <v>1</v>
      </c>
      <c r="AC117" s="26">
        <f t="shared" si="14"/>
        <v>1</v>
      </c>
      <c r="AD117" s="27">
        <f t="shared" si="15"/>
        <v>1</v>
      </c>
      <c r="AE117" s="27" t="str">
        <f t="shared" si="12"/>
        <v>TERMINADA</v>
      </c>
      <c r="AF117" s="27" t="b">
        <f t="shared" si="13"/>
        <v>0</v>
      </c>
      <c r="AG117" s="28" t="str">
        <f t="shared" si="16"/>
        <v>TERMINADA</v>
      </c>
      <c r="AH117" s="31" t="s">
        <v>724</v>
      </c>
      <c r="AI117" s="61" t="s">
        <v>210</v>
      </c>
      <c r="AJ117" s="81" t="str">
        <f t="shared" si="17"/>
        <v>CUMPLIDA</v>
      </c>
      <c r="AK117" s="21" t="s">
        <v>579</v>
      </c>
      <c r="AL117" s="21" t="s">
        <v>149</v>
      </c>
      <c r="AM117" s="63"/>
    </row>
    <row r="118" spans="1:39" s="20" customFormat="1" ht="202.5" x14ac:dyDescent="0.25">
      <c r="A118" s="51">
        <v>114</v>
      </c>
      <c r="B118" s="32">
        <v>43370</v>
      </c>
      <c r="C118" s="21" t="s">
        <v>15</v>
      </c>
      <c r="D118" s="21" t="s">
        <v>211</v>
      </c>
      <c r="E118" s="32">
        <v>43370</v>
      </c>
      <c r="F118" s="33" t="s">
        <v>251</v>
      </c>
      <c r="G118" s="54" t="s">
        <v>511</v>
      </c>
      <c r="H118" s="62" t="s">
        <v>293</v>
      </c>
      <c r="I118" s="38" t="s">
        <v>367</v>
      </c>
      <c r="J118" s="33">
        <v>1</v>
      </c>
      <c r="K118" s="24" t="s">
        <v>39</v>
      </c>
      <c r="L118" s="33" t="s">
        <v>405</v>
      </c>
      <c r="M118" s="33" t="s">
        <v>457</v>
      </c>
      <c r="N118" s="34">
        <v>1</v>
      </c>
      <c r="O118" s="35">
        <v>43374</v>
      </c>
      <c r="P118" s="35">
        <v>43733</v>
      </c>
      <c r="Q118" s="21" t="s">
        <v>65</v>
      </c>
      <c r="R118" s="21" t="s">
        <v>64</v>
      </c>
      <c r="S118" s="54" t="s">
        <v>46</v>
      </c>
      <c r="T118" s="71">
        <v>43465</v>
      </c>
      <c r="U118" s="31" t="s">
        <v>563</v>
      </c>
      <c r="V118" s="49">
        <v>0.5</v>
      </c>
      <c r="W118" s="43" t="s">
        <v>516</v>
      </c>
      <c r="X118" s="117"/>
      <c r="Y118" s="61" t="s">
        <v>210</v>
      </c>
      <c r="Z118" s="95">
        <v>43646</v>
      </c>
      <c r="AA118" s="44" t="s">
        <v>634</v>
      </c>
      <c r="AB118" s="24">
        <v>0.5</v>
      </c>
      <c r="AC118" s="26">
        <f t="shared" si="14"/>
        <v>0.5</v>
      </c>
      <c r="AD118" s="27">
        <f t="shared" si="15"/>
        <v>0.5</v>
      </c>
      <c r="AE118" s="27" t="str">
        <f t="shared" si="12"/>
        <v>EN PROCESO</v>
      </c>
      <c r="AF118" s="27" t="b">
        <f t="shared" si="13"/>
        <v>0</v>
      </c>
      <c r="AG118" s="28" t="str">
        <f t="shared" si="16"/>
        <v>EN PROCESO</v>
      </c>
      <c r="AH118" s="31" t="s">
        <v>677</v>
      </c>
      <c r="AI118" s="61" t="s">
        <v>210</v>
      </c>
      <c r="AJ118" s="81" t="str">
        <f t="shared" si="17"/>
        <v>PENDIENTE</v>
      </c>
      <c r="AK118" s="24"/>
      <c r="AL118" s="21"/>
      <c r="AM118" s="63"/>
    </row>
    <row r="119" spans="1:39" s="20" customFormat="1" ht="191.25" x14ac:dyDescent="0.25">
      <c r="A119" s="51">
        <v>115</v>
      </c>
      <c r="B119" s="32">
        <v>43370</v>
      </c>
      <c r="C119" s="21" t="s">
        <v>15</v>
      </c>
      <c r="D119" s="21" t="s">
        <v>211</v>
      </c>
      <c r="E119" s="32">
        <v>43370</v>
      </c>
      <c r="F119" s="33" t="s">
        <v>252</v>
      </c>
      <c r="G119" s="54" t="s">
        <v>513</v>
      </c>
      <c r="H119" s="62" t="s">
        <v>295</v>
      </c>
      <c r="I119" s="38" t="s">
        <v>368</v>
      </c>
      <c r="J119" s="33">
        <v>11</v>
      </c>
      <c r="K119" s="24" t="s">
        <v>39</v>
      </c>
      <c r="L119" s="33" t="s">
        <v>407</v>
      </c>
      <c r="M119" s="33" t="s">
        <v>458</v>
      </c>
      <c r="N119" s="34">
        <v>1</v>
      </c>
      <c r="O119" s="35">
        <v>43374</v>
      </c>
      <c r="P119" s="35">
        <v>43733</v>
      </c>
      <c r="Q119" s="21" t="s">
        <v>203</v>
      </c>
      <c r="R119" s="21" t="s">
        <v>471</v>
      </c>
      <c r="S119" s="54" t="s">
        <v>471</v>
      </c>
      <c r="T119" s="71">
        <v>43465</v>
      </c>
      <c r="U119" s="31" t="s">
        <v>565</v>
      </c>
      <c r="V119" s="49">
        <v>0.27300000000000002</v>
      </c>
      <c r="W119" s="43" t="s">
        <v>516</v>
      </c>
      <c r="X119" s="117"/>
      <c r="Y119" s="61" t="s">
        <v>210</v>
      </c>
      <c r="Z119" s="95">
        <v>43646</v>
      </c>
      <c r="AA119" s="44" t="s">
        <v>585</v>
      </c>
      <c r="AB119" s="24">
        <v>5</v>
      </c>
      <c r="AC119" s="26">
        <f t="shared" si="14"/>
        <v>0.45454545454545453</v>
      </c>
      <c r="AD119" s="27">
        <f t="shared" si="15"/>
        <v>0.45454545454545453</v>
      </c>
      <c r="AE119" s="27" t="str">
        <f t="shared" si="12"/>
        <v>EN PROCESO</v>
      </c>
      <c r="AF119" s="27" t="b">
        <f t="shared" si="13"/>
        <v>0</v>
      </c>
      <c r="AG119" s="28" t="str">
        <f t="shared" si="16"/>
        <v>EN PROCESO</v>
      </c>
      <c r="AH119" s="31" t="s">
        <v>725</v>
      </c>
      <c r="AI119" s="61" t="s">
        <v>210</v>
      </c>
      <c r="AJ119" s="81" t="str">
        <f t="shared" si="17"/>
        <v>PENDIENTE</v>
      </c>
      <c r="AK119" s="43"/>
      <c r="AL119" s="21"/>
      <c r="AM119" s="63"/>
    </row>
    <row r="120" spans="1:39" s="20" customFormat="1" ht="135" x14ac:dyDescent="0.25">
      <c r="A120" s="51">
        <v>116</v>
      </c>
      <c r="B120" s="32">
        <v>43370</v>
      </c>
      <c r="C120" s="21" t="s">
        <v>15</v>
      </c>
      <c r="D120" s="21" t="s">
        <v>211</v>
      </c>
      <c r="E120" s="32">
        <v>43370</v>
      </c>
      <c r="F120" s="33" t="s">
        <v>252</v>
      </c>
      <c r="G120" s="54" t="s">
        <v>513</v>
      </c>
      <c r="H120" s="62" t="s">
        <v>296</v>
      </c>
      <c r="I120" s="38" t="s">
        <v>369</v>
      </c>
      <c r="J120" s="33">
        <v>1</v>
      </c>
      <c r="K120" s="24" t="s">
        <v>39</v>
      </c>
      <c r="L120" s="33" t="s">
        <v>408</v>
      </c>
      <c r="M120" s="33" t="s">
        <v>459</v>
      </c>
      <c r="N120" s="34">
        <v>1</v>
      </c>
      <c r="O120" s="35">
        <v>43374</v>
      </c>
      <c r="P120" s="35">
        <v>43733</v>
      </c>
      <c r="Q120" s="21" t="s">
        <v>59</v>
      </c>
      <c r="R120" s="21" t="s">
        <v>468</v>
      </c>
      <c r="S120" s="54" t="s">
        <v>468</v>
      </c>
      <c r="T120" s="71">
        <v>43465</v>
      </c>
      <c r="U120" s="31" t="s">
        <v>566</v>
      </c>
      <c r="V120" s="49">
        <v>1</v>
      </c>
      <c r="W120" s="43" t="s">
        <v>515</v>
      </c>
      <c r="X120" s="117" t="s">
        <v>148</v>
      </c>
      <c r="Y120" s="61" t="s">
        <v>210</v>
      </c>
      <c r="Z120" s="95">
        <v>43646</v>
      </c>
      <c r="AA120" s="44" t="s">
        <v>590</v>
      </c>
      <c r="AB120" s="24">
        <v>1</v>
      </c>
      <c r="AC120" s="26">
        <f t="shared" si="14"/>
        <v>1</v>
      </c>
      <c r="AD120" s="27">
        <f t="shared" si="15"/>
        <v>1</v>
      </c>
      <c r="AE120" s="27" t="str">
        <f t="shared" si="12"/>
        <v>TERMINADA</v>
      </c>
      <c r="AF120" s="27" t="b">
        <f t="shared" si="13"/>
        <v>0</v>
      </c>
      <c r="AG120" s="28" t="str">
        <f t="shared" si="16"/>
        <v>TERMINADA</v>
      </c>
      <c r="AH120" s="30" t="s">
        <v>618</v>
      </c>
      <c r="AI120" s="61" t="s">
        <v>210</v>
      </c>
      <c r="AJ120" s="81" t="str">
        <f t="shared" si="17"/>
        <v>CUMPLIDA</v>
      </c>
      <c r="AK120" s="21" t="s">
        <v>591</v>
      </c>
      <c r="AL120" s="21" t="s">
        <v>149</v>
      </c>
      <c r="AM120" s="63"/>
    </row>
    <row r="121" spans="1:39" s="20" customFormat="1" ht="135" x14ac:dyDescent="0.25">
      <c r="A121" s="51">
        <v>117</v>
      </c>
      <c r="B121" s="32">
        <v>43370</v>
      </c>
      <c r="C121" s="21" t="s">
        <v>15</v>
      </c>
      <c r="D121" s="21" t="s">
        <v>211</v>
      </c>
      <c r="E121" s="32">
        <v>43370</v>
      </c>
      <c r="F121" s="33" t="s">
        <v>252</v>
      </c>
      <c r="G121" s="54" t="s">
        <v>513</v>
      </c>
      <c r="H121" s="62" t="s">
        <v>296</v>
      </c>
      <c r="I121" s="38" t="s">
        <v>370</v>
      </c>
      <c r="J121" s="33">
        <v>1</v>
      </c>
      <c r="K121" s="24" t="s">
        <v>39</v>
      </c>
      <c r="L121" s="33" t="s">
        <v>409</v>
      </c>
      <c r="M121" s="33" t="s">
        <v>459</v>
      </c>
      <c r="N121" s="34">
        <v>1</v>
      </c>
      <c r="O121" s="35">
        <v>43374</v>
      </c>
      <c r="P121" s="35">
        <v>43733</v>
      </c>
      <c r="Q121" s="21" t="s">
        <v>59</v>
      </c>
      <c r="R121" s="21" t="s">
        <v>468</v>
      </c>
      <c r="S121" s="54" t="s">
        <v>468</v>
      </c>
      <c r="T121" s="71">
        <v>43465</v>
      </c>
      <c r="U121" s="31" t="s">
        <v>567</v>
      </c>
      <c r="V121" s="49">
        <v>0</v>
      </c>
      <c r="W121" s="43" t="s">
        <v>517</v>
      </c>
      <c r="X121" s="117"/>
      <c r="Y121" s="61" t="s">
        <v>210</v>
      </c>
      <c r="Z121" s="95">
        <v>43646</v>
      </c>
      <c r="AA121" s="44" t="s">
        <v>696</v>
      </c>
      <c r="AB121" s="24">
        <v>0.5</v>
      </c>
      <c r="AC121" s="26">
        <f t="shared" si="14"/>
        <v>0.5</v>
      </c>
      <c r="AD121" s="27">
        <f t="shared" si="15"/>
        <v>0.5</v>
      </c>
      <c r="AE121" s="27" t="str">
        <f t="shared" si="12"/>
        <v>EN PROCESO</v>
      </c>
      <c r="AF121" s="27" t="b">
        <f t="shared" si="13"/>
        <v>0</v>
      </c>
      <c r="AG121" s="28" t="str">
        <f t="shared" si="16"/>
        <v>EN PROCESO</v>
      </c>
      <c r="AH121" s="31" t="s">
        <v>697</v>
      </c>
      <c r="AI121" s="61" t="s">
        <v>210</v>
      </c>
      <c r="AJ121" s="81" t="str">
        <f t="shared" si="17"/>
        <v>PENDIENTE</v>
      </c>
      <c r="AK121" s="43"/>
      <c r="AL121" s="21"/>
      <c r="AM121" s="63"/>
    </row>
    <row r="122" spans="1:39" s="20" customFormat="1" ht="135" x14ac:dyDescent="0.25">
      <c r="A122" s="51">
        <v>118</v>
      </c>
      <c r="B122" s="32">
        <v>43370</v>
      </c>
      <c r="C122" s="21" t="s">
        <v>15</v>
      </c>
      <c r="D122" s="21" t="s">
        <v>211</v>
      </c>
      <c r="E122" s="32">
        <v>43370</v>
      </c>
      <c r="F122" s="33" t="s">
        <v>252</v>
      </c>
      <c r="G122" s="54" t="s">
        <v>513</v>
      </c>
      <c r="H122" s="62" t="s">
        <v>296</v>
      </c>
      <c r="I122" s="38" t="s">
        <v>371</v>
      </c>
      <c r="J122" s="33">
        <v>1</v>
      </c>
      <c r="K122" s="24" t="s">
        <v>39</v>
      </c>
      <c r="L122" s="33" t="s">
        <v>410</v>
      </c>
      <c r="M122" s="33" t="s">
        <v>459</v>
      </c>
      <c r="N122" s="34">
        <v>1</v>
      </c>
      <c r="O122" s="35">
        <v>43374</v>
      </c>
      <c r="P122" s="35">
        <v>43733</v>
      </c>
      <c r="Q122" s="21" t="s">
        <v>59</v>
      </c>
      <c r="R122" s="21" t="s">
        <v>468</v>
      </c>
      <c r="S122" s="54" t="s">
        <v>468</v>
      </c>
      <c r="T122" s="71">
        <v>43465</v>
      </c>
      <c r="U122" s="31" t="s">
        <v>567</v>
      </c>
      <c r="V122" s="49">
        <v>0</v>
      </c>
      <c r="W122" s="43" t="s">
        <v>517</v>
      </c>
      <c r="X122" s="117"/>
      <c r="Y122" s="61" t="s">
        <v>210</v>
      </c>
      <c r="Z122" s="95">
        <v>43646</v>
      </c>
      <c r="AA122" s="44" t="s">
        <v>696</v>
      </c>
      <c r="AB122" s="24">
        <v>0.5</v>
      </c>
      <c r="AC122" s="26">
        <f t="shared" si="14"/>
        <v>0.5</v>
      </c>
      <c r="AD122" s="27">
        <f t="shared" si="15"/>
        <v>0.5</v>
      </c>
      <c r="AE122" s="27" t="str">
        <f t="shared" si="12"/>
        <v>EN PROCESO</v>
      </c>
      <c r="AF122" s="27" t="b">
        <f t="shared" si="13"/>
        <v>0</v>
      </c>
      <c r="AG122" s="28" t="str">
        <f t="shared" si="16"/>
        <v>EN PROCESO</v>
      </c>
      <c r="AH122" s="31" t="s">
        <v>697</v>
      </c>
      <c r="AI122" s="61" t="s">
        <v>210</v>
      </c>
      <c r="AJ122" s="81" t="str">
        <f t="shared" si="17"/>
        <v>PENDIENTE</v>
      </c>
      <c r="AK122" s="43"/>
      <c r="AL122" s="21"/>
      <c r="AM122" s="63"/>
    </row>
    <row r="123" spans="1:39" s="20" customFormat="1" ht="135" x14ac:dyDescent="0.25">
      <c r="A123" s="51">
        <v>119</v>
      </c>
      <c r="B123" s="32">
        <v>43370</v>
      </c>
      <c r="C123" s="21" t="s">
        <v>15</v>
      </c>
      <c r="D123" s="21" t="s">
        <v>211</v>
      </c>
      <c r="E123" s="32">
        <v>43370</v>
      </c>
      <c r="F123" s="33" t="s">
        <v>253</v>
      </c>
      <c r="G123" s="54" t="s">
        <v>514</v>
      </c>
      <c r="H123" s="62" t="s">
        <v>297</v>
      </c>
      <c r="I123" s="38" t="s">
        <v>351</v>
      </c>
      <c r="J123" s="33">
        <v>1</v>
      </c>
      <c r="K123" s="24" t="s">
        <v>39</v>
      </c>
      <c r="L123" s="33" t="s">
        <v>373</v>
      </c>
      <c r="M123" s="33" t="s">
        <v>448</v>
      </c>
      <c r="N123" s="34">
        <v>1</v>
      </c>
      <c r="O123" s="35">
        <v>43374</v>
      </c>
      <c r="P123" s="35">
        <v>43733</v>
      </c>
      <c r="Q123" s="43" t="s">
        <v>109</v>
      </c>
      <c r="R123" s="43" t="s">
        <v>47</v>
      </c>
      <c r="S123" s="63" t="s">
        <v>44</v>
      </c>
      <c r="T123" s="71">
        <v>43465</v>
      </c>
      <c r="U123" s="31" t="s">
        <v>531</v>
      </c>
      <c r="V123" s="49">
        <v>0</v>
      </c>
      <c r="W123" s="43" t="s">
        <v>517</v>
      </c>
      <c r="X123" s="117"/>
      <c r="Y123" s="61" t="s">
        <v>210</v>
      </c>
      <c r="Z123" s="95">
        <v>43646</v>
      </c>
      <c r="AA123" s="44" t="s">
        <v>644</v>
      </c>
      <c r="AB123" s="24">
        <v>0.5</v>
      </c>
      <c r="AC123" s="26">
        <f t="shared" si="14"/>
        <v>0.5</v>
      </c>
      <c r="AD123" s="27">
        <f t="shared" si="15"/>
        <v>0.5</v>
      </c>
      <c r="AE123" s="27" t="str">
        <f t="shared" si="12"/>
        <v>EN PROCESO</v>
      </c>
      <c r="AF123" s="27" t="b">
        <f t="shared" si="13"/>
        <v>0</v>
      </c>
      <c r="AG123" s="28" t="str">
        <f t="shared" si="16"/>
        <v>EN PROCESO</v>
      </c>
      <c r="AH123" s="30" t="s">
        <v>691</v>
      </c>
      <c r="AI123" s="61" t="s">
        <v>210</v>
      </c>
      <c r="AJ123" s="81" t="str">
        <f t="shared" si="17"/>
        <v>PENDIENTE</v>
      </c>
      <c r="AK123" s="24"/>
      <c r="AL123" s="43"/>
      <c r="AM123" s="63"/>
    </row>
    <row r="124" spans="1:39" s="20" customFormat="1" ht="147" thickBot="1" x14ac:dyDescent="0.3">
      <c r="A124" s="55">
        <v>120</v>
      </c>
      <c r="B124" s="56">
        <v>43370</v>
      </c>
      <c r="C124" s="57" t="s">
        <v>15</v>
      </c>
      <c r="D124" s="57" t="s">
        <v>211</v>
      </c>
      <c r="E124" s="56">
        <v>43370</v>
      </c>
      <c r="F124" s="58" t="s">
        <v>253</v>
      </c>
      <c r="G124" s="59" t="s">
        <v>514</v>
      </c>
      <c r="H124" s="64" t="s">
        <v>297</v>
      </c>
      <c r="I124" s="65" t="s">
        <v>372</v>
      </c>
      <c r="J124" s="58">
        <v>2</v>
      </c>
      <c r="K124" s="66" t="s">
        <v>39</v>
      </c>
      <c r="L124" s="58" t="s">
        <v>374</v>
      </c>
      <c r="M124" s="58" t="s">
        <v>432</v>
      </c>
      <c r="N124" s="67">
        <v>1</v>
      </c>
      <c r="O124" s="68">
        <v>43374</v>
      </c>
      <c r="P124" s="68">
        <v>43733</v>
      </c>
      <c r="Q124" s="69" t="s">
        <v>109</v>
      </c>
      <c r="R124" s="69" t="s">
        <v>47</v>
      </c>
      <c r="S124" s="70" t="s">
        <v>44</v>
      </c>
      <c r="T124" s="72">
        <v>43465</v>
      </c>
      <c r="U124" s="73" t="s">
        <v>531</v>
      </c>
      <c r="V124" s="74">
        <v>0</v>
      </c>
      <c r="W124" s="69" t="s">
        <v>517</v>
      </c>
      <c r="X124" s="118"/>
      <c r="Y124" s="75" t="s">
        <v>210</v>
      </c>
      <c r="Z124" s="95">
        <v>43646</v>
      </c>
      <c r="AA124" s="76" t="s">
        <v>667</v>
      </c>
      <c r="AB124" s="66">
        <v>1</v>
      </c>
      <c r="AC124" s="77">
        <f t="shared" si="14"/>
        <v>0.5</v>
      </c>
      <c r="AD124" s="78">
        <f t="shared" si="15"/>
        <v>0.5</v>
      </c>
      <c r="AE124" s="78" t="str">
        <f t="shared" si="12"/>
        <v>EN PROCESO</v>
      </c>
      <c r="AF124" s="78" t="b">
        <f t="shared" si="13"/>
        <v>0</v>
      </c>
      <c r="AG124" s="79" t="str">
        <f t="shared" si="16"/>
        <v>EN PROCESO</v>
      </c>
      <c r="AH124" s="73" t="s">
        <v>690</v>
      </c>
      <c r="AI124" s="75" t="s">
        <v>210</v>
      </c>
      <c r="AJ124" s="82" t="str">
        <f t="shared" si="17"/>
        <v>PENDIENTE</v>
      </c>
      <c r="AK124" s="66"/>
      <c r="AL124" s="69"/>
      <c r="AM124" s="70"/>
    </row>
  </sheetData>
  <sheetProtection formatCells="0" formatColumns="0"/>
  <autoFilter ref="A9:AM124" xr:uid="{00000000-0009-0000-0000-000000000000}"/>
  <mergeCells count="50">
    <mergeCell ref="AM7:AM8"/>
    <mergeCell ref="AJ7:AJ8"/>
    <mergeCell ref="AK7:AK8"/>
    <mergeCell ref="AL7:AL8"/>
    <mergeCell ref="M7:M8"/>
    <mergeCell ref="AI7:AI8"/>
    <mergeCell ref="AC7:AC8"/>
    <mergeCell ref="AD7:AD8"/>
    <mergeCell ref="AG7:AG8"/>
    <mergeCell ref="AH7:AH8"/>
    <mergeCell ref="AA7:AA8"/>
    <mergeCell ref="AB7:AB8"/>
    <mergeCell ref="AE7:AE8"/>
    <mergeCell ref="AF7:AF8"/>
    <mergeCell ref="H6:S6"/>
    <mergeCell ref="U7:U8"/>
    <mergeCell ref="Y7:Y8"/>
    <mergeCell ref="Z7:Z8"/>
    <mergeCell ref="F7:F8"/>
    <mergeCell ref="G7:G8"/>
    <mergeCell ref="H7:H8"/>
    <mergeCell ref="I7:J7"/>
    <mergeCell ref="N7:N8"/>
    <mergeCell ref="O7:O8"/>
    <mergeCell ref="T7:T8"/>
    <mergeCell ref="V7:V8"/>
    <mergeCell ref="X7:X8"/>
    <mergeCell ref="A1:C4"/>
    <mergeCell ref="AM1:AM4"/>
    <mergeCell ref="D1:AI4"/>
    <mergeCell ref="S7:S8"/>
    <mergeCell ref="A7:A8"/>
    <mergeCell ref="B7:B8"/>
    <mergeCell ref="C7:C8"/>
    <mergeCell ref="D7:D8"/>
    <mergeCell ref="E7:E8"/>
    <mergeCell ref="P7:P8"/>
    <mergeCell ref="K7:K8"/>
    <mergeCell ref="R7:R8"/>
    <mergeCell ref="L7:L8"/>
    <mergeCell ref="Q7:Q8"/>
    <mergeCell ref="W7:W8"/>
    <mergeCell ref="A6:G6"/>
    <mergeCell ref="AJ1:AL1"/>
    <mergeCell ref="AJ2:AL2"/>
    <mergeCell ref="AJ3:AL3"/>
    <mergeCell ref="AJ4:AL4"/>
    <mergeCell ref="T6:Y6"/>
    <mergeCell ref="Z6:AI6"/>
    <mergeCell ref="AJ6:AM6"/>
  </mergeCells>
  <conditionalFormatting sqref="AA10:AA19 U10:U19 AH10:AH13 AH16:AH19">
    <cfRule type="containsText" dxfId="16" priority="1042" stopIfTrue="1" operator="containsText" text="Fecha debe ser posterior a la">
      <formula>NOT(ISERROR(SEARCH("Fecha debe ser posterior a la",U10)))</formula>
    </cfRule>
  </conditionalFormatting>
  <conditionalFormatting sqref="AK10:AK19">
    <cfRule type="cellIs" priority="969" operator="equal">
      <formula>" "</formula>
    </cfRule>
  </conditionalFormatting>
  <conditionalFormatting sqref="AK10:AK19">
    <cfRule type="containsText" dxfId="15" priority="1024" stopIfTrue="1" operator="containsText" text="Cerrado">
      <formula>NOT(ISERROR(SEARCH("Cerrado",AK10)))</formula>
    </cfRule>
    <cfRule type="containsText" dxfId="14" priority="1025" stopIfTrue="1" operator="containsText" text="Abierto">
      <formula>NOT(ISERROR(SEARCH("Abierto",AK10)))</formula>
    </cfRule>
  </conditionalFormatting>
  <conditionalFormatting sqref="AJ10:AJ124">
    <cfRule type="containsText" dxfId="13" priority="27" operator="containsText" text="PENDIENTE">
      <formula>NOT(ISERROR(SEARCH("PENDIENTE",AJ10)))</formula>
    </cfRule>
    <cfRule type="containsText" dxfId="12" priority="28" operator="containsText" text="CUMPLIDA">
      <formula>NOT(ISERROR(SEARCH("CUMPLIDA",AJ10)))</formula>
    </cfRule>
  </conditionalFormatting>
  <conditionalFormatting sqref="U45">
    <cfRule type="containsText" dxfId="11" priority="5" stopIfTrue="1" operator="containsText" text="Fecha debe ser posterior a la">
      <formula>NOT(ISERROR(SEARCH("Fecha debe ser posterior a la",U45)))</formula>
    </cfRule>
  </conditionalFormatting>
  <conditionalFormatting sqref="U73">
    <cfRule type="containsText" dxfId="10" priority="4" stopIfTrue="1" operator="containsText" text="Fecha debe ser posterior a la">
      <formula>NOT(ISERROR(SEARCH("Fecha debe ser posterior a la",U73)))</formula>
    </cfRule>
  </conditionalFormatting>
  <conditionalFormatting sqref="W10:X124 AG10:AG124">
    <cfRule type="containsText" dxfId="9" priority="16" operator="containsText" text="TERMINADA EXTEMPORÁNEA">
      <formula>NOT(ISERROR(SEARCH("TERMINADA EXTEMPORÁNEA",W10)))</formula>
    </cfRule>
    <cfRule type="containsText" dxfId="8" priority="17" operator="containsText" text="TERMINADA">
      <formula>NOT(ISERROR(SEARCH("TERMINADA",W10)))</formula>
    </cfRule>
    <cfRule type="containsText" dxfId="7" priority="18" operator="containsText" text="EN PROCESO">
      <formula>NOT(ISERROR(SEARCH("EN PROCESO",W10)))</formula>
    </cfRule>
    <cfRule type="containsText" dxfId="6" priority="19" operator="containsText" text="INCUMPLIDA">
      <formula>NOT(ISERROR(SEARCH("INCUMPLIDA",W10)))</formula>
    </cfRule>
    <cfRule type="containsText" dxfId="5" priority="20" operator="containsText" text="SIN INICIAR">
      <formula>NOT(ISERROR(SEARCH("SIN INICIAR",W10)))</formula>
    </cfRule>
  </conditionalFormatting>
  <conditionalFormatting sqref="X10:X124">
    <cfRule type="containsText" dxfId="4" priority="3" operator="containsText" text="ABIERTA">
      <formula>NOT(ISERROR(SEARCH("ABIERTA",X10)))</formula>
    </cfRule>
  </conditionalFormatting>
  <conditionalFormatting sqref="AL10:AL100 AL102:AL124">
    <cfRule type="containsText" dxfId="3" priority="29" operator="containsText" text="CERRADA">
      <formula>NOT(ISERROR(SEARCH("CERRADA",AL10)))</formula>
    </cfRule>
    <cfRule type="containsText" dxfId="2" priority="30" operator="containsText" text="ABIERTA">
      <formula>NOT(ISERROR(SEARCH("ABIERTA",AL10)))</formula>
    </cfRule>
  </conditionalFormatting>
  <conditionalFormatting sqref="AL101">
    <cfRule type="containsText" dxfId="1" priority="1" operator="containsText" text="CERRADA">
      <formula>NOT(ISERROR(SEARCH("CERRADA",AL101)))</formula>
    </cfRule>
    <cfRule type="containsText" dxfId="0" priority="2" operator="containsText" text="ABIERTA">
      <formula>NOT(ISERROR(SEARCH("ABIERTA",AL101)))</formula>
    </cfRule>
  </conditionalFormatting>
  <dataValidations count="10">
    <dataValidation type="textLength" allowBlank="1" showInputMessage="1" showErrorMessage="1" errorTitle="Entrada no válida" error="Escriba un texto  Maximo 500 Caracteres" promptTitle="Cualquier contenido Maximo 500 Caracteres" sqref="H20:I60 H62:I124" xr:uid="{00000000-0002-0000-0000-000000000000}">
      <formula1>0</formula1>
      <formula2>500</formula2>
    </dataValidation>
    <dataValidation type="textLength" allowBlank="1" showInputMessage="1" showErrorMessage="1" errorTitle="Entrada no válida" error="Escriba un texto  Maximo 200 Caracteres" promptTitle="Cualquier contenido Maximo 200 Caracteres" sqref="L62:L63 L20:L60 L65:L124" xr:uid="{00000000-0002-0000-0000-000001000000}">
      <formula1>0</formula1>
      <formula2>200</formula2>
    </dataValidation>
    <dataValidation type="textLength" allowBlank="1" showInputMessage="1" showErrorMessage="1" errorTitle="Entrada no válida" error="Escriba un texto  Maximo 100 Caracteres" promptTitle="Cualquier contenido Maximo 100 Caracteres" sqref="L64 L61 M20:M60 M62:M124" xr:uid="{00000000-0002-0000-0000-000002000000}">
      <formula1>0</formula1>
      <formula2>100</formula2>
    </dataValidation>
    <dataValidation type="whole" allowBlank="1" showInputMessage="1" showErrorMessage="1" errorTitle="Entrada no válida" error="Por favor escriba un número entero" promptTitle="Escriba un número entero en esta casilla" sqref="J20:J60 J62:J124" xr:uid="{00000000-0002-0000-0000-000003000000}">
      <formula1>-999</formula1>
      <formula2>999</formula2>
    </dataValidation>
    <dataValidation type="date" operator="greaterThan" allowBlank="1" showInputMessage="1" showErrorMessage="1" error="Fecha debe ser posterior a la del hallazgo (Columna E)" sqref="P19:P115 O116:P124 O10:O115" xr:uid="{00000000-0002-0000-0000-000004000000}">
      <formula1>D10</formula1>
    </dataValidation>
    <dataValidation type="textLength" allowBlank="1" showInputMessage="1" showErrorMessage="1" errorTitle="Entrada no válida" error="Escriba un texto  Maximo 20 Caracteres" promptTitle="Cualquier contenido Maximo 20 Caracteres" sqref="F20:F124" xr:uid="{00000000-0002-0000-0000-000005000000}">
      <formula1>0</formula1>
      <formula2>20</formula2>
    </dataValidation>
    <dataValidation type="date" operator="greaterThan" allowBlank="1" showInputMessage="1" showErrorMessage="1" error="Fecha debe ser posterior a la de inicio (Columna U)" sqref="P10:P18" xr:uid="{00000000-0002-0000-0000-000006000000}">
      <formula1>O10</formula1>
    </dataValidation>
    <dataValidation type="date" operator="greaterThan" allowBlank="1" showInputMessage="1" showErrorMessage="1" sqref="E10:E124 B10:B124" xr:uid="{00000000-0002-0000-0000-000007000000}">
      <formula1>36892</formula1>
    </dataValidation>
    <dataValidation type="date" errorStyle="warning" operator="greaterThan" allowBlank="1" showInputMessage="1" showErrorMessage="1" error="Fecha debe ser posterior a la de inicio (Columna U)" sqref="T10:T124" xr:uid="{00000000-0002-0000-0000-000008000000}">
      <formula1>O10</formula1>
    </dataValidation>
    <dataValidation type="date" errorStyle="warning" operator="greaterThan" allowBlank="1" showInputMessage="1" showErrorMessage="1" error="Fecha debe ser posterior a la de inicio (Columna U)" sqref="Z10:Z124" xr:uid="{00000000-0002-0000-0000-000009000000}">
      <formula1>#REF!</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A000000}">
          <x14:formula1>
            <xm:f>Datos.!$N$3:$N$4</xm:f>
          </x14:formula1>
          <xm:sqref>AL10:AL124</xm:sqref>
        </x14:dataValidation>
        <x14:dataValidation type="list" allowBlank="1" showInputMessage="1" showErrorMessage="1" xr:uid="{00000000-0002-0000-0000-00000B000000}">
          <x14:formula1>
            <xm:f>Datos.!$K$3:$K$24</xm:f>
          </x14:formula1>
          <xm:sqref>AB10:AB124 J10:J19</xm:sqref>
        </x14:dataValidation>
        <x14:dataValidation type="list" allowBlank="1" showInputMessage="1" showErrorMessage="1" xr:uid="{00000000-0002-0000-0000-00000C000000}">
          <x14:formula1>
            <xm:f>Datos.!$I$3:$I$13</xm:f>
          </x14:formula1>
          <xm:sqref>N10:N124</xm:sqref>
        </x14:dataValidation>
        <x14:dataValidation type="list" allowBlank="1" showInputMessage="1" showErrorMessage="1" xr:uid="{00000000-0002-0000-0000-00000D000000}">
          <x14:formula1>
            <xm:f>Datos.!$C$3:$C$4</xm:f>
          </x14:formula1>
          <xm:sqref>C10:C124</xm:sqref>
        </x14:dataValidation>
        <x14:dataValidation type="list" allowBlank="1" showInputMessage="1" showErrorMessage="1" xr:uid="{00000000-0002-0000-0000-00000E000000}">
          <x14:formula1>
            <xm:f>Datos.!$E$3:$E$6</xm:f>
          </x14:formula1>
          <xm:sqref>K10:K124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I46" sqref="I46"/>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9" width="55.28515625" style="1" customWidth="1"/>
    <col min="10" max="10" width="39.85546875" style="1" customWidth="1"/>
    <col min="11" max="11" width="47.42578125"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76</v>
      </c>
      <c r="C2" s="7" t="s">
        <v>77</v>
      </c>
      <c r="D2" s="7" t="s">
        <v>78</v>
      </c>
      <c r="E2" s="7" t="s">
        <v>79</v>
      </c>
      <c r="F2" s="7" t="s">
        <v>80</v>
      </c>
      <c r="G2" s="7" t="s">
        <v>81</v>
      </c>
      <c r="H2" s="7" t="s">
        <v>82</v>
      </c>
      <c r="I2" s="8" t="s">
        <v>83</v>
      </c>
      <c r="J2" s="8" t="s">
        <v>40</v>
      </c>
      <c r="K2" s="8" t="s">
        <v>84</v>
      </c>
      <c r="L2" s="7" t="s">
        <v>85</v>
      </c>
      <c r="M2" s="7" t="s">
        <v>86</v>
      </c>
      <c r="N2" s="7" t="s">
        <v>87</v>
      </c>
    </row>
    <row r="3" spans="2:14" x14ac:dyDescent="0.2">
      <c r="B3" s="1">
        <v>1</v>
      </c>
      <c r="C3" s="2" t="s">
        <v>88</v>
      </c>
      <c r="D3" s="9" t="s">
        <v>89</v>
      </c>
      <c r="E3" s="10" t="s">
        <v>17</v>
      </c>
      <c r="F3" s="10" t="s">
        <v>52</v>
      </c>
      <c r="G3" s="11" t="s">
        <v>54</v>
      </c>
      <c r="H3" s="10" t="s">
        <v>90</v>
      </c>
      <c r="I3" s="6">
        <v>0.5</v>
      </c>
      <c r="J3" s="1">
        <v>0</v>
      </c>
      <c r="K3" s="1">
        <v>0</v>
      </c>
      <c r="L3" s="1" t="s">
        <v>91</v>
      </c>
      <c r="M3" s="2" t="s">
        <v>16</v>
      </c>
      <c r="N3" s="1" t="s">
        <v>148</v>
      </c>
    </row>
    <row r="4" spans="2:14" x14ac:dyDescent="0.2">
      <c r="B4" s="1">
        <v>2</v>
      </c>
      <c r="C4" s="2" t="s">
        <v>15</v>
      </c>
      <c r="D4" s="9" t="s">
        <v>92</v>
      </c>
      <c r="E4" s="10" t="s">
        <v>18</v>
      </c>
      <c r="F4" s="10" t="s">
        <v>52</v>
      </c>
      <c r="G4" s="11" t="s">
        <v>55</v>
      </c>
      <c r="H4" s="10" t="s">
        <v>53</v>
      </c>
      <c r="I4" s="6">
        <v>0.55000000000000004</v>
      </c>
      <c r="J4" s="12">
        <v>1</v>
      </c>
      <c r="K4" s="1">
        <v>0.5</v>
      </c>
      <c r="L4" s="1" t="s">
        <v>93</v>
      </c>
      <c r="M4" s="2" t="s">
        <v>94</v>
      </c>
      <c r="N4" s="1" t="s">
        <v>149</v>
      </c>
    </row>
    <row r="5" spans="2:14" x14ac:dyDescent="0.2">
      <c r="B5" s="1">
        <v>3</v>
      </c>
      <c r="D5" s="13" t="s">
        <v>95</v>
      </c>
      <c r="E5" s="10" t="s">
        <v>19</v>
      </c>
      <c r="F5" s="10" t="s">
        <v>42</v>
      </c>
      <c r="G5" s="11" t="s">
        <v>28</v>
      </c>
      <c r="H5" s="10" t="s">
        <v>96</v>
      </c>
      <c r="I5" s="6">
        <v>0.6</v>
      </c>
      <c r="J5" s="12">
        <v>2</v>
      </c>
      <c r="K5" s="12">
        <v>1</v>
      </c>
      <c r="L5" s="1"/>
      <c r="M5" s="2" t="s">
        <v>97</v>
      </c>
      <c r="N5" s="1"/>
    </row>
    <row r="6" spans="2:14" x14ac:dyDescent="0.2">
      <c r="B6" s="1">
        <v>4</v>
      </c>
      <c r="D6" s="9" t="s">
        <v>98</v>
      </c>
      <c r="E6" s="14" t="s">
        <v>39</v>
      </c>
      <c r="F6" s="10" t="s">
        <v>42</v>
      </c>
      <c r="G6" s="11" t="s">
        <v>56</v>
      </c>
      <c r="H6" s="10" t="s">
        <v>70</v>
      </c>
      <c r="I6" s="6">
        <v>0.65</v>
      </c>
      <c r="J6" s="12">
        <v>3</v>
      </c>
      <c r="K6" s="12">
        <v>2</v>
      </c>
      <c r="L6" s="1"/>
      <c r="M6" s="2" t="s">
        <v>99</v>
      </c>
    </row>
    <row r="7" spans="2:14" x14ac:dyDescent="0.2">
      <c r="B7" s="1">
        <v>5</v>
      </c>
      <c r="D7" s="9" t="s">
        <v>100</v>
      </c>
      <c r="F7" s="10" t="s">
        <v>42</v>
      </c>
      <c r="G7" s="11" t="s">
        <v>57</v>
      </c>
      <c r="H7" s="10" t="s">
        <v>42</v>
      </c>
      <c r="I7" s="6">
        <v>0.7</v>
      </c>
      <c r="J7" s="12">
        <v>4</v>
      </c>
      <c r="K7" s="12">
        <v>3</v>
      </c>
      <c r="L7" s="1"/>
      <c r="M7" s="2" t="s">
        <v>101</v>
      </c>
    </row>
    <row r="8" spans="2:14" x14ac:dyDescent="0.2">
      <c r="B8" s="1">
        <v>6</v>
      </c>
      <c r="D8" s="9" t="s">
        <v>102</v>
      </c>
      <c r="F8" s="10" t="s">
        <v>42</v>
      </c>
      <c r="G8" s="11" t="s">
        <v>58</v>
      </c>
      <c r="H8" s="11" t="s">
        <v>47</v>
      </c>
      <c r="I8" s="6">
        <v>0.75</v>
      </c>
      <c r="J8" s="12">
        <v>5</v>
      </c>
      <c r="K8" s="12">
        <v>4</v>
      </c>
      <c r="L8" s="1"/>
      <c r="M8" s="2" t="s">
        <v>71</v>
      </c>
    </row>
    <row r="9" spans="2:14" x14ac:dyDescent="0.2">
      <c r="B9" s="1">
        <v>7</v>
      </c>
      <c r="D9" s="9" t="s">
        <v>103</v>
      </c>
      <c r="F9" s="10" t="s">
        <v>43</v>
      </c>
      <c r="G9" s="11" t="s">
        <v>59</v>
      </c>
      <c r="H9" s="11" t="s">
        <v>66</v>
      </c>
      <c r="I9" s="6">
        <v>0.8</v>
      </c>
      <c r="J9" s="12">
        <v>6</v>
      </c>
      <c r="K9" s="12">
        <v>5</v>
      </c>
      <c r="L9" s="1"/>
    </row>
    <row r="10" spans="2:14" x14ac:dyDescent="0.2">
      <c r="B10" s="1">
        <v>8</v>
      </c>
      <c r="D10" s="9" t="s">
        <v>104</v>
      </c>
      <c r="F10" s="11" t="s">
        <v>47</v>
      </c>
      <c r="G10" s="11" t="s">
        <v>60</v>
      </c>
      <c r="H10" s="10" t="s">
        <v>48</v>
      </c>
      <c r="I10" s="6">
        <v>0.85</v>
      </c>
      <c r="J10" s="12">
        <v>7</v>
      </c>
      <c r="K10" s="12">
        <v>6</v>
      </c>
      <c r="L10" s="1"/>
    </row>
    <row r="11" spans="2:14" ht="12.75" customHeight="1" x14ac:dyDescent="0.2">
      <c r="B11" s="1">
        <v>9</v>
      </c>
      <c r="D11" s="13" t="s">
        <v>105</v>
      </c>
      <c r="F11" s="11" t="s">
        <v>45</v>
      </c>
      <c r="G11" s="11" t="s">
        <v>61</v>
      </c>
      <c r="H11" s="10" t="s">
        <v>49</v>
      </c>
      <c r="I11" s="6">
        <v>0.9</v>
      </c>
      <c r="J11" s="12">
        <v>8</v>
      </c>
      <c r="K11" s="12">
        <v>7</v>
      </c>
      <c r="L11" s="1"/>
    </row>
    <row r="12" spans="2:14" x14ac:dyDescent="0.2">
      <c r="B12" s="1">
        <v>10</v>
      </c>
      <c r="D12" s="9" t="s">
        <v>106</v>
      </c>
      <c r="F12" s="11" t="s">
        <v>45</v>
      </c>
      <c r="G12" s="11" t="s">
        <v>62</v>
      </c>
      <c r="H12" s="11" t="s">
        <v>107</v>
      </c>
      <c r="I12" s="6">
        <v>0.95</v>
      </c>
      <c r="J12" s="12">
        <v>9</v>
      </c>
      <c r="K12" s="12">
        <v>8</v>
      </c>
      <c r="L12" s="1"/>
    </row>
    <row r="13" spans="2:14" x14ac:dyDescent="0.2">
      <c r="B13" s="1">
        <v>11</v>
      </c>
      <c r="D13" s="9" t="s">
        <v>108</v>
      </c>
      <c r="F13" s="11" t="s">
        <v>47</v>
      </c>
      <c r="G13" s="11" t="s">
        <v>109</v>
      </c>
      <c r="H13" s="11" t="s">
        <v>44</v>
      </c>
      <c r="I13" s="6">
        <v>1</v>
      </c>
      <c r="J13" s="12">
        <v>10</v>
      </c>
      <c r="K13" s="12">
        <v>9</v>
      </c>
      <c r="L13" s="1"/>
    </row>
    <row r="14" spans="2:14" x14ac:dyDescent="0.2">
      <c r="B14" s="1">
        <v>12</v>
      </c>
      <c r="D14" s="13" t="s">
        <v>110</v>
      </c>
      <c r="F14" s="10" t="s">
        <v>53</v>
      </c>
      <c r="G14" s="11" t="s">
        <v>63</v>
      </c>
      <c r="H14" s="11" t="s">
        <v>43</v>
      </c>
      <c r="I14" s="6"/>
      <c r="J14" s="12"/>
      <c r="K14" s="12">
        <v>10</v>
      </c>
      <c r="L14" s="1"/>
    </row>
    <row r="15" spans="2:14" ht="15" customHeight="1" x14ac:dyDescent="0.2">
      <c r="B15" s="1">
        <v>13</v>
      </c>
      <c r="D15" s="13" t="s">
        <v>111</v>
      </c>
      <c r="F15" s="10" t="s">
        <v>52</v>
      </c>
      <c r="G15" s="11" t="s">
        <v>64</v>
      </c>
      <c r="H15" s="11" t="s">
        <v>45</v>
      </c>
      <c r="I15" s="6"/>
      <c r="J15" s="12"/>
      <c r="K15" s="12">
        <v>11</v>
      </c>
      <c r="L15" s="1"/>
    </row>
    <row r="16" spans="2:14" ht="14.25" customHeight="1" x14ac:dyDescent="0.2">
      <c r="B16" s="1">
        <v>14</v>
      </c>
      <c r="D16" s="13" t="s">
        <v>112</v>
      </c>
      <c r="F16" s="10" t="s">
        <v>42</v>
      </c>
      <c r="G16" s="11" t="s">
        <v>24</v>
      </c>
      <c r="H16" s="10" t="s">
        <v>113</v>
      </c>
      <c r="I16" s="6"/>
      <c r="J16" s="12"/>
      <c r="K16" s="12">
        <v>12</v>
      </c>
      <c r="L16" s="1"/>
    </row>
    <row r="17" spans="2:12" x14ac:dyDescent="0.2">
      <c r="B17" s="1">
        <v>15</v>
      </c>
      <c r="G17" s="11" t="s">
        <v>25</v>
      </c>
      <c r="H17" s="11" t="s">
        <v>114</v>
      </c>
      <c r="I17" s="6"/>
      <c r="J17" s="12"/>
      <c r="K17" s="12">
        <v>13</v>
      </c>
      <c r="L17" s="1"/>
    </row>
    <row r="18" spans="2:12" x14ac:dyDescent="0.2">
      <c r="B18" s="1">
        <v>16</v>
      </c>
      <c r="G18" s="11" t="s">
        <v>26</v>
      </c>
      <c r="H18" s="11" t="s">
        <v>115</v>
      </c>
      <c r="I18" s="6"/>
      <c r="J18" s="12"/>
      <c r="K18" s="12">
        <v>14</v>
      </c>
      <c r="L18" s="1"/>
    </row>
    <row r="19" spans="2:12" x14ac:dyDescent="0.2">
      <c r="B19" s="1">
        <v>17</v>
      </c>
      <c r="G19" s="11" t="s">
        <v>116</v>
      </c>
      <c r="H19" s="11" t="s">
        <v>117</v>
      </c>
      <c r="I19" s="6"/>
      <c r="J19" s="12"/>
      <c r="K19" s="12">
        <v>15</v>
      </c>
      <c r="L19" s="1"/>
    </row>
    <row r="20" spans="2:12" x14ac:dyDescent="0.2">
      <c r="B20" s="1">
        <v>18</v>
      </c>
      <c r="G20" s="11" t="s">
        <v>118</v>
      </c>
      <c r="H20" s="11" t="s">
        <v>119</v>
      </c>
      <c r="I20" s="6"/>
      <c r="J20" s="12"/>
      <c r="K20" s="12">
        <v>16</v>
      </c>
      <c r="L20" s="1"/>
    </row>
    <row r="21" spans="2:12" x14ac:dyDescent="0.2">
      <c r="B21" s="1">
        <v>19</v>
      </c>
      <c r="G21" s="11" t="s">
        <v>27</v>
      </c>
      <c r="H21" s="11" t="s">
        <v>120</v>
      </c>
      <c r="I21" s="6"/>
      <c r="J21" s="12"/>
      <c r="K21" s="12">
        <v>17</v>
      </c>
      <c r="L21" s="1"/>
    </row>
    <row r="22" spans="2:12" x14ac:dyDescent="0.2">
      <c r="B22" s="1">
        <v>20</v>
      </c>
      <c r="G22" s="11" t="s">
        <v>65</v>
      </c>
      <c r="H22" s="11" t="s">
        <v>46</v>
      </c>
      <c r="I22" s="6"/>
      <c r="J22" s="12"/>
      <c r="K22" s="12">
        <v>18</v>
      </c>
      <c r="L22" s="1"/>
    </row>
    <row r="23" spans="2:12" x14ac:dyDescent="0.2">
      <c r="B23" s="1">
        <v>21</v>
      </c>
      <c r="G23" s="11" t="s">
        <v>72</v>
      </c>
      <c r="H23" s="11" t="s">
        <v>121</v>
      </c>
      <c r="J23" s="12"/>
      <c r="K23" s="12">
        <v>19</v>
      </c>
    </row>
    <row r="24" spans="2:12" x14ac:dyDescent="0.2">
      <c r="B24" s="1">
        <v>22</v>
      </c>
      <c r="G24" s="11" t="s">
        <v>122</v>
      </c>
      <c r="H24" s="10" t="s">
        <v>123</v>
      </c>
      <c r="J24" s="12"/>
      <c r="K24" s="12">
        <v>20</v>
      </c>
    </row>
    <row r="25" spans="2:12" x14ac:dyDescent="0.2">
      <c r="B25" s="1">
        <v>23</v>
      </c>
      <c r="J25" s="12"/>
      <c r="K25" s="12"/>
    </row>
    <row r="26" spans="2:12" x14ac:dyDescent="0.2">
      <c r="B26" s="1">
        <v>24</v>
      </c>
      <c r="J26" s="12"/>
      <c r="K26" s="12"/>
    </row>
    <row r="27" spans="2:12" x14ac:dyDescent="0.2">
      <c r="B27" s="1">
        <v>25</v>
      </c>
      <c r="D27" s="7" t="s">
        <v>78</v>
      </c>
      <c r="E27" s="7" t="s">
        <v>80</v>
      </c>
      <c r="G27" s="7" t="s">
        <v>81</v>
      </c>
      <c r="H27" s="15" t="s">
        <v>125</v>
      </c>
      <c r="J27" s="7" t="s">
        <v>81</v>
      </c>
      <c r="K27" s="7" t="s">
        <v>124</v>
      </c>
    </row>
    <row r="28" spans="2:12" x14ac:dyDescent="0.2">
      <c r="B28" s="1">
        <v>26</v>
      </c>
      <c r="D28" s="9" t="s">
        <v>89</v>
      </c>
      <c r="E28" s="10" t="s">
        <v>52</v>
      </c>
      <c r="G28" s="11" t="s">
        <v>54</v>
      </c>
      <c r="H28" s="5" t="s">
        <v>52</v>
      </c>
      <c r="J28" s="11" t="s">
        <v>54</v>
      </c>
      <c r="K28" s="10" t="s">
        <v>90</v>
      </c>
    </row>
    <row r="29" spans="2:12" x14ac:dyDescent="0.2">
      <c r="B29" s="1">
        <v>27</v>
      </c>
      <c r="D29" s="9" t="s">
        <v>92</v>
      </c>
      <c r="E29" s="10" t="s">
        <v>52</v>
      </c>
      <c r="G29" s="11" t="s">
        <v>55</v>
      </c>
      <c r="H29" s="5" t="s">
        <v>126</v>
      </c>
      <c r="J29" s="11" t="s">
        <v>55</v>
      </c>
      <c r="K29" s="10" t="s">
        <v>53</v>
      </c>
    </row>
    <row r="30" spans="2:12" x14ac:dyDescent="0.2">
      <c r="B30" s="1">
        <v>28</v>
      </c>
      <c r="D30" s="13" t="s">
        <v>95</v>
      </c>
      <c r="E30" s="10" t="s">
        <v>42</v>
      </c>
      <c r="G30" s="11" t="s">
        <v>28</v>
      </c>
      <c r="H30" s="5" t="s">
        <v>52</v>
      </c>
      <c r="J30" s="11" t="s">
        <v>28</v>
      </c>
      <c r="K30" s="10" t="s">
        <v>96</v>
      </c>
    </row>
    <row r="31" spans="2:12" x14ac:dyDescent="0.2">
      <c r="B31" s="1">
        <v>29</v>
      </c>
      <c r="D31" s="9" t="s">
        <v>98</v>
      </c>
      <c r="E31" s="10" t="s">
        <v>42</v>
      </c>
      <c r="G31" s="11" t="s">
        <v>56</v>
      </c>
      <c r="H31" s="5" t="s">
        <v>52</v>
      </c>
      <c r="J31" s="11" t="s">
        <v>56</v>
      </c>
      <c r="K31" s="10" t="s">
        <v>70</v>
      </c>
    </row>
    <row r="32" spans="2:12" x14ac:dyDescent="0.2">
      <c r="B32" s="1">
        <v>30</v>
      </c>
      <c r="D32" s="9" t="s">
        <v>100</v>
      </c>
      <c r="E32" s="10" t="s">
        <v>42</v>
      </c>
      <c r="G32" s="11" t="s">
        <v>57</v>
      </c>
      <c r="H32" s="5" t="s">
        <v>42</v>
      </c>
      <c r="J32" s="11" t="s">
        <v>57</v>
      </c>
      <c r="K32" s="10" t="s">
        <v>42</v>
      </c>
    </row>
    <row r="33" spans="4:11" x14ac:dyDescent="0.2">
      <c r="D33" s="9" t="s">
        <v>102</v>
      </c>
      <c r="E33" s="10" t="s">
        <v>42</v>
      </c>
      <c r="G33" s="11" t="s">
        <v>58</v>
      </c>
      <c r="H33" s="5" t="s">
        <v>47</v>
      </c>
      <c r="J33" s="11" t="s">
        <v>58</v>
      </c>
      <c r="K33" s="11" t="s">
        <v>47</v>
      </c>
    </row>
    <row r="34" spans="4:11" x14ac:dyDescent="0.2">
      <c r="D34" s="9" t="s">
        <v>103</v>
      </c>
      <c r="E34" s="10" t="s">
        <v>43</v>
      </c>
      <c r="G34" s="11" t="s">
        <v>59</v>
      </c>
      <c r="H34" s="5" t="s">
        <v>127</v>
      </c>
      <c r="J34" s="11" t="s">
        <v>59</v>
      </c>
      <c r="K34" s="11" t="s">
        <v>66</v>
      </c>
    </row>
    <row r="35" spans="4:11" x14ac:dyDescent="0.2">
      <c r="D35" s="9" t="s">
        <v>104</v>
      </c>
      <c r="E35" s="11" t="s">
        <v>47</v>
      </c>
      <c r="G35" s="11" t="s">
        <v>60</v>
      </c>
      <c r="H35" s="5" t="s">
        <v>127</v>
      </c>
      <c r="J35" s="11" t="s">
        <v>60</v>
      </c>
      <c r="K35" s="10" t="s">
        <v>48</v>
      </c>
    </row>
    <row r="36" spans="4:11" x14ac:dyDescent="0.2">
      <c r="D36" s="13" t="s">
        <v>105</v>
      </c>
      <c r="E36" s="11" t="s">
        <v>45</v>
      </c>
      <c r="G36" s="11" t="s">
        <v>61</v>
      </c>
      <c r="H36" s="5" t="s">
        <v>127</v>
      </c>
      <c r="J36" s="11" t="s">
        <v>61</v>
      </c>
      <c r="K36" s="10" t="s">
        <v>49</v>
      </c>
    </row>
    <row r="37" spans="4:11" x14ac:dyDescent="0.2">
      <c r="D37" s="9" t="s">
        <v>106</v>
      </c>
      <c r="E37" s="11" t="s">
        <v>45</v>
      </c>
      <c r="G37" s="11" t="s">
        <v>62</v>
      </c>
      <c r="H37" s="5" t="s">
        <v>127</v>
      </c>
      <c r="J37" s="11" t="s">
        <v>62</v>
      </c>
      <c r="K37" s="11" t="s">
        <v>107</v>
      </c>
    </row>
    <row r="38" spans="4:11" x14ac:dyDescent="0.2">
      <c r="D38" s="9" t="s">
        <v>108</v>
      </c>
      <c r="E38" s="11" t="s">
        <v>47</v>
      </c>
      <c r="G38" s="11" t="s">
        <v>109</v>
      </c>
      <c r="H38" s="5" t="s">
        <v>47</v>
      </c>
      <c r="J38" s="11" t="s">
        <v>109</v>
      </c>
      <c r="K38" s="11" t="s">
        <v>44</v>
      </c>
    </row>
    <row r="39" spans="4:11" x14ac:dyDescent="0.2">
      <c r="D39" s="13" t="s">
        <v>110</v>
      </c>
      <c r="E39" s="10" t="s">
        <v>53</v>
      </c>
      <c r="G39" s="11" t="s">
        <v>63</v>
      </c>
      <c r="H39" s="5" t="s">
        <v>43</v>
      </c>
      <c r="J39" s="11" t="s">
        <v>63</v>
      </c>
      <c r="K39" s="11" t="s">
        <v>43</v>
      </c>
    </row>
    <row r="40" spans="4:11" x14ac:dyDescent="0.2">
      <c r="D40" s="13" t="s">
        <v>111</v>
      </c>
      <c r="E40" s="10" t="s">
        <v>52</v>
      </c>
      <c r="G40" s="11" t="s">
        <v>64</v>
      </c>
      <c r="H40" s="5" t="s">
        <v>67</v>
      </c>
      <c r="J40" s="11" t="s">
        <v>64</v>
      </c>
      <c r="K40" s="11" t="s">
        <v>45</v>
      </c>
    </row>
    <row r="41" spans="4:11" x14ac:dyDescent="0.2">
      <c r="D41" s="13" t="s">
        <v>112</v>
      </c>
      <c r="E41" s="10" t="s">
        <v>42</v>
      </c>
      <c r="G41" s="11" t="s">
        <v>24</v>
      </c>
      <c r="H41" s="5" t="s">
        <v>43</v>
      </c>
      <c r="J41" s="11" t="s">
        <v>24</v>
      </c>
      <c r="K41" s="10" t="s">
        <v>113</v>
      </c>
    </row>
    <row r="42" spans="4:11" x14ac:dyDescent="0.2">
      <c r="G42" s="11" t="s">
        <v>25</v>
      </c>
      <c r="H42" s="5" t="s">
        <v>43</v>
      </c>
      <c r="J42" s="11" t="s">
        <v>25</v>
      </c>
      <c r="K42" s="11" t="s">
        <v>114</v>
      </c>
    </row>
    <row r="43" spans="4:11" x14ac:dyDescent="0.2">
      <c r="G43" s="11" t="s">
        <v>26</v>
      </c>
      <c r="H43" s="5" t="s">
        <v>43</v>
      </c>
      <c r="J43" s="11" t="s">
        <v>26</v>
      </c>
      <c r="K43" s="11" t="s">
        <v>115</v>
      </c>
    </row>
    <row r="44" spans="4:11" x14ac:dyDescent="0.2">
      <c r="G44" s="11" t="s">
        <v>116</v>
      </c>
      <c r="H44" s="5" t="s">
        <v>43</v>
      </c>
      <c r="J44" s="11" t="s">
        <v>116</v>
      </c>
      <c r="K44" s="11" t="s">
        <v>117</v>
      </c>
    </row>
    <row r="45" spans="4:11" x14ac:dyDescent="0.2">
      <c r="G45" s="11" t="s">
        <v>118</v>
      </c>
      <c r="H45" s="5" t="s">
        <v>67</v>
      </c>
      <c r="J45" s="11" t="s">
        <v>118</v>
      </c>
      <c r="K45" s="11" t="s">
        <v>119</v>
      </c>
    </row>
    <row r="46" spans="4:11" x14ac:dyDescent="0.2">
      <c r="G46" s="11" t="s">
        <v>27</v>
      </c>
      <c r="H46" s="5" t="s">
        <v>67</v>
      </c>
      <c r="J46" s="11" t="s">
        <v>27</v>
      </c>
      <c r="K46" s="11" t="s">
        <v>120</v>
      </c>
    </row>
    <row r="47" spans="4:11" x14ac:dyDescent="0.2">
      <c r="G47" s="11" t="s">
        <v>65</v>
      </c>
      <c r="H47" s="5" t="s">
        <v>67</v>
      </c>
      <c r="J47" s="11" t="s">
        <v>65</v>
      </c>
      <c r="K47" s="11" t="s">
        <v>46</v>
      </c>
    </row>
    <row r="48" spans="4:11" x14ac:dyDescent="0.2">
      <c r="G48" s="11" t="s">
        <v>72</v>
      </c>
      <c r="H48" s="5" t="s">
        <v>47</v>
      </c>
      <c r="J48" s="11" t="s">
        <v>72</v>
      </c>
      <c r="K48" s="11" t="s">
        <v>146</v>
      </c>
    </row>
    <row r="49" spans="7:11" x14ac:dyDescent="0.2">
      <c r="G49" s="11" t="s">
        <v>122</v>
      </c>
      <c r="H49" s="5" t="s">
        <v>67</v>
      </c>
      <c r="J49" s="11" t="s">
        <v>122</v>
      </c>
      <c r="K49" s="10" t="s">
        <v>147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2019-08-16T01:29:43Z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