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2018\PM\PM_2018\INSTITUCIONAL\II SEGUIMIENTO INSTITUCIONAL\Herramientas\"/>
    </mc:Choice>
  </mc:AlternateContent>
  <bookViews>
    <workbookView xWindow="0" yWindow="-195" windowWidth="15480" windowHeight="6180" tabRatio="586"/>
  </bookViews>
  <sheets>
    <sheet name="CCSE-FT-019_PM" sheetId="1" r:id="rId1"/>
    <sheet name="Datos." sheetId="3" state="hidden" r:id="rId2"/>
  </sheets>
  <externalReferences>
    <externalReference r:id="rId3"/>
  </externalReferences>
  <definedNames>
    <definedName name="_xlnm._FilterDatabase" localSheetId="0" hidden="1">'CCSE-FT-019_PM'!$A$9:$AK$129</definedName>
    <definedName name="origen">[1]Datos!$B$3:$B$19</definedName>
    <definedName name="_xlnm.Print_Titles" localSheetId="0">'CCSE-FT-019_PM'!$1:$9</definedName>
  </definedNames>
  <calcPr calcId="162913"/>
</workbook>
</file>

<file path=xl/calcChain.xml><?xml version="1.0" encoding="utf-8"?>
<calcChain xmlns="http://schemas.openxmlformats.org/spreadsheetml/2006/main">
  <c r="AA121" i="1" l="1"/>
  <c r="AB121" i="1" s="1"/>
  <c r="AD121" i="1"/>
  <c r="AC121" i="1" l="1"/>
  <c r="AH121" i="1"/>
  <c r="AA127" i="1"/>
  <c r="AB127" i="1" s="1"/>
  <c r="AH127" i="1" s="1"/>
  <c r="AA126" i="1"/>
  <c r="AB126" i="1" s="1"/>
  <c r="AH126" i="1" s="1"/>
  <c r="AA125" i="1"/>
  <c r="AB125" i="1" s="1"/>
  <c r="AH125" i="1" s="1"/>
  <c r="AA32" i="1"/>
  <c r="AB32" i="1" s="1"/>
  <c r="AH32" i="1" s="1"/>
  <c r="AA129" i="1"/>
  <c r="AB129" i="1" s="1"/>
  <c r="AA128" i="1"/>
  <c r="AB128" i="1" s="1"/>
  <c r="AH128" i="1" s="1"/>
  <c r="AA96" i="1"/>
  <c r="AB96" i="1" s="1"/>
  <c r="AH96" i="1" s="1"/>
  <c r="AA94" i="1"/>
  <c r="AB94" i="1" s="1"/>
  <c r="AH94" i="1" s="1"/>
  <c r="AA91" i="1"/>
  <c r="AB91" i="1" s="1"/>
  <c r="AH91" i="1" s="1"/>
  <c r="AA88" i="1"/>
  <c r="AB88" i="1" s="1"/>
  <c r="AH88" i="1" s="1"/>
  <c r="AA86" i="1"/>
  <c r="AB86" i="1" s="1"/>
  <c r="AH86" i="1" s="1"/>
  <c r="AA85" i="1"/>
  <c r="AB85" i="1" s="1"/>
  <c r="AH85" i="1" s="1"/>
  <c r="AA82" i="1"/>
  <c r="AB82" i="1" s="1"/>
  <c r="AH82" i="1" s="1"/>
  <c r="AA80" i="1"/>
  <c r="AB80" i="1" s="1"/>
  <c r="AA79" i="1"/>
  <c r="AB79" i="1" s="1"/>
  <c r="AA77" i="1"/>
  <c r="AB77" i="1" s="1"/>
  <c r="AA76" i="1"/>
  <c r="AB76" i="1" s="1"/>
  <c r="AA75" i="1"/>
  <c r="AB75" i="1" s="1"/>
  <c r="AA74" i="1"/>
  <c r="AB74" i="1" s="1"/>
  <c r="AA73" i="1"/>
  <c r="AB73" i="1" s="1"/>
  <c r="AA72" i="1"/>
  <c r="AB72" i="1" s="1"/>
  <c r="AA71" i="1"/>
  <c r="AB71" i="1" s="1"/>
  <c r="AA70" i="1"/>
  <c r="AB70" i="1" s="1"/>
  <c r="AA69" i="1"/>
  <c r="AB69" i="1" s="1"/>
  <c r="AA68" i="1"/>
  <c r="AB68" i="1" s="1"/>
  <c r="AA67" i="1"/>
  <c r="AB67" i="1" s="1"/>
  <c r="AA66" i="1"/>
  <c r="AB66" i="1" s="1"/>
  <c r="AA65" i="1"/>
  <c r="AB65" i="1" s="1"/>
  <c r="AA64" i="1"/>
  <c r="AB64" i="1" s="1"/>
  <c r="AA62" i="1"/>
  <c r="AB62" i="1" s="1"/>
  <c r="AA60" i="1"/>
  <c r="AB60" i="1" s="1"/>
  <c r="AA56" i="1"/>
  <c r="AB56" i="1" s="1"/>
  <c r="AA55" i="1"/>
  <c r="AB55" i="1" s="1"/>
  <c r="AA54" i="1"/>
  <c r="AB54" i="1" s="1"/>
  <c r="AA52" i="1"/>
  <c r="AB52" i="1" s="1"/>
  <c r="AA51" i="1"/>
  <c r="AB51" i="1" s="1"/>
  <c r="AA50" i="1"/>
  <c r="AB50" i="1" s="1"/>
  <c r="AA49" i="1"/>
  <c r="AB49" i="1" s="1"/>
  <c r="AA48" i="1"/>
  <c r="AB48" i="1" s="1"/>
  <c r="AA47" i="1"/>
  <c r="AB47" i="1" s="1"/>
  <c r="AA46" i="1"/>
  <c r="AB46" i="1" s="1"/>
  <c r="AA113" i="1" l="1"/>
  <c r="AB113" i="1" s="1"/>
  <c r="AH113" i="1" s="1"/>
  <c r="AA112" i="1"/>
  <c r="AB112" i="1" s="1"/>
  <c r="AH112" i="1" s="1"/>
  <c r="AA111" i="1"/>
  <c r="AB111" i="1" s="1"/>
  <c r="AH111" i="1" s="1"/>
  <c r="AA110" i="1"/>
  <c r="AB110" i="1" s="1"/>
  <c r="AH110" i="1" s="1"/>
  <c r="AA109" i="1"/>
  <c r="AB109" i="1" s="1"/>
  <c r="AH109" i="1" s="1"/>
  <c r="AA103" i="1" l="1"/>
  <c r="AB103" i="1" s="1"/>
  <c r="AH103" i="1" s="1"/>
  <c r="AD103" i="1"/>
  <c r="AC103" i="1" l="1"/>
  <c r="AA11" i="1" l="1"/>
  <c r="AB11" i="1" s="1"/>
  <c r="AH11" i="1" s="1"/>
  <c r="AD11" i="1"/>
  <c r="AA12" i="1"/>
  <c r="AB12" i="1" s="1"/>
  <c r="AH12" i="1" s="1"/>
  <c r="AD12" i="1"/>
  <c r="AA13" i="1"/>
  <c r="AB13" i="1" s="1"/>
  <c r="AH13" i="1" s="1"/>
  <c r="AD13" i="1"/>
  <c r="AA14" i="1"/>
  <c r="AB14" i="1" s="1"/>
  <c r="AH14" i="1" s="1"/>
  <c r="AD14" i="1"/>
  <c r="AA15" i="1"/>
  <c r="AB15" i="1" s="1"/>
  <c r="AH15" i="1" s="1"/>
  <c r="AD15" i="1"/>
  <c r="AA16" i="1"/>
  <c r="AB16" i="1" s="1"/>
  <c r="AH16" i="1" s="1"/>
  <c r="AD16" i="1"/>
  <c r="AA17" i="1"/>
  <c r="AB17" i="1" s="1"/>
  <c r="AH17" i="1" s="1"/>
  <c r="AD17" i="1"/>
  <c r="AA18" i="1"/>
  <c r="AB18" i="1" s="1"/>
  <c r="AH18" i="1" s="1"/>
  <c r="AD18" i="1"/>
  <c r="AA19" i="1"/>
  <c r="AB19" i="1" s="1"/>
  <c r="AH19" i="1" s="1"/>
  <c r="AD19" i="1"/>
  <c r="AA20" i="1"/>
  <c r="AB20" i="1" s="1"/>
  <c r="AH20" i="1" s="1"/>
  <c r="AD20" i="1"/>
  <c r="AA21" i="1"/>
  <c r="AB21" i="1" s="1"/>
  <c r="AH21" i="1" s="1"/>
  <c r="AD21" i="1"/>
  <c r="AA22" i="1"/>
  <c r="AB22" i="1" s="1"/>
  <c r="AH22" i="1" s="1"/>
  <c r="AD22" i="1"/>
  <c r="AA23" i="1"/>
  <c r="AB23" i="1" s="1"/>
  <c r="AH23" i="1" s="1"/>
  <c r="AD23" i="1"/>
  <c r="AA24" i="1"/>
  <c r="AB24" i="1" s="1"/>
  <c r="AH24" i="1" s="1"/>
  <c r="AD24" i="1"/>
  <c r="AA25" i="1"/>
  <c r="AB25" i="1" s="1"/>
  <c r="AH25" i="1" s="1"/>
  <c r="AD25" i="1"/>
  <c r="AA26" i="1"/>
  <c r="AB26" i="1" s="1"/>
  <c r="AH26" i="1" s="1"/>
  <c r="AD26" i="1"/>
  <c r="AA27" i="1"/>
  <c r="AB27" i="1" s="1"/>
  <c r="AH27" i="1" s="1"/>
  <c r="AD27" i="1"/>
  <c r="AA28" i="1"/>
  <c r="AB28" i="1" s="1"/>
  <c r="AH28" i="1" s="1"/>
  <c r="AD28" i="1"/>
  <c r="AA29" i="1"/>
  <c r="AB29" i="1" s="1"/>
  <c r="AH29" i="1" s="1"/>
  <c r="AD29" i="1"/>
  <c r="AA30" i="1"/>
  <c r="AB30" i="1" s="1"/>
  <c r="AH30" i="1" s="1"/>
  <c r="AD30" i="1"/>
  <c r="AA31" i="1"/>
  <c r="AB31" i="1" s="1"/>
  <c r="AH31" i="1" s="1"/>
  <c r="AD31" i="1"/>
  <c r="AC32" i="1"/>
  <c r="AE32" i="1" s="1"/>
  <c r="AD32" i="1"/>
  <c r="AA33" i="1"/>
  <c r="AB33" i="1" s="1"/>
  <c r="AH33" i="1" s="1"/>
  <c r="AD33" i="1"/>
  <c r="AA34" i="1"/>
  <c r="AB34" i="1" s="1"/>
  <c r="AH34" i="1" s="1"/>
  <c r="AD34" i="1"/>
  <c r="AA35" i="1"/>
  <c r="AB35" i="1" s="1"/>
  <c r="AH35" i="1" s="1"/>
  <c r="AD35" i="1"/>
  <c r="AA36" i="1"/>
  <c r="AB36" i="1" s="1"/>
  <c r="AH36" i="1" s="1"/>
  <c r="AD36" i="1"/>
  <c r="AA37" i="1"/>
  <c r="AB37" i="1" s="1"/>
  <c r="AH37" i="1" s="1"/>
  <c r="AD37" i="1"/>
  <c r="AA38" i="1"/>
  <c r="AB38" i="1" s="1"/>
  <c r="AH38" i="1" s="1"/>
  <c r="AD38" i="1"/>
  <c r="AA39" i="1"/>
  <c r="AB39" i="1" s="1"/>
  <c r="AH39" i="1" s="1"/>
  <c r="AD39" i="1"/>
  <c r="AA40" i="1"/>
  <c r="AB40" i="1" s="1"/>
  <c r="AH40" i="1" s="1"/>
  <c r="AD40" i="1"/>
  <c r="AA41" i="1"/>
  <c r="AB41" i="1" s="1"/>
  <c r="AH41" i="1" s="1"/>
  <c r="AD41" i="1"/>
  <c r="AA42" i="1"/>
  <c r="AB42" i="1" s="1"/>
  <c r="AH42" i="1" s="1"/>
  <c r="AD42" i="1"/>
  <c r="AA43" i="1"/>
  <c r="AB43" i="1" s="1"/>
  <c r="AH43" i="1" s="1"/>
  <c r="AD43" i="1"/>
  <c r="AA44" i="1"/>
  <c r="AB44" i="1" s="1"/>
  <c r="AH44" i="1" s="1"/>
  <c r="AD44" i="1"/>
  <c r="AA45" i="1"/>
  <c r="AB45" i="1" s="1"/>
  <c r="AH45" i="1" s="1"/>
  <c r="AD45" i="1"/>
  <c r="AH46" i="1"/>
  <c r="AC46" i="1"/>
  <c r="AE46" i="1" s="1"/>
  <c r="AD46" i="1"/>
  <c r="AH47" i="1"/>
  <c r="AC47" i="1"/>
  <c r="AE47" i="1" s="1"/>
  <c r="AD47" i="1"/>
  <c r="AH48" i="1"/>
  <c r="AC48" i="1"/>
  <c r="AE48" i="1" s="1"/>
  <c r="AD48" i="1"/>
  <c r="AH49" i="1"/>
  <c r="AC49" i="1"/>
  <c r="AE49" i="1" s="1"/>
  <c r="AD49" i="1"/>
  <c r="AH50" i="1"/>
  <c r="AC50" i="1"/>
  <c r="AE50" i="1" s="1"/>
  <c r="AD50" i="1"/>
  <c r="AH51" i="1"/>
  <c r="AC51" i="1"/>
  <c r="AE51" i="1" s="1"/>
  <c r="AD51" i="1"/>
  <c r="AH52" i="1"/>
  <c r="AC52" i="1"/>
  <c r="AE52" i="1" s="1"/>
  <c r="AD52" i="1"/>
  <c r="AA53" i="1"/>
  <c r="AB53" i="1" s="1"/>
  <c r="AH53" i="1" s="1"/>
  <c r="AD53" i="1"/>
  <c r="AH54" i="1"/>
  <c r="AC54" i="1"/>
  <c r="AE54" i="1" s="1"/>
  <c r="AD54" i="1"/>
  <c r="AH55" i="1"/>
  <c r="AC55" i="1"/>
  <c r="AE55" i="1" s="1"/>
  <c r="AD55" i="1"/>
  <c r="AH56" i="1"/>
  <c r="AC56" i="1"/>
  <c r="AE56" i="1" s="1"/>
  <c r="AD56" i="1"/>
  <c r="AA57" i="1"/>
  <c r="AB57" i="1" s="1"/>
  <c r="AH57" i="1" s="1"/>
  <c r="AD57" i="1"/>
  <c r="AA58" i="1"/>
  <c r="AB58" i="1" s="1"/>
  <c r="AH58" i="1" s="1"/>
  <c r="AD58" i="1"/>
  <c r="AA59" i="1"/>
  <c r="AB59" i="1" s="1"/>
  <c r="AH59" i="1" s="1"/>
  <c r="AD59" i="1"/>
  <c r="AH60" i="1"/>
  <c r="AC60" i="1"/>
  <c r="AE60" i="1" s="1"/>
  <c r="AD60" i="1"/>
  <c r="AA61" i="1"/>
  <c r="AB61" i="1" s="1"/>
  <c r="AH61" i="1" s="1"/>
  <c r="AD61" i="1"/>
  <c r="AH62" i="1"/>
  <c r="AC62" i="1"/>
  <c r="AE62" i="1" s="1"/>
  <c r="AD62" i="1"/>
  <c r="AA63" i="1"/>
  <c r="AB63" i="1" s="1"/>
  <c r="AH63" i="1" s="1"/>
  <c r="AD63" i="1"/>
  <c r="AH64" i="1"/>
  <c r="AC64" i="1"/>
  <c r="AE64" i="1" s="1"/>
  <c r="AD64" i="1"/>
  <c r="AH65" i="1"/>
  <c r="AC65" i="1"/>
  <c r="AE65" i="1" s="1"/>
  <c r="AD65" i="1"/>
  <c r="AH66" i="1"/>
  <c r="AC66" i="1"/>
  <c r="AE66" i="1" s="1"/>
  <c r="AD66" i="1"/>
  <c r="AH67" i="1"/>
  <c r="AC67" i="1"/>
  <c r="AE67" i="1" s="1"/>
  <c r="AD67" i="1"/>
  <c r="AH68" i="1"/>
  <c r="AC68" i="1"/>
  <c r="AE68" i="1" s="1"/>
  <c r="AD68" i="1"/>
  <c r="AH69" i="1"/>
  <c r="AC69" i="1"/>
  <c r="AE69" i="1" s="1"/>
  <c r="AD69" i="1"/>
  <c r="AH70" i="1"/>
  <c r="AC70" i="1"/>
  <c r="AE70" i="1" s="1"/>
  <c r="AD70" i="1"/>
  <c r="AH71" i="1"/>
  <c r="AC71" i="1"/>
  <c r="AE71" i="1" s="1"/>
  <c r="AD71" i="1"/>
  <c r="AH72" i="1"/>
  <c r="AC72" i="1"/>
  <c r="AE72" i="1" s="1"/>
  <c r="AD72" i="1"/>
  <c r="AH73" i="1"/>
  <c r="AC73" i="1"/>
  <c r="AE73" i="1" s="1"/>
  <c r="AD73" i="1"/>
  <c r="AH74" i="1"/>
  <c r="AC74" i="1"/>
  <c r="AE74" i="1" s="1"/>
  <c r="AD74" i="1"/>
  <c r="AH75" i="1"/>
  <c r="AC75" i="1"/>
  <c r="AE75" i="1" s="1"/>
  <c r="AD75" i="1"/>
  <c r="AH76" i="1"/>
  <c r="AC76" i="1"/>
  <c r="AE76" i="1" s="1"/>
  <c r="AD76" i="1"/>
  <c r="AH77" i="1"/>
  <c r="AC77" i="1"/>
  <c r="AE77" i="1" s="1"/>
  <c r="AD77" i="1"/>
  <c r="AA78" i="1"/>
  <c r="AB78" i="1" s="1"/>
  <c r="AH78" i="1" s="1"/>
  <c r="AD78" i="1"/>
  <c r="AH79" i="1"/>
  <c r="AC79" i="1"/>
  <c r="AE79" i="1" s="1"/>
  <c r="AD79" i="1"/>
  <c r="AH80" i="1"/>
  <c r="AC80" i="1"/>
  <c r="AE80" i="1" s="1"/>
  <c r="AD80" i="1"/>
  <c r="AA81" i="1"/>
  <c r="AB81" i="1" s="1"/>
  <c r="AH81" i="1" s="1"/>
  <c r="AD81" i="1"/>
  <c r="AC82" i="1"/>
  <c r="AE82" i="1" s="1"/>
  <c r="AD82" i="1"/>
  <c r="AA83" i="1"/>
  <c r="AB83" i="1" s="1"/>
  <c r="AH83" i="1" s="1"/>
  <c r="AD83" i="1"/>
  <c r="AA84" i="1"/>
  <c r="AB84" i="1" s="1"/>
  <c r="AH84" i="1" s="1"/>
  <c r="AD84" i="1"/>
  <c r="AC85" i="1"/>
  <c r="AE85" i="1" s="1"/>
  <c r="AD85" i="1"/>
  <c r="AC86" i="1"/>
  <c r="AE86" i="1" s="1"/>
  <c r="AD86" i="1"/>
  <c r="AA87" i="1"/>
  <c r="AB87" i="1" s="1"/>
  <c r="AH87" i="1" s="1"/>
  <c r="AD87" i="1"/>
  <c r="AC88" i="1"/>
  <c r="AE88" i="1" s="1"/>
  <c r="AD88" i="1"/>
  <c r="AA89" i="1"/>
  <c r="AB89" i="1" s="1"/>
  <c r="AH89" i="1" s="1"/>
  <c r="AD89" i="1"/>
  <c r="AA90" i="1"/>
  <c r="AB90" i="1" s="1"/>
  <c r="AH90" i="1" s="1"/>
  <c r="AD90" i="1"/>
  <c r="AC91" i="1"/>
  <c r="AE91" i="1" s="1"/>
  <c r="AD91" i="1"/>
  <c r="AA92" i="1"/>
  <c r="AB92" i="1" s="1"/>
  <c r="AH92" i="1" s="1"/>
  <c r="AD92" i="1"/>
  <c r="AA93" i="1"/>
  <c r="AB93" i="1" s="1"/>
  <c r="AH93" i="1" s="1"/>
  <c r="AD93" i="1"/>
  <c r="AC94" i="1"/>
  <c r="AE94" i="1" s="1"/>
  <c r="AD94" i="1"/>
  <c r="AA95" i="1"/>
  <c r="AB95" i="1" s="1"/>
  <c r="AH95" i="1" s="1"/>
  <c r="AD95" i="1"/>
  <c r="AC96" i="1"/>
  <c r="AE96" i="1" s="1"/>
  <c r="AD96" i="1"/>
  <c r="AA97" i="1"/>
  <c r="AB97" i="1" s="1"/>
  <c r="AH97" i="1" s="1"/>
  <c r="AD97" i="1"/>
  <c r="AA98" i="1"/>
  <c r="AB98" i="1" s="1"/>
  <c r="AH98" i="1" s="1"/>
  <c r="AD98" i="1"/>
  <c r="AA99" i="1"/>
  <c r="AB99" i="1" s="1"/>
  <c r="AH99" i="1" s="1"/>
  <c r="AD99" i="1"/>
  <c r="AA100" i="1"/>
  <c r="AB100" i="1" s="1"/>
  <c r="AH100" i="1" s="1"/>
  <c r="AD100" i="1"/>
  <c r="AA101" i="1"/>
  <c r="AB101" i="1" s="1"/>
  <c r="AH101" i="1" s="1"/>
  <c r="AD101" i="1"/>
  <c r="AA102" i="1"/>
  <c r="AB102" i="1" s="1"/>
  <c r="AH102" i="1" s="1"/>
  <c r="AD102" i="1"/>
  <c r="AE103" i="1"/>
  <c r="AA104" i="1"/>
  <c r="AB104" i="1" s="1"/>
  <c r="AH104" i="1" s="1"/>
  <c r="AD104" i="1"/>
  <c r="AA105" i="1"/>
  <c r="AB105" i="1" s="1"/>
  <c r="AH105" i="1" s="1"/>
  <c r="AD105" i="1"/>
  <c r="AA106" i="1"/>
  <c r="AB106" i="1" s="1"/>
  <c r="AH106" i="1" s="1"/>
  <c r="AD106" i="1"/>
  <c r="AA107" i="1"/>
  <c r="AB107" i="1" s="1"/>
  <c r="AH107" i="1" s="1"/>
  <c r="AD107" i="1"/>
  <c r="AA108" i="1"/>
  <c r="AB108" i="1" s="1"/>
  <c r="AH108" i="1" s="1"/>
  <c r="AD108" i="1"/>
  <c r="AC109" i="1"/>
  <c r="AE109" i="1" s="1"/>
  <c r="AD109" i="1"/>
  <c r="AC110" i="1"/>
  <c r="AE110" i="1" s="1"/>
  <c r="AD110" i="1"/>
  <c r="AC111" i="1"/>
  <c r="AE111" i="1" s="1"/>
  <c r="AD111" i="1"/>
  <c r="AC112" i="1"/>
  <c r="AE112" i="1" s="1"/>
  <c r="AD112" i="1"/>
  <c r="AC113" i="1"/>
  <c r="AE113" i="1" s="1"/>
  <c r="AD113" i="1"/>
  <c r="AA114" i="1"/>
  <c r="AB114" i="1" s="1"/>
  <c r="AH114" i="1" s="1"/>
  <c r="AD114" i="1"/>
  <c r="AA115" i="1"/>
  <c r="AB115" i="1" s="1"/>
  <c r="AH115" i="1" s="1"/>
  <c r="AD115" i="1"/>
  <c r="AA116" i="1"/>
  <c r="AB116" i="1" s="1"/>
  <c r="AH116" i="1" s="1"/>
  <c r="AD116" i="1"/>
  <c r="AA117" i="1"/>
  <c r="AB117" i="1" s="1"/>
  <c r="AH117" i="1" s="1"/>
  <c r="AD117" i="1"/>
  <c r="AA118" i="1"/>
  <c r="AB118" i="1" s="1"/>
  <c r="AH118" i="1" s="1"/>
  <c r="AD118" i="1"/>
  <c r="AA119" i="1"/>
  <c r="AB119" i="1" s="1"/>
  <c r="AH119" i="1" s="1"/>
  <c r="AD119" i="1"/>
  <c r="AA120" i="1"/>
  <c r="AB120" i="1" s="1"/>
  <c r="AH120" i="1" s="1"/>
  <c r="AD120" i="1"/>
  <c r="AE121" i="1"/>
  <c r="AA122" i="1"/>
  <c r="AB122" i="1" s="1"/>
  <c r="AH122" i="1" s="1"/>
  <c r="AD122" i="1"/>
  <c r="AA123" i="1"/>
  <c r="AB123" i="1" s="1"/>
  <c r="AH123" i="1" s="1"/>
  <c r="AD123" i="1"/>
  <c r="AA124" i="1"/>
  <c r="AB124" i="1" s="1"/>
  <c r="AH124" i="1" s="1"/>
  <c r="AD124" i="1"/>
  <c r="AC125" i="1"/>
  <c r="AE125" i="1" s="1"/>
  <c r="AD125" i="1"/>
  <c r="AC126" i="1"/>
  <c r="AE126" i="1" s="1"/>
  <c r="AD126" i="1"/>
  <c r="AC127" i="1"/>
  <c r="AE127" i="1" s="1"/>
  <c r="AD127" i="1"/>
  <c r="AC128" i="1"/>
  <c r="AE128" i="1" s="1"/>
  <c r="AD128" i="1"/>
  <c r="AH129" i="1"/>
  <c r="AC129" i="1"/>
  <c r="AE129" i="1" s="1"/>
  <c r="AD129" i="1"/>
  <c r="AD10" i="1"/>
  <c r="AC19" i="1" l="1"/>
  <c r="AE19" i="1" s="1"/>
  <c r="AC12" i="1"/>
  <c r="AE12" i="1" s="1"/>
  <c r="AC22" i="1"/>
  <c r="AE22" i="1" s="1"/>
  <c r="AC13" i="1"/>
  <c r="AE13" i="1" s="1"/>
  <c r="AC15" i="1"/>
  <c r="AE15" i="1" s="1"/>
  <c r="AC14" i="1"/>
  <c r="AE14" i="1" s="1"/>
  <c r="AC124" i="1"/>
  <c r="AE124" i="1" s="1"/>
  <c r="AC23" i="1"/>
  <c r="AE23" i="1" s="1"/>
  <c r="AC11" i="1"/>
  <c r="AE11" i="1" s="1"/>
  <c r="AC20" i="1"/>
  <c r="AE20" i="1" s="1"/>
  <c r="AC18" i="1"/>
  <c r="AE18" i="1" s="1"/>
  <c r="AC21" i="1"/>
  <c r="AE21" i="1" s="1"/>
  <c r="AC99" i="1"/>
  <c r="AE99" i="1" s="1"/>
  <c r="AC38" i="1"/>
  <c r="AE38" i="1" s="1"/>
  <c r="AC123" i="1"/>
  <c r="AE123" i="1" s="1"/>
  <c r="AC122" i="1"/>
  <c r="AE122" i="1" s="1"/>
  <c r="AC120" i="1"/>
  <c r="AE120" i="1" s="1"/>
  <c r="AC118" i="1"/>
  <c r="AE118" i="1" s="1"/>
  <c r="AC117" i="1"/>
  <c r="AE117" i="1" s="1"/>
  <c r="AC116" i="1"/>
  <c r="AE116" i="1" s="1"/>
  <c r="AC78" i="1"/>
  <c r="AE78" i="1" s="1"/>
  <c r="AC119" i="1"/>
  <c r="AE119" i="1" s="1"/>
  <c r="AC81" i="1"/>
  <c r="AE81" i="1" s="1"/>
  <c r="AC27" i="1"/>
  <c r="AE27" i="1" s="1"/>
  <c r="AC63" i="1"/>
  <c r="AE63" i="1" s="1"/>
  <c r="AC90" i="1"/>
  <c r="AE90" i="1" s="1"/>
  <c r="AC89" i="1"/>
  <c r="AE89" i="1" s="1"/>
  <c r="AC58" i="1"/>
  <c r="AE58" i="1" s="1"/>
  <c r="AC59" i="1"/>
  <c r="AE59" i="1" s="1"/>
  <c r="AC98" i="1"/>
  <c r="AE98" i="1" s="1"/>
  <c r="AC97" i="1"/>
  <c r="AE97" i="1" s="1"/>
  <c r="AC93" i="1"/>
  <c r="AE93" i="1" s="1"/>
  <c r="AC92" i="1"/>
  <c r="AE92" i="1" s="1"/>
  <c r="AC84" i="1"/>
  <c r="AE84" i="1" s="1"/>
  <c r="AC83" i="1"/>
  <c r="AE83" i="1" s="1"/>
  <c r="AC53" i="1"/>
  <c r="AE53" i="1" s="1"/>
  <c r="AC87" i="1"/>
  <c r="AE87" i="1" s="1"/>
  <c r="AC61" i="1"/>
  <c r="AE61" i="1" s="1"/>
  <c r="AC26" i="1"/>
  <c r="AE26" i="1" s="1"/>
  <c r="AC57" i="1"/>
  <c r="AE57" i="1" s="1"/>
  <c r="AC95" i="1"/>
  <c r="AE95" i="1" s="1"/>
  <c r="AC31" i="1"/>
  <c r="AE31" i="1" s="1"/>
  <c r="AC101" i="1"/>
  <c r="AE101" i="1" s="1"/>
  <c r="AC104" i="1"/>
  <c r="AE104" i="1" s="1"/>
  <c r="AC106" i="1"/>
  <c r="AE106" i="1" s="1"/>
  <c r="AC100" i="1"/>
  <c r="AE100" i="1" s="1"/>
  <c r="AC45" i="1"/>
  <c r="AE45" i="1" s="1"/>
  <c r="AC37" i="1"/>
  <c r="AE37" i="1" s="1"/>
  <c r="AC36" i="1"/>
  <c r="AE36" i="1" s="1"/>
  <c r="AC35" i="1"/>
  <c r="AE35" i="1" s="1"/>
  <c r="AC33" i="1"/>
  <c r="AE33" i="1" s="1"/>
  <c r="AC34" i="1"/>
  <c r="AE34" i="1" s="1"/>
  <c r="AC30" i="1"/>
  <c r="AE30" i="1" s="1"/>
  <c r="AC29" i="1"/>
  <c r="AE29" i="1" s="1"/>
  <c r="AC28" i="1"/>
  <c r="AE28" i="1" s="1"/>
  <c r="AC25" i="1"/>
  <c r="AE25" i="1" s="1"/>
  <c r="AC24" i="1"/>
  <c r="AE24" i="1" s="1"/>
  <c r="AC42" i="1"/>
  <c r="AE42" i="1" s="1"/>
  <c r="AC115" i="1"/>
  <c r="AE115" i="1" s="1"/>
  <c r="AC114" i="1"/>
  <c r="AE114" i="1" s="1"/>
  <c r="AC108" i="1"/>
  <c r="AE108" i="1" s="1"/>
  <c r="AC107" i="1"/>
  <c r="AE107" i="1" s="1"/>
  <c r="AC105" i="1"/>
  <c r="AE105" i="1" s="1"/>
  <c r="AC102" i="1"/>
  <c r="AE102" i="1" s="1"/>
  <c r="AC44" i="1"/>
  <c r="AE44" i="1" s="1"/>
  <c r="AC40" i="1"/>
  <c r="AE40" i="1" s="1"/>
  <c r="AC43" i="1"/>
  <c r="AE43" i="1" s="1"/>
  <c r="AC39" i="1"/>
  <c r="AE39" i="1" s="1"/>
  <c r="AC41" i="1"/>
  <c r="AE41" i="1" s="1"/>
  <c r="AC17" i="1"/>
  <c r="AE17" i="1" s="1"/>
  <c r="AC16" i="1"/>
  <c r="AE16" i="1" s="1"/>
  <c r="R10" i="1"/>
  <c r="S10" i="1"/>
  <c r="AA10" i="1"/>
  <c r="AB10" i="1" s="1"/>
  <c r="AH10" i="1" l="1"/>
  <c r="AC10" i="1"/>
  <c r="AE10" i="1" s="1"/>
  <c r="R11" i="1"/>
  <c r="S11" i="1"/>
  <c r="R12" i="1"/>
  <c r="S12" i="1"/>
  <c r="R18" i="1"/>
  <c r="S18" i="1"/>
  <c r="R23" i="1"/>
  <c r="S23" i="1"/>
</calcChain>
</file>

<file path=xl/comments1.xml><?xml version="1.0" encoding="utf-8"?>
<comments xmlns="http://schemas.openxmlformats.org/spreadsheetml/2006/main">
  <authors>
    <author>Jizeth Hael Gonzalez Ramirez</author>
  </authors>
  <commentList>
    <comment ref="AF118" authorId="0" shapeId="0">
      <text>
        <r>
          <rPr>
            <b/>
            <sz val="9"/>
            <color indexed="81"/>
            <rFont val="Tahoma"/>
            <family val="2"/>
          </rPr>
          <t>Jizeth Hael Gonzalez Ramirez:</t>
        </r>
        <r>
          <rPr>
            <sz val="9"/>
            <color indexed="81"/>
            <rFont val="Tahoma"/>
            <family val="2"/>
          </rPr>
          <t xml:space="preserve">
Revisar el correo remitido por Financiera.</t>
        </r>
      </text>
    </comment>
  </commentList>
</comments>
</file>

<file path=xl/sharedStrings.xml><?xml version="1.0" encoding="utf-8"?>
<sst xmlns="http://schemas.openxmlformats.org/spreadsheetml/2006/main" count="2214" uniqueCount="676">
  <si>
    <t>No. solicitud</t>
  </si>
  <si>
    <t>fecha de solicitud</t>
  </si>
  <si>
    <t>Detalle de la fuente</t>
  </si>
  <si>
    <t>Código o capítulo</t>
  </si>
  <si>
    <t>(DD-MM-AA)</t>
  </si>
  <si>
    <t>(Seleccione de la lista desplegable)</t>
  </si>
  <si>
    <t>(Utilice cualquier técnica: 5 ¿por qué?, espina pescado, lluvia de ideas etc.)</t>
  </si>
  <si>
    <t>ESTABLECIMIENTO ACCIONES DE MEJORA</t>
  </si>
  <si>
    <t>ACCIÓN</t>
  </si>
  <si>
    <t>(Cantidad de actividades de la acción - Columna J).</t>
  </si>
  <si>
    <t>Tipo de acción Propuesta</t>
  </si>
  <si>
    <t>Área responsable de ejecución</t>
  </si>
  <si>
    <t>Fórmula del indicador</t>
  </si>
  <si>
    <t>(Información automática)</t>
  </si>
  <si>
    <t>(Formule acorde con cantidad de actividades de la Columna K)</t>
  </si>
  <si>
    <t>Origen Externo</t>
  </si>
  <si>
    <t>Ente externo</t>
  </si>
  <si>
    <t>Corrección</t>
  </si>
  <si>
    <t>Correctiva</t>
  </si>
  <si>
    <t>Preventiva</t>
  </si>
  <si>
    <t>% que se espera alcanzar de la meta</t>
  </si>
  <si>
    <t>Fecha terminación</t>
  </si>
  <si>
    <t>Fecha de inicio</t>
  </si>
  <si>
    <t>(Asignado por la Oficina de Control Interno)</t>
  </si>
  <si>
    <t>Contabilidad</t>
  </si>
  <si>
    <t>Tesorería</t>
  </si>
  <si>
    <t>Presupuesto</t>
  </si>
  <si>
    <t>Sistemas</t>
  </si>
  <si>
    <t>Planeación</t>
  </si>
  <si>
    <t>CIERRES ACCION / HALLAZGO</t>
  </si>
  <si>
    <t>1.Fecha seguimiento</t>
  </si>
  <si>
    <t>1.Alerta</t>
  </si>
  <si>
    <t>1.Analisis - Seguimiento OCI</t>
  </si>
  <si>
    <t>1.Auditor que realizó el seguimiento</t>
  </si>
  <si>
    <t>2.Fecha seguimiento</t>
  </si>
  <si>
    <t>2.Evidencias o soportes ejecución acción de mejora</t>
  </si>
  <si>
    <t>2.Actividades realizadas  a la fecha</t>
  </si>
  <si>
    <t>2.Resultado del indicador</t>
  </si>
  <si>
    <t>2. % avance en ejecución de la meta</t>
  </si>
  <si>
    <t>2.Alerta</t>
  </si>
  <si>
    <t>2.Analisis - Seguimiento OCI</t>
  </si>
  <si>
    <t>2.Auditor que realizó el seguimiento</t>
  </si>
  <si>
    <t>Estado de la acción</t>
  </si>
  <si>
    <t>(Relacione los documentos  que soportan y evidencian avances de ejecución)</t>
  </si>
  <si>
    <t>(No. actividades realizadas de las indicadas en la columna K).</t>
  </si>
  <si>
    <t>(Cálculo automático)</t>
  </si>
  <si>
    <t>(Información del análisis adelantado por el auditor que realizó el seguimiento)</t>
  </si>
  <si>
    <t>(Resultado automático)</t>
  </si>
  <si>
    <t>De mejora</t>
  </si>
  <si>
    <t>Universo</t>
  </si>
  <si>
    <t>Detalle de Actividades para ejecutar la acción</t>
  </si>
  <si>
    <t>Director Operativo</t>
  </si>
  <si>
    <t>Subdirector Financiero</t>
  </si>
  <si>
    <t>Coordinador Jurídico</t>
  </si>
  <si>
    <t xml:space="preserve">Subdirector Administrativo </t>
  </si>
  <si>
    <t>Técnico de Servicios Administrativos</t>
  </si>
  <si>
    <t>Secretario General</t>
  </si>
  <si>
    <t>Coordinador de Programación</t>
  </si>
  <si>
    <t>Coordinador Técnico</t>
  </si>
  <si>
    <t>RESPONSABLE: CONTROL INTERNO</t>
  </si>
  <si>
    <t>PLAN DE MEJORAMIENTO</t>
  </si>
  <si>
    <t>Gerente General</t>
  </si>
  <si>
    <t>Jefe Oficina de Control Interno</t>
  </si>
  <si>
    <t>Gerencia General</t>
  </si>
  <si>
    <t>Oficina de Control Interno</t>
  </si>
  <si>
    <t>Coordinación de Prensa y Comunicaciones</t>
  </si>
  <si>
    <t>Dirección Operativa</t>
  </si>
  <si>
    <t>Secretaría General</t>
  </si>
  <si>
    <t>Coordinación de Producción</t>
  </si>
  <si>
    <t>Coordinación de Programación</t>
  </si>
  <si>
    <t>Coordinación Técnica</t>
  </si>
  <si>
    <t>Ventas y Mercadeo</t>
  </si>
  <si>
    <t>Subdirección Financiera</t>
  </si>
  <si>
    <t>Subdirección Administrativa</t>
  </si>
  <si>
    <t>Servicios Administrativos</t>
  </si>
  <si>
    <t>Coordinador de Producción</t>
  </si>
  <si>
    <t>Subdirector Administrativo</t>
  </si>
  <si>
    <t>Cargo del Líder proceso</t>
  </si>
  <si>
    <t>CÓDIGO: CCSE-FT-019</t>
  </si>
  <si>
    <t>Coordinador de Prensa y Comunicaciones</t>
  </si>
  <si>
    <t>Nelson Jairo Rincón Martínez</t>
  </si>
  <si>
    <t>Atención al Ciudadano</t>
  </si>
  <si>
    <t>Cargo del responsable de ejecución</t>
  </si>
  <si>
    <t>Meta de la acción</t>
  </si>
  <si>
    <t>(Detalle el resultado que se espera obtener)</t>
  </si>
  <si>
    <t xml:space="preserve">No. Solicitud </t>
  </si>
  <si>
    <t>Fuente de Hallazgo</t>
  </si>
  <si>
    <t>Proceso</t>
  </si>
  <si>
    <t xml:space="preserve">Tipo de acción </t>
  </si>
  <si>
    <t xml:space="preserve">Lider del Proceso </t>
  </si>
  <si>
    <t xml:space="preserve">Área responsable </t>
  </si>
  <si>
    <t xml:space="preserve">Cargo del líder de área responsable </t>
  </si>
  <si>
    <t>Meta</t>
  </si>
  <si>
    <t xml:space="preserve">Actividades </t>
  </si>
  <si>
    <t>Acción Fomulada</t>
  </si>
  <si>
    <t xml:space="preserve">Auditor </t>
  </si>
  <si>
    <t xml:space="preserve">Cierre Hallazgo </t>
  </si>
  <si>
    <t xml:space="preserve">Origen Interno </t>
  </si>
  <si>
    <t>Planeación Estratégica</t>
  </si>
  <si>
    <t>Gerente</t>
  </si>
  <si>
    <t>Si</t>
  </si>
  <si>
    <t>Gestión de Comunicaciones</t>
  </si>
  <si>
    <t>No</t>
  </si>
  <si>
    <t>Néstor Fernando Avella Avella</t>
  </si>
  <si>
    <t>Diseño y Creación de Contenidos</t>
  </si>
  <si>
    <t>Profesional Universitario de Planeación</t>
  </si>
  <si>
    <t xml:space="preserve">José Leonardo Ibarra Quiroga </t>
  </si>
  <si>
    <t>Comercialización</t>
  </si>
  <si>
    <t>Gloria Marcela Morales Páez</t>
  </si>
  <si>
    <t>Producción de Televisión</t>
  </si>
  <si>
    <t xml:space="preserve">Jizeth Hael González Ramírez </t>
  </si>
  <si>
    <t>Emisión de Contenidos</t>
  </si>
  <si>
    <t>Gestión Financiera y Facturación</t>
  </si>
  <si>
    <t>Gestión Jurídica y Contractual</t>
  </si>
  <si>
    <t>Gestión de Recursos y Administración de la Información</t>
  </si>
  <si>
    <t>Gestión de Talento Humano</t>
  </si>
  <si>
    <t>Profesional Universitario de Ventas y Mercadeo</t>
  </si>
  <si>
    <t>Atención al Usuario y Defensor del Televidente</t>
  </si>
  <si>
    <t>Coordinación Jurídica</t>
  </si>
  <si>
    <t>Control, Seguimiento y Evaluación</t>
  </si>
  <si>
    <t>Proceso de Participación Ciudadana y Control Social</t>
  </si>
  <si>
    <t>Prestación/Emisión Servicio de Televisión</t>
  </si>
  <si>
    <t>Profesional Universitario de Contabilidad</t>
  </si>
  <si>
    <t>Profesional Universitario de Tesoreria</t>
  </si>
  <si>
    <t>Profesional Universitario de Presupuesto</t>
  </si>
  <si>
    <t>Facturación</t>
  </si>
  <si>
    <t>Profesional Universitario de Facturación</t>
  </si>
  <si>
    <t xml:space="preserve">Talento Humano </t>
  </si>
  <si>
    <t>Profesional Universitario de Recursos Humanos</t>
  </si>
  <si>
    <t>Profesional Universitario de Sistemas</t>
  </si>
  <si>
    <t>Delegado para la Atención al Ciudadano</t>
  </si>
  <si>
    <t>Archivo</t>
  </si>
  <si>
    <t>Responsable de Archivo</t>
  </si>
  <si>
    <t xml:space="preserve">Cargo responsable </t>
  </si>
  <si>
    <t>Líder responsable</t>
  </si>
  <si>
    <t>Jefe Oficina de Control Interno Interno</t>
  </si>
  <si>
    <t xml:space="preserve">Director Operativo </t>
  </si>
  <si>
    <t>Fechas 2018</t>
  </si>
  <si>
    <t>Fechas previas a 2018</t>
  </si>
  <si>
    <t>Observaciones</t>
  </si>
  <si>
    <t>(Información del análisis del estado de la acción)</t>
  </si>
  <si>
    <t>VERSIÓN: 8</t>
  </si>
  <si>
    <t>FECHA DE APROBACIÓN: 24/04/2018</t>
  </si>
  <si>
    <t>IDENTIFICACIÓN DE LA OBSERVACIÓN Y/O HALLAZGO</t>
  </si>
  <si>
    <t>Fuente de la Observación y/o hallazgo</t>
  </si>
  <si>
    <t>(Nombre completo del informe origen de la observación y/o hallazgo)</t>
  </si>
  <si>
    <t>(Identificación de la observación y/o hallazgo, en el informe)</t>
  </si>
  <si>
    <t>Observación y/o Hallazgo detectado</t>
  </si>
  <si>
    <t>(Transcripción de la observación y/o hallazgo)</t>
  </si>
  <si>
    <t>(Detalle todas las actividades que ejecutarán para eliminar la(s) causa(s) de la(s) observación(es) y/o hallazgo(s))</t>
  </si>
  <si>
    <t>Causa(s) de la observación y/o hallazgo</t>
  </si>
  <si>
    <t>Cierre de la observación y/o Hallazgo</t>
  </si>
  <si>
    <t>Auditor que cierra la observación y/o hallazgo</t>
  </si>
  <si>
    <t>(Escriba el nombre del Auditor que realiza el seguimiento)</t>
  </si>
  <si>
    <t>(Escriba el nombre del Auditor que cierra la observación)</t>
  </si>
  <si>
    <t>Auxiliar de Atención al Ciudadano</t>
  </si>
  <si>
    <t xml:space="preserve">Líder Gestión Doumental </t>
  </si>
  <si>
    <t>ABIERTA</t>
  </si>
  <si>
    <t>CERRADA</t>
  </si>
  <si>
    <t>Fecha de la observación y/o hallazgo</t>
  </si>
  <si>
    <t>Informe Final Auditoría de Desempeño PAD 2017</t>
  </si>
  <si>
    <t>3.1.1</t>
  </si>
  <si>
    <t>3.1.2</t>
  </si>
  <si>
    <t>3.1.3</t>
  </si>
  <si>
    <t>3.1.4</t>
  </si>
  <si>
    <t>3.2.1</t>
  </si>
  <si>
    <t>3.2.2</t>
  </si>
  <si>
    <t>3.2.3</t>
  </si>
  <si>
    <t>3.2.4</t>
  </si>
  <si>
    <t>3.2.5</t>
  </si>
  <si>
    <t>4.1.1</t>
  </si>
  <si>
    <t>Hallazgo administrativo con presunta incidencia disciplinaria, por inconsistencias en la estructura del manual de contratación de canal capital seleccionado en la muestra.</t>
  </si>
  <si>
    <t>Hallazgo administrativo con presunta incidencia disciplinaria, con ocasión del incumplimiento del principio de transparencia establecido por el estatuto de contratación en los contratos de prestación de servicios seleccionados en la muestra</t>
  </si>
  <si>
    <t>Hallazgo administrativo con presunta incidencia disciplinaria, debido a que los contratos de prestación de servicios relacionados en el cuadro, durante el periodo comprendido entre el 1 y el 30 de diciembre de 2016, se expidieron las certificaciones de cumplimiento por parte de los supervisores respectivos, antes de finalizar la ejecución contractual</t>
  </si>
  <si>
    <t>Hallazgo administrativo con presunta incidencia disciplinaria en contratos de prestación de servicios, al omitir la exigencia de la afiliación a la administradora de riesgos laborales – arl en los términos de los contratos celebrados</t>
  </si>
  <si>
    <t>Hallazgo administrativo con presunta incidencia disciplinaria por la falta de gestión para tramitar la garantía de cumplimiento en la ejecución del contrato de prestación de servicios no.691 de 2015</t>
  </si>
  <si>
    <t>Hallazgo administrativo con presunta incidencia disciplinaria al no determinarse en los estudios previos la necesidad en la adquisición de equipos de cómputo con especificaciones técnicas especiales, lo que deriva a una falta en el principio de planeación en la celebración del contrato de suministro no.421 de 201</t>
  </si>
  <si>
    <t>Hallazgo administrativo por la presentación de un informe de actividades a cargo del contratista en el primer periodo con información que no corresponde al contrato de prestación de servicios no. 472 de 2016</t>
  </si>
  <si>
    <t>Hallazgo administrativo: en los contratos 144, 157, 382 y 651 de 2016, no se evidencia el certificado mencionado en el decreto 1070 de 2013</t>
  </si>
  <si>
    <t>Hallazgo administrativo por error en la aplicación de la tarifa del impuesto de industria y comercio en el contrato por prestación de servicios</t>
  </si>
  <si>
    <t>Hallazgo administrativo con presunta incidencia disciplinaria, penal, y fiscal en cuantía total de $207.294.190, por una gestión fiscal antieconómica, ineficaz, ineficiente e inoportuna</t>
  </si>
  <si>
    <t>Diferencias de criterio en la interpretación de la norma sobre el régimen de contratación de las empresas industriales y comerciales del estado.</t>
  </si>
  <si>
    <t>Aplicación de la autonomía de la voluntad, en relación con la aplicación del parágrafo de cierre fiscal incluido en la cláusula de forma de pago.</t>
  </si>
  <si>
    <t>Transición en la aplicación de la norma referente a la afiliación a las administradoras de riesgos laborales .</t>
  </si>
  <si>
    <t>Se encuentra vigente el plazo de liquidación del contrato 691 de 2015 y en consecuencia están en curso las actividades previas que deben realizarse para dicha liquidación,</t>
  </si>
  <si>
    <t>Presunta omisión al cumplimiento del principio de planeación, toda vez que se cambia la naturaleza de la contratación acordada desde los estudios previos, lo que deriva en negligencia, improvisación y falta de criterios de planeación de la administración</t>
  </si>
  <si>
    <t>Presunción de omisión en el cumplimiento de la  ley 1474 de 2011 al presentarse inconsistencia en los informes de avance de ejecución presentados en cumplimiento de la ejecución del contrato de prestación de servicios no. 472 de 2016, los cuales no fueron objetados por en la supervisión.</t>
  </si>
  <si>
    <t>Falta del formato de certificación preestablecido, como lo estipula el artículo 1 del decreto 1070, modificado por el decreto 3032 de 2013 para la determinación de la clasificación de las personas naturales en las categorías tributarias establecidas en el artículo 329 del estatuto tributario.</t>
  </si>
  <si>
    <t>Inadecuada parametrización del tercero en relación con la información tributaria, (código ciiu).</t>
  </si>
  <si>
    <t>Diferencias de criterio en la interpretación de las normas citadas en el hallazgo.</t>
  </si>
  <si>
    <t>Solicitar concepto ante la autoridad competente.</t>
  </si>
  <si>
    <t>Introducir una condición especial en el parágrafo de cierre fiscal contenido en la cláusula de forma de pago de los contratos suscritos por el canal, que permita un pago parcial durante diciembre.</t>
  </si>
  <si>
    <t>Dirigir una instrucción a los abogados de la coordinación jurídica indicando que en las minutas de los contratos, deberá mantenerse la afiliación a la arl como un requisito de ejecución, siempre que por ley esta sea necesaria.</t>
  </si>
  <si>
    <t>Emitir una circular en la que se recuerde a los supervisores y demás personas involucradas en la ejecución de los contratos, los requisitos indispensables para la ejecución de los contratos.</t>
  </si>
  <si>
    <t>Liquidar el contrato en el marco de lo establecido en la cláusula 23 del mismo.</t>
  </si>
  <si>
    <t>Revisar y en caso de ser necesario, actualizar los procedimientos relacionados con la contratación.</t>
  </si>
  <si>
    <t>Socializar entre los supervisores los ajustes o actualizaciones realizados.</t>
  </si>
  <si>
    <t>Realizar la adquisición de tecnología con base en el plan anual de adquisiciones, teniendo en cuenta que los proyectos marco en ti serán aquellos relacionados en el plan estratégico de tecnología de la información y las comunicaciones 2017-2020 y aquellos que en relación a las necesidades técnicas y estratégicas que se presenten.</t>
  </si>
  <si>
    <t>Fortalecer la identificación de las necesidades tecnológicas fundamentadas en el petic del canal para la adquisición de tecnología</t>
  </si>
  <si>
    <t>Construir un repositorio único, para la subdirección administrativa en el cual quede el soporte digital de actividades de contratistas en el ejercicio de su ejecución contractual previa verificación del supervisor del contrato.</t>
  </si>
  <si>
    <t>Solicitar a los contratistas el certificado establecido en el artículo 1 del decreto 1070, modificado por el decreto 3032 de 2013.</t>
  </si>
  <si>
    <t>Solicitar concepto ante la autoridad competente para determinar la aplicabilidad de la normatividad citada en el hallazgo y la exclusión del iva dentro del concepto de honorarios.</t>
  </si>
  <si>
    <t>Solicitud de concepto / 1</t>
  </si>
  <si>
    <t>Formato de minuta de contrato con la condición especial para el cierre fiscal / 1</t>
  </si>
  <si>
    <t>Contratos con requerimiento de arl / total de contratos</t>
  </si>
  <si>
    <t>Circular interna / 1</t>
  </si>
  <si>
    <t>Acta de liquidación / 1</t>
  </si>
  <si>
    <t>Revisión de procedimientos / total de procedimientos de contratación</t>
  </si>
  <si>
    <t>Socializar los procedimientos actualizados</t>
  </si>
  <si>
    <t>Proyectos ejecutados / proyectos planeados en el plan de inversión</t>
  </si>
  <si>
    <t>Revisión anual de los proyectos del plan estratégico.</t>
  </si>
  <si>
    <t>Repositorio único de evidencias para informes de actividades de contratistas</t>
  </si>
  <si>
    <t>Solicitud del certificado para primer pago / 1</t>
  </si>
  <si>
    <t>Verificación del código ciiu y tarifa a aplicar / 1</t>
  </si>
  <si>
    <t>Solicitud de concepto</t>
  </si>
  <si>
    <t>Condición especial en cierre fiscal en el formato de minuta de contrato</t>
  </si>
  <si>
    <t>Arl como requisito de perfeccionamiento</t>
  </si>
  <si>
    <t>Circular interna</t>
  </si>
  <si>
    <t>Liquidación de contrato</t>
  </si>
  <si>
    <t>Revisión de procedimientos</t>
  </si>
  <si>
    <t>Procedimientos socializados</t>
  </si>
  <si>
    <t>Plan anual de adquisiciones.</t>
  </si>
  <si>
    <t>Actualización de la estrategia institucional de ti del canal</t>
  </si>
  <si>
    <t>Repositorio digital de informes de actividades y evidencias contractuales (autocontrol)</t>
  </si>
  <si>
    <t>Solicitud del certificado para el primer pago del contrato</t>
  </si>
  <si>
    <t>Verificación del código ciiu y tarifa a aplicar en el primer pago.</t>
  </si>
  <si>
    <t>2018-02-15</t>
  </si>
  <si>
    <t>2019-01-30</t>
  </si>
  <si>
    <t>2018-02-28</t>
  </si>
  <si>
    <t>Secretaría general</t>
  </si>
  <si>
    <t>Coordinación jurídica</t>
  </si>
  <si>
    <t>Subdirección administrativa</t>
  </si>
  <si>
    <t>Subdirección administrativa - sistemas</t>
  </si>
  <si>
    <t>Subdirección financiera - contabilidad</t>
  </si>
  <si>
    <t>Secretaría general 
coordinación jurídica</t>
  </si>
  <si>
    <t>Subdirección administrativa 
secretaría general  
coordinación jurídica</t>
  </si>
  <si>
    <t xml:space="preserve">Secretario General
Coordinador Jurídico </t>
  </si>
  <si>
    <t>Subdirector Administrativo
Secretario General
Coordinador Jurídico</t>
  </si>
  <si>
    <t xml:space="preserve">Profesional Universitario de Sistemas </t>
  </si>
  <si>
    <t>Subdirectora Financiera</t>
  </si>
  <si>
    <t>Validar la coherencia de la información tributaria entre el Rut y el rit durante el proceso de contratación y actualización de los terceros, de ser el caso.</t>
  </si>
  <si>
    <t>Jizeth González</t>
  </si>
  <si>
    <r>
      <rPr>
        <b/>
        <sz val="9"/>
        <rFont val="Tahoma"/>
        <family val="2"/>
      </rPr>
      <t>Reporte Jurídica:</t>
    </r>
    <r>
      <rPr>
        <sz val="9"/>
        <rFont val="Tahoma"/>
        <family val="2"/>
      </rPr>
      <t xml:space="preserve"> Se solicitó a Colombia Compra Eficiente, concepto sobre la aplicación de tabla de honorarios atendiendo la naturaleza jurídica de Canal Capital. 
</t>
    </r>
    <r>
      <rPr>
        <b/>
        <sz val="9"/>
        <rFont val="Tahoma"/>
        <family val="2"/>
      </rPr>
      <t xml:space="preserve">Análisis OCI: </t>
    </r>
    <r>
      <rPr>
        <sz val="9"/>
        <rFont val="Tahoma"/>
        <family val="2"/>
      </rPr>
      <t xml:space="preserve">Se evidencia la solicitud del concepto a Colombia Compra Eficiente en lo referente a las tablas de honorarios con fecha del 29 de junio de 2018, sin embargo, se encuentra pendiente la respuesta con los parámetros de aplicabilidad a la entidad.                                </t>
    </r>
  </si>
  <si>
    <r>
      <rPr>
        <b/>
        <sz val="9"/>
        <rFont val="Tahoma"/>
        <family val="2"/>
      </rPr>
      <t xml:space="preserve">Reporte Jurídica: </t>
    </r>
    <r>
      <rPr>
        <sz val="9"/>
        <rFont val="Tahoma"/>
        <family val="2"/>
      </rPr>
      <t xml:space="preserve">El día 15 de febrero de 2018, se expidió por parte del Secretario general  la Circular 005 de 2018, dirigida a los supervisores de contratos con la finalidad de recordarle la verificación de requisitos para el inicio de ejecución de contratos. 
</t>
    </r>
    <r>
      <rPr>
        <b/>
        <sz val="9"/>
        <rFont val="Tahoma"/>
        <family val="2"/>
      </rPr>
      <t xml:space="preserve">Análisis OCI: </t>
    </r>
    <r>
      <rPr>
        <sz val="9"/>
        <rFont val="Tahoma"/>
        <family val="2"/>
      </rPr>
      <t xml:space="preserve">Se evidencia circular No.005 del 15 de febrero de 2018 emitida por el Secretario General con los requisitos para ejecución de los contratos, dirigida al personal de planta y su posterior publicación por Comunicaciones vía correo el día 20 de febrero de 2018. </t>
    </r>
  </si>
  <si>
    <t xml:space="preserve">Jizeth González </t>
  </si>
  <si>
    <r>
      <t xml:space="preserve">Reporte Administrativa: </t>
    </r>
    <r>
      <rPr>
        <sz val="9"/>
        <rFont val="Tahoma"/>
        <family val="2"/>
      </rPr>
      <t xml:space="preserve">Este procedimiento está a cargo del área Jurídica, quien debe revisar si se realiza el ajuste respectivo para el procedimiento de Contratación  y así mismo su  socialización en caso de que se requiera el ajuste .
</t>
    </r>
    <r>
      <rPr>
        <b/>
        <sz val="9"/>
        <rFont val="Tahoma"/>
        <family val="2"/>
      </rPr>
      <t xml:space="preserve">Análisis OCI: </t>
    </r>
    <r>
      <rPr>
        <sz val="9"/>
        <rFont val="Tahoma"/>
        <family val="2"/>
      </rPr>
      <t xml:space="preserve">No se reportan avances por las áreas responsables, al no concertar las actividades que permiten dar cumplimiento a las acciones planteadas. </t>
    </r>
  </si>
  <si>
    <r>
      <t xml:space="preserve">Reporte Administrativa: </t>
    </r>
    <r>
      <rPr>
        <sz val="9"/>
        <rFont val="Tahoma"/>
        <family val="2"/>
      </rPr>
      <t>Este procedimiento está a cargo del área Jurídica, quien debe revisar si se realiza el ajuste respectivo para el procedimiento de Contratación  y así mismo su  socialización en caso de que se requiera el ajuste .</t>
    </r>
    <r>
      <rPr>
        <b/>
        <sz val="9"/>
        <rFont val="Tahoma"/>
        <family val="2"/>
      </rPr>
      <t xml:space="preserve">
Análisis OCI: </t>
    </r>
    <r>
      <rPr>
        <sz val="9"/>
        <rFont val="Tahoma"/>
        <family val="2"/>
      </rPr>
      <t xml:space="preserve">No se reportan avances por las áreas responsables, al no concertar las actividades que permiten dar cumplimiento a las acciones planteadas. </t>
    </r>
  </si>
  <si>
    <r>
      <t xml:space="preserve">Reporte Jurídica: </t>
    </r>
    <r>
      <rPr>
        <sz val="9"/>
        <rFont val="Tahoma"/>
        <family val="2"/>
      </rPr>
      <t xml:space="preserve">Se solicito a Colombia Compra eficiente, concepto sobre el régimen aplicable a las Empresas Industriales y Comerciales del Estado. 
</t>
    </r>
    <r>
      <rPr>
        <b/>
        <sz val="9"/>
        <rFont val="Tahoma"/>
        <family val="2"/>
      </rPr>
      <t xml:space="preserve">Análisis OCI: </t>
    </r>
    <r>
      <rPr>
        <sz val="9"/>
        <rFont val="Tahoma"/>
        <family val="2"/>
      </rPr>
      <t xml:space="preserve">Se evidencia la solicitud del concepto con fecha del 31 de enero de 2018 y radicación del 2 de febrero de 2018 en el que se eleva la consulta sobre la prohibición de Contratación Directa contemplada en el artículo 33 de la Ley 996 de 2005.  </t>
    </r>
  </si>
  <si>
    <r>
      <t xml:space="preserve">Reporte Jurídica: </t>
    </r>
    <r>
      <rPr>
        <sz val="9"/>
        <rFont val="Tahoma"/>
        <family val="2"/>
      </rPr>
      <t xml:space="preserve">Se propone  una redacción especial en el parágrafo del Cierre de Vigencia Fiscal, contenido en el Clausula Sexta- Forma de pago. 
</t>
    </r>
    <r>
      <rPr>
        <b/>
        <sz val="9"/>
        <rFont val="Tahoma"/>
        <family val="2"/>
      </rPr>
      <t xml:space="preserve">Análisis OCI: </t>
    </r>
    <r>
      <rPr>
        <sz val="9"/>
        <rFont val="Tahoma"/>
        <family val="2"/>
      </rPr>
      <t xml:space="preserve">Se verifica la redacción e inclusión del parágrafo de cierre de vigencia fiscal en el formato de minuta de contrato, sin embargo, es imperante verificar que se esté incluyendo en los contratos en los que aplique y que estén suscritos posterior a la inclusión del mismo. </t>
    </r>
  </si>
  <si>
    <r>
      <t xml:space="preserve">Reporte Jurídica: </t>
    </r>
    <r>
      <rPr>
        <sz val="9"/>
        <rFont val="Tahoma"/>
        <family val="2"/>
      </rPr>
      <t xml:space="preserve">El día 23 de febrero de 2018 se procedió a impartir instrucción por parte de la Coordinadora Jurídica respecto a la afiliación de la ARL como un requisito de ejecución. 
</t>
    </r>
    <r>
      <rPr>
        <b/>
        <sz val="9"/>
        <rFont val="Tahoma"/>
        <family val="2"/>
      </rPr>
      <t xml:space="preserve">
Análisis OCI: </t>
    </r>
    <r>
      <rPr>
        <sz val="9"/>
        <rFont val="Tahoma"/>
        <family val="2"/>
      </rPr>
      <t xml:space="preserve">Se evidencian correos electrónicos con fecha del 20 y 21 de febrero de 2018 en el que se solicita a la Coordinación Jurídica la remisión de la directriz vía correo electrónico en lo concerniente a la inclusión de la afiliación de la ARL como requisito de ejecución de los contratos que lo requieran, sin embargo, esta directriz no se remitió vía correo, sino que fue impartida en reunión del día 23 de febrero de 2018 con los abogados del área jurídica. </t>
    </r>
  </si>
  <si>
    <r>
      <rPr>
        <b/>
        <sz val="9"/>
        <rFont val="Tahoma"/>
        <family val="2"/>
      </rPr>
      <t xml:space="preserve">Reporte jurídica: </t>
    </r>
    <r>
      <rPr>
        <sz val="9"/>
        <rFont val="Tahoma"/>
        <family val="2"/>
      </rPr>
      <t xml:space="preserve">El día 14 de Junio de 2018, se sostuvo reunión con la Subdirección Administrativa con la finalidad de evaluar el acuerdo directo que se realizó dentro del contrato 691 de 2015. 
Así mismo, se genero un análisis jurídico donde se determinó si era posible que se diera el acuerdo directo. 
Posteriormente, la Subdirección Administrativa remitió el informe final para revisión del área jurídica, el cual fue devuelto a esta subdirección con los comentarios pertinentes al mismo, para proceder así a su liquidación. 
</t>
    </r>
    <r>
      <rPr>
        <b/>
        <sz val="9"/>
        <rFont val="Tahoma"/>
        <family val="2"/>
      </rPr>
      <t xml:space="preserve">Análisis OCI: </t>
    </r>
    <r>
      <rPr>
        <sz val="9"/>
        <rFont val="Tahoma"/>
        <family val="2"/>
      </rPr>
      <t xml:space="preserve">Se verifican las evidencias remitidas, en las que se da cuenta de la trazabilidad de la construcción del análisis jurídico que permita proceder a la liquidación del contrato No.691 de 2015. Sin embargo, a la fecha no se ha efectuado el Acta de liquidación el Contrato con el que se pueda dar cumplimiento a la acción. </t>
    </r>
  </si>
  <si>
    <r>
      <rPr>
        <b/>
        <sz val="9"/>
        <rFont val="Tahoma"/>
        <family val="2"/>
      </rPr>
      <t xml:space="preserve">Reporte Administrativa: </t>
    </r>
    <r>
      <rPr>
        <sz val="9"/>
        <rFont val="Tahoma"/>
        <family val="2"/>
      </rPr>
      <t xml:space="preserve">El área de sistemas ha adelantado sus actividades orientadas a la actualización tecnológica de equipos de computo, datacenter y software con base en los proyectos descritos y aprobados en el  PETIC para la vigencia 2018.
</t>
    </r>
    <r>
      <rPr>
        <b/>
        <sz val="9"/>
        <rFont val="Tahoma"/>
        <family val="2"/>
      </rPr>
      <t xml:space="preserve">Análisis OCI: </t>
    </r>
    <r>
      <rPr>
        <sz val="9"/>
        <rFont val="Tahoma"/>
        <family val="2"/>
      </rPr>
      <t xml:space="preserve">Se evidencia que dentro de las actividades programadas para 2018 en el PETIC se han adelantado los ítems de licenciamiento mediante contrato 251-2018 suscrito el 22 de enero de la presente vigencia y renovación tecnológica con el contrato 292-2018 suscrito el 24 de enero de 2018. Referente a la implementación de Datacenter ya se cuenta con los estudios previos del contrato y este se suscribirá en el mes de Agosto. </t>
    </r>
  </si>
  <si>
    <r>
      <rPr>
        <b/>
        <sz val="9"/>
        <rFont val="Tahoma"/>
        <family val="2"/>
      </rPr>
      <t xml:space="preserve">Reporte Jurídica: </t>
    </r>
    <r>
      <rPr>
        <sz val="9"/>
        <rFont val="Tahoma"/>
        <family val="2"/>
      </rPr>
      <t xml:space="preserve">Solicitud de concepto jurídico a la DIAN sobre el impuesto a las ventas en los contratos de prestación de servicios profesionales y de apoyo a la gestión.
</t>
    </r>
    <r>
      <rPr>
        <b/>
        <sz val="9"/>
        <rFont val="Tahoma"/>
        <family val="2"/>
      </rPr>
      <t xml:space="preserve">Análisis OCI: </t>
    </r>
    <r>
      <rPr>
        <sz val="9"/>
        <rFont val="Tahoma"/>
        <family val="2"/>
      </rPr>
      <t xml:space="preserve">Se evidencia solicitud de concepto con fecha del 29 de junio de 2018  y radicación en la DIAN el día 4 de julio de 2018, sin embargo, se encuentra pendiente la respuesta con el fin de verificar su aplicabilidad. </t>
    </r>
  </si>
  <si>
    <r>
      <t xml:space="preserve">Reporte Financiera: </t>
    </r>
    <r>
      <rPr>
        <sz val="9"/>
        <rFont val="Tahoma"/>
        <family val="2"/>
      </rPr>
      <t xml:space="preserve">Se detalla avance en la verificación de la información tributaria entre el Rut y rit, mediante el análisis de la actividad económica detallada en los documentos mencionados anteriormente y el objeto contractual vigente para los primeros pagos, y de esta manera realizar la retención de Ica correctamente.
</t>
    </r>
    <r>
      <rPr>
        <b/>
        <sz val="9"/>
        <rFont val="Tahoma"/>
        <family val="2"/>
      </rPr>
      <t xml:space="preserve">Análisis OCI: </t>
    </r>
    <r>
      <rPr>
        <sz val="9"/>
        <rFont val="Tahoma"/>
        <family val="2"/>
      </rPr>
      <t>Se evidencia documento con tabla de verificación de un muestreo aleatorio suministrado por la Subdirección Financiera en la que se efectúa la comparación tributaria por mes contemplando el Rut y la actividad relacionada en dicho documento en comparación con la registrada en el Rit, ubicada en la tabla de contratistas del Orpago para los primeros pagos a efectuar.</t>
    </r>
  </si>
  <si>
    <r>
      <rPr>
        <b/>
        <sz val="9"/>
        <rFont val="Tahoma"/>
        <family val="2"/>
      </rPr>
      <t xml:space="preserve">Reporte Financiera: </t>
    </r>
    <r>
      <rPr>
        <sz val="9"/>
        <rFont val="Tahoma"/>
        <family val="2"/>
      </rPr>
      <t xml:space="preserve">Se registra avance en concordancia con la acción, mediante el diligenciamiento y firma del modelo de carta relacionado con el artículo 1 de decreto 1070, modificado por el decreto 3032 de 2013, para los primeros pagos de cada contrato.
</t>
    </r>
    <r>
      <rPr>
        <b/>
        <sz val="9"/>
        <rFont val="Tahoma"/>
        <family val="2"/>
      </rPr>
      <t xml:space="preserve">Análisis OCI: </t>
    </r>
    <r>
      <rPr>
        <sz val="9"/>
        <rFont val="Tahoma"/>
        <family val="2"/>
      </rPr>
      <t xml:space="preserve">Se evidencian los correos remitidos en el mes de abril en los que se requiere la radicación de la carta en cumplimiento del artículo 1  del Decreto 3032 de 2013, así mismo se verifican (16) Órdenes de Pago remitidas por muestreo aleatorio por parte de la Subdirección Financiera en las que se evidencian las cartas estructuradas en cumplimiento del Decreto mencionado para el primer pago de la vigencia. </t>
    </r>
  </si>
  <si>
    <r>
      <t xml:space="preserve">Reporte Sistemas: </t>
    </r>
    <r>
      <rPr>
        <sz val="9"/>
        <rFont val="Tahoma"/>
        <family val="2"/>
      </rPr>
      <t xml:space="preserve">Se encuentra en proceso de construcción y posterior socialización con la subdirección administrativa el repositorio único de documentos de contratación donde repose la información de los procesos precontractuales, contractuales y de ejecución de personas naturales y jurídicas.
</t>
    </r>
    <r>
      <rPr>
        <b/>
        <sz val="9"/>
        <rFont val="Tahoma"/>
        <family val="2"/>
      </rPr>
      <t xml:space="preserve">Análisis OCI: </t>
    </r>
    <r>
      <rPr>
        <sz val="9"/>
        <rFont val="Tahoma"/>
        <family val="2"/>
      </rPr>
      <t>Se evidencia la construcción de las unidades de equipo que componen el repositorio que se viene estructurando desde el área de sistemas, este se compone a la fecha</t>
    </r>
    <r>
      <rPr>
        <sz val="9"/>
        <color rgb="FFFF0000"/>
        <rFont val="Tahoma"/>
        <family val="2"/>
      </rPr>
      <t xml:space="preserve"> </t>
    </r>
    <r>
      <rPr>
        <sz val="9"/>
        <rFont val="Tahoma"/>
        <family val="2"/>
      </rPr>
      <t xml:space="preserve">por cinco (5) carpetas: Gestión Documental, Recursos Humanos, Sistemas, Servicios Administrativos y Subdirección Administrativa en las cuales se vienen adjuntando los soportes de ejecución contractual.  </t>
    </r>
  </si>
  <si>
    <t>Informe Final Auditoría de Regularidad PAD 2018</t>
  </si>
  <si>
    <t xml:space="preserve">3.1.1.2.2.1 </t>
  </si>
  <si>
    <t xml:space="preserve">3.1.3.2.1 </t>
  </si>
  <si>
    <t xml:space="preserve">3.1.3.2.2 </t>
  </si>
  <si>
    <t xml:space="preserve">3.1.3.2.3 </t>
  </si>
  <si>
    <t xml:space="preserve">3.1.3.2.4 </t>
  </si>
  <si>
    <t xml:space="preserve">3.1.3.2.5 </t>
  </si>
  <si>
    <t xml:space="preserve">3.1.3.2.6 </t>
  </si>
  <si>
    <t>3.1.3.2.6</t>
  </si>
  <si>
    <t xml:space="preserve">3.1.3.2.7 </t>
  </si>
  <si>
    <t xml:space="preserve">3.1.3.3.1 </t>
  </si>
  <si>
    <t xml:space="preserve">3.1.3.3.2 </t>
  </si>
  <si>
    <t xml:space="preserve">3.1.3.3.3. </t>
  </si>
  <si>
    <t xml:space="preserve">3.1.3.3.4 </t>
  </si>
  <si>
    <t xml:space="preserve">3.1.3.3.5 </t>
  </si>
  <si>
    <t xml:space="preserve">3.1.3.3.6 </t>
  </si>
  <si>
    <t xml:space="preserve">3.1.3.3.7 </t>
  </si>
  <si>
    <t xml:space="preserve">3.1.3.3.8 </t>
  </si>
  <si>
    <t xml:space="preserve">3.1.3.3.9 </t>
  </si>
  <si>
    <t xml:space="preserve">3.1.3.3.10 </t>
  </si>
  <si>
    <t xml:space="preserve">3.1.3.3.11 </t>
  </si>
  <si>
    <t xml:space="preserve">3.1.3.3.12 </t>
  </si>
  <si>
    <t xml:space="preserve">3.1.3.3.13 </t>
  </si>
  <si>
    <t xml:space="preserve">3.1.3.3.14 </t>
  </si>
  <si>
    <t xml:space="preserve">3.1.3.3.15 </t>
  </si>
  <si>
    <t xml:space="preserve">3.1.3.3.16 </t>
  </si>
  <si>
    <t xml:space="preserve">3.1.3.3.17 </t>
  </si>
  <si>
    <t xml:space="preserve">3.1.4.1.1.1 </t>
  </si>
  <si>
    <t xml:space="preserve">3.1.4.2.2.1 </t>
  </si>
  <si>
    <t xml:space="preserve">3.2.1.1.1.3.1 </t>
  </si>
  <si>
    <t xml:space="preserve">3.2.1.1.1.3.2 </t>
  </si>
  <si>
    <t xml:space="preserve">3.2.1.1.1.3.3. </t>
  </si>
  <si>
    <t xml:space="preserve">3.2.1.2.1.1 </t>
  </si>
  <si>
    <t xml:space="preserve">3.2.1.2.1.2. </t>
  </si>
  <si>
    <t xml:space="preserve">3.2.1.2.1.3 </t>
  </si>
  <si>
    <t xml:space="preserve">3.2.1.2.1.4 </t>
  </si>
  <si>
    <t xml:space="preserve">3.3.1.1.1 </t>
  </si>
  <si>
    <t xml:space="preserve">3.3.1.2.1 </t>
  </si>
  <si>
    <t xml:space="preserve">3.3.1.3.2 </t>
  </si>
  <si>
    <t>3.3.1.4.1</t>
  </si>
  <si>
    <t>3.3.2.3.1</t>
  </si>
  <si>
    <t xml:space="preserve">3.3.3.3.2 </t>
  </si>
  <si>
    <t xml:space="preserve">3.3.3.5.1 </t>
  </si>
  <si>
    <t>4.1.1.1</t>
  </si>
  <si>
    <t xml:space="preserve">Deficiencia en el ejercicio de la supervisión en la contratación celebrada por Canal Capital.  </t>
  </si>
  <si>
    <t xml:space="preserve">Presunto incumplimiento  en el seguimiento de la acción contractual por parte de los supervisores, toda vez que no reposan en las carpetas contractuales informes parciales de supervisión y no se encuentra soporte material de las acciones reportadas por los Contratistas. </t>
  </si>
  <si>
    <t xml:space="preserve">Falta de claridad en los formatos para hacer seguimiento a los servicios fijos y adicionales de transporte
</t>
  </si>
  <si>
    <t>Presunto incumplimiento  en el seguimiento de la acción contractual por parte de los supervisores, toda vez que no reposan en las carpetas contractuales informes parciales y por posible inobservancia en lo pactado. (Obligaciones contractuales)</t>
  </si>
  <si>
    <t xml:space="preserve">Carencia de un  procedimiento que establezca la evaluación y criterios a tener en cuenta para la contratación de proyectos cuando la modalidad  sea la Iniciativa Particular </t>
  </si>
  <si>
    <t xml:space="preserve">Carencia de un  procedimiento que establezca la evaluación y criterios a tener en cuenta para la contratación de proyectos cuando la modalidad de sea la Iniciativa Particular </t>
  </si>
  <si>
    <t xml:space="preserve">Falta de Liquidación de contratos </t>
  </si>
  <si>
    <t xml:space="preserve">Falta de 
vinculación oportuna al Sistema General de Riesgos Laborales por parte del contratista </t>
  </si>
  <si>
    <t>Falencias relacionadas con la publicación de los documentos en la plataforma SECOP</t>
  </si>
  <si>
    <t xml:space="preserve">Inadecuada supervisión de los contratos </t>
  </si>
  <si>
    <t xml:space="preserve">Falta de determinación de fechas e identificación de personas que elaboraron documentos precontractuales </t>
  </si>
  <si>
    <t xml:space="preserve">Diferencias entre el objeto establecido en el Certificado de Disponibilidad Presupuestal, el Registro Presupuestal y el objeto en la Minuta contractual  </t>
  </si>
  <si>
    <t xml:space="preserve">Diferencias entre el objeto establecido en el Certificado de Disponibilidad Presupuestal, el Registro Presupuestal y el objeto en la Minuta contractual </t>
  </si>
  <si>
    <t xml:space="preserve">Debilidad en conocimiento sobre los datos tributarios </t>
  </si>
  <si>
    <t>Se encontró por parte de la Contraloría que se facturó un mayor valor de IVA en la adición al contrato 1139 de 2017, en cuanto al montaje y desmontaje.</t>
  </si>
  <si>
    <t>Se encontró por parte de la contraloría que se facturó un mayor valor de IVA en la adición al contrato 1139 de 2017, en cuanto al montaje y desmontaje.</t>
  </si>
  <si>
    <t>Falta de evidencia de la ejecución contractual</t>
  </si>
  <si>
    <t>Se evidenció por parte de la contraloría que no se contaba con un registro exacto de las personas que trabajaron como operadores logísticos dentro del contrato.</t>
  </si>
  <si>
    <t>Se evidenció por parte de la Contraloría que no se cumplió con la fecha de entrega establecida en el contrato de los 13.000 kits de seguridad; no obstante el requerimiento fue cumplido a satisfacción.</t>
  </si>
  <si>
    <t>Imprecisión en el señalamiento de los factores de selección de los Contratistas</t>
  </si>
  <si>
    <t>Falta de detalle a nivel presupuestal que permita identificar de manera inmediata las diferentes fuentes de ingreso por servicios prestados de conformidad con los estatutos de Canal Capital.</t>
  </si>
  <si>
    <t xml:space="preserve">Desconocimiento de la normatividad contractual y del Objeto Social del Canal  </t>
  </si>
  <si>
    <t>Se evidenció por parte de la contraloría debilidades en los registros de soporte de los contratos realizados; específicamente dentro de la ejecución de los eventos con sintonizar medios (contrato 1450 de 2017).</t>
  </si>
  <si>
    <t>Incumplimiento a las obligaciones contractuales y falta de seguimiento por parte de los supervisores</t>
  </si>
  <si>
    <t>Se evidenció por parte de la contraloría que no se aplicó la cláusula penal del contrato con la revista semana por el incumplimiento en la fecha de publicación; no obstante se aclara que se dio cumplimiento satisfactorio al objeto contratado.</t>
  </si>
  <si>
    <t>Se evidenció por parte de la contraloría debilidades en los registros de soporte de los contratos realizados; específicamente dentro de la ejecución del contrato con Corferias para la realización del evento "Expopet" (Contrato 1710 de 2017).</t>
  </si>
  <si>
    <t>Se evidenció por parte de la contraloría debilidades en los registros de soporte de los contratos realizados; específicamente dentro de la ejecución del contrato con Colombia Gourmet para el evento "envejecer felices" (contrato 1842 de 2017).</t>
  </si>
  <si>
    <t>Inobservancia normativa para la elaboración de estudios previos</t>
  </si>
  <si>
    <t xml:space="preserve">Configuración de Hechos Cumplidos </t>
  </si>
  <si>
    <t>Se evidenció por parte de la contraloría ejecución de actividades previas a la suscripción del contrato, específicamente sobre el contrato con Jaime Dussan para operación, logística, montaje y desmontaje de Festivales al parque (contrato 1505 de 2017)</t>
  </si>
  <si>
    <t>Baja ejecución del presupuesto de ingresos corrientes derivados de la venta de servicios de Canal Capital.</t>
  </si>
  <si>
    <t xml:space="preserve">Debido a que cuando se actualizó el POAI no se hizo lo mismo con la ficha EBI, quedando una diferencia en los valores entre el POAI y la ficha EBI.
Lo anterior hizo que los valores en las metas de los proyectos de inversión en las fichas EBI quedaran diferentes a lo aprobado en el presupuesto.
</t>
  </si>
  <si>
    <t>Teniendo en cuenta que los ingresos percibidos por el canal no fueron suficientes y que esta es la fuente de financiación de la meta, no fue posible su ejecución.</t>
  </si>
  <si>
    <t>Debido a que el profesional de seguridad de la información no se reemplazó de manera inmediata por retrasos en la contratación, la ejecución de la meta en recursos no se cumplió, pero si el avance de la misma.</t>
  </si>
  <si>
    <t>Para la vigencia 2017 no se realizó la contratación de la consultoría planeada para la elaboración de la plataforma estratégica, puesto que los proponentes no tenían el suficiente conocimiento en el tema “el futuro de la televisión en Colombia y el mundo”, lo cual se refleja en la baja ejecución de la meta.</t>
  </si>
  <si>
    <t>En la vigencia 2017 se proyectó la adquisición de un software para manejo y consulta del archivo central, pero debido a la falta de recursos este software no se pudo adquirir, el avance en la meta se continuó de manera normal alcanzando un buen nivel pero en ejecución el nivel es bajo por no haberse adquirido el software.</t>
  </si>
  <si>
    <t>Procesos  por fuera de los tiempos para lograr una recuperación de cartera</t>
  </si>
  <si>
    <t>Diferencias al cierre de la vigencia fiscal con las entidades con las cuales se manejan operaciones recíprocas.</t>
  </si>
  <si>
    <t>Parametrización y adecuación de la herramienta de servicios administrativos para que permitir hacer ajustes.</t>
  </si>
  <si>
    <t>Fallas en la administración del sistema kardex de inventarios.</t>
  </si>
  <si>
    <t xml:space="preserve">Falta de gestión para la liquidación de contratos </t>
  </si>
  <si>
    <t>Diferencias al cierre de la vigencia fiscal con las entidades con las cuales se manejan operaciones reciprocas.</t>
  </si>
  <si>
    <t>Deficiencia en explicaciones en las notas y revelaciones de los Estados Financieros que indiquen la razón de los saldos existentes en la cuenta de Subvenciones por pagar</t>
  </si>
  <si>
    <t>No se realizó el proceso de alertar a los supervisores de contratos financiados con recursos de la ANTV sobre la fecha de vencimiento de los mismos, teniendo en cuenta los plazos establecidos y el trámite de solicitar a los contratistas el informe de supervisión y el paz y salvo antes del cierre fiscal, dejando como consecuencia cuentas por pagar que deben reconocerse en la siguiente vigencia.</t>
  </si>
  <si>
    <t>Configuración de Hechos Cumplidos y Falta de Requisitos legales para contratar</t>
  </si>
  <si>
    <t xml:space="preserve">Efectuar una campaña de concientización sobre la actividad de supervisión de los contratos: La Coordinación Jurídica solicitará la elaboración de un microvideo donde se describirá a los funcionarios y apoyos de la supervisión el paso a paso del ejercicio de la función de supervisión y se realizarán ejemplos audiovisuales .  </t>
  </si>
  <si>
    <t xml:space="preserve">Capacitar a los funcionarios y colaboradores de la Entidad que ejercen la actividad de supervisión y de apoyo a la misma, describiéndoles las actividades que la Ley, el Manual de Contratación, Supervisión e Interventoría establecen. En esta actividad se resolverán también preguntas que tengan los supervisores sobre la ejecución contractual  </t>
  </si>
  <si>
    <t xml:space="preserve">Actualizar Manual de Producción en el que se especifiquen las funciones y actividades que corresponden a la producción audiovisual, producción BTL y producción digital. </t>
  </si>
  <si>
    <t>Remitir mediante memorando a la coordinación jurídica los soportes de ejecución del contrato 534-2016 para que puedan ser incluidos en el expediente contractual.</t>
  </si>
  <si>
    <t>Modificar el formato de Informe de Supervisión para efectos de incluir dentro del formato descripción de los informes parciales de ejecución con los que se realizaron los pagos en desarrollo de esa ejecución e incluir también la descripción de los anexos en donde se evidencie los productos  o las actividades realizadas por cada Contratista.</t>
  </si>
  <si>
    <t xml:space="preserve">Socializar el formato de Informe de Supervisión final a los supervisores a las personas que apoyan la supervisión a través de comunicaciones electrónicas, mediante una campaña que lleve consigo un instructivo y avisos en la forma de utilizar el formato.  </t>
  </si>
  <si>
    <t xml:space="preserve">Realizar Taller sobre cómo efectuar seguimiento por parte de los supervisores  a las actividades ejecutadas por los Contratistas de manera periódica y cómo presentar los informes parciales y finales de supervisión dejando las evidencias de la ejecución contractual. </t>
  </si>
  <si>
    <t>La coordinación de producción, área que supervisa el contrato de transporte, implementará un formato para el seguimiento, control y revisión de los servicios fijos, ocasionales y adicionales que preste la empresa de transporte con la que se esté ejecutando el contrato</t>
  </si>
  <si>
    <t>Revisión del proceso de producción y en caso de ser necesario adelantar su respectivo ajuste.</t>
  </si>
  <si>
    <t xml:space="preserve">Modificar el formato de Informe de Supervisión para efectos de incluir dentro del formato descripción de los informes parciales de ejecución con los que se realizaron los pagos en desarrollo de esa ejecución e incluir también la descripción de los anexos en donde se evidencie los productos  o las actividades realizadas por cada Contratista conforme a las obligaciones pactadas. </t>
  </si>
  <si>
    <t xml:space="preserve">Socializar el formato de Informe de Supervisión final a los supervisores y a las personas que apoyan la supervisión a través de comunicaciones electrónicas, mediante una campaña que lleve consigo un instructivo y avisos en la forma de utilizar el formato.  </t>
  </si>
  <si>
    <t>Capacitar a los funcionarios y colabores de la Entidad que ejercen la actividad de supervisión y de apoyo a la misma, describiéndole las actividades que la Ley, el Manual de Contratación, Supervisión e Interventoría establecen. En esta actividad se resolverán también preguntas que tengan los supervisores sobre la ejecución contractual  así mismo, se señalaran la necesidad de cada supervisor de capacitarse e informarse acerca de los temas relacionados con esta función.</t>
  </si>
  <si>
    <t xml:space="preserve">Elaborar un procedimiento que establezca  los criterios de escogencia de los proyectos audiovisuales recibidos en Canal Capital como Iniciativa Particular </t>
  </si>
  <si>
    <t xml:space="preserve">Socializar el procedimiento que establece los criterios de escogencia de los proyectos audiovisuales recibidos en Canal Capital como Iniciativa Particular </t>
  </si>
  <si>
    <t>En el Manual de Producción se establecerán los criterios de selección de proyectos externos que se presenten al Canal y que cumplan con la misionalidad de la entidad</t>
  </si>
  <si>
    <t xml:space="preserve">Realizar un informe sobre los contratos suscritos durante las vigencias 2016 y 2017, cuyo clausulado incluya la liquidación de los contratos para efectos de establecer en cuáles procede o no la liquidación. </t>
  </si>
  <si>
    <t>Proceder a la elaboración de las actas de liquidación correspondientes a las vigencias 2016-2017</t>
  </si>
  <si>
    <t xml:space="preserve">Realizar mediante una política e incluir en el manual de contratación las directrices donde se identificará en cuáles contratos procederá la liquidación y en cuáles no. </t>
  </si>
  <si>
    <t xml:space="preserve">Realizar mediante una política  e incluir en el manual de contratación las directrices donde se identificará en cuáles contratos procederá la liquidación y en cuáles no. </t>
  </si>
  <si>
    <t>Capacitar a los funcionarios y colaboradores de la Entidad de la necesidad de estar afiliados al Sistema General de Riesgos Laborales previo al inicio de la ejecución contractual.</t>
  </si>
  <si>
    <t xml:space="preserve">Incluir dentro del Manual de Contratación, supervisión e interventoría como requisito de ejecución (obligatorio) para los contratos de prestación de servicios de personas naturales, la obligación de estar afiliados a la ARL previo al inicio de la ejecución de las actividades contractuales </t>
  </si>
  <si>
    <t>Realizar capacitación al personal encargado de la publicación en el SECOP de los documentos derivados del ejercicio de la actividad contractual</t>
  </si>
  <si>
    <t>Entregar el listado de documentos que se deben publicar conforme a la normatividad vigente</t>
  </si>
  <si>
    <t xml:space="preserve">Realizar la verificación de manera mensual que se publiquen todos los documentos derivados de la actividad contractual y que tales publicaciones se realicen dentro del término legal </t>
  </si>
  <si>
    <t xml:space="preserve">Capacitar a los funcionarios y colaboradores de la Entidad que ejercen la actividad de supervisión y de apoyo a la misma, describiéndole las actividades que la Ley, el Manual de Contratación, Supervisión e Interventoría establecen. En esta actividad se resolverán también preguntas que tengan los supervisores sobre la ejecución contractual  </t>
  </si>
  <si>
    <t xml:space="preserve">Proyectar circular para firma del Ordenador del Gasto delegado para la contratación en la que se establezca la necesidad de que las dependencias que requieran la realización de trámites contractuales se ajusten a los formatos diseñados para establecer la fecha en que se adelanta la planeación de la contratación; así mismo, se identifique claramente las personas que se involucran en la elaboración de los documentos precontractuales. </t>
  </si>
  <si>
    <t>Adelantar reunión con la Subdirección Financiera para efectos de establecer los parámetros a tener en cuenta por las dependencias interesadas en la Contratación para efectos de determinar cómo plantear los objetos contractuales, de tal forma que sea el mismo en todos los documentos financieros y jurídicos.</t>
  </si>
  <si>
    <t>Proyectar Circular en dónde se establezcan los parámetros que deben cumplir los objetos contractuales para la solicitud del CDP, Registro Presupuestal y Minuta Contractual</t>
  </si>
  <si>
    <t>Realizar  charlas sobres temas tributarios  de conformidad con la normatividad  vigente</t>
  </si>
  <si>
    <t>Solicitar al contratista la devolución del mayor valor pagado, por concepto de IVA.</t>
  </si>
  <si>
    <t>Incluir en el procedimiento de nuevos negocios puntos de control, relacionados con la revisión de los valores de IVA pagados por los servicios de los contratistas.</t>
  </si>
  <si>
    <t>Capacitar a los funcionarios y colaboradores de la Entidad que ejercen la actividad de supervisión y de apoyo a la misma, describiéndoles las actividades que la Ley, el Manual de Contratación, Supervisión e Interventoría establecen. En esta actividad se resolverán también preguntas que tengan los supervisores sobre la ejecución contractual</t>
  </si>
  <si>
    <t>Implementar un documento de control (formato), en el cual la entidad pueda evidenciar el número total de personal contratado en la realización de actividades donde se involucre equipo logístico y otros donde aplique.</t>
  </si>
  <si>
    <t>Incluir en el procedimiento de nuevos negocios un punto de control, en el que se establezca que en los contratos de suministro se definirán fechas límite de entrega sólo en los casos en que ésta afecte la ejecución exitosa del contrato.</t>
  </si>
  <si>
    <t>Proyectar Circular precisando los factores de selección atendiendo cada modalidad de contrato conforme a lo dispuesto en el Manual de Contratación</t>
  </si>
  <si>
    <t xml:space="preserve">Efectuar conversatorio con cada una de las áreas del  Canal (Administrativa, Operativa y Gerencia) explicándoles cuáles pueden ser los factores de selección dependiendo de cada una de las modalidades señaladas en el Manual de Contratación. </t>
  </si>
  <si>
    <t>Incluir en el manual de contratación como factor  escogencia de manera obligatoria para las personas jurídicas, la experiencia, la cual debe ser demostrable mediante certificaciones por proyectos o por años, de objetos similares a lo que se pretende contratar .</t>
  </si>
  <si>
    <t xml:space="preserve">Efectuar conversatorio con cada una de las áreas del Canal (Administrativa, Operativa y Gerencia) explicándoles cuáles pueden ser los factores de selección dependiendo de cada una de las modalidades señaladas en el Manual de Contratación. </t>
  </si>
  <si>
    <t xml:space="preserve">Capacitar a los funcionarios y colaboradores de la Entidad que ejercen la actividad de supervisión y de apoyo a la misma, describiéndoles las actividades que la Ley, el Manual de Contratación, Supervisión e Interventoría establecen. En esta actividad se resolverán también preguntas que tengan los supervisores sobre la ejecución contractual.  </t>
  </si>
  <si>
    <t>Socializar el formato de Informe de Supervisión final a los supervisores y a las personas que apoyan la supervisión a través de comunicaciones electrónicas.</t>
  </si>
  <si>
    <t xml:space="preserve">Posterior a la promulgación del nuevo Manual de Contratación realizar una modificación al formato de Estudios previos donde se defina las necesidades de contratación conforme a las preguntas de ¿Para qué necesito contratar? ¿Cómo voy a contar? y ¿Con quién debo contratar?. </t>
  </si>
  <si>
    <t>Solicitar a la Secretaría Distrital de Hacienda, apertura de los rubros presupuestales de ingresos y gastos, para identificar cada servicios prestado por Canal Capital.</t>
  </si>
  <si>
    <t xml:space="preserve">Efectuar una Campaña al interior de la Entidad, con la finalidad de hacer conocer a todos los colaboradores la naturaleza jurídica de la Entidad (Empresa Comercial e Industrial del Estado dentro de un mercado en competencia). La campaña se enfocará en hacer conocer a través de medios electrónicos, la naturaleza jurídica de la Entidad, el Objeto Social, los órganos de administración de la Entidad; a que se puede obligar Canal Capital quién puede contratar los servicios de Canal Capital  </t>
  </si>
  <si>
    <t>Proyectar circular conjunta con la Secretaría General en dónde se expongan las razones normativas y económicas de la realización de las actividades sociales por parte de Canal Capital.</t>
  </si>
  <si>
    <t>Adelantar una reinducción a los funcionarios y Contratistas del Canal teniendo en cuenta las nuevas perspectivas del Canal.</t>
  </si>
  <si>
    <t>Actualizar en el formato de control del proceso, la revisión a los registros del evento, garantizando:
- Listados de asistencia claramente diligenciados.
- Soportes fotográficos con fechas.
- Informes parciales y finales con fechas, sobre la debida ejecución.
- Actas de entrega y recibo a satisfacción debidamente firmados.
- Demás registros que den soporte de la ejecución.</t>
  </si>
  <si>
    <t>Actualizar los puntos de control dentro del procedimiento de nuevos negocios, para el debido control de los soportes a la ejecución.</t>
  </si>
  <si>
    <t xml:space="preserve">Capacitar a los funcionarios y colaboradores de la Entidad que ejercen la actividad de supervisión y de apoyo a la misma, describiéndoles las actividades que la Ley, el Manual de Contratación, Supervisión e Interventoría establecen, haciendo énfasis en las eventuales sanciones para el contratista cuando incurre en un incumplimiento a sus obligaciones contractuales y como la Entidad puede aplicar las multas o cláusula penal pecuniaria a las que haya lugar. </t>
  </si>
  <si>
    <t>Capacitar a los funcionarios y colaboradores de la Entidad que ejercen la actividad de supervisión y de apoyo a la misma, sobre las responsabilidades disciplinarias, penales y fiscales en caso de no efectuar un adecuado seguimiento a las actividades adelantadas por los Contratistas</t>
  </si>
  <si>
    <t>Incluir en el procedimiento de nuevos negocios un punto de control, en el que se establezca que en los contratos de publicaciones se definan fechas límite de publicación sólo en los casos en que éstas afecten la ejecución exitosa del contrato.</t>
  </si>
  <si>
    <t>Capacitar a los funcionarios y colaboradores de la Entidad que ejercen la actividad de supervisión y de apoyo a la misma, describiéndole las actividades que la Ley, el Manual de Contratación, Supervisión e Interventoría establecen. En esta actividad se resolverán también preguntas que tengan los supervisores sobre la ejecución contractual</t>
  </si>
  <si>
    <t>1. Actualizar en el formato de control del proceso, la revisión a los registros del evento, garantizando:
- Listados de asistencia claramente diligenciados.
- Soportes fotográficos con fechas.
- Informes parciales y finales con fechas, sobre la debida ejecución.
- Actas de entrega y recibo a satisfacción debidamente firmados.
- Demás registros que den soporte de la ejecución.</t>
  </si>
  <si>
    <t>Actualizar los puntos de control dentro del procedimiento, para el debido control de los soportes a la ejecución.</t>
  </si>
  <si>
    <t xml:space="preserve">Capacitar a los funcionarios y colaboradores de la Entidad que ejercen la actividad de supervisión y de apoyo a la misma, sobre el principio de Planeación de la actividad contractual. </t>
  </si>
  <si>
    <t xml:space="preserve">Capacitar a los funcionarios y colaboradores de la Entidad que ejercen la actividad de supervisión y de apoyo a la misma, sobre la posible configuración de hechos cumplidos en la actividad contractual y los riesgos que implican. </t>
  </si>
  <si>
    <t>Actualizar el procedimiento de nuevos negocios, con la inclusión de puntos de control sobre la verificación de las actividades de los informes de los contratistas y/o proveedores.</t>
  </si>
  <si>
    <t>Establecer  las  estrategias comerciales para el cumplimiento de las partidas apropiadas en ingresos corrientes en el presupuesto de cada vigencia fiscal.</t>
  </si>
  <si>
    <t>Generar informes periódicos que permitan evidenciar la ejecución del presupuesto de ingresos.</t>
  </si>
  <si>
    <t xml:space="preserve">Realizar revisiones trimestrales de la información presupuestal contenida en las fichas EBI-D frente al presupuesto de inversión aprobado con el fin de verificar cambios o ajustes a realizar. </t>
  </si>
  <si>
    <t xml:space="preserve">Ajustar las fichas EBI-D en caso de detectar inconsistencias </t>
  </si>
  <si>
    <t>Hacer revisión con el gerente del proyecto 79 referentes a la ejecución de la meta 1 y las modificaciones correspondientes a que haya lugar, cuando se requieran o cuando se presenten modificaciones al plan de inversiones en infraestructura.</t>
  </si>
  <si>
    <t xml:space="preserve">Gestionar con las partes interesadas las modificaciones  correspondientes a la meta para la vigencia. </t>
  </si>
  <si>
    <t xml:space="preserve">Hacer mesas de trabajo con el gerente del proyecto 85 referentes a la ejecución de la meta 2 y las modificaciones correspondientes a que haya lugar. </t>
  </si>
  <si>
    <t xml:space="preserve">Hacer mesas de trabajo con el gerente del proyecto 80 referentes a la ejecución de la meta 8 y las modificaciones correspondientes a que haya lugar. </t>
  </si>
  <si>
    <t xml:space="preserve">Hacer mesas de trabajo con el responsable del Subsistema de Gestión de Calidad, referentes a la ejecución de la meta 3 y las modificaciones correspondientes a que haya lugar. </t>
  </si>
  <si>
    <t xml:space="preserve">Hacer mesas de trabajo con el gerente del proyecto 80 referentes a la ejecución de la meta 4 y las modificaciones correspondientes a que haya lugar. </t>
  </si>
  <si>
    <t xml:space="preserve">Hacer mesas de trabajo con el gerente del proyecto 85 referentes a la ejecución de la meta 1 y las modificaciones correspondientes a que haya lugar. </t>
  </si>
  <si>
    <t>Realizar un reglamento  de recaudo de cartera que contemple las instancias del cobro (administrativo, persuasivo y coactivo).</t>
  </si>
  <si>
    <t>Generar circularización de información con un modelo proforma de correo  electrónico de conciliación, que permita llevar la trazabilidad de las gestiones realizadas en las cuentas reportadas como recíprocas.</t>
  </si>
  <si>
    <t xml:space="preserve">Solicitar el soporte del ajuste de las diferencias por el área de servicios administrativos , para soportar la conciliación
</t>
  </si>
  <si>
    <t>Solicitar al proveedor del sistema kardex la implementación de parámetros que permitan tener perfiles de administración con el fin de mitigar estos inconvenientes.</t>
  </si>
  <si>
    <t>Realizar el seguimiento de la gestión realizada por el área jurídica y operativa sobre la liquidación del contrato para poder efectuar en los estados financieros la legalización correspondiente.</t>
  </si>
  <si>
    <t>Realizar seguimiento a la cuenta 2402 - Subvenciones por pagar en concordancia a los cierres mensuales , con el propósito de verificar y legalizar los recursos de acuerdo a los actos administrativos, detallando la explicación pertinente en las Notas y/o Revelaciones de los Estados Financieros.</t>
  </si>
  <si>
    <t>Los contratos financiados con recursos de ANTV tendrán como fecha de finalización entre el 15 y el 28 de diciembre, teniendo en cuenta la necesidad el servicio .</t>
  </si>
  <si>
    <t>Para los pagos se presentarán alertas por parte de los supervisores con el fin de agilizarlos, haciendo énfasis en el último con el fin de no dejar cuentas por pagar.</t>
  </si>
  <si>
    <t>Los contratistas que no generen cobro finalizando el año, se les notificará por correo electrónico, en caso de no realizar el trámite, se le notificará por oficio.</t>
  </si>
  <si>
    <t xml:space="preserve">Proyectar Circular con la finalidad de indicar cuáles son los documentos y las actividades previas a la elaboración de los contratos, suscripción e inicio de ejecución de los mismos. </t>
  </si>
  <si>
    <t>No. De actividades cumplidas /  No. De actividades programadas  1/1</t>
  </si>
  <si>
    <t>No. De actividades cumplidas /  No. De actividades programadas  2/2</t>
  </si>
  <si>
    <t>Manual de Producción / 1</t>
  </si>
  <si>
    <t>(Número de actividades realizadas/Número de actividades formuladas)</t>
  </si>
  <si>
    <t>Formato adoptado/1</t>
  </si>
  <si>
    <t>Revisión del Proceso / 1</t>
  </si>
  <si>
    <t>No. De actividades cumplidas /  No. De actividades programadas  3/3</t>
  </si>
  <si>
    <t>Charlas ejecutas/2 charlas programadas</t>
  </si>
  <si>
    <t xml:space="preserve">Solicitud / 1 </t>
  </si>
  <si>
    <t>Procedimiento actualizado.</t>
  </si>
  <si>
    <t>1. Un documento de control (formato).</t>
  </si>
  <si>
    <t>1. Procedimiento actualizado.</t>
  </si>
  <si>
    <t xml:space="preserve">No. De actividades cumplidas /  No. De actividades programadas </t>
  </si>
  <si>
    <t>No. De actividades cumplidas /  No. De actividades programadas  5/5</t>
  </si>
  <si>
    <t>comunicación enviada SDH / 1</t>
  </si>
  <si>
    <t>1. Formato actualizado.</t>
  </si>
  <si>
    <t>Actualización de procedimiento / 1</t>
  </si>
  <si>
    <t>Procedimiento actualizado / 1</t>
  </si>
  <si>
    <t>Formato actualizado. / 1</t>
  </si>
  <si>
    <t>Actualización de procedimiento 1 1</t>
  </si>
  <si>
    <t>Documento de estrategias comerciales aprobado y socializado/  documento proyectado</t>
  </si>
  <si>
    <t>Informes enviados/11 informes realizados</t>
  </si>
  <si>
    <t>Revisiones realizadas en el año / 4</t>
  </si>
  <si>
    <t xml:space="preserve">Ajustes a las fichas EBI-D / Ajustes requeridos en la Fichas EBI-D. </t>
  </si>
  <si>
    <t>Reuniones de trabajo realizadas en el año / 2</t>
  </si>
  <si>
    <t>Modificaciones a las metas / Modificaciones Requeridas</t>
  </si>
  <si>
    <t>Mesas de trabajo realizadas en el año / 4</t>
  </si>
  <si>
    <t>4 mesas de trabajo realizadas en el año / 4</t>
  </si>
  <si>
    <t xml:space="preserve">Modificaciones a las metas en caso de ser requerido  </t>
  </si>
  <si>
    <t>Reglamento aprobado/ Reglamento proyectado</t>
  </si>
  <si>
    <t>Proforma Correo electrónico ejecutada / 1</t>
  </si>
  <si>
    <t>Soporte de ajuste /  solicitud de soporte</t>
  </si>
  <si>
    <t xml:space="preserve">Número de actividades ejecutadas / Número de actividades planeadas </t>
  </si>
  <si>
    <t>liquidación emitida del contrato/ acta de liquidación solicitada</t>
  </si>
  <si>
    <t>Numero de operaciones reportadas/ Numero de correos enviados con respuesta satisfactoria</t>
  </si>
  <si>
    <t>N° total de verificaciones/ Estados Financieros Emitidos (11)</t>
  </si>
  <si>
    <t>No. Contratos con fecha de finalización entre el 15 y 28 de diciembre / No. Contratos financiados con recursos de ANTV</t>
  </si>
  <si>
    <t xml:space="preserve">Notificaciones realizadas a los contratistas que no han generado el último cobro </t>
  </si>
  <si>
    <t>Comunicaciones remitidas a Contratistas (ANTV) / Contratistas que no generen cobro finalizando el año</t>
  </si>
  <si>
    <t>Una campaña de concientización sobre la función del supervisor</t>
  </si>
  <si>
    <t xml:space="preserve">Dos Capacitaciones al personal que ejerce la actividad de supervisión </t>
  </si>
  <si>
    <t>Manual de Producción</t>
  </si>
  <si>
    <t>Informes de ejecución</t>
  </si>
  <si>
    <t>Modificar formato de Informe Final de Supervisión</t>
  </si>
  <si>
    <t>Socialización del formato.</t>
  </si>
  <si>
    <t>Realización de un Taller</t>
  </si>
  <si>
    <t>Formato supervisión de transporte Servicios fijos, ocasionales y adicionales</t>
  </si>
  <si>
    <t>Revisión del Proceso</t>
  </si>
  <si>
    <t xml:space="preserve">Elaboración de procedimiento </t>
  </si>
  <si>
    <t>Socialización del procedimiento</t>
  </si>
  <si>
    <t>Realizar un informe</t>
  </si>
  <si>
    <t>Elaborar liquidaciones contractuales</t>
  </si>
  <si>
    <t xml:space="preserve">Realizar política para identificar en que contratos es procedente la liquidación </t>
  </si>
  <si>
    <t>Capacitación a los supervisores y a los contratistas respecto del Sistema de Riesgos Laborales</t>
  </si>
  <si>
    <t>Incluir política sobre ARL en el Manual de Contratación</t>
  </si>
  <si>
    <t>Capacitación al personal encargado de publicar en SECOP</t>
  </si>
  <si>
    <t>Entregar el listado de documentos a publicar en SECOP</t>
  </si>
  <si>
    <t>Verificación mensual de las publicaciones efectuadas en SECOP</t>
  </si>
  <si>
    <t xml:space="preserve">Circular  identificación sujetos y fechas durante el trámite precontractual </t>
  </si>
  <si>
    <t>Reunión para establecer lineamientos de los objetos contractuales</t>
  </si>
  <si>
    <t xml:space="preserve">Proyectar Circular </t>
  </si>
  <si>
    <t>Charlas informativas en materia tributaria</t>
  </si>
  <si>
    <t>1. Devolución de recursos.</t>
  </si>
  <si>
    <t>Actualización de procedimiento.</t>
  </si>
  <si>
    <t>Un documento de control (formato).</t>
  </si>
  <si>
    <t>Proyectar Circular recordando factores de selección</t>
  </si>
  <si>
    <t xml:space="preserve">Efectuar conversatorio </t>
  </si>
  <si>
    <t>Incluir como factor de escogencia para las personas jurídicas, la experiencia</t>
  </si>
  <si>
    <t>Modificar formato de Estudios previos</t>
  </si>
  <si>
    <t>Apertura rubros presupuestales</t>
  </si>
  <si>
    <t>Realización de Campaña sobre conocimiento de la Entidad</t>
  </si>
  <si>
    <t>Reinducción</t>
  </si>
  <si>
    <t>Formato actualizado.</t>
  </si>
  <si>
    <t>Capacitación al personal de la Entidad sobre imposición de sanciones contractuales</t>
  </si>
  <si>
    <t>Capacitación al personal de la Entidad sobre imposición de sanciones por falta a sus deberes.</t>
  </si>
  <si>
    <t>Capacitación al personal de la Entidad sobre el Principio de Planeación contractual.</t>
  </si>
  <si>
    <t>Capacitación al personal de la Entidad sobre configuración de Hechos Cumplidos</t>
  </si>
  <si>
    <t>Procedimiento actualizado</t>
  </si>
  <si>
    <t>Documento con estrategias comerciales</t>
  </si>
  <si>
    <t>Informes de ejecución de ingresos</t>
  </si>
  <si>
    <t xml:space="preserve">Revisión fichas EBI-D vs presupuesto de inversión. </t>
  </si>
  <si>
    <t xml:space="preserve">Revisiones a la ejecución de proyectos y sus modificaciones correspondientes. </t>
  </si>
  <si>
    <t>Reglamento interno de cartera</t>
  </si>
  <si>
    <t>Conciliación de operaciones recíprocas</t>
  </si>
  <si>
    <t>Documento de ajuste</t>
  </si>
  <si>
    <t>Administración Sistema Kardex</t>
  </si>
  <si>
    <t>Liquidación de contratos en los términos correspondientes</t>
  </si>
  <si>
    <t>Revelación de la cuenta de subvenciones por pagar</t>
  </si>
  <si>
    <t>Control a los pagos de los contratos suscritos con Recursos ANTV</t>
  </si>
  <si>
    <t>Dirección Operativa
Nuevos Negocios
Digital</t>
  </si>
  <si>
    <t>Nuevos Negocios</t>
  </si>
  <si>
    <t>Subdirección Financiera - Profesional de Presupuesto</t>
  </si>
  <si>
    <t xml:space="preserve">Coordinación Jurídica
Secretaria General </t>
  </si>
  <si>
    <t>Subdirección Administrativa - 
Talento Humano</t>
  </si>
  <si>
    <t xml:space="preserve">Coordinador Jurídico
Secretario General </t>
  </si>
  <si>
    <t>Profesional de Ventas y Mercadeo
Dirección Operativa
Nuevos Negocios</t>
  </si>
  <si>
    <t>Subdirección Financiera - Facturación y cartera
Secretaria General</t>
  </si>
  <si>
    <t>Coordinación Jurídica
Subdirección Financiera - Contabilidad</t>
  </si>
  <si>
    <t>Coordinadora de Producción</t>
  </si>
  <si>
    <t>Coordinadora Técnica</t>
  </si>
  <si>
    <t>Coordinadora de Producción
Coordinadora General Nuevos Negocios
Coordinadora de Prensa y Comunicaciones</t>
  </si>
  <si>
    <t>Subdirectora Financiera
Profesional Universitario de Contabilidad</t>
  </si>
  <si>
    <t>Coordinadora General Nuevos Negocios</t>
  </si>
  <si>
    <t>Subdirectora Financiera
Profesional Universitario de Presupuesto</t>
  </si>
  <si>
    <t>Subdirector Administrativo
Profesional Universitario de Recursos Humanos</t>
  </si>
  <si>
    <t>Profesional de Ventas y Mercadeo
Directora Operativa
Coordinadora General Nuevos Negocios</t>
  </si>
  <si>
    <t>Subdirectora Financiera
Secretario General</t>
  </si>
  <si>
    <t>Coordinadora Jurídica
Subdirectora Financiera
Profesional Universitario de Contabilidad</t>
  </si>
  <si>
    <t>Hallazgo administrativo, por deficiencias en el ejercicio de la supervisión en la contratación celebrada por canal capital, al asignar funcionarios sin idoneidad, ni experiencia para ejercer el rol de supervisores.</t>
  </si>
  <si>
    <t>Hallazgo administrativo, en razón a que para el año 2017 se encontraron los siguientes contratos, los cuales están directamente relacionados con los proyectos de inversión ejecutados para estas dos vigencias, realizados a través de la figura de contratación directa.</t>
  </si>
  <si>
    <t>Hallazgo administrativo con presunta incidencia disciplinaria, por posible incumplimiento a la supervisión en el seguimiento de la acción contractual.</t>
  </si>
  <si>
    <t>Hallazgo administrativo con presunta incidencia disciplinaria, por posible inobservancia a lo pactado, para la gestión de los contratos nos. 502 y 528 de 2016 y de supervisión en el seguimiento de la acción contractual.</t>
  </si>
  <si>
    <t>Hallazgo administrativo, por la carencia de un procedimiento que establezca la evaluación y criterios a tener en cuenta para la contratación de proyectos o iniciativas particulares que fortalezcan la parrilla de programación del canal capital.</t>
  </si>
  <si>
    <t>Hallazgo administrativo con presunta incidencia disciplinaria por no encontrarse liquidado el contrato de prestación de servicios no. 788 de 2016.</t>
  </si>
  <si>
    <t>Hallazgo administrativo con ocasión a que no existe soporte físico ni digital de las actas de liquidación pactadas en las cláusulas de los contratos 363 y 334 de 2016. Dando incumplimiento a las obligaciones contractuales enmarcadas y al decreto 1082 de 2015, respecto de la publicidad de los contratos.</t>
  </si>
  <si>
    <t>Hallazgo administrativo, con presunción disciplinaria, con ocasión a que la vinculación al sistema general de riesgos laborales por parte del contratista se hizo de forma extemporánea a la de inicio de la ejecución de la labor contratada.</t>
  </si>
  <si>
    <t>Hallazgo administrativo, frente a la ejecución de los contratos examinados para la vigencia 2016 se encontraron los siguientes contratos los cuales están directamente relacionados con los proyectos de inversión ejecutados para estas dos vigencias, realizados a través de la figura de contratación directa.</t>
  </si>
  <si>
    <t>Hallazgo administrativo con presunta incidencia disciplinaria al evidenciarse una supervisión inadecuada y no técnica a los siguientes contratos suscritos en la vigencia 2017, relacionados con la visita del papa francisco a la ciudad de Bogotá en septiembre del 2017.</t>
  </si>
  <si>
    <t>Hallazgo administrativo en los contratos de prestación de servicios nos. 1139, 1188, 1211,1222, por cuanto se presentan diferencias en el objeto establecido en el certificado de disponibilidad presupuestal y en el registro presupuestal con el objeto establecido en la minuta del contrato.</t>
  </si>
  <si>
    <t>Hallazgo administrativo con presunta incidencia disciplinaria y fiscal al cancelarse mayor valor al contratista en relación a la factura no. 3887 correspondiente al pago por concepto de la adición del contrato no. 1139 de 2017, por cuantía de $8.622.485.</t>
  </si>
  <si>
    <t>Hallazgo administrativo con presunta incidencia disciplinaria y fiscal al no demostrarse la prestación del servicio de diferentes operadores logísticos requeridos en el parque simón bolívar con ocasión de la misa campal del papa francisco, dentro de la ejecución del contrato de prestación de servicios no. 1223 de 2017, por cuantía de $43.840.000 millones.</t>
  </si>
  <si>
    <t>Hallazgo administrativo con presunta incidencia disciplinaria por inconsistencia presentada en la fecha de entrega de los 13.000 kits de seguridad dentro del contrato de prestación de servicios no. 1161 de 2017.</t>
  </si>
  <si>
    <t>Hallazgo administrativo con presunta incidencia disciplinaria por posibles irregularidades en selección del contratista.</t>
  </si>
  <si>
    <t>Hallazgo administrativo con presunta incidencia disciplinaria al no ejercer adecuada supervisión a la contratación celebrada con ocasión de la visita papal.</t>
  </si>
  <si>
    <t>Hallazgo administrativo con presuntas incidencias penal y disciplinaria, por la inobservancia de la normatividad tanto presupuestal como contractual.</t>
  </si>
  <si>
    <t>Hallazgo administrativo con presuntas incidencias disciplinaria y fiscal en cuantía de $317.742.709, por falta de evidencia de la ejecución contractual.</t>
  </si>
  <si>
    <t>Hallazgo administrativo con presuntas incidencias disciplinaria y fiscal en cuantía de $29.750.000, por incumplimiento contractual en la publicación del primer informe en la revista semana.</t>
  </si>
  <si>
    <t>Hallazgo administrativo con presuntas incidencias disciplinaria y fiscal en cuantía de $444.968.275, por falta de evidencia de la ejecución contractual.</t>
  </si>
  <si>
    <t>Hallazgo administrativo con presuntas incidencias disciplinaria y fiscal en cuantía de $376.706.400, por falta de evidencia de la ejecución contractual.</t>
  </si>
  <si>
    <t>Hallazgo administrativo con presuntas incidencias disciplinaria y fiscal en cuantía de $1.225.416, por inobservancia del artículo 100 de la ley 21 de 1992.</t>
  </si>
  <si>
    <t>Hallazgo administrativo con presuntas incidencias penal y disciplinaria, por legalización de hechos cumplidos.</t>
  </si>
  <si>
    <t>Hallazgo administrativo, por falta de planeación y gestión para cumplir con asignación y manejo de recursos; además falta de gestión para el recaudo de recursos propios en la ejecución de presupuesto de ingresos.</t>
  </si>
  <si>
    <t>Hallazgo administrativo con presunta incidencia disciplinaria al estimar presupuesto para proyectos de inversión de plan de desarrollo Bogotá mejor para todos, con asignaciones inferiores a las establecidas en las fichas EBI de planeación distrital.</t>
  </si>
  <si>
    <t>Hallazgo administrativo con presunta incidencia disciplinaria por el incumplimiento en la meta no. 1 del proyecto de inversión no.79, debido al rezago en los avances de gestión, así como en la ejecución presupuestal.</t>
  </si>
  <si>
    <t>Hallazgo administrativo con presunta incidencia disciplinaria por el incumplimiento en la meta no. 2 del proyecto de inversión no.85, debido a que no se evidenció ninguna ejecución presupuestal.</t>
  </si>
  <si>
    <t>Hallazgo administrativo por el incumplimiento en la meta no. 8 del proyecto de inversión No.80, debido al rezago en la ejecución presupuestal.</t>
  </si>
  <si>
    <t>Hallazgo administrativo con presunta incidencia disciplinaria por el incumplimiento en las metas No. 3 del proyecto de inversión No.80, debido al rezago en la ejecución presupuestal.</t>
  </si>
  <si>
    <t>Hallazgo administrativo con presunta incidencia disciplinaria por el incumplimiento en la meta No. 4 del proyecto de inversión No.80, debido al rezago en la ejecución presupuestal.</t>
  </si>
  <si>
    <t>Hallazgo administrativo con presunta incidencia disciplinaria por el incumplimiento en la meta No. 8 del proyecto de inversión No.80, debido al rezago en la ejecución presupuestal.</t>
  </si>
  <si>
    <t>Hallazgo administrativo con presunta incidencia disciplinaria por el incumplimiento en la meta No. 1 del proyecto de inversión No.85, en virtud a la inoperatividad del principio de planeación y gestión.</t>
  </si>
  <si>
    <t>Hallazgo administrativo con presunta incidencia disciplinaria y fiscal en cuantía total de sesenta y seis millones quinientos sesenta y tres mil setecientos pesos ($66.563.700), por una gestión fiscal antieconómica, en la ejecución de la orden de pauta del año 2013.</t>
  </si>
  <si>
    <t>Hallazgo administrativo por las diferencias en saldos reportados de operaciones recíprocas entre canal capital y las entidades relacionadas.</t>
  </si>
  <si>
    <t>Hallazgo administrativo por la falta de gestión administrativa en almacén para eliminar saldos antiguos que presentan diferencia desde el año 2012.</t>
  </si>
  <si>
    <t>Hallazgo administrativo por falta de ejecución y legalización de recursos girados por la autoridad nacional de televisión - ANTV   a canal capital del convenio 489 de 2016, con la universidad javeriana por valor de $116.9 millones.</t>
  </si>
  <si>
    <t>Hallazgo administrativo por las diferencias en saldos reportados con operaciones recíprocas entre canal capital y las entidades relacionadas.</t>
  </si>
  <si>
    <t>Hallazgo administrativo por falta de gestión administrativa para legalizar oportunamente los recursos girados por la autoridad nacional de televisión - ANTV a canal capital que fueron ejecutados durante la vigencia 2017 por valor de $72.9 millones.</t>
  </si>
  <si>
    <t>Hallazgo administrativo con presuntas incidencias penal y disciplinaria, por legalización de hechos cumplidos y celebración de contrato sin cumplimiento de los requisitos legales.</t>
  </si>
  <si>
    <t>TERMINADA</t>
  </si>
  <si>
    <t>EN PROCESO</t>
  </si>
  <si>
    <t>SIN INICIAR</t>
  </si>
  <si>
    <t>RESUMEN PRIMER SEGUIMIENTO DE 2018</t>
  </si>
  <si>
    <t>1. Circular No. 005 de 2018</t>
  </si>
  <si>
    <t>1. Memorando radicado 3577 del 31 de diciembre de 2018</t>
  </si>
  <si>
    <t>1. COHERENCIA DE LA INFORMACIÓN TRIBUTARIA RUT Y RIT AGO-SEP.                                                              2. COHERENCIA DE LA INFORMACIÓN TRIBUTARIA RUT Y RIT OCT.                                                                  3. COHERENCIA DE LA INFORMACIÓN TRIBUTARIA RUT Y RIT NOV.                                                                    4. COHERENCIA DE LA INFORMACIÓN TRIBUTARIA RUT Y RIT DIC.</t>
  </si>
  <si>
    <t>1. Correo relación de distribución y estado de las liquidaciones vigencias 2016 - 2017.</t>
  </si>
  <si>
    <t>1. Fichas EBI actualizadas en el mes de octubre del año 2018.</t>
  </si>
  <si>
    <t xml:space="preserve">1. Acta de reunión del 19 de octubre de 2017. </t>
  </si>
  <si>
    <t xml:space="preserve">No Aplica </t>
  </si>
  <si>
    <t>1. Acta de reunión de octubre 16 de 2018.</t>
  </si>
  <si>
    <t xml:space="preserve">No se remiten soportes para el periodo de seguimiento. </t>
  </si>
  <si>
    <t>1. Hallazgo 3.1.3.3.4 - Charlas Materia Tributaria.                                          
2. Asistencia Capacitación.                                                      
3.Capacitación IVA.</t>
  </si>
  <si>
    <t>1. Informe final radicado.
2. Soportes de ejecución remitidos al expediente contractual.</t>
  </si>
  <si>
    <t>1. Minuta Contrato de Prestación de Servicios No. 931 de 2018</t>
  </si>
  <si>
    <t xml:space="preserve">1. Correo electrónico
2. Minuta Contractual </t>
  </si>
  <si>
    <t>1. Correo electrónico
2. Acta de reunión</t>
  </si>
  <si>
    <t>1. correos electrónicos 
2. Concepto acuerdo directo
2. alcance al informe final</t>
  </si>
  <si>
    <r>
      <rPr>
        <b/>
        <sz val="9"/>
        <rFont val="Tahoma"/>
        <family val="2"/>
      </rPr>
      <t xml:space="preserve">Reporte Sistemas: </t>
    </r>
    <r>
      <rPr>
        <sz val="9"/>
        <rFont val="Tahoma"/>
        <family val="2"/>
      </rPr>
      <t xml:space="preserve">El área de sistemas ha adelantado sus actividades orientadas a la actualización tecnológica de equipos de computo, datacenter y software con base en los proyectos descritos y aprobados en el PETIC para la vigencia 2018.
</t>
    </r>
    <r>
      <rPr>
        <b/>
        <sz val="9"/>
        <rFont val="Tahoma"/>
        <family val="2"/>
      </rPr>
      <t xml:space="preserve">Análisis OCI: </t>
    </r>
    <r>
      <rPr>
        <sz val="9"/>
        <rFont val="Tahoma"/>
        <family val="2"/>
      </rPr>
      <t xml:space="preserve">Si bien se evidencia que se han venido adelantando acciones en la ejecución de los proyectos contemplados en la adquisición de tecnología con base en el plan anual de adquisiciones, teniendo en cuenta que los proyectos marco en TI serán aquellos relacionados en el plan estratégico de tecnología de la información y las comunicaciones 2017-2020, como registra en el hallazgo 3.2.2 - acción 1, se requiere que se efectúe el desarrollo de la acción correspondiente a la identificación de las necesidades tecnológicas fundamentadas en el PETIC ajustándolo a las necesidades que se evidencien. </t>
    </r>
  </si>
  <si>
    <t>Hallazgo administrativo con presunta incidencia disciplinaria al evidenciarse, en los contratos suscritos en la vigencia 2017, relacionados con la visita del papa francisco a la ciudad de Bogotá en septiembre del 2017, documentos sin firma, ni fecha en la fase precontractual de estos.</t>
  </si>
  <si>
    <t>1. Correo Apertura de rubros presupuestales 2019.                               
2.  Oficio 1803 - Creación de rubro presupuestal.</t>
  </si>
  <si>
    <t xml:space="preserve">Debido a que la transmisión del evento Kids Choice Awards  fue un proyecto especial que no estaba programado en el presupuesto inicial y dada la premura para su transmisión, el canal no alcanzó a realizar las adquisiciones contempladas para la misma, situación que ocasionó el incumplimiento de la meta.
</t>
  </si>
  <si>
    <t>1. Informe de Predis</t>
  </si>
  <si>
    <t xml:space="preserve">Falta verificar la respuesta del comunicado, así como la apertura y creación de los rubros requeridos. </t>
  </si>
  <si>
    <t>1. Reglamento Interno de Cartera (borrador).</t>
  </si>
  <si>
    <t>1. Hallazgo 3.3.1.2.1 - Operaciones Reciprocas.</t>
  </si>
  <si>
    <t>1. Correo Memorando 3069- Soportes Hallazgos 3.3.1.3.2.                                                                               
2. Memorando 3069- Hallazgo 3.3.1.3.2 Soporte diferencia de saldos consumo.</t>
  </si>
  <si>
    <t>1. Correo de Ejecución presupuestal octubre 2018 cuentas por pagar 2017
2. Correo Ejecución presupuestal 31 de octubre 2018
3. Memorando 2947- Ejecución octubre 2018 - 2017 PAC
4. Memorando 2948- Ejecución presupuestal octubre 2018
5. Memorando 2949- Ejecución presupuestal 31 de octubre 2018</t>
  </si>
  <si>
    <t>1. Correo Memorando 3070- Acta de liquidación.                                    
2. Memorando 3070- Hallazgo 3.3.1.4.1 Acta de Liquidación Conv 489-2016.                                                                                         
3. Pago Javeriana.</t>
  </si>
  <si>
    <t>1. Actualización PETIC 2018
2. Plan_de_ejecucion_petic V 01-11-18
3. Plan_de_ejecucion_petic V 12-12-17</t>
  </si>
  <si>
    <t>1. Soporte primer pago de los contratos: 
* Septiembre 760 - 2018, 764 - 2018, 766 - 2018, 755 - 2018, 752 - 2018.
* Octubre: 772 - 2018, 783 - 2018, 801 - 2018, 802 - 2018, 803 - 2018.
* Noviembre: 820 - 2018, 837 - 2018, 833 - 2018, 850 - 2018, 868 - 2018.</t>
  </si>
  <si>
    <t>SEGUNDO SEGUIMIENTO DE 2018</t>
  </si>
  <si>
    <t>1. Solicitud concepto respecto a la prohibición de contratación directa.
2. Concepto Ley de garantías - Colombia Compra Eficiente.</t>
  </si>
  <si>
    <r>
      <t xml:space="preserve">Análisis OCI: </t>
    </r>
    <r>
      <rPr>
        <sz val="9"/>
        <color theme="1"/>
        <rFont val="Tahoma"/>
        <family val="2"/>
      </rPr>
      <t xml:space="preserve">Una vez revisados los soportes remitidos por el área, se evidencia que la solicitud del concepto respecto a la prohibición de Contratación Directa contemplada en el artículo 33 de la Ley 996 de 2005 remitido mediante oficio 000142 del 31 de enero de 2018, recibió respuesta por Colombia Compra Eficiente mediante radicado No. 2201813000003825, el 3 de mayo de 2018. Teniendo en cuenta lo anterior, se califica la acción </t>
    </r>
    <r>
      <rPr>
        <b/>
        <sz val="9"/>
        <color theme="1"/>
        <rFont val="Tahoma"/>
        <family val="2"/>
      </rPr>
      <t xml:space="preserve">"Terminada" </t>
    </r>
    <r>
      <rPr>
        <sz val="9"/>
        <color theme="1"/>
        <rFont val="Tahoma"/>
        <family val="2"/>
      </rPr>
      <t xml:space="preserve">con estado </t>
    </r>
    <r>
      <rPr>
        <b/>
        <sz val="9"/>
        <color theme="1"/>
        <rFont val="Tahoma"/>
        <family val="2"/>
      </rPr>
      <t>"Abierto"</t>
    </r>
    <r>
      <rPr>
        <sz val="9"/>
        <color theme="1"/>
        <rFont val="Tahoma"/>
        <family val="2"/>
      </rPr>
      <t xml:space="preserve">, con el fin de verificar que los términos establecidos en el concepto sean contemplados en el Manual de Contratación del Canal. </t>
    </r>
  </si>
  <si>
    <r>
      <t xml:space="preserve">Análisis OCI: </t>
    </r>
    <r>
      <rPr>
        <sz val="9"/>
        <color theme="1"/>
        <rFont val="Tahoma"/>
        <family val="2"/>
      </rPr>
      <t xml:space="preserve">Teniendo en cuenta la meta planteada por el área "Solicitar concepto ante la autoridad competente" y dado que el concepto fue radicado mediante oficio 1102 del 29 de junio de 2018 ante Colombia Compra Eficiente (la cual a la fecha no ha remitido la respuesta), se califica la acción como </t>
    </r>
    <r>
      <rPr>
        <b/>
        <sz val="9"/>
        <color theme="1"/>
        <rFont val="Tahoma"/>
        <family val="2"/>
      </rPr>
      <t xml:space="preserve">"Terminada" </t>
    </r>
    <r>
      <rPr>
        <sz val="9"/>
        <color theme="1"/>
        <rFont val="Tahoma"/>
        <family val="2"/>
      </rPr>
      <t xml:space="preserve">con estado </t>
    </r>
    <r>
      <rPr>
        <b/>
        <sz val="9"/>
        <color theme="1"/>
        <rFont val="Tahoma"/>
        <family val="2"/>
      </rPr>
      <t xml:space="preserve">"Abierto" </t>
    </r>
    <r>
      <rPr>
        <sz val="9"/>
        <color theme="1"/>
        <rFont val="Tahoma"/>
        <family val="2"/>
      </rPr>
      <t>con la finalidad de verificar la respuesta de la entidad competente y la aplicación de los términos en el Canal.</t>
    </r>
  </si>
  <si>
    <t>Pendiente concepto de respuesta y aplicabilidad en el Canal.</t>
  </si>
  <si>
    <t>1. Oficio 1102 del 29 de junio de 2018 "Solicitud concepto jurídico - Tabla de honorarios".</t>
  </si>
  <si>
    <t>1. Oficio 1101 del 29 de junio de 2018 - Solicitud concepto jurídico DIAN.</t>
  </si>
  <si>
    <r>
      <t xml:space="preserve">Análisis OCI: </t>
    </r>
    <r>
      <rPr>
        <sz val="9"/>
        <color theme="1"/>
        <rFont val="Tahoma"/>
        <family val="2"/>
      </rPr>
      <t xml:space="preserve">Teniendo en cuenta la meta planteada por el área "Solicitar concepto ante la autoridad competente para determinar la aplicabilidad de la normatividad citada en el hallazgo y la exclusión del iva dentro del concepto de honorarios" y dado que el concepto fue radicado mediante oficio 1101 del 29 de junio de 2018 ante Dirección de Impuestos y Aduanas Nacionales de Colombia (la cual a la fecha no ha remitido la respuesta), se califica la acción como </t>
    </r>
    <r>
      <rPr>
        <b/>
        <sz val="9"/>
        <color theme="1"/>
        <rFont val="Tahoma"/>
        <family val="2"/>
      </rPr>
      <t xml:space="preserve">"Terminada" </t>
    </r>
    <r>
      <rPr>
        <sz val="9"/>
        <color theme="1"/>
        <rFont val="Tahoma"/>
        <family val="2"/>
      </rPr>
      <t xml:space="preserve">con estado </t>
    </r>
    <r>
      <rPr>
        <b/>
        <sz val="9"/>
        <color theme="1"/>
        <rFont val="Tahoma"/>
        <family val="2"/>
      </rPr>
      <t xml:space="preserve">"Abierto" </t>
    </r>
    <r>
      <rPr>
        <sz val="9"/>
        <color theme="1"/>
        <rFont val="Tahoma"/>
        <family val="2"/>
      </rPr>
      <t>con la finalidad de verificar la respuesta de la entidad competente y la aplicación de los términos en el Canal.</t>
    </r>
  </si>
  <si>
    <t>1. Enlace: https://drive.google.com/drive/team-drives</t>
  </si>
  <si>
    <t xml:space="preserve">Las actividades se han venido ejecutando conforme a lo planteado. </t>
  </si>
  <si>
    <t>Pendiente la adopción del Manual de Contratación considerando lo establecido en el concepto presentado.</t>
  </si>
  <si>
    <t xml:space="preserve">Se realizó la inclusión de la clausula de cierre de vigencia fiscal en las minutas de los contratos. </t>
  </si>
  <si>
    <r>
      <t xml:space="preserve">Reporte Jurídica: </t>
    </r>
    <r>
      <rPr>
        <sz val="9"/>
        <color theme="1"/>
        <rFont val="Tahoma"/>
        <family val="2"/>
      </rPr>
      <t xml:space="preserve">El día 15 de febrero se expidió la circular No. 005 de 2018, en la cual se realiza la verificación de requisitos para el inicio de ejecución de contratos.
</t>
    </r>
    <r>
      <rPr>
        <b/>
        <sz val="9"/>
        <color theme="1"/>
        <rFont val="Tahoma"/>
        <family val="2"/>
      </rPr>
      <t xml:space="preserve">Análisis OCI: </t>
    </r>
    <r>
      <rPr>
        <sz val="9"/>
        <color theme="1"/>
        <rFont val="Tahoma"/>
        <family val="2"/>
      </rPr>
      <t xml:space="preserve">Teniendo en cuenta que la circular No.005 del 15 de febrero de 2018 emitida por el Secretario General con los requisitos para ejecución de los contratos, fue dirigida al personal de planta y fue debidamente comunicada vía correo electrónico por Comunicaciones Internas el 20 de febrero de 2018 la acción se califica como </t>
    </r>
    <r>
      <rPr>
        <b/>
        <sz val="9"/>
        <color theme="1"/>
        <rFont val="Tahoma"/>
        <family val="2"/>
      </rPr>
      <t xml:space="preserve">"Terminada" </t>
    </r>
    <r>
      <rPr>
        <sz val="9"/>
        <color theme="1"/>
        <rFont val="Tahoma"/>
        <family val="2"/>
      </rPr>
      <t xml:space="preserve">con estado </t>
    </r>
    <r>
      <rPr>
        <b/>
        <sz val="9"/>
        <color theme="1"/>
        <rFont val="Tahoma"/>
        <family val="2"/>
      </rPr>
      <t xml:space="preserve">"Abierta" </t>
    </r>
    <r>
      <rPr>
        <sz val="9"/>
        <color theme="1"/>
        <rFont val="Tahoma"/>
        <family val="2"/>
      </rPr>
      <t xml:space="preserve">con el fin de verificar que se recuerde a los supervisores los requisitos para ejecución de los contratos. </t>
    </r>
  </si>
  <si>
    <r>
      <t xml:space="preserve">Reporte Jurídica: </t>
    </r>
    <r>
      <rPr>
        <sz val="9"/>
        <color theme="1"/>
        <rFont val="Tahoma"/>
        <family val="2"/>
      </rPr>
      <t xml:space="preserve">Se sostuvo reunión con la subdirección administrativa y se socializo concepto realizado por la coordinación jurídica y de conformidad a lo anterior se acordó realizar y verificar el alcance al informe final el cual fue revisado por el grupo jurídico y radicado en la Coordinación jurídica para proceder a su liquidación.
</t>
    </r>
    <r>
      <rPr>
        <b/>
        <sz val="9"/>
        <color theme="1"/>
        <rFont val="Tahoma"/>
        <family val="2"/>
      </rPr>
      <t xml:space="preserve">Análisis OCI: </t>
    </r>
    <r>
      <rPr>
        <sz val="9"/>
        <color theme="1"/>
        <rFont val="Tahoma"/>
        <family val="2"/>
      </rPr>
      <t xml:space="preserve">Se evidencia Memorando 3346 del 19 de diciembre de 2018 con el cual se da alcance al informe final de supervisión del contrato, sin embargo, a la fecha de seguimiento no se ha dado cumplimiento a la acción planteada "Liquidar el contrato en el marco de lo establecido en la cláusula 23 del mismo". Por lo anterior, la acción se califica </t>
    </r>
    <r>
      <rPr>
        <b/>
        <sz val="9"/>
        <color theme="1"/>
        <rFont val="Tahoma"/>
        <family val="2"/>
      </rPr>
      <t xml:space="preserve">"En Proceso" </t>
    </r>
    <r>
      <rPr>
        <sz val="9"/>
        <color theme="1"/>
        <rFont val="Tahoma"/>
        <family val="2"/>
      </rPr>
      <t xml:space="preserve">y se recomienda al área adelantar las actividades que permitan darle cumplimiento, teniendo en cuenta los tiempos de ejecución establecidos. </t>
    </r>
  </si>
  <si>
    <r>
      <t xml:space="preserve">Reporte Sistemas: </t>
    </r>
    <r>
      <rPr>
        <sz val="9"/>
        <color theme="1"/>
        <rFont val="Tahoma"/>
        <family val="2"/>
      </rPr>
      <t xml:space="preserve">El área de sistemas ejecutó la totalidad de las actividades necesarias para realizar el registro y repositorio único de información de la ejecución contractual.
</t>
    </r>
    <r>
      <rPr>
        <b/>
        <sz val="9"/>
        <color theme="1"/>
        <rFont val="Tahoma"/>
        <family val="2"/>
      </rPr>
      <t xml:space="preserve">Análisis OCI: </t>
    </r>
    <r>
      <rPr>
        <sz val="9"/>
        <color theme="1"/>
        <rFont val="Tahoma"/>
        <family val="2"/>
      </rPr>
      <t xml:space="preserve">Se verifica el acceso a las unidades de equipo creadas para la Subdirección Administrativa de conformidad con la acción planteada, por lo cual se otorga la calificación de </t>
    </r>
    <r>
      <rPr>
        <b/>
        <sz val="9"/>
        <color theme="1"/>
        <rFont val="Tahoma"/>
        <family val="2"/>
      </rPr>
      <t>"Terminada"</t>
    </r>
    <r>
      <rPr>
        <sz val="9"/>
        <color theme="1"/>
        <rFont val="Tahoma"/>
        <family val="2"/>
      </rPr>
      <t xml:space="preserve">, sin embargo, su estado se deja como </t>
    </r>
    <r>
      <rPr>
        <b/>
        <sz val="9"/>
        <color theme="1"/>
        <rFont val="Tahoma"/>
        <family val="2"/>
      </rPr>
      <t>"Abierta"</t>
    </r>
    <r>
      <rPr>
        <sz val="9"/>
        <color theme="1"/>
        <rFont val="Tahoma"/>
        <family val="2"/>
      </rPr>
      <t xml:space="preserve"> debido a que durante la revisión se evidenció que los soportes que deben reposar en dichas unidades se encuentran incompletos. </t>
    </r>
  </si>
  <si>
    <t>1. Estado de Situación Financiera Septiembre 2018.                       
2. Notas Explicativas a Septiembre 30 de 2018.                                
3. Estado de Situación Financiera a Octubre 31 de 2018.                                                                                     
4. Notas Explicativas a los EF Mensuales Octubre 2018.                            
5. Estado de Situación Financiera Nov 2018.                                  
6. Notas Explicativas a los Estados Financieros Nov 2018.                                                                                      
7. N7-346 AJUSTE ANTV.                                                       
8. N7-347 AJUSTE ANTV.                                                                   
9. N2-12 LEGALIZACION ANTV.</t>
  </si>
  <si>
    <t xml:space="preserve">Se evidencia la trazabilidad de liquidación del convenio 489 - 2016. </t>
  </si>
  <si>
    <t xml:space="preserve">Verificar que los soportes se completen en las unidades de equipo creadas. </t>
  </si>
  <si>
    <r>
      <t xml:space="preserve">Reporte Sistemas: </t>
    </r>
    <r>
      <rPr>
        <sz val="9"/>
        <color theme="1"/>
        <rFont val="Tahoma"/>
        <family val="2"/>
      </rPr>
      <t xml:space="preserve">Se adelantó la actualización del plan estratégico 2017-2020, con el cual se verificó la pertinencia de los proyectos TIC y el lineamiento técnico y financiero requerido para la adquisición de tecnología y modernización tecnológica de la entidad, el cual se aprobó en comité sig de 16 de noviembre de 2018.
</t>
    </r>
    <r>
      <rPr>
        <b/>
        <sz val="9"/>
        <color theme="1"/>
        <rFont val="Tahoma"/>
        <family val="2"/>
      </rPr>
      <t xml:space="preserve">Análisis OCI: </t>
    </r>
    <r>
      <rPr>
        <sz val="9"/>
        <color theme="1"/>
        <rFont val="Tahoma"/>
        <family val="2"/>
      </rPr>
      <t xml:space="preserve">Se evidencia Acta No.002 de 2018 de la Reunión Extraordinaria Comité Institucional de Gestión y Desempeño, en la cual se observa la aprobación de la actualización del Plan Estratégico de las Tecnologías de la Información - PETIC, así como el documento remitido por el área de Sistemas en el cual se describen las actualizaciones y ajustes efectuados durante la revisión. Teniendo en cuenta lo anterior, se califica la acción como </t>
    </r>
    <r>
      <rPr>
        <b/>
        <sz val="9"/>
        <color theme="1"/>
        <rFont val="Tahoma"/>
        <family val="2"/>
      </rPr>
      <t>"Terminada</t>
    </r>
    <r>
      <rPr>
        <sz val="9"/>
        <color theme="1"/>
        <rFont val="Tahoma"/>
        <family val="2"/>
      </rPr>
      <t xml:space="preserve">" con estado </t>
    </r>
    <r>
      <rPr>
        <b/>
        <sz val="9"/>
        <color theme="1"/>
        <rFont val="Tahoma"/>
        <family val="2"/>
      </rPr>
      <t xml:space="preserve">"Abierta" </t>
    </r>
    <r>
      <rPr>
        <sz val="9"/>
        <color theme="1"/>
        <rFont val="Tahoma"/>
        <family val="2"/>
      </rPr>
      <t xml:space="preserve">con el fin de verificar la ejecución de la vigencia 2019. </t>
    </r>
  </si>
  <si>
    <t xml:space="preserve">Pendiente verificar la ejecución de la vigencia 2019. </t>
  </si>
  <si>
    <r>
      <t xml:space="preserve">Reporte Jurídica: </t>
    </r>
    <r>
      <rPr>
        <sz val="9"/>
        <rFont val="Tahoma"/>
        <family val="2"/>
      </rPr>
      <t xml:space="preserve">Se sostuvo reunión con el grupo jurídico, donde se les indicó sobre la inclusión de la ARL como requisito de ejecución de los contratos. </t>
    </r>
    <r>
      <rPr>
        <sz val="9"/>
        <color theme="1"/>
        <rFont val="Tahoma"/>
        <family val="2"/>
      </rPr>
      <t xml:space="preserve">
</t>
    </r>
    <r>
      <rPr>
        <b/>
        <sz val="9"/>
        <color theme="1"/>
        <rFont val="Tahoma"/>
        <family val="2"/>
      </rPr>
      <t xml:space="preserve">Análisis OCI: </t>
    </r>
    <r>
      <rPr>
        <sz val="9"/>
        <color theme="1"/>
        <rFont val="Tahoma"/>
        <family val="2"/>
      </rPr>
      <t xml:space="preserve">Se procede a la verificación de la instrucción a los abogados respecto a lo planteado en la acción "en las minutas de los contratos, deberá mantenerse la afiliación a la arl como un requisito de ejecución, siempre que por ley esta sea necesaria", evidenciando que esta fue comunicada mediante acta de reunión del 23 de febrero de 2018, posterior a la consulta de la normatividad vigente aplicable. Teniendo en cuenta lo anterior, la acción se califica como </t>
    </r>
    <r>
      <rPr>
        <b/>
        <sz val="9"/>
        <color theme="1"/>
        <rFont val="Tahoma"/>
        <family val="2"/>
      </rPr>
      <t>"Terminada".</t>
    </r>
  </si>
  <si>
    <r>
      <t xml:space="preserve">Reporte Sistemas: </t>
    </r>
    <r>
      <rPr>
        <sz val="9"/>
        <rFont val="Tahoma"/>
        <family val="2"/>
      </rPr>
      <t xml:space="preserve">Se adelantó la actualización del plan estratégico 2017-2020, con el cual se verificó la pertinencia de los proyectos TIC y el lineamiento técnico y financiero requerido para la adquisición de tecnología y modernización tecnológica de la entidad, el cual se aprobó en comité sig de 16 de noviembre de 2018.
</t>
    </r>
    <r>
      <rPr>
        <b/>
        <sz val="9"/>
        <rFont val="Tahoma"/>
        <family val="2"/>
      </rPr>
      <t xml:space="preserve">Análisis OCI: </t>
    </r>
    <r>
      <rPr>
        <sz val="9"/>
        <rFont val="Tahoma"/>
        <family val="2"/>
      </rPr>
      <t xml:space="preserve">De conformidad con lo reportado por el área se evidencia que para los cinco (5) proyectos contemplados en la actualización del PETIC se llevó a cabo la ejecución de adquisición de la siguiente manera: Data center (mediante contratos 677 - 2018 y 780 -2018), Licenciamiento (mediante contratos 292-2018, 778-2018, 779-2018 y 780-2018), Servidor de automatización de respaldo (mediante contrato 397-2018), Servidores de Replay (mediante contrato 893-2018) y Renovación (mediante contrato 251-2018 y 64906 CCE). Teniendo en cuenta lo anterior se califica la acción </t>
    </r>
    <r>
      <rPr>
        <b/>
        <sz val="9"/>
        <rFont val="Tahoma"/>
        <family val="2"/>
      </rPr>
      <t>"Terminada"</t>
    </r>
    <r>
      <rPr>
        <sz val="9"/>
        <rFont val="Tahoma"/>
        <family val="2"/>
      </rPr>
      <t xml:space="preserve">. 
</t>
    </r>
  </si>
  <si>
    <t xml:space="preserve">Solicitar el soporte del ajuste de las diferencias por el área de servicios administrativos, para soportar la conciliación
</t>
  </si>
  <si>
    <t xml:space="preserve">1. Enlace: http://intranet.canalcapital.gov.co/Induccion%202018/Forms/AllItems.aspx
2. Soportes capacitación </t>
  </si>
  <si>
    <r>
      <rPr>
        <b/>
        <sz val="9"/>
        <rFont val="Tahoma"/>
        <family val="2"/>
      </rPr>
      <t xml:space="preserve">Reporte Jurídica: </t>
    </r>
    <r>
      <rPr>
        <sz val="9"/>
        <rFont val="Tahoma"/>
        <family val="2"/>
      </rPr>
      <t xml:space="preserve">Se sostuvo reunión con la Subdirección Financiera con la finalidad de concretar la condición especial, la cual fue enviada a todos los abogados por medio de correo electrónico.
</t>
    </r>
    <r>
      <rPr>
        <b/>
        <sz val="9"/>
        <rFont val="Tahoma"/>
        <family val="2"/>
      </rPr>
      <t xml:space="preserve">Análisis OCI: </t>
    </r>
    <r>
      <rPr>
        <sz val="9"/>
        <rFont val="Tahoma"/>
        <family val="2"/>
      </rPr>
      <t xml:space="preserve">Se realizó la verificación del reporte de avances y sus respectivas evidencias, frente a lo cual no se observó acta u otro soporte respecto a la reunión mencionada, sin embargo, se evidenció la inclusión de las condiciones especiales señaladas en la acción propuesta: </t>
    </r>
    <r>
      <rPr>
        <i/>
        <sz val="9"/>
        <rFont val="Tahoma"/>
        <family val="2"/>
      </rPr>
      <t>parágrafo segundo de la clausula Sexta - Forma de Pago: "CIERRE DE VIGENCIA FISCAL. Los pagos a causar en el mes de diciembre se realizarán de conformidad con las fechas establecidas por Canal Capital, a través de la Subdirección Financiera para el cierre de la respectiva vigencia</t>
    </r>
    <r>
      <rPr>
        <sz val="9"/>
        <rFont val="Tahoma"/>
        <family val="2"/>
      </rPr>
      <t xml:space="preserve">". Adicionalmente, de 31 minutas verificadas 18 requirieron la "condición especial en el parágrafo de cierre fiscal contenido en la cláusula de forma de pago de los contratos suscritos por el canal, que permita un pago parcial durante diciembre", toda vez que la terminación de los mismos era posterior al 18 de diciembre de 2018. Por lo anterior, se califica como </t>
    </r>
    <r>
      <rPr>
        <b/>
        <sz val="9"/>
        <rFont val="Tahoma"/>
        <family val="2"/>
      </rPr>
      <t>"Terminada"</t>
    </r>
    <r>
      <rPr>
        <sz val="9"/>
        <rFont val="Tahoma"/>
        <family val="2"/>
      </rPr>
      <t>.</t>
    </r>
  </si>
  <si>
    <t xml:space="preserve">Falta una jornada de reinducción teniendo en cuenta las nuevas perspectivas del Canal. </t>
  </si>
  <si>
    <t xml:space="preserve">Remitir vía correo electrónico el recordatorio de los requisitos para ejecución de los contratos a los supervisores de manera periódica.  </t>
  </si>
  <si>
    <t>Pendiente concepto de respuesta y aplicabilidad en el Canal. Es importante reiterar la solicitud correspondiente.</t>
  </si>
  <si>
    <r>
      <rPr>
        <b/>
        <sz val="9"/>
        <rFont val="Tahoma"/>
        <family val="2"/>
      </rPr>
      <t xml:space="preserve">Reporte Jurídica: </t>
    </r>
    <r>
      <rPr>
        <sz val="9"/>
        <rFont val="Tahoma"/>
        <family val="2"/>
      </rPr>
      <t>Los procedimientos serán ajustados posteriormente cuando se expida el manual de contratación.</t>
    </r>
    <r>
      <rPr>
        <sz val="9"/>
        <color theme="1"/>
        <rFont val="Tahoma"/>
        <family val="2"/>
      </rPr>
      <t xml:space="preserve">
</t>
    </r>
    <r>
      <rPr>
        <b/>
        <sz val="9"/>
        <color theme="1"/>
        <rFont val="Tahoma"/>
        <family val="2"/>
      </rPr>
      <t xml:space="preserve">Análisis OCI: </t>
    </r>
    <r>
      <rPr>
        <sz val="9"/>
        <color theme="1"/>
        <rFont val="Tahoma"/>
        <family val="2"/>
      </rPr>
      <t xml:space="preserve">Se remite por la Coordinación el Memorando 3577 del 31 de diciembre de 2018, en el que se evidencian los avances de retroalimentación que ha tenido el manual de contratación por parte de la Veeduría Distrital, Secretaría General, Grupo Jurídico y Control Interno, sin embargo a la fecha de seguimiento no se cuenta con la actualización del mismo ni de los documentos derivados contemplados en la acción, toda vez que estos serán ajustados posteriormente cuando se expida el manual de contratación. Teniendo en cuenta lo anterior, la acción se califica con alerta </t>
    </r>
    <r>
      <rPr>
        <b/>
        <sz val="9"/>
        <color theme="1"/>
        <rFont val="Tahoma"/>
        <family val="2"/>
      </rPr>
      <t xml:space="preserve">"Sin Iniciar". </t>
    </r>
    <r>
      <rPr>
        <sz val="9"/>
        <color theme="1"/>
        <rFont val="Tahoma"/>
        <family val="2"/>
      </rPr>
      <t xml:space="preserve">Se recomienda al área adelantar las actividades que permitan darle cumplimiento a lo planteado. </t>
    </r>
  </si>
  <si>
    <t>1. Enlaces "SUPERVISIONES COORDINACIÓN DE PRODUCCIÓN - MÓNICA SARMIENTO"
"SUPERVISIONES PROFESIONAL UNIVERSITARIA DE PRODUCCIÓN"</t>
  </si>
  <si>
    <r>
      <t xml:space="preserve">Reporte Financiera: </t>
    </r>
    <r>
      <rPr>
        <sz val="9"/>
        <color theme="1"/>
        <rFont val="Tahoma"/>
        <family val="2"/>
      </rPr>
      <t xml:space="preserve">Se registra avance en concordancia con la acción, mediante el diligenciamiento y firma del modelo de carta relacionado con el artículo 1 de decreto 1070, modificado por el decreto 3032 de 2013, para los primeros pagos de cada contrato.
</t>
    </r>
    <r>
      <rPr>
        <b/>
        <sz val="9"/>
        <color theme="1"/>
        <rFont val="Tahoma"/>
        <family val="2"/>
      </rPr>
      <t xml:space="preserve">Análisis OCI: </t>
    </r>
    <r>
      <rPr>
        <sz val="9"/>
        <color theme="1"/>
        <rFont val="Tahoma"/>
        <family val="2"/>
      </rPr>
      <t xml:space="preserve">Teniendo en cuenta la información reportada por Financiera, se realizó una muestra de 20 contratos suscritos durante el último cuatrimestre con el fin de verificar el cumplimiento de la acción propuesta, frente a estos reportó el área: "Es necesario resaltar que durante el último cuatrimestre no se realizaron los pagos relacionados con los siguientes contratos: Cto 934-2018, Cto 905-2018, Cto 912-2018, Cto 922-2018, Cto 916-2018". Por lo tanto, se procedió a la revisión de los 15 primeros pagos restantes, evidenciando que se ha venido dando continuidad a la solicitud de la carta conforme a lo estipulado en el Decreto 3032 de 2013. </t>
    </r>
    <r>
      <rPr>
        <sz val="9"/>
        <color rgb="FFFF0000"/>
        <rFont val="Tahoma"/>
        <family val="2"/>
      </rPr>
      <t xml:space="preserve"> 
</t>
    </r>
    <r>
      <rPr>
        <sz val="9"/>
        <rFont val="Tahoma"/>
        <family val="2"/>
      </rPr>
      <t xml:space="preserve">
Teniendo en cuenta lo anterior, se califica como </t>
    </r>
    <r>
      <rPr>
        <b/>
        <sz val="9"/>
        <rFont val="Tahoma"/>
        <family val="2"/>
      </rPr>
      <t>"Terminada"</t>
    </r>
    <r>
      <rPr>
        <sz val="9"/>
        <rFont val="Tahoma"/>
        <family val="2"/>
      </rPr>
      <t xml:space="preserve">. </t>
    </r>
  </si>
  <si>
    <r>
      <t xml:space="preserve">Reporte Financiera: </t>
    </r>
    <r>
      <rPr>
        <sz val="9"/>
        <color theme="1"/>
        <rFont val="Tahoma"/>
        <family val="2"/>
      </rPr>
      <t xml:space="preserve">Se detalla avance en la verificación de la información tributaria entre el Rut y rit, mediante el análisis de la actividad económica detallada en los documentos mencionados anteriormente y el objeto contractual vigente para los primeros pagos, y de esta manera realizar la retención de Ica correctamente.
</t>
    </r>
    <r>
      <rPr>
        <b/>
        <sz val="9"/>
        <color theme="1"/>
        <rFont val="Tahoma"/>
        <family val="2"/>
      </rPr>
      <t xml:space="preserve">Análisis OCI: </t>
    </r>
    <r>
      <rPr>
        <sz val="9"/>
        <color theme="1"/>
        <rFont val="Tahoma"/>
        <family val="2"/>
      </rPr>
      <t xml:space="preserve">La oficina de Control Interno realizó la verificación del procedimiento mediante el cual el área financiera contrasta la actividad económica consignada en el RUT, RIT y ORDPAGO, evidenciando que este se lleva a cabo de manera aleatoria, por un solo colaborador y se deja almacenada en la carpeta compartida "Plan de Mejoramiento"; como soporte de dicha verificación se firma el Acta de reunión No.008 del 4 de febrero de 2019. Teniendo en cuenta que el área ejecutó las actividades planteadas dentro de los tiempos establecidos, se califica la acción como </t>
    </r>
    <r>
      <rPr>
        <b/>
        <sz val="9"/>
        <color theme="1"/>
        <rFont val="Tahoma"/>
        <family val="2"/>
      </rPr>
      <t>"Terminada"</t>
    </r>
    <r>
      <rPr>
        <sz val="9"/>
        <color theme="1"/>
        <rFont val="Tahoma"/>
        <family val="2"/>
      </rPr>
      <t xml:space="preserve">. </t>
    </r>
  </si>
  <si>
    <r>
      <t xml:space="preserve">Análisis OCI: </t>
    </r>
    <r>
      <rPr>
        <sz val="9"/>
        <rFont val="Tahoma"/>
        <family val="2"/>
      </rPr>
      <t xml:space="preserve">No se remiten soportes por la Coordinación Jurídica, por lo que la acción se califica con alerta </t>
    </r>
    <r>
      <rPr>
        <b/>
        <sz val="9"/>
        <rFont val="Tahoma"/>
        <family val="2"/>
      </rPr>
      <t>"Sin Iniciar"</t>
    </r>
    <r>
      <rPr>
        <sz val="9"/>
        <rFont val="Tahoma"/>
        <family val="2"/>
      </rPr>
      <t xml:space="preserve">, se recomienda al área dar inicio a la ejecución de las actividades que permitan dar cumplimiento a lo planteado. </t>
    </r>
  </si>
  <si>
    <r>
      <t>Análisis OCI:</t>
    </r>
    <r>
      <rPr>
        <sz val="9"/>
        <rFont val="Tahoma"/>
        <family val="2"/>
      </rPr>
      <t xml:space="preserve"> No se remiten soportes por el área, por lo que la acción se califica con alerta </t>
    </r>
    <r>
      <rPr>
        <b/>
        <sz val="9"/>
        <rFont val="Tahoma"/>
        <family val="2"/>
      </rPr>
      <t>"Sin Iniciar"</t>
    </r>
    <r>
      <rPr>
        <sz val="9"/>
        <rFont val="Tahoma"/>
        <family val="2"/>
      </rPr>
      <t xml:space="preserve">, se recomienda al área dar inicio a la ejecución de las actividades que permitan dar cumplimiento a lo planteado. </t>
    </r>
  </si>
  <si>
    <r>
      <t xml:space="preserve">Reporte Técnica: </t>
    </r>
    <r>
      <rPr>
        <sz val="9"/>
        <rFont val="Tahoma"/>
        <family val="2"/>
      </rPr>
      <t xml:space="preserve">Se remite memorandos radicados por la coordinación técnica en la oficina jurídica, correspondientes a informe final y soportes de ejecución del contrato respectivamente. 
</t>
    </r>
    <r>
      <rPr>
        <b/>
        <sz val="9"/>
        <rFont val="Tahoma"/>
        <family val="2"/>
      </rPr>
      <t xml:space="preserve">Análisis OCI: </t>
    </r>
    <r>
      <rPr>
        <sz val="9"/>
        <rFont val="Tahoma"/>
        <family val="2"/>
      </rPr>
      <t xml:space="preserve">Una vez verificados los soportes de cumplimiento de la acción (Memorando 2252 del 14 de agosto de 2018 y Memorando 080 del 18 de enero de 2019), se observan evidencias de soportes suministrados para el año 2016 y principios de 2017, sin embargo, no se evidencia la totalidad de cronogramas para ejecución de mantenimientos de las unidades LiveU, en atención a la obligación No.2, ni de la coherencia de los demás soportes con los que se pueda asociar el desarrollo de la totalidad de las 18 obligaciones específicas determinadas en el contrato y otrosí. 
Por lo anterior, se califica </t>
    </r>
    <r>
      <rPr>
        <b/>
        <sz val="9"/>
        <rFont val="Tahoma"/>
        <family val="2"/>
      </rPr>
      <t xml:space="preserve">"En Proceso" </t>
    </r>
    <r>
      <rPr>
        <sz val="9"/>
        <rFont val="Tahoma"/>
        <family val="2"/>
      </rPr>
      <t xml:space="preserve">y se recomienda al área revisar los soportes remitidos con el fin de proceder a la organización y modificaciones a que haya lugar. </t>
    </r>
  </si>
  <si>
    <r>
      <t xml:space="preserve">Análisis OCI: </t>
    </r>
    <r>
      <rPr>
        <sz val="9"/>
        <rFont val="Tahoma"/>
        <family val="2"/>
      </rPr>
      <t xml:space="preserve">No se remiten soportes por la Coordinación de Producción, por lo que la acción se califica con alerta </t>
    </r>
    <r>
      <rPr>
        <b/>
        <sz val="9"/>
        <rFont val="Tahoma"/>
        <family val="2"/>
      </rPr>
      <t>"Sin Iniciar"</t>
    </r>
    <r>
      <rPr>
        <sz val="9"/>
        <rFont val="Tahoma"/>
        <family val="2"/>
      </rPr>
      <t xml:space="preserve">, se recomienda al área dar inicio a la ejecución de las actividades que permitan dar cumplimiento a lo planteado. </t>
    </r>
  </si>
  <si>
    <r>
      <t xml:space="preserve">Análisis OCI: </t>
    </r>
    <r>
      <rPr>
        <sz val="9"/>
        <rFont val="Tahoma"/>
        <family val="2"/>
      </rPr>
      <t xml:space="preserve">No se remiten soportes por la Coordinación de Producción, sin embargo, la Oficina de Control Interno programo una verificación en el área el día 12/02/2019 (Soporte Acta No.012 del 12/02/2019), observando que se han adelantado las actualizaciones de los formatos "MPTV-FT-049 AUTORIZACIÓN PARA LA PARTICIPACIÓN DE MENORES DE EDAD Y CESIÓN DE DERECHOS" y "MPTV-FT-052 AUTORIZACIÓN DE REGISTRO AUDIOVISUAL, POSTERIOR USO DE LA IMAGEN Y CESIÓN DE DERECHOS". Por lo anterior, se califica la acción </t>
    </r>
    <r>
      <rPr>
        <b/>
        <sz val="9"/>
        <rFont val="Tahoma"/>
        <family val="2"/>
      </rPr>
      <t xml:space="preserve">"En Proceso" </t>
    </r>
    <r>
      <rPr>
        <sz val="9"/>
        <rFont val="Tahoma"/>
        <family val="2"/>
      </rPr>
      <t xml:space="preserve">y se recomienda darle continuidad a la revisión de los documentos asociados al proceso, con el fin de darle cumplimiento a lo planteado. </t>
    </r>
  </si>
  <si>
    <r>
      <t xml:space="preserve">Reporte Jurídica: </t>
    </r>
    <r>
      <rPr>
        <sz val="9"/>
        <rFont val="Tahoma"/>
        <family val="2"/>
      </rPr>
      <t xml:space="preserve">Se procedió a realizar el reparto de las actas de liquidación vigencia 2016-2017.
</t>
    </r>
    <r>
      <rPr>
        <b/>
        <sz val="9"/>
        <rFont val="Tahoma"/>
        <family val="2"/>
      </rPr>
      <t xml:space="preserve">Análisis OCI: </t>
    </r>
    <r>
      <rPr>
        <sz val="9"/>
        <rFont val="Tahoma"/>
        <family val="2"/>
      </rPr>
      <t xml:space="preserve">Se relaciona en los soportes el correo electrónico de estado de las actas de liquidación con fecha del 21 de diciembre de 2018, en el cual se observa la distribución de las actas de liquidación para los contratos de las vigencias 2016 - 2017, sin embargo, no se remite el informe con el clausulado de procedencia del acta de liquidación planteado en la acción. Por lo anterior, se califica </t>
    </r>
    <r>
      <rPr>
        <b/>
        <sz val="9"/>
        <rFont val="Tahoma"/>
        <family val="2"/>
      </rPr>
      <t>"En Proceso"</t>
    </r>
    <r>
      <rPr>
        <sz val="9"/>
        <rFont val="Tahoma"/>
        <family val="2"/>
      </rPr>
      <t xml:space="preserve">. </t>
    </r>
  </si>
  <si>
    <r>
      <t xml:space="preserve">Reporte Jurídica: </t>
    </r>
    <r>
      <rPr>
        <sz val="9"/>
        <rFont val="Tahoma"/>
        <family val="2"/>
      </rPr>
      <t xml:space="preserve">Se procedió a realizar el reparto de las actas de liquidación vigencia 2016-2017.
</t>
    </r>
    <r>
      <rPr>
        <b/>
        <sz val="9"/>
        <rFont val="Tahoma"/>
        <family val="2"/>
      </rPr>
      <t xml:space="preserve">Análisis OCI: </t>
    </r>
    <r>
      <rPr>
        <sz val="9"/>
        <rFont val="Tahoma"/>
        <family val="2"/>
      </rPr>
      <t xml:space="preserve">Se verifican los soportes de cumplimiento de la acción, observando un correo electrónico con fecha del 21 de diciembre de 218, en el cual se muestra el estado de las actas de liquidación para los contratos de las vigencias 2016 - 2017, sin embargo, a la fecha no se han finalizado dichas actas, teniendo en cuenta las observaciones consignadas en el cronograma por los abogados encargados. Por lo anterior, se califica </t>
    </r>
    <r>
      <rPr>
        <b/>
        <sz val="9"/>
        <rFont val="Tahoma"/>
        <family val="2"/>
      </rPr>
      <t>"En Proceso"</t>
    </r>
    <r>
      <rPr>
        <sz val="9"/>
        <rFont val="Tahoma"/>
        <family val="2"/>
      </rPr>
      <t xml:space="preserve">. </t>
    </r>
  </si>
  <si>
    <r>
      <rPr>
        <b/>
        <sz val="9"/>
        <rFont val="Tahoma"/>
        <family val="2"/>
      </rPr>
      <t>Reporte Jurídica:</t>
    </r>
    <r>
      <rPr>
        <sz val="9"/>
        <rFont val="Tahoma"/>
        <family val="2"/>
      </rPr>
      <t xml:space="preserve"> Se procedió a realizar el reparto de las actas de liquidación vigencia 2016-2017.
</t>
    </r>
    <r>
      <rPr>
        <b/>
        <sz val="9"/>
        <rFont val="Tahoma"/>
        <family val="2"/>
      </rPr>
      <t xml:space="preserve">Análisis OCI: </t>
    </r>
    <r>
      <rPr>
        <sz val="9"/>
        <rFont val="Tahoma"/>
        <family val="2"/>
      </rPr>
      <t xml:space="preserve">Se verifica el correo remitido con la distribución de las actas de liquidación de las vigencias 2016 - 2017, sin embargo, estas no muestran el avance de ejecución de la acción planteada por el área "Realizar mediante una política e incluir en el manual de contratación las directrices donde se identificará en cuáles contratos procederá la liquidación y en cuáles no", por lo cual, no es posible evidenciar el cumplimiento de lo planteado sobre las directrices de identificación de procedencia de liquidación de los contratos. 
Por lo anterior, la acción se califica con alerta </t>
    </r>
    <r>
      <rPr>
        <b/>
        <sz val="9"/>
        <rFont val="Tahoma"/>
        <family val="2"/>
      </rPr>
      <t>"Sin Iniciar"</t>
    </r>
    <r>
      <rPr>
        <sz val="9"/>
        <rFont val="Tahoma"/>
        <family val="2"/>
      </rPr>
      <t xml:space="preserve">. </t>
    </r>
  </si>
  <si>
    <r>
      <t xml:space="preserve">Análisis OCI: </t>
    </r>
    <r>
      <rPr>
        <sz val="9"/>
        <rFont val="Tahoma"/>
        <family val="2"/>
      </rPr>
      <t xml:space="preserve">No se remiten soportes por la Coordinación Jurídica, por lo que la Oficina de Control Interno procede a la verificación del seguimiento a las publicaciones realizadas en el SECOP, mediante reunión del 8/02/2019 con el encargado del cargue y seguimiento a la información, en la cual se estableció que se realiza en matriz de seguimiento adoptada en el mes de octubre de 2018 en la que se consigna la información publicada referente a informes finales, contratos nuevos, publicaciones, etc. Teniendo en cuenta lo anterior, la acción se califica </t>
    </r>
    <r>
      <rPr>
        <b/>
        <sz val="9"/>
        <rFont val="Tahoma"/>
        <family val="2"/>
      </rPr>
      <t>"En Proceso"</t>
    </r>
    <r>
      <rPr>
        <sz val="9"/>
        <rFont val="Tahoma"/>
        <family val="2"/>
      </rPr>
      <t>, se recomienda al área dar continuidad a la ejecución de las actividades que permitan dar cumplimiento a lo planteado, dentro de los plazos establecidos.</t>
    </r>
  </si>
  <si>
    <r>
      <t xml:space="preserve">Reporte Financiera: </t>
    </r>
    <r>
      <rPr>
        <sz val="9"/>
        <rFont val="Tahoma"/>
        <family val="2"/>
      </rPr>
      <t xml:space="preserve">Se detalla avance en la capacitación sobre el manejo del IVA en contratos, realizada el pasado 19 de diciembre del 2018.
</t>
    </r>
    <r>
      <rPr>
        <b/>
        <sz val="9"/>
        <rFont val="Tahoma"/>
        <family val="2"/>
      </rPr>
      <t xml:space="preserve">Análisis OCI: </t>
    </r>
    <r>
      <rPr>
        <sz val="9"/>
        <rFont val="Tahoma"/>
        <family val="2"/>
      </rPr>
      <t xml:space="preserve">Se procede a la verificación de los soportes remitidos por el área, en los cuales se evidencia el boletín No.55 del 17 de diciembre de 2018 en el que se extiende la invitación a la capacitación "Manejo del IVA en contratos", la cual se llevó a cabo el 19 de diciembre de 2018 con asistencia de (8) personas. 
Teniendo en cuenta que se programan dos (2) jornadas, se califica </t>
    </r>
    <r>
      <rPr>
        <b/>
        <sz val="9"/>
        <rFont val="Tahoma"/>
        <family val="2"/>
      </rPr>
      <t xml:space="preserve">"En Proceso" </t>
    </r>
    <r>
      <rPr>
        <sz val="9"/>
        <rFont val="Tahoma"/>
        <family val="2"/>
      </rPr>
      <t xml:space="preserve">y se recomienda al área tener en cuenta lo planteado con el fin de darle cumplimiento dentro de los tiempos establecidos. </t>
    </r>
  </si>
  <si>
    <r>
      <t>Análisis OCI:</t>
    </r>
    <r>
      <rPr>
        <sz val="9"/>
        <rFont val="Tahoma"/>
        <family val="2"/>
      </rPr>
      <t xml:space="preserve"> No se remiten soportes por el área, por lo que la Oficina de Control Interno programo el seguimiento a la acción en el área de Nuevos Negocios para el día 12/02/2019 (Soporte Acta No.011 del 12/02/2019), en dicha verificación se evidenció que se cuenta con los oficios 1867 del 07/12/2018, Oficio 1565 del 24/09/2018, Oficio 2655 del 3/10/2018 y Acta de reunión del 06/11/2018, adición contrato 1139-2017, los cuales soportan el cumplimiento de lo planteado dentro de los tiempos establecidos. Teniendo en cuenta lo anterior, la acción se califica como </t>
    </r>
    <r>
      <rPr>
        <b/>
        <sz val="9"/>
        <rFont val="Tahoma"/>
        <family val="2"/>
      </rPr>
      <t>"Terminada"</t>
    </r>
    <r>
      <rPr>
        <sz val="9"/>
        <rFont val="Tahoma"/>
        <family val="2"/>
      </rPr>
      <t>.</t>
    </r>
  </si>
  <si>
    <r>
      <t xml:space="preserve">Análisis OCI: </t>
    </r>
    <r>
      <rPr>
        <sz val="9"/>
        <rFont val="Tahoma"/>
        <family val="2"/>
      </rPr>
      <t>No se remiten soportes por el área, por lo que la Oficina de Control Interno programo el seguimiento a la acción en el área de Nuevos Negocios para el día 12/02/2019 (Soporte Acta No.011 del 12/02/2019), en dicha verificación se evidenció que no se cuenta soportes que permita evidenciar la realización de: "Incluir en el procedimiento de nuevos negocios puntos de control, relacionados con la revisión de los valores de IVA pagados por los servicios de los contratistas" de conformidad con la acción establecida. Sin embargo, se observó que se adelantó la socialización del procedimiento actual vía correo electrónico al equipo. Teniendo en cuenta lo anterior, la acción se califica con alerta</t>
    </r>
    <r>
      <rPr>
        <b/>
        <sz val="9"/>
        <rFont val="Tahoma"/>
        <family val="2"/>
      </rPr>
      <t xml:space="preserve"> "Sin Iniciar".</t>
    </r>
  </si>
  <si>
    <r>
      <t>Análisis OCI:</t>
    </r>
    <r>
      <rPr>
        <sz val="9"/>
        <rFont val="Tahoma"/>
        <family val="2"/>
      </rPr>
      <t xml:space="preserve"> No se remiten soportes por el área, por lo que la Oficina de Control Interno programo el seguimiento a la acción en el área de Nuevos Negocios para el día 12/02/2019 (Soporte Acta No.011 del 12/02/2019), en dicha verificación se evidenció que se cuenta con el formato "MCOM-FT-021 - LISTA DE CHEQUEO CUMPLIMIENTO DE REQUISITOS CONTRACTUALES", con el cual efectúan el seguimiento al cumplimiento de las obligaciones contractuales, así como el "Informe de requerimiento 037-78/235" como ejemplo de la trazabilidad de la ejecución de los eventos, sin embargo, este no se encuentra incluido en el SIG del Canal. Teniendo en cuenta lo anterior, se califica </t>
    </r>
    <r>
      <rPr>
        <b/>
        <sz val="9"/>
        <rFont val="Tahoma"/>
        <family val="2"/>
      </rPr>
      <t>"En Proceso"</t>
    </r>
    <r>
      <rPr>
        <sz val="9"/>
        <rFont val="Tahoma"/>
        <family val="2"/>
      </rPr>
      <t xml:space="preserve">, se recomienda al área adelantar las actividades que permitan darle cumplimiento a la acción propuesta. </t>
    </r>
  </si>
  <si>
    <r>
      <t xml:space="preserve">Análisis OCI: </t>
    </r>
    <r>
      <rPr>
        <sz val="9"/>
        <rFont val="Tahoma"/>
        <family val="2"/>
      </rPr>
      <t>No se remiten soportes por el área, por lo que la Oficina de Control Interno programo el seguimiento a la acción en el área de Nuevos Negocios para el día 12/02/2019 (Soporte Acta No.011 del 12/02/2019), en dicha verificación  se evidenció que no se cuenta soportes que permita evidenciar la realización de: "Incluir en el procedimiento de nuevos negocios un punto de control, en el que se establezca que en los contratos de suministro se definirán fechas límite de entrega sólo en los casos en que ésta afecte la ejecución exitosa del contrato" de conformidad con la acción establecida. Sin embargo, se observó que se adelantó la socialización del procedimiento actual vía correo electrónico al equipo. Teniendo en cuenta lo anterior, la acción se califica con alerta</t>
    </r>
    <r>
      <rPr>
        <b/>
        <sz val="9"/>
        <rFont val="Tahoma"/>
        <family val="2"/>
      </rPr>
      <t xml:space="preserve"> "Sin Iniciar".</t>
    </r>
  </si>
  <si>
    <r>
      <t xml:space="preserve">Análisis OCI: </t>
    </r>
    <r>
      <rPr>
        <sz val="9"/>
        <rFont val="Tahoma"/>
        <family val="2"/>
      </rPr>
      <t xml:space="preserve">No se remiten soportes por la Coordinación Jurídica, por lo que la Oficina de Control Interno procede a la verificación del seguimiento a las publicaciones realizadas en el SECOP, mediante reunión del 8/02/2019 con el encargado del cargue y seguimiento a la información, en la cual se estableció que se realiza en matriz de seguimiento adoptada en el mes de octubre de 2018 en la que se consigna la información publicada referente a informes finales, contratos nuevos, publicaciones, etc.
Teniendo en cuenta lo anterior, la acción se califica </t>
    </r>
    <r>
      <rPr>
        <b/>
        <sz val="9"/>
        <rFont val="Tahoma"/>
        <family val="2"/>
      </rPr>
      <t>"En Proceso"</t>
    </r>
    <r>
      <rPr>
        <sz val="9"/>
        <rFont val="Tahoma"/>
        <family val="2"/>
      </rPr>
      <t>, se recomienda al área dar continuidad a la ejecución de las actividades que permitan dar cumplimiento a lo planteado, dentro de los plazos establecidos.</t>
    </r>
  </si>
  <si>
    <r>
      <rPr>
        <b/>
        <sz val="9"/>
        <rFont val="Tahoma"/>
        <family val="2"/>
      </rPr>
      <t xml:space="preserve">Reporte Financiera: </t>
    </r>
    <r>
      <rPr>
        <sz val="9"/>
        <rFont val="Tahoma"/>
        <family val="2"/>
      </rPr>
      <t xml:space="preserve">Desde el pasado 16 de noviembre, la Subdirección Financiera remitió el oficio N° 1803, donde se solicitó la creación del rubro presupuestal de ingresos y gastos, para identificar cada uno de los servicios prestados por Canal Capital. El pasado 5 de diciembre mediante correo electrónico la Subdirectora Financiera, solicitó la creación de los rubros presupuestales y de esta manera emitir la resolución interna de desagregación.
</t>
    </r>
    <r>
      <rPr>
        <b/>
        <sz val="9"/>
        <rFont val="Tahoma"/>
        <family val="2"/>
      </rPr>
      <t xml:space="preserve">
Análisis OCI:</t>
    </r>
    <r>
      <rPr>
        <sz val="9"/>
        <rFont val="Tahoma"/>
        <family val="2"/>
      </rPr>
      <t xml:space="preserve"> Se evidencia el Oficio 1803 del 16 de noviembre de 2018 mediante el cual la Subdirección Financiera solicitó la creación de los rubros presupuestales para la operación logística del Canal a la Secretaría Distrital de Hacienda, así como correo del 5 de diciembre de 2018 reiterando la solicitud de asignación y creación de los rubros de gasto con seguimiento del 13 de diciembre de 2018, en el cual se indica que "está en validación". 
Teniendo en cuenta la acción, se califica como </t>
    </r>
    <r>
      <rPr>
        <b/>
        <sz val="9"/>
        <rFont val="Tahoma"/>
        <family val="2"/>
      </rPr>
      <t>"Terminada"</t>
    </r>
    <r>
      <rPr>
        <sz val="9"/>
        <rFont val="Tahoma"/>
        <family val="2"/>
      </rPr>
      <t xml:space="preserve">, con estado </t>
    </r>
    <r>
      <rPr>
        <b/>
        <sz val="9"/>
        <rFont val="Tahoma"/>
        <family val="2"/>
      </rPr>
      <t>"Abierto"</t>
    </r>
    <r>
      <rPr>
        <sz val="9"/>
        <rFont val="Tahoma"/>
        <family val="2"/>
      </rPr>
      <t xml:space="preserve"> de manera que pueda verificarse la ejecución de la apertura y creación de dichos rubros. </t>
    </r>
  </si>
  <si>
    <r>
      <t xml:space="preserve">Reporte Sub. Administrativa: </t>
    </r>
    <r>
      <rPr>
        <sz val="9"/>
        <rFont val="Tahoma"/>
        <family val="2"/>
      </rPr>
      <t>Se realizó reinducción en los temas de control interno, sistemas, planeación, dirección operativa, gestión documental, sistema y gestión seguridad salud en el trabajo, servicios administrativos y financiera.</t>
    </r>
    <r>
      <rPr>
        <b/>
        <sz val="9"/>
        <rFont val="Tahoma"/>
        <family val="2"/>
      </rPr>
      <t xml:space="preserve">
Análisis OCI: </t>
    </r>
    <r>
      <rPr>
        <sz val="9"/>
        <rFont val="Tahoma"/>
        <family val="2"/>
      </rPr>
      <t xml:space="preserve">Se verifica el enlace remitido en el que se encuentra la Presentación de la inducción del Canal - 2018, así como los listados de asistencia a la jornada de reinducción, a la cual asistieron un total de 80 personas. Teniendo en cuenta lo anterior, se califica la acción como </t>
    </r>
    <r>
      <rPr>
        <b/>
        <sz val="9"/>
        <rFont val="Tahoma"/>
        <family val="2"/>
      </rPr>
      <t>"Terminada"</t>
    </r>
    <r>
      <rPr>
        <sz val="9"/>
        <rFont val="Tahoma"/>
        <family val="2"/>
      </rPr>
      <t>.</t>
    </r>
  </si>
  <si>
    <r>
      <t xml:space="preserve">Análisis OCI: </t>
    </r>
    <r>
      <rPr>
        <sz val="9"/>
        <rFont val="Tahoma"/>
        <family val="2"/>
      </rPr>
      <t>No se remiten soportes por el área, por lo que la Oficina de Control Interno programo el seguimiento a la acción en el área de Nuevos Negocios para el día 12/02/2019 (Soporte Acta No.011 del 12/02/2019), en dicha verificación se evidenció que no se cuenta soportes que permita evidenciar la realización de: "Actualizar los puntos de control dentro del procedimiento de nuevos negocios, para el debido control de los soportes a la ejecución" de conformidad con la acción establecida. Sin embargo, se observó que se adelantó la socialización del procedimiento actual vía correo electrónico al equipo. Teniendo en cuenta lo anterior, la acción se califica con alerta</t>
    </r>
    <r>
      <rPr>
        <b/>
        <sz val="9"/>
        <rFont val="Tahoma"/>
        <family val="2"/>
      </rPr>
      <t xml:space="preserve"> "Sin Iniciar".</t>
    </r>
  </si>
  <si>
    <r>
      <t xml:space="preserve">Análisis OCI: </t>
    </r>
    <r>
      <rPr>
        <sz val="9"/>
        <rFont val="Tahoma"/>
        <family val="2"/>
      </rPr>
      <t>No se remiten soportes por el área, por lo que la Oficina de Control Interno programo el seguimiento a la acción en el área de Nuevos Negocios para el día 12/02/2019 (Soporte Acta No.011 del 12/02/2019), en dicha verificación se evidenció que no se cuenta soportes que permita evidenciar la realización de:  "Actualizar los puntos de control dentro del procedimiento de nuevos negocios, para el debido control de los soportes a la ejecución" de conformidad con la acción establecida. Sin embargo, se observó que se adelantó la socialización del procedimiento actual vía correo electrónico al equipo. Teniendo en cuenta lo anterior, la acción se califica con alerta</t>
    </r>
    <r>
      <rPr>
        <b/>
        <sz val="9"/>
        <rFont val="Tahoma"/>
        <family val="2"/>
      </rPr>
      <t xml:space="preserve"> "Sin Iniciar".</t>
    </r>
  </si>
  <si>
    <r>
      <t xml:space="preserve">Análisis OCI: </t>
    </r>
    <r>
      <rPr>
        <sz val="9"/>
        <rFont val="Tahoma"/>
        <family val="2"/>
      </rPr>
      <t>No se remiten soportes por el área, por lo que la Oficina de Control Interno programo el seguimiento a la acción en el área de Nuevos Negocios para el día 12/02/2019 (Soporte Acta No.011 del 12/02/2019),en dicha verificación se evidenció que no se cuenta soportes que permita evidenciar la realización de:   "Actualizar el procedimiento de nuevos negocios, con la inclusión de puntos de control sobre la verificación de las actividades de los informes de los contratistas y/o proveedores" de conformidad con la acción establecida. Sin embargo, se observó que se adelantó la socialización del procedimiento actual vía correo electrónico al equipo. Teniendo en cuenta lo anterior, la acción se califica con alerta</t>
    </r>
    <r>
      <rPr>
        <b/>
        <sz val="9"/>
        <rFont val="Tahoma"/>
        <family val="2"/>
      </rPr>
      <t xml:space="preserve"> "Sin Iniciar".</t>
    </r>
  </si>
  <si>
    <r>
      <rPr>
        <b/>
        <sz val="9"/>
        <rFont val="Tahoma"/>
        <family val="2"/>
      </rPr>
      <t xml:space="preserve">Reporte Financiera: </t>
    </r>
    <r>
      <rPr>
        <sz val="9"/>
        <rFont val="Tahoma"/>
        <family val="2"/>
      </rPr>
      <t xml:space="preserve">De acuerdo a la necesidad de elaborar informes periódicos que permitan evidenciar la ejecución del presupuesto de ingresos, la Subdirección Financiera ha elaborado y remitido a las áreas de la entidad dicha información de manera mensual.
</t>
    </r>
    <r>
      <rPr>
        <b/>
        <sz val="9"/>
        <rFont val="Tahoma"/>
        <family val="2"/>
      </rPr>
      <t xml:space="preserve">Análisis OCI: </t>
    </r>
    <r>
      <rPr>
        <sz val="9"/>
        <rFont val="Tahoma"/>
        <family val="2"/>
      </rPr>
      <t xml:space="preserve">Se remiten los soportes de realización del informe de ejecución presupuestal del mes de octubre, el cual es remitido al área de Planeación, Dirección Operativa, Control Interno, Gerencia y Secretaría General. Teniendo en cuenta la fecha de terminación y número de envíos programados, se califica </t>
    </r>
    <r>
      <rPr>
        <b/>
        <sz val="9"/>
        <rFont val="Tahoma"/>
        <family val="2"/>
      </rPr>
      <t xml:space="preserve">"En Proceso" </t>
    </r>
    <r>
      <rPr>
        <sz val="9"/>
        <rFont val="Tahoma"/>
        <family val="2"/>
      </rPr>
      <t xml:space="preserve">y se recomienda al área adelantar los informes correspondientes a los meses de noviembre y diciembre. </t>
    </r>
  </si>
  <si>
    <r>
      <t xml:space="preserve">Reporte Planeación: </t>
    </r>
    <r>
      <rPr>
        <sz val="9"/>
        <rFont val="Tahoma"/>
        <family val="2"/>
      </rPr>
      <t xml:space="preserve">Fichas EBI con corte a octubre 19 de 2018 las cuales se encuentran ajustadas con el presupuesto aprobado para 2019.
</t>
    </r>
    <r>
      <rPr>
        <b/>
        <sz val="9"/>
        <rFont val="Tahoma"/>
        <family val="2"/>
      </rPr>
      <t xml:space="preserve">Análisis OCI: </t>
    </r>
    <r>
      <rPr>
        <sz val="9"/>
        <rFont val="Tahoma"/>
        <family val="2"/>
      </rPr>
      <t xml:space="preserve">Se remiten por el área de Planeación las fichas EBI-D de los proyectos 10, 79, 80 y 85 modificadas en lo referente al presupuesto, sin embargo, no se evidencia acta de reunión u otro soporte que permita evidenciar el proceso de actualización de estas. Por lo tanto, se califica </t>
    </r>
    <r>
      <rPr>
        <b/>
        <sz val="9"/>
        <rFont val="Tahoma"/>
        <family val="2"/>
      </rPr>
      <t xml:space="preserve">"En Proceso" </t>
    </r>
    <r>
      <rPr>
        <sz val="9"/>
        <rFont val="Tahoma"/>
        <family val="2"/>
      </rPr>
      <t xml:space="preserve">y se recomienda al área documentar las revisiones y modificaciones efectuadas. </t>
    </r>
  </si>
  <si>
    <r>
      <t xml:space="preserve">Reporte Planeación: </t>
    </r>
    <r>
      <rPr>
        <sz val="9"/>
        <rFont val="Tahoma"/>
        <family val="2"/>
      </rPr>
      <t>En el periodo de seguimiento no se presentaron cambios en el proyecto 79.</t>
    </r>
    <r>
      <rPr>
        <b/>
        <sz val="9"/>
        <rFont val="Tahoma"/>
        <family val="2"/>
      </rPr>
      <t xml:space="preserve">
Análisis OCI: </t>
    </r>
    <r>
      <rPr>
        <sz val="9"/>
        <rFont val="Tahoma"/>
        <family val="2"/>
      </rPr>
      <t xml:space="preserve">El área de Planeación reporta que a la fecha de seguimiento no se han presentado cambios al proyecto. Por lo tanto, queda con alerta </t>
    </r>
    <r>
      <rPr>
        <b/>
        <sz val="9"/>
        <rFont val="Tahoma"/>
        <family val="2"/>
      </rPr>
      <t>"Sin Iniciar"</t>
    </r>
    <r>
      <rPr>
        <sz val="9"/>
        <rFont val="Tahoma"/>
        <family val="2"/>
      </rPr>
      <t xml:space="preserve">, se recomienda que se documenten las reuniones de revisión de las acciones. </t>
    </r>
  </si>
  <si>
    <r>
      <t xml:space="preserve">Reporte Planeación: </t>
    </r>
    <r>
      <rPr>
        <sz val="9"/>
        <rFont val="Tahoma"/>
        <family val="2"/>
      </rPr>
      <t>En el periodo de seguimiento no se presentaron cambios en el proyecto 79.</t>
    </r>
    <r>
      <rPr>
        <b/>
        <sz val="9"/>
        <rFont val="Tahoma"/>
        <family val="2"/>
      </rPr>
      <t xml:space="preserve">
Análisis OCI: </t>
    </r>
    <r>
      <rPr>
        <sz val="9"/>
        <rFont val="Tahoma"/>
        <family val="2"/>
      </rPr>
      <t xml:space="preserve">El área de Planeación reporta que a la fecha de seguimiento no se han presentado cambios al proyecto. Por lo que en atención a la acción formulada, queda con alerta </t>
    </r>
    <r>
      <rPr>
        <b/>
        <sz val="9"/>
        <rFont val="Tahoma"/>
        <family val="2"/>
      </rPr>
      <t>"Sin Iniciar"</t>
    </r>
    <r>
      <rPr>
        <sz val="9"/>
        <rFont val="Tahoma"/>
        <family val="2"/>
      </rPr>
      <t xml:space="preserve">, se recomienda al área efectuar revisiones periódicas con sus soportes de ejecución de manera que se evidencie el cumplimiento de lo planteado. </t>
    </r>
  </si>
  <si>
    <r>
      <t xml:space="preserve">Reporte Planeación: </t>
    </r>
    <r>
      <rPr>
        <sz val="9"/>
        <rFont val="Tahoma"/>
        <family val="2"/>
      </rPr>
      <t>Se suspendió esta meta en razón a que no se recibieron los recursos esperados para su cumplimiento, lo anterior teniendo en cuenta que el presupuesto de Inversión de Canal Capital se financia con recursos propios y/o con financiación de otras fuentes como la ANTV o el MINTIC.</t>
    </r>
    <r>
      <rPr>
        <b/>
        <sz val="9"/>
        <rFont val="Tahoma"/>
        <family val="2"/>
      </rPr>
      <t xml:space="preserve">
Análisis OCI: </t>
    </r>
    <r>
      <rPr>
        <sz val="9"/>
        <rFont val="Tahoma"/>
        <family val="2"/>
      </rPr>
      <t xml:space="preserve">Se verifica el Acta de reunión del 19 de octubre de 2017 entre el profesional universitario de planeación y el subdirector administrativo sobre las modificaciones a la meta 2 del proyecto 85, en la cual se procede a cancelar la esta meta en el SEGPLAN moviendo los recursos a la meta No.1. 
Por lo anterior, se califica </t>
    </r>
    <r>
      <rPr>
        <b/>
        <sz val="9"/>
        <rFont val="Tahoma"/>
        <family val="2"/>
      </rPr>
      <t xml:space="preserve">"En Proceso" </t>
    </r>
    <r>
      <rPr>
        <sz val="9"/>
        <rFont val="Tahoma"/>
        <family val="2"/>
      </rPr>
      <t xml:space="preserve"> toda vez que se deben efectuar 4 mesas de trabajo durante los tiempos de ejecución establecidos.   </t>
    </r>
  </si>
  <si>
    <r>
      <t xml:space="preserve">Reporte Planeación: </t>
    </r>
    <r>
      <rPr>
        <sz val="9"/>
        <rFont val="Tahoma"/>
        <family val="2"/>
      </rPr>
      <t>En el periodo de seguimiento no se presentaron cambios en la meta No. 8 del proyecto 80.</t>
    </r>
    <r>
      <rPr>
        <b/>
        <sz val="9"/>
        <rFont val="Tahoma"/>
        <family val="2"/>
      </rPr>
      <t xml:space="preserve">
Análisis OCI: </t>
    </r>
    <r>
      <rPr>
        <sz val="9"/>
        <rFont val="Tahoma"/>
        <family val="2"/>
      </rPr>
      <t xml:space="preserve">Se verifica Acta de reunión del 16 de octubre de 2018 referente a la "Revisión del cumplimiento de metas para tercer trimestre - reporte SEGPLAN", observando en el reporte que a la fecha no se registran cambios en la meta No.8 por parte de la Subdirección Administrativa. 
 </t>
    </r>
    <r>
      <rPr>
        <b/>
        <sz val="9"/>
        <rFont val="Tahoma"/>
        <family val="2"/>
      </rPr>
      <t xml:space="preserve">
</t>
    </r>
    <r>
      <rPr>
        <sz val="9"/>
        <rFont val="Tahoma"/>
        <family val="2"/>
      </rPr>
      <t xml:space="preserve">Por lo anterior, se califica </t>
    </r>
    <r>
      <rPr>
        <b/>
        <sz val="9"/>
        <rFont val="Tahoma"/>
        <family val="2"/>
      </rPr>
      <t>"En Proceso"</t>
    </r>
    <r>
      <rPr>
        <sz val="9"/>
        <rFont val="Tahoma"/>
        <family val="2"/>
      </rPr>
      <t xml:space="preserve"> toda vez que se deben efectuar 4 mesas de trabajo durante los tiempos de ejecución establecidos.</t>
    </r>
    <r>
      <rPr>
        <b/>
        <sz val="9"/>
        <rFont val="Tahoma"/>
        <family val="2"/>
      </rPr>
      <t xml:space="preserve">   </t>
    </r>
  </si>
  <si>
    <r>
      <t xml:space="preserve">Reporte Planeación: </t>
    </r>
    <r>
      <rPr>
        <sz val="9"/>
        <rFont val="Tahoma"/>
        <family val="2"/>
      </rPr>
      <t>En el periodo de seguimiento no se presentaron cambios en la meta No. 8 del proyecto 80.</t>
    </r>
    <r>
      <rPr>
        <b/>
        <sz val="9"/>
        <rFont val="Tahoma"/>
        <family val="2"/>
      </rPr>
      <t xml:space="preserve">
Análisis OCI: </t>
    </r>
    <r>
      <rPr>
        <sz val="9"/>
        <rFont val="Tahoma"/>
        <family val="2"/>
      </rPr>
      <t xml:space="preserve">Se verifica Acta de reunión del 16 de octubre de 2018 referente a la "Revisión del cumplimiento de metas para tercer trimestre - reporte SEGPLAN", observando el reporte de que a la fecha no se registran cambios en la meta No.8 por parte de la Subdirección Administrativa. 
 </t>
    </r>
    <r>
      <rPr>
        <b/>
        <sz val="9"/>
        <rFont val="Tahoma"/>
        <family val="2"/>
      </rPr>
      <t xml:space="preserve">
</t>
    </r>
    <r>
      <rPr>
        <sz val="9"/>
        <rFont val="Tahoma"/>
        <family val="2"/>
      </rPr>
      <t xml:space="preserve">Por lo anterior, se califica </t>
    </r>
    <r>
      <rPr>
        <b/>
        <sz val="9"/>
        <rFont val="Tahoma"/>
        <family val="2"/>
      </rPr>
      <t>"En Proceso"</t>
    </r>
    <r>
      <rPr>
        <sz val="9"/>
        <rFont val="Tahoma"/>
        <family val="2"/>
      </rPr>
      <t xml:space="preserve"> toda vez que se deben efectuar 4 mesas de trabajo durante los tiempos de ejecución establecidos.</t>
    </r>
    <r>
      <rPr>
        <b/>
        <sz val="9"/>
        <rFont val="Tahoma"/>
        <family val="2"/>
      </rPr>
      <t xml:space="preserve">   </t>
    </r>
  </si>
  <si>
    <r>
      <t xml:space="preserve">Reporte Planeación: </t>
    </r>
    <r>
      <rPr>
        <sz val="9"/>
        <rFont val="Tahoma"/>
        <family val="2"/>
      </rPr>
      <t>En el periodo de seguimiento no se presentaron cambios en la meta No. 8 del proyecto 80.</t>
    </r>
    <r>
      <rPr>
        <b/>
        <sz val="9"/>
        <rFont val="Tahoma"/>
        <family val="2"/>
      </rPr>
      <t xml:space="preserve">
Análisis OCI: </t>
    </r>
    <r>
      <rPr>
        <sz val="9"/>
        <rFont val="Tahoma"/>
        <family val="2"/>
      </rPr>
      <t>Se verifica Acta de reunión del 16 de octubre de 2018 referente a la "Revisión del cumplimiento de metas para tercer trimestre - reporte SEGPLAN", observando que el área no registra cambios frente a la meta, así como las correcciones sobre las inconsistencias presentadas durante el reporte.</t>
    </r>
    <r>
      <rPr>
        <b/>
        <sz val="9"/>
        <rFont val="Tahoma"/>
        <family val="2"/>
      </rPr>
      <t xml:space="preserve">
</t>
    </r>
    <r>
      <rPr>
        <sz val="9"/>
        <rFont val="Tahoma"/>
        <family val="2"/>
      </rPr>
      <t xml:space="preserve">Por lo anterior, se califica </t>
    </r>
    <r>
      <rPr>
        <b/>
        <sz val="9"/>
        <rFont val="Tahoma"/>
        <family val="2"/>
      </rPr>
      <t xml:space="preserve">"En Proceso" </t>
    </r>
    <r>
      <rPr>
        <sz val="9"/>
        <rFont val="Tahoma"/>
        <family val="2"/>
      </rPr>
      <t xml:space="preserve">toda vez que se deben efectuar 4 mesas de trabajo durante los tiempos de ejecución establecidos. </t>
    </r>
  </si>
  <si>
    <r>
      <t xml:space="preserve">Reporte Planeación: </t>
    </r>
    <r>
      <rPr>
        <sz val="9"/>
        <rFont val="Tahoma"/>
        <family val="2"/>
      </rPr>
      <t>Para el periodo de seguimiento se presentó ejecución presupuestal.</t>
    </r>
    <r>
      <rPr>
        <b/>
        <sz val="9"/>
        <rFont val="Tahoma"/>
        <family val="2"/>
      </rPr>
      <t xml:space="preserve">
Análisis OCI: </t>
    </r>
    <r>
      <rPr>
        <sz val="9"/>
        <rFont val="Tahoma"/>
        <family val="2"/>
      </rPr>
      <t xml:space="preserve">Si bien, el área remite la ejecución presupuestal, no se evidencian soportes en los que se observe el desarrollo de las mesas de trabajo, ni las modificaciones efectuadas a la meta descrita en la acción, por lo que no es posible verificar el inicio y/o avance de cumplimiento de la acción planteada.
Por lo anterior, se califica con alerta </t>
    </r>
    <r>
      <rPr>
        <b/>
        <sz val="9"/>
        <rFont val="Tahoma"/>
        <family val="2"/>
      </rPr>
      <t>"Sin Iniciar"</t>
    </r>
    <r>
      <rPr>
        <sz val="9"/>
        <rFont val="Tahoma"/>
        <family val="2"/>
      </rPr>
      <t xml:space="preserve"> y se recomienda al área efectuar las debidas documentaciones de las reuniones y los avances que se logren en las mismas. </t>
    </r>
  </si>
  <si>
    <r>
      <t xml:space="preserve">Reporte Financiera: </t>
    </r>
    <r>
      <rPr>
        <sz val="9"/>
        <rFont val="Tahoma"/>
        <family val="2"/>
      </rPr>
      <t xml:space="preserve">Según la acción planteada, la Subdirección Financiera ha trabajado en el insumo y normatividad necesaria que regule el recaudo de cartera, para de esta manera plasmar las instancias del cobro (administrativo, persuasivo y coactivo).
</t>
    </r>
    <r>
      <rPr>
        <b/>
        <sz val="9"/>
        <rFont val="Tahoma"/>
        <family val="2"/>
      </rPr>
      <t xml:space="preserve">Análisis OCI: </t>
    </r>
    <r>
      <rPr>
        <sz val="9"/>
        <rFont val="Tahoma"/>
        <family val="2"/>
      </rPr>
      <t xml:space="preserve">Se remite documento en borrador del "Reglamento Interno de Cartera" en formato Word; si bien se ha venido estructurando el producto relacionado en la acción, se recomienda al área verificar las fechas de terminación con el fin de dar cumplimiento a lo planteado. Por lo anterior, se califica la acción </t>
    </r>
    <r>
      <rPr>
        <b/>
        <sz val="9"/>
        <rFont val="Tahoma"/>
        <family val="2"/>
      </rPr>
      <t>"En Proceso"</t>
    </r>
    <r>
      <rPr>
        <sz val="9"/>
        <rFont val="Tahoma"/>
        <family val="2"/>
      </rPr>
      <t>.</t>
    </r>
  </si>
  <si>
    <r>
      <rPr>
        <b/>
        <sz val="9"/>
        <rFont val="Tahoma"/>
        <family val="2"/>
      </rPr>
      <t>Reporte Financiera:</t>
    </r>
    <r>
      <rPr>
        <sz val="9"/>
        <rFont val="Tahoma"/>
        <family val="2"/>
      </rPr>
      <t xml:space="preserve"> Según la necesidad de elaborar un modelo proforma de correo  electrónico de conciliación, que permita llevar la trazabilidad de las gestiones realizadas en las cuentas reportadas como recíprocas, se incluyó el pasado 12 de diciembre en el Sistema de Gestión de Calidad el documento en mención.
</t>
    </r>
    <r>
      <rPr>
        <b/>
        <sz val="9"/>
        <rFont val="Tahoma"/>
        <family val="2"/>
      </rPr>
      <t xml:space="preserve">
Análisis OCI: </t>
    </r>
    <r>
      <rPr>
        <sz val="9"/>
        <rFont val="Tahoma"/>
        <family val="2"/>
      </rPr>
      <t xml:space="preserve">Se remite el correo electrónico de publicación del Formato AGFF-CO-FT-044 CONCILIACIÓN DE OPERACIONES RECÍPROCAS y se evidencia la publicación en la intranet del Canal, así mismo, se observa el correo proforma relacionado en la acción "Generar circularización de información con un modelo proforma de correo  electrónico de conciliación", para lo cual el área remite la solicitud de conciliación de manera trimestral, dando cumplimiento a lo formulado en la acción. 
Teniendo en cuenta lo anterior y las fechas de terminación de la acción, esta se califica </t>
    </r>
    <r>
      <rPr>
        <b/>
        <sz val="9"/>
        <rFont val="Tahoma"/>
        <family val="2"/>
      </rPr>
      <t>"En Proceso"</t>
    </r>
    <r>
      <rPr>
        <sz val="9"/>
        <rFont val="Tahoma"/>
        <family val="2"/>
      </rPr>
      <t>.</t>
    </r>
    <r>
      <rPr>
        <b/>
        <sz val="9"/>
        <rFont val="Tahoma"/>
        <family val="2"/>
      </rPr>
      <t xml:space="preserve"> </t>
    </r>
  </si>
  <si>
    <r>
      <t xml:space="preserve">Reporte Financiera: </t>
    </r>
    <r>
      <rPr>
        <sz val="9"/>
        <rFont val="Tahoma"/>
        <family val="2"/>
      </rPr>
      <t xml:space="preserve">De acuerdo a la acción planteada, en solicitar el soporte del ajuste de las diferencias por el área de servicios administrativos, para soportar la conciliación, el pasado 22 de noviembre la Subdirectora Financiera remitió el memorando N° 3069, donde se solicitó el soporte de ajuste de las diferencias presentadas en los saldos relacionados con los elementos de consumo de papelería, aseo y cafetería.
</t>
    </r>
    <r>
      <rPr>
        <b/>
        <sz val="9"/>
        <rFont val="Tahoma"/>
        <family val="2"/>
      </rPr>
      <t xml:space="preserve">Análisis OCI: </t>
    </r>
    <r>
      <rPr>
        <sz val="9"/>
        <rFont val="Tahoma"/>
        <family val="2"/>
      </rPr>
      <t xml:space="preserve">Se evidencia el correo electrónico del 23 de noviembre de 2018 por el cual se remite el memorando 3069 del 22 de noviembre de 2018, mediante el cual se solicita a la Subdirección Financiera el "Reporte que sustente el ajuste realizado en el aplicativo"; si bien a la fecha de seguimiento se solicitó el reporte, teniendo en cuenta la fecha de terminación y la meta de la acción se califica </t>
    </r>
    <r>
      <rPr>
        <b/>
        <sz val="9"/>
        <rFont val="Tahoma"/>
        <family val="2"/>
      </rPr>
      <t>"En Proceso"</t>
    </r>
    <r>
      <rPr>
        <sz val="9"/>
        <rFont val="Tahoma"/>
        <family val="2"/>
      </rPr>
      <t xml:space="preserve"> y se recomienda al área efectuar la revisión de las fechas y actividades planteadas, con el fin de dar cumplimiento de lo establecido. </t>
    </r>
  </si>
  <si>
    <r>
      <t>Reporte Ser. Administrativos:</t>
    </r>
    <r>
      <rPr>
        <sz val="9"/>
        <rFont val="Tahoma"/>
        <family val="2"/>
      </rPr>
      <t xml:space="preserve"> Los saldos antiguos presentados se mitigaron en el año 2018. Se suscribió el contrato 931 de 2018 con el proveedor de el aplicativo kardex con el cual se contrata el desarrollo de actualizaciones y módulos componentes que mitiguen posibles fallas relacionadas con el hallazgo. </t>
    </r>
    <r>
      <rPr>
        <b/>
        <sz val="9"/>
        <rFont val="Tahoma"/>
        <family val="2"/>
      </rPr>
      <t xml:space="preserve">
Análisis OCI: </t>
    </r>
    <r>
      <rPr>
        <sz val="9"/>
        <rFont val="Tahoma"/>
        <family val="2"/>
      </rPr>
      <t xml:space="preserve">Se remite la minuta del contrato 931 de 2018, cuyo objeto es "Contratar servicios profesionales para el desarrollo de nuevos módulos componentes descritos en el anexo de diseño, además de la actualización, soporte, mantenimiento preventivo, correctivo y transferencia de conocimiento de las aplicaciones de pago a proveedores e inventarlos (Orpago y Kardex) con las que cuenta Canal Capital', así como la prestación de servicios de soporte y mantenimiento de los módulos componentes en producción de los sistemas kardex y Orpago en forma detallada. Si bien, a la fecha de seguimiento el contrato se encuentra en ejecución, se califica </t>
    </r>
    <r>
      <rPr>
        <b/>
        <sz val="9"/>
        <rFont val="Tahoma"/>
        <family val="2"/>
      </rPr>
      <t xml:space="preserve">"En Proceso" </t>
    </r>
    <r>
      <rPr>
        <sz val="9"/>
        <rFont val="Tahoma"/>
        <family val="2"/>
      </rPr>
      <t xml:space="preserve">con el fin de que se lleve a cabo lo planteado en la acción </t>
    </r>
    <r>
      <rPr>
        <i/>
        <sz val="9"/>
        <rFont val="Tahoma"/>
        <family val="2"/>
      </rPr>
      <t>"Solicitar al proveedor del sistema kardex la implementación de parámetros que permitan tener perfiles de administración con el fin de mitigar estos inconvenientes".</t>
    </r>
  </si>
  <si>
    <r>
      <t xml:space="preserve">Reporte Financiera: </t>
    </r>
    <r>
      <rPr>
        <sz val="9"/>
        <rFont val="Tahoma"/>
        <family val="2"/>
      </rPr>
      <t>De acuerdo a la acción planteada de realizar el seguimiento de la gestión realizada por el área jurídica y operativa sobre la liquidación del contrato para poder efectuar en los estados financieros la legalización correspondiente, el 22 de noviembre se remitió el memorando N° 3070 donde se solicitaba el Acta de Liquidación correspondiente, por ello, el 18 de diciembre la entidad ya contaba con el acta de liquidación por mutuo acuerdo necesaria para realizar la devolución de los recursos no ejecutados del Contrato 489 de 2016 para esa misma fecha.</t>
    </r>
    <r>
      <rPr>
        <b/>
        <sz val="9"/>
        <rFont val="Tahoma"/>
        <family val="2"/>
      </rPr>
      <t xml:space="preserve">
Análisis OCI: </t>
    </r>
    <r>
      <rPr>
        <sz val="9"/>
        <rFont val="Tahoma"/>
        <family val="2"/>
      </rPr>
      <t xml:space="preserve">Una vez verificados los soportes remitidos se observa el memorando 3070 del 22 de noviembre de 2018, en el que se solicita el Acta de liquidación del convenio 489 de 2016 - Universidad Javeriana, así como el pago efectuado a la ANTV el 19 de diciembre de 2018, posterior a la emisión del Acta de liquidación por la Coordinación Jurídica efectuada el 18 de diciembre de 2018 con No.5673. Por lo anterior, se califica la acción con estado </t>
    </r>
    <r>
      <rPr>
        <b/>
        <sz val="9"/>
        <rFont val="Tahoma"/>
        <family val="2"/>
      </rPr>
      <t>"Terminada"</t>
    </r>
    <r>
      <rPr>
        <sz val="9"/>
        <rFont val="Tahoma"/>
        <family val="2"/>
      </rPr>
      <t>.</t>
    </r>
  </si>
  <si>
    <r>
      <t xml:space="preserve">Reporte Financiera: </t>
    </r>
    <r>
      <rPr>
        <sz val="9"/>
        <rFont val="Tahoma"/>
        <family val="2"/>
      </rPr>
      <t xml:space="preserve">De acuerdo a la acción planteada, en solicitar el soporte del ajuste de las diferencias por el área de servicios administrativos , para soportar la conciliación, el pasado 22 de noviembre la Subdirectora Financiera remitió el memorando N° 3069, donde se solicitó el soporte de ajuste de las diferencias presentadas en los saldos relacionados con los elementos de consumo de papelería, aseo y cafetería.
</t>
    </r>
    <r>
      <rPr>
        <b/>
        <sz val="9"/>
        <rFont val="Tahoma"/>
        <family val="2"/>
      </rPr>
      <t xml:space="preserve">Análisis OCI: </t>
    </r>
    <r>
      <rPr>
        <sz val="9"/>
        <rFont val="Tahoma"/>
        <family val="2"/>
      </rPr>
      <t xml:space="preserve">Se evidencia el correo electrónico del 23 de noviembre de 2018 por el cual se remite el memorando 3069 del 22 de noviembre de 2018, mediante el cual se solicita a la Subdirección Financiera el "Reporte que sustente el ajuste realizado en el aplicativo"; si bien a la fecha de seguimiento se solicitó el reporte, teniendo en cuenta la fecha de terminación y la meta de la acción se califica </t>
    </r>
    <r>
      <rPr>
        <b/>
        <sz val="9"/>
        <rFont val="Tahoma"/>
        <family val="2"/>
      </rPr>
      <t>"En Proceso"</t>
    </r>
    <r>
      <rPr>
        <sz val="9"/>
        <rFont val="Tahoma"/>
        <family val="2"/>
      </rPr>
      <t xml:space="preserve"> y se recomienda al área efectuar la revisión de las fechas y actividades planteadas, con el fin de dar cumplimiento de lo establecido. </t>
    </r>
  </si>
  <si>
    <r>
      <t xml:space="preserve">Reporte Financiera: </t>
    </r>
    <r>
      <rPr>
        <sz val="9"/>
        <rFont val="Tahoma"/>
        <family val="2"/>
      </rPr>
      <t xml:space="preserve">En referencia a la necesidad de verificar y legalizar los recursos relacionados con la Autoridad Nacional de Televisión de manera mensual, nos permitimos relacionar las notas explicativas a los Estados Financieros de los meses de septiembre a noviembre y así mismo los ajustes efectuados durante el mes de diciembre de acuerdo a la necesidad de efectuar las legalizaciones  de recursos .
</t>
    </r>
    <r>
      <rPr>
        <b/>
        <sz val="9"/>
        <rFont val="Tahoma"/>
        <family val="2"/>
      </rPr>
      <t xml:space="preserve">Análisis OCI: </t>
    </r>
    <r>
      <rPr>
        <sz val="9"/>
        <rFont val="Tahoma"/>
        <family val="2"/>
      </rPr>
      <t xml:space="preserve">Se verifican los soportes remitidos por el área, con los que se evidencia que se viene haciendo el seguimiento a la cuenta de subvenciones, así como las respectivas revelaciones en los estados financieros y sus notas. Teniendo en cuenta la fórmula del indicador, la meta  y fecha de finalización se califica </t>
    </r>
    <r>
      <rPr>
        <b/>
        <sz val="9"/>
        <rFont val="Tahoma"/>
        <family val="2"/>
      </rPr>
      <t>"En Proceso"</t>
    </r>
    <r>
      <rPr>
        <sz val="9"/>
        <rFont val="Tahoma"/>
        <family val="2"/>
      </rPr>
      <t xml:space="preserve">. Las revelaciones presentadas no corresponden a la cuenta 2402, ya que la misma para la vigencia 2018 tiene saldo $0, por lo que se recomienda ajustar la acción. </t>
    </r>
  </si>
  <si>
    <r>
      <t xml:space="preserve">Análisis OCI: </t>
    </r>
    <r>
      <rPr>
        <sz val="9"/>
        <rFont val="Tahoma"/>
        <family val="2"/>
      </rPr>
      <t xml:space="preserve">Se remiten por la Coordinación de Producción los enlaces "SUPERVISIONES COORDINACIÓN DE PRODUCCIÓN - MÓNICA SARMIENTO" y "SUPERVISIONES PROFESIONAL UNIVERSITARIA DE PRODUCCIÓN", en los cuales se realiza el control a los pagos de los contratos suscritos con Recursos ANTV, en el que se evidencian las fechas de terminación asignadas, así como el control de los pagos que se efectúan a lo largo de la ejecución. Teniendo en cuenta las actividades adelantadas se califica como </t>
    </r>
    <r>
      <rPr>
        <b/>
        <sz val="9"/>
        <rFont val="Tahoma"/>
        <family val="2"/>
      </rPr>
      <t>"Terminada"</t>
    </r>
    <r>
      <rPr>
        <sz val="9"/>
        <rFont val="Tahoma"/>
        <family val="2"/>
      </rPr>
      <t xml:space="preserve">. </t>
    </r>
  </si>
  <si>
    <r>
      <t xml:space="preserve">Análisis OCI: </t>
    </r>
    <r>
      <rPr>
        <sz val="9"/>
        <rFont val="Tahoma"/>
        <family val="2"/>
      </rPr>
      <t xml:space="preserve">No se remiten soportes por la Coordinación de Producción, por lo que la Oficina de Control Interno programo una verificación en el área, observando que no se ha ejecutado la actividad planteada "Los contratistas que no generen cobro finalizando el año, se les notificará por correo electrónico, en caso de no realizar el trámite, se le notificará por oficio", toda vez que a la fecha de seguimiento no se presentan cobros pendientes. Por lo que la acción se califica con alerta </t>
    </r>
    <r>
      <rPr>
        <b/>
        <sz val="9"/>
        <rFont val="Tahoma"/>
        <family val="2"/>
      </rPr>
      <t>"Sin Iniciar"</t>
    </r>
  </si>
  <si>
    <t>Fernando Avella</t>
  </si>
  <si>
    <t>Queda pendiente la verificación de la devolución de los recursos por parte del contratista teniendo en cuenta la meta planteada.</t>
  </si>
  <si>
    <t>Verificar que se de continuidad a la implementación durante la vigencia 2019.</t>
  </si>
  <si>
    <t>Verificar que se realicen las modificaciones acordadas en el comité de Gestión y Desempeño.</t>
  </si>
  <si>
    <t xml:space="preserve">Se efectuaron las actividades mencionadas por el área dentro de los tiempos establecidos para su cumplimiento.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</si>
</sst>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yyyy\-mm\-dd;@"/>
    <numFmt numFmtId="166" formatCode="dd\-mm\-yy;@"/>
  </numFmts>
  <fonts count="22" x14ac:knownFonts="1">
    <font>
      <sz val="11"/>
      <color theme="1"/>
      <name val="Calibri"/>
      <family val="2"/>
      <scheme val="minor"/>
    </font>
    <font>
      <sz val="11"/>
      <color theme="1"/>
      <name val="Calibri"/>
      <family val="2"/>
      <scheme val="minor"/>
    </font>
    <font>
      <sz val="10"/>
      <name val="Arial"/>
      <family val="2"/>
    </font>
    <font>
      <b/>
      <sz val="9"/>
      <color theme="1"/>
      <name val="Tahoma"/>
      <family val="2"/>
    </font>
    <font>
      <sz val="9"/>
      <color theme="1"/>
      <name val="Tahoma"/>
      <family val="2"/>
    </font>
    <font>
      <sz val="11"/>
      <color theme="1"/>
      <name val="Tahoma"/>
      <family val="2"/>
    </font>
    <font>
      <sz val="10"/>
      <name val="Tahoma"/>
      <family val="2"/>
    </font>
    <font>
      <b/>
      <sz val="9"/>
      <color theme="0"/>
      <name val="Tahoma"/>
      <family val="2"/>
    </font>
    <font>
      <sz val="10"/>
      <color theme="1"/>
      <name val="Tahoma"/>
      <family val="2"/>
    </font>
    <font>
      <b/>
      <sz val="10"/>
      <color theme="1"/>
      <name val="Tahoma"/>
      <family val="2"/>
    </font>
    <font>
      <sz val="10"/>
      <color indexed="8"/>
      <name val="Tahoma"/>
      <family val="2"/>
    </font>
    <font>
      <b/>
      <sz val="14"/>
      <color theme="1"/>
      <name val="Tahoma"/>
      <family val="2"/>
    </font>
    <font>
      <b/>
      <sz val="12"/>
      <color theme="1"/>
      <name val="Tahoma"/>
      <family val="2"/>
    </font>
    <font>
      <sz val="9"/>
      <color rgb="FF000000"/>
      <name val="Tahoma"/>
      <family val="2"/>
    </font>
    <font>
      <sz val="9"/>
      <color indexed="8"/>
      <name val="Tahoma"/>
      <family val="2"/>
    </font>
    <font>
      <sz val="9"/>
      <name val="Tahoma"/>
      <family val="2"/>
    </font>
    <font>
      <b/>
      <sz val="9"/>
      <name val="Tahoma"/>
      <family val="2"/>
    </font>
    <font>
      <sz val="9"/>
      <color rgb="FFFF0000"/>
      <name val="Tahoma"/>
      <family val="2"/>
    </font>
    <font>
      <sz val="9"/>
      <color indexed="81"/>
      <name val="Tahoma"/>
      <family val="2"/>
    </font>
    <font>
      <b/>
      <sz val="9"/>
      <color indexed="81"/>
      <name val="Tahoma"/>
      <family val="2"/>
    </font>
    <font>
      <i/>
      <sz val="9"/>
      <name val="Tahoma"/>
      <family val="2"/>
    </font>
    <font>
      <b/>
      <sz val="14"/>
      <name val="Tahoma"/>
      <family val="2"/>
    </font>
  </fonts>
  <fills count="18">
    <fill>
      <patternFill patternType="none"/>
    </fill>
    <fill>
      <patternFill patternType="gray125"/>
    </fill>
    <fill>
      <patternFill patternType="solid">
        <fgColor theme="3" tint="0.59999389629810485"/>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rgb="FF002060"/>
        <bgColor indexed="64"/>
      </patternFill>
    </fill>
    <fill>
      <patternFill patternType="solid">
        <fgColor theme="7" tint="-0.499984740745262"/>
        <bgColor indexed="64"/>
      </patternFill>
    </fill>
    <fill>
      <patternFill patternType="solid">
        <fgColor theme="0" tint="-0.499984740745262"/>
        <bgColor indexed="64"/>
      </patternFill>
    </fill>
    <fill>
      <patternFill patternType="solid">
        <fgColor rgb="FFFFFF00"/>
        <bgColor indexed="64"/>
      </patternFill>
    </fill>
  </fills>
  <borders count="46">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1" tint="0.499984740745262"/>
      </left>
      <right style="thin">
        <color theme="1" tint="0.499984740745262"/>
      </right>
      <top/>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thin">
        <color theme="0"/>
      </left>
      <right style="thin">
        <color theme="0"/>
      </right>
      <top style="medium">
        <color indexed="64"/>
      </top>
      <bottom/>
      <diagonal/>
    </border>
    <border>
      <left style="thin">
        <color theme="0"/>
      </left>
      <right style="thin">
        <color theme="0"/>
      </right>
      <top/>
      <bottom/>
      <diagonal/>
    </border>
    <border>
      <left style="medium">
        <color indexed="64"/>
      </left>
      <right style="thin">
        <color theme="0"/>
      </right>
      <top style="medium">
        <color theme="1"/>
      </top>
      <bottom style="medium">
        <color indexed="64"/>
      </bottom>
      <diagonal/>
    </border>
    <border>
      <left style="thin">
        <color theme="0"/>
      </left>
      <right style="thin">
        <color theme="0"/>
      </right>
      <top style="medium">
        <color theme="1"/>
      </top>
      <bottom style="medium">
        <color indexed="64"/>
      </bottom>
      <diagonal/>
    </border>
    <border>
      <left style="thin">
        <color theme="0"/>
      </left>
      <right style="medium">
        <color indexed="64"/>
      </right>
      <top style="medium">
        <color theme="1"/>
      </top>
      <bottom style="medium">
        <color indexed="64"/>
      </bottom>
      <diagonal/>
    </border>
    <border>
      <left style="thin">
        <color theme="0"/>
      </left>
      <right style="medium">
        <color theme="1"/>
      </right>
      <top style="medium">
        <color theme="1"/>
      </top>
      <bottom style="medium">
        <color indexed="64"/>
      </bottom>
      <diagonal/>
    </border>
    <border>
      <left style="thin">
        <color theme="0"/>
      </left>
      <right style="medium">
        <color theme="1"/>
      </right>
      <top/>
      <bottom style="thin">
        <color theme="0"/>
      </bottom>
      <diagonal/>
    </border>
    <border>
      <left style="thin">
        <color theme="0"/>
      </left>
      <right style="medium">
        <color theme="1"/>
      </right>
      <top style="thin">
        <color theme="0"/>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left>
      <right/>
      <top style="medium">
        <color theme="1"/>
      </top>
      <bottom style="medium">
        <color indexed="64"/>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thin">
        <color theme="0"/>
      </left>
      <right style="medium">
        <color theme="1"/>
      </right>
      <top style="thin">
        <color theme="0"/>
      </top>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144">
    <xf numFmtId="0" fontId="0" fillId="0" borderId="0" xfId="0"/>
    <xf numFmtId="0" fontId="8" fillId="0" borderId="0" xfId="0" applyFont="1" applyAlignment="1">
      <alignment horizontal="center" vertical="center"/>
    </xf>
    <xf numFmtId="0" fontId="8" fillId="0" borderId="0" xfId="0" applyFont="1"/>
    <xf numFmtId="0" fontId="8" fillId="0" borderId="0" xfId="0" applyFont="1" applyAlignment="1">
      <alignment vertical="center"/>
    </xf>
    <xf numFmtId="0" fontId="8" fillId="0" borderId="0" xfId="0" applyFont="1" applyFill="1"/>
    <xf numFmtId="9" fontId="8" fillId="0" borderId="0" xfId="1" applyFont="1" applyFill="1" applyAlignment="1">
      <alignment horizontal="center" vertical="center"/>
    </xf>
    <xf numFmtId="9" fontId="8" fillId="0" borderId="0" xfId="1" applyFont="1" applyAlignment="1">
      <alignment horizontal="center" vertical="center"/>
    </xf>
    <xf numFmtId="0" fontId="9" fillId="0" borderId="0" xfId="0" applyFont="1" applyAlignment="1">
      <alignment horizontal="center" vertical="center"/>
    </xf>
    <xf numFmtId="9" fontId="9" fillId="0" borderId="0" xfId="1" applyFont="1" applyAlignment="1">
      <alignment horizontal="center" vertical="center"/>
    </xf>
    <xf numFmtId="0" fontId="10" fillId="0" borderId="0" xfId="2" applyFont="1" applyFill="1" applyBorder="1" applyAlignment="1">
      <alignment vertical="center"/>
    </xf>
    <xf numFmtId="0" fontId="10" fillId="0" borderId="0" xfId="2" applyFont="1" applyFill="1" applyBorder="1" applyAlignment="1"/>
    <xf numFmtId="0" fontId="10" fillId="0" borderId="0" xfId="2" applyFont="1" applyFill="1" applyBorder="1"/>
    <xf numFmtId="1" fontId="8" fillId="0" borderId="0" xfId="1" applyNumberFormat="1" applyFont="1" applyAlignment="1">
      <alignment horizontal="center" vertical="center"/>
    </xf>
    <xf numFmtId="0" fontId="10" fillId="0" borderId="0" xfId="2" applyFont="1" applyFill="1" applyBorder="1" applyAlignment="1">
      <alignment vertical="center" wrapText="1"/>
    </xf>
    <xf numFmtId="0" fontId="6" fillId="0" borderId="0" xfId="2" applyFont="1"/>
    <xf numFmtId="9" fontId="9" fillId="0" borderId="0" xfId="1" applyFont="1" applyFill="1" applyAlignment="1">
      <alignment horizontal="center" vertical="center"/>
    </xf>
    <xf numFmtId="14" fontId="14" fillId="0" borderId="3" xfId="0" applyNumberFormat="1" applyFont="1" applyFill="1" applyBorder="1" applyAlignment="1" applyProtection="1">
      <alignment horizontal="center" vertical="center" wrapText="1"/>
    </xf>
    <xf numFmtId="0" fontId="8"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5" fillId="0" borderId="0" xfId="0" applyFont="1" applyAlignment="1" applyProtection="1">
      <alignment horizontal="center" vertical="center"/>
    </xf>
    <xf numFmtId="0" fontId="4" fillId="0" borderId="0" xfId="0" applyFont="1" applyAlignment="1" applyProtection="1">
      <alignment horizontal="center" vertical="center"/>
    </xf>
    <xf numFmtId="0" fontId="4" fillId="0" borderId="3" xfId="0" applyFont="1" applyBorder="1" applyAlignment="1" applyProtection="1">
      <alignment horizontal="center" vertical="center" wrapText="1"/>
    </xf>
    <xf numFmtId="0" fontId="13" fillId="0" borderId="3" xfId="0" applyFont="1" applyBorder="1" applyAlignment="1" applyProtection="1">
      <alignment horizontal="justify" vertical="center" wrapText="1"/>
    </xf>
    <xf numFmtId="0" fontId="13" fillId="0" borderId="3" xfId="0" applyFont="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xf>
    <xf numFmtId="2" fontId="4" fillId="0" borderId="3" xfId="0" applyNumberFormat="1" applyFont="1" applyFill="1" applyBorder="1" applyAlignment="1" applyProtection="1">
      <alignment horizontal="center" vertical="center" wrapText="1"/>
    </xf>
    <xf numFmtId="164" fontId="4" fillId="0" borderId="3" xfId="0" applyNumberFormat="1"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15" fillId="0" borderId="3" xfId="0" applyFont="1" applyFill="1" applyBorder="1" applyAlignment="1" applyProtection="1">
      <alignment horizontal="left" vertical="center" wrapText="1"/>
    </xf>
    <xf numFmtId="0" fontId="16" fillId="0" borderId="3" xfId="0" applyFont="1" applyFill="1" applyBorder="1" applyAlignment="1" applyProtection="1">
      <alignment horizontal="left" vertical="center" wrapText="1"/>
    </xf>
    <xf numFmtId="0" fontId="15" fillId="0" borderId="3" xfId="0" applyFont="1" applyFill="1" applyBorder="1" applyAlignment="1" applyProtection="1">
      <alignment horizontal="justify" vertical="center" wrapText="1"/>
    </xf>
    <xf numFmtId="0" fontId="16" fillId="0" borderId="3" xfId="0" applyFont="1" applyFill="1" applyBorder="1" applyAlignment="1" applyProtection="1">
      <alignment horizontal="justify" vertical="center" wrapText="1"/>
    </xf>
    <xf numFmtId="0" fontId="15" fillId="0" borderId="3" xfId="0" applyFont="1" applyFill="1" applyBorder="1" applyAlignment="1" applyProtection="1">
      <alignment horizontal="center" vertical="center" wrapText="1"/>
    </xf>
    <xf numFmtId="0" fontId="3" fillId="5" borderId="16" xfId="0" applyFont="1" applyFill="1" applyBorder="1" applyAlignment="1" applyProtection="1">
      <alignment horizontal="center" vertical="center" wrapText="1"/>
    </xf>
    <xf numFmtId="15" fontId="4" fillId="0" borderId="3" xfId="0" applyNumberFormat="1" applyFont="1" applyBorder="1" applyAlignment="1" applyProtection="1">
      <alignment horizontal="center" vertical="center" wrapText="1"/>
    </xf>
    <xf numFmtId="0" fontId="4" fillId="0" borderId="3" xfId="0" applyFont="1" applyFill="1" applyBorder="1" applyAlignment="1" applyProtection="1">
      <alignment horizontal="center" vertical="center" wrapText="1"/>
      <protection locked="0"/>
    </xf>
    <xf numFmtId="164" fontId="4" fillId="0" borderId="3" xfId="1" applyNumberFormat="1" applyFont="1" applyFill="1" applyBorder="1" applyAlignment="1" applyProtection="1">
      <alignment horizontal="center" vertical="center" wrapText="1"/>
    </xf>
    <xf numFmtId="165" fontId="14" fillId="0" borderId="3" xfId="0" applyNumberFormat="1" applyFont="1" applyFill="1" applyBorder="1" applyAlignment="1" applyProtection="1">
      <alignment horizontal="center" vertical="center" wrapText="1"/>
    </xf>
    <xf numFmtId="0" fontId="13" fillId="0" borderId="3" xfId="0" applyFont="1" applyBorder="1" applyAlignment="1">
      <alignment horizontal="center" vertical="center" wrapText="1"/>
    </xf>
    <xf numFmtId="0" fontId="4" fillId="0" borderId="3" xfId="0" applyFont="1" applyFill="1" applyBorder="1" applyAlignment="1" applyProtection="1">
      <alignment horizontal="justify" vertical="center" wrapText="1"/>
    </xf>
    <xf numFmtId="0" fontId="4" fillId="17" borderId="3" xfId="0" applyFont="1" applyFill="1" applyBorder="1" applyAlignment="1" applyProtection="1">
      <alignment horizontal="center" vertical="center" wrapText="1"/>
    </xf>
    <xf numFmtId="0" fontId="6" fillId="0" borderId="0" xfId="0" applyFont="1" applyAlignment="1" applyProtection="1">
      <alignment horizontal="center" vertical="center"/>
    </xf>
    <xf numFmtId="0" fontId="4" fillId="0" borderId="3" xfId="0" applyFont="1" applyFill="1" applyBorder="1" applyAlignment="1" applyProtection="1">
      <alignment horizontal="justify" vertical="center" wrapText="1"/>
      <protection locked="0"/>
    </xf>
    <xf numFmtId="0" fontId="4" fillId="2" borderId="42" xfId="0" applyFont="1" applyFill="1" applyBorder="1" applyAlignment="1" applyProtection="1">
      <alignment horizontal="center" vertical="center" wrapText="1"/>
    </xf>
    <xf numFmtId="0" fontId="4" fillId="2" borderId="43" xfId="0" applyFont="1" applyFill="1" applyBorder="1" applyAlignment="1" applyProtection="1">
      <alignment horizontal="center" vertical="center" wrapText="1"/>
    </xf>
    <xf numFmtId="0" fontId="4" fillId="4" borderId="42" xfId="0" applyFont="1" applyFill="1" applyBorder="1" applyAlignment="1" applyProtection="1">
      <alignment horizontal="center" vertical="center" wrapText="1"/>
    </xf>
    <xf numFmtId="0" fontId="4" fillId="4" borderId="43" xfId="0" applyFont="1" applyFill="1" applyBorder="1" applyAlignment="1" applyProtection="1">
      <alignment horizontal="center" vertical="center" wrapText="1"/>
    </xf>
    <xf numFmtId="0" fontId="4" fillId="6" borderId="42" xfId="0" applyFont="1" applyFill="1" applyBorder="1" applyAlignment="1" applyProtection="1">
      <alignment horizontal="center" vertical="center" wrapText="1"/>
    </xf>
    <xf numFmtId="0" fontId="4" fillId="6" borderId="43" xfId="0" applyFont="1" applyFill="1" applyBorder="1" applyAlignment="1" applyProtection="1">
      <alignment horizontal="center" vertical="center" wrapText="1"/>
    </xf>
    <xf numFmtId="0" fontId="4" fillId="6" borderId="44" xfId="0" applyFont="1" applyFill="1" applyBorder="1" applyAlignment="1" applyProtection="1">
      <alignment horizontal="center" vertical="center" wrapText="1"/>
    </xf>
    <xf numFmtId="0" fontId="4" fillId="11" borderId="42" xfId="0" applyFont="1" applyFill="1" applyBorder="1" applyAlignment="1" applyProtection="1">
      <alignment horizontal="center" vertical="center" wrapText="1"/>
    </xf>
    <xf numFmtId="0" fontId="4" fillId="11" borderId="43" xfId="0" applyFont="1" applyFill="1" applyBorder="1" applyAlignment="1" applyProtection="1">
      <alignment horizontal="center" vertical="center" wrapText="1"/>
    </xf>
    <xf numFmtId="0" fontId="15" fillId="11" borderId="43" xfId="0" applyFont="1" applyFill="1" applyBorder="1" applyAlignment="1" applyProtection="1">
      <alignment horizontal="center" vertical="center" wrapText="1"/>
    </xf>
    <xf numFmtId="0" fontId="4" fillId="11" borderId="44" xfId="0" applyFont="1" applyFill="1" applyBorder="1" applyAlignment="1" applyProtection="1">
      <alignment horizontal="center" vertical="center" wrapText="1"/>
    </xf>
    <xf numFmtId="0" fontId="4" fillId="8" borderId="42" xfId="0" applyFont="1" applyFill="1" applyBorder="1" applyAlignment="1" applyProtection="1">
      <alignment horizontal="center" vertical="center" wrapText="1"/>
    </xf>
    <xf numFmtId="0" fontId="4" fillId="8" borderId="43" xfId="0" applyFont="1" applyFill="1" applyBorder="1" applyAlignment="1" applyProtection="1">
      <alignment horizontal="center" vertical="center" wrapText="1"/>
    </xf>
    <xf numFmtId="0" fontId="4" fillId="8" borderId="45" xfId="0" applyFont="1" applyFill="1" applyBorder="1" applyAlignment="1" applyProtection="1">
      <alignment horizontal="center" vertical="center" wrapText="1"/>
    </xf>
    <xf numFmtId="0" fontId="14" fillId="0" borderId="3" xfId="0" applyNumberFormat="1" applyFont="1" applyFill="1" applyBorder="1" applyAlignment="1" applyProtection="1">
      <alignment horizontal="center" vertical="center" wrapText="1"/>
    </xf>
    <xf numFmtId="15" fontId="4" fillId="0" borderId="3" xfId="0" applyNumberFormat="1" applyFont="1" applyFill="1" applyBorder="1" applyAlignment="1" applyProtection="1">
      <alignment horizontal="center" vertical="center" wrapText="1"/>
    </xf>
    <xf numFmtId="0" fontId="3" fillId="0" borderId="3" xfId="0" applyFont="1" applyFill="1" applyBorder="1" applyAlignment="1" applyProtection="1">
      <alignment horizontal="justify" vertical="center" wrapText="1"/>
    </xf>
    <xf numFmtId="0" fontId="4" fillId="0" borderId="3" xfId="0" applyFont="1" applyBorder="1" applyAlignment="1" applyProtection="1">
      <alignment horizontal="center" vertical="center"/>
    </xf>
    <xf numFmtId="0" fontId="4" fillId="0" borderId="3" xfId="0" applyFont="1" applyBorder="1" applyAlignment="1" applyProtection="1">
      <alignment horizontal="left" vertical="center" wrapText="1"/>
    </xf>
    <xf numFmtId="0" fontId="16" fillId="0" borderId="3" xfId="0" applyFont="1" applyFill="1" applyBorder="1" applyAlignment="1" applyProtection="1">
      <alignment horizontal="justify" vertical="center"/>
    </xf>
    <xf numFmtId="0" fontId="4" fillId="0" borderId="3" xfId="0" applyFont="1" applyBorder="1" applyAlignment="1" applyProtection="1">
      <alignment horizontal="justify" vertical="center" wrapText="1"/>
    </xf>
    <xf numFmtId="166" fontId="4" fillId="0" borderId="3" xfId="0" applyNumberFormat="1" applyFont="1" applyBorder="1" applyAlignment="1" applyProtection="1">
      <alignment horizontal="center" vertical="center"/>
    </xf>
    <xf numFmtId="0" fontId="4" fillId="0" borderId="3" xfId="0" applyFont="1" applyBorder="1" applyAlignment="1" applyProtection="1">
      <alignment horizontal="left" vertical="center"/>
    </xf>
    <xf numFmtId="0" fontId="3" fillId="10" borderId="28" xfId="0" applyFont="1" applyFill="1" applyBorder="1" applyAlignment="1" applyProtection="1">
      <alignment horizontal="center" vertical="center" wrapText="1"/>
    </xf>
    <xf numFmtId="0" fontId="3" fillId="10" borderId="29" xfId="0" applyFont="1" applyFill="1" applyBorder="1" applyAlignment="1" applyProtection="1">
      <alignment horizontal="center" vertical="center" wrapText="1"/>
    </xf>
    <xf numFmtId="0" fontId="3" fillId="10" borderId="19" xfId="0" applyFont="1" applyFill="1" applyBorder="1" applyAlignment="1" applyProtection="1">
      <alignment horizontal="center" vertical="center" wrapText="1"/>
    </xf>
    <xf numFmtId="0" fontId="3" fillId="10" borderId="15" xfId="0" applyFont="1" applyFill="1" applyBorder="1" applyAlignment="1" applyProtection="1">
      <alignment horizontal="center" vertical="center" wrapText="1"/>
    </xf>
    <xf numFmtId="0" fontId="3" fillId="10" borderId="20" xfId="0" applyFont="1" applyFill="1" applyBorder="1" applyAlignment="1" applyProtection="1">
      <alignment horizontal="center" vertical="center" wrapText="1"/>
    </xf>
    <xf numFmtId="0" fontId="3" fillId="10" borderId="16"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3" fillId="7" borderId="22" xfId="0" applyFont="1" applyFill="1" applyBorder="1" applyAlignment="1" applyProtection="1">
      <alignment horizontal="center" vertical="center" wrapText="1"/>
    </xf>
    <xf numFmtId="0" fontId="3" fillId="7" borderId="23" xfId="0" applyFont="1" applyFill="1" applyBorder="1" applyAlignment="1" applyProtection="1">
      <alignment horizontal="center" vertical="center" wrapText="1"/>
    </xf>
    <xf numFmtId="0" fontId="3" fillId="7" borderId="21" xfId="0" applyFont="1" applyFill="1" applyBorder="1" applyAlignment="1" applyProtection="1">
      <alignment horizontal="center" vertical="center" wrapText="1"/>
    </xf>
    <xf numFmtId="0" fontId="3" fillId="7" borderId="17" xfId="0" applyFont="1" applyFill="1" applyBorder="1" applyAlignment="1" applyProtection="1">
      <alignment horizontal="center" vertical="center" wrapText="1"/>
    </xf>
    <xf numFmtId="0" fontId="3" fillId="7" borderId="20" xfId="0" applyFont="1" applyFill="1" applyBorder="1" applyAlignment="1" applyProtection="1">
      <alignment horizontal="center" vertical="center" wrapText="1"/>
    </xf>
    <xf numFmtId="0" fontId="3" fillId="7" borderId="16" xfId="0" applyFont="1" applyFill="1" applyBorder="1" applyAlignment="1" applyProtection="1">
      <alignment horizontal="center" vertical="center" wrapText="1"/>
    </xf>
    <xf numFmtId="0" fontId="16" fillId="7" borderId="20" xfId="0" applyFont="1" applyFill="1" applyBorder="1" applyAlignment="1" applyProtection="1">
      <alignment horizontal="center" vertical="center" wrapText="1"/>
    </xf>
    <xf numFmtId="0" fontId="16" fillId="7" borderId="16" xfId="0" applyFont="1" applyFill="1" applyBorder="1" applyAlignment="1" applyProtection="1">
      <alignment horizontal="center" vertical="center" wrapText="1"/>
    </xf>
    <xf numFmtId="0" fontId="7" fillId="12" borderId="30" xfId="0" applyFont="1" applyFill="1" applyBorder="1" applyAlignment="1" applyProtection="1">
      <alignment horizontal="center" vertical="center" wrapText="1"/>
    </xf>
    <xf numFmtId="0" fontId="7" fillId="12" borderId="31" xfId="0" applyFont="1" applyFill="1" applyBorder="1" applyAlignment="1" applyProtection="1">
      <alignment horizontal="center" vertical="center" wrapText="1"/>
    </xf>
    <xf numFmtId="0" fontId="3" fillId="9" borderId="20" xfId="0" applyFont="1" applyFill="1" applyBorder="1" applyAlignment="1" applyProtection="1">
      <alignment horizontal="center" vertical="center" wrapText="1"/>
    </xf>
    <xf numFmtId="0" fontId="3" fillId="9" borderId="16" xfId="0" applyFont="1" applyFill="1" applyBorder="1" applyAlignment="1" applyProtection="1">
      <alignment horizontal="center" vertical="center" wrapText="1"/>
    </xf>
    <xf numFmtId="0" fontId="3" fillId="9" borderId="21" xfId="0" applyFont="1" applyFill="1" applyBorder="1" applyAlignment="1" applyProtection="1">
      <alignment horizontal="center" vertical="center" wrapText="1"/>
    </xf>
    <xf numFmtId="0" fontId="3" fillId="9" borderId="17" xfId="0" applyFont="1" applyFill="1" applyBorder="1" applyAlignment="1" applyProtection="1">
      <alignment horizontal="center" vertical="center" wrapText="1"/>
    </xf>
    <xf numFmtId="0" fontId="3" fillId="7" borderId="19" xfId="0" applyFont="1" applyFill="1" applyBorder="1" applyAlignment="1" applyProtection="1">
      <alignment horizontal="center" vertical="center" wrapText="1"/>
    </xf>
    <xf numFmtId="0" fontId="3" fillId="7" borderId="15" xfId="0" applyFont="1" applyFill="1" applyBorder="1" applyAlignment="1" applyProtection="1">
      <alignment horizontal="center" vertical="center" wrapText="1"/>
    </xf>
    <xf numFmtId="0" fontId="3" fillId="3" borderId="20" xfId="0" applyFont="1" applyFill="1" applyBorder="1" applyAlignment="1" applyProtection="1">
      <alignment horizontal="center" vertical="center" wrapText="1"/>
    </xf>
    <xf numFmtId="0" fontId="3" fillId="3" borderId="16" xfId="0" applyFont="1" applyFill="1" applyBorder="1" applyAlignment="1" applyProtection="1">
      <alignment horizontal="center" vertical="center" wrapText="1"/>
    </xf>
    <xf numFmtId="0" fontId="3" fillId="5" borderId="19" xfId="0" applyFont="1" applyFill="1" applyBorder="1" applyAlignment="1" applyProtection="1">
      <alignment horizontal="center" vertical="center" wrapText="1"/>
    </xf>
    <xf numFmtId="0" fontId="3" fillId="5" borderId="15" xfId="0" applyFont="1" applyFill="1" applyBorder="1" applyAlignment="1" applyProtection="1">
      <alignment horizontal="center" vertical="center" wrapText="1"/>
    </xf>
    <xf numFmtId="0" fontId="3" fillId="5" borderId="20" xfId="0" applyFont="1" applyFill="1" applyBorder="1" applyAlignment="1" applyProtection="1">
      <alignment horizontal="center" vertical="center"/>
    </xf>
    <xf numFmtId="0" fontId="3" fillId="5" borderId="20" xfId="0" applyFont="1" applyFill="1" applyBorder="1" applyAlignment="1" applyProtection="1">
      <alignment horizontal="center" vertical="center" wrapText="1"/>
    </xf>
    <xf numFmtId="0" fontId="3" fillId="5" borderId="16" xfId="0" applyFont="1" applyFill="1" applyBorder="1" applyAlignment="1" applyProtection="1">
      <alignment horizontal="center" vertical="center" wrapText="1"/>
    </xf>
    <xf numFmtId="0" fontId="3" fillId="9" borderId="19" xfId="0" applyFont="1" applyFill="1" applyBorder="1" applyAlignment="1" applyProtection="1">
      <alignment horizontal="center" vertical="center" wrapText="1"/>
    </xf>
    <xf numFmtId="0" fontId="3" fillId="9" borderId="15" xfId="0" applyFont="1" applyFill="1" applyBorder="1" applyAlignment="1" applyProtection="1">
      <alignment horizontal="center" vertical="center" wrapText="1"/>
    </xf>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37" xfId="0" applyFont="1" applyBorder="1" applyAlignment="1" applyProtection="1">
      <alignment horizontal="center" vertical="center"/>
    </xf>
    <xf numFmtId="0" fontId="11" fillId="0" borderId="32" xfId="0" applyFont="1" applyBorder="1" applyAlignment="1" applyProtection="1">
      <alignment horizontal="center" vertical="center"/>
    </xf>
    <xf numFmtId="0" fontId="11" fillId="0" borderId="1" xfId="0" applyFont="1" applyBorder="1" applyAlignment="1" applyProtection="1">
      <alignment horizontal="center" vertical="center"/>
    </xf>
    <xf numFmtId="0" fontId="21" fillId="0" borderId="1"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21" fillId="0" borderId="0"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2" xfId="0" applyFont="1" applyBorder="1" applyAlignment="1" applyProtection="1">
      <alignment horizontal="center" vertical="center"/>
    </xf>
    <xf numFmtId="0" fontId="21" fillId="0" borderId="2" xfId="0" applyFont="1" applyBorder="1" applyAlignment="1" applyProtection="1">
      <alignment horizontal="center" vertical="center"/>
    </xf>
    <xf numFmtId="0" fontId="3" fillId="3" borderId="19" xfId="0" applyFont="1" applyFill="1" applyBorder="1" applyAlignment="1" applyProtection="1">
      <alignment horizontal="center" vertical="center" wrapText="1"/>
    </xf>
    <xf numFmtId="0" fontId="3" fillId="3" borderId="15" xfId="0" applyFont="1" applyFill="1" applyBorder="1" applyAlignment="1" applyProtection="1">
      <alignment horizontal="center" vertical="center" wrapText="1"/>
    </xf>
    <xf numFmtId="0" fontId="7" fillId="14" borderId="30" xfId="0" applyFont="1" applyFill="1" applyBorder="1" applyAlignment="1" applyProtection="1">
      <alignment horizontal="center" vertical="center" wrapText="1"/>
    </xf>
    <xf numFmtId="0" fontId="7" fillId="14" borderId="31" xfId="0" applyFont="1" applyFill="1" applyBorder="1" applyAlignment="1" applyProtection="1">
      <alignment horizontal="center" vertical="center" wrapText="1"/>
    </xf>
    <xf numFmtId="0" fontId="12" fillId="0" borderId="38"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0" fontId="12" fillId="0" borderId="35" xfId="0" applyFont="1" applyFill="1" applyBorder="1" applyAlignment="1" applyProtection="1">
      <alignment horizontal="left" vertical="center"/>
    </xf>
    <xf numFmtId="0" fontId="12" fillId="0" borderId="39" xfId="0" applyFont="1" applyFill="1" applyBorder="1" applyAlignment="1" applyProtection="1">
      <alignment horizontal="left" vertical="center"/>
    </xf>
    <xf numFmtId="0" fontId="12" fillId="0" borderId="12" xfId="0" applyFont="1" applyFill="1" applyBorder="1" applyAlignment="1" applyProtection="1">
      <alignment horizontal="left" vertical="center"/>
    </xf>
    <xf numFmtId="0" fontId="12" fillId="0" borderId="36" xfId="0" applyFont="1" applyFill="1" applyBorder="1" applyAlignment="1" applyProtection="1">
      <alignment horizontal="left" vertical="center"/>
    </xf>
    <xf numFmtId="0" fontId="12" fillId="0" borderId="40" xfId="0" applyFont="1" applyFill="1" applyBorder="1" applyAlignment="1" applyProtection="1">
      <alignment horizontal="left" vertical="center"/>
    </xf>
    <xf numFmtId="0" fontId="12" fillId="0" borderId="14" xfId="0" applyFont="1" applyFill="1" applyBorder="1" applyAlignment="1" applyProtection="1">
      <alignment horizontal="left" vertical="center"/>
    </xf>
    <xf numFmtId="0" fontId="12" fillId="0" borderId="37" xfId="0" applyFont="1" applyFill="1" applyBorder="1" applyAlignment="1" applyProtection="1">
      <alignment horizontal="left" vertical="center"/>
    </xf>
    <xf numFmtId="0" fontId="7" fillId="15" borderId="24" xfId="0" applyFont="1" applyFill="1" applyBorder="1" applyAlignment="1" applyProtection="1">
      <alignment horizontal="center" vertical="center" wrapText="1"/>
    </xf>
    <xf numFmtId="0" fontId="7" fillId="15" borderId="25" xfId="0" applyFont="1" applyFill="1" applyBorder="1" applyAlignment="1" applyProtection="1">
      <alignment horizontal="center" vertical="center" wrapText="1"/>
    </xf>
    <xf numFmtId="0" fontId="7" fillId="15" borderId="41" xfId="0" applyFont="1" applyFill="1" applyBorder="1" applyAlignment="1" applyProtection="1">
      <alignment horizontal="center" vertical="center" wrapText="1"/>
    </xf>
    <xf numFmtId="0" fontId="7" fillId="15" borderId="26" xfId="0" applyFont="1" applyFill="1" applyBorder="1" applyAlignment="1" applyProtection="1">
      <alignment horizontal="center" vertical="center" wrapText="1"/>
    </xf>
    <xf numFmtId="0" fontId="7" fillId="13" borderId="24" xfId="0" applyFont="1" applyFill="1" applyBorder="1" applyAlignment="1" applyProtection="1">
      <alignment horizontal="center" vertical="center" wrapText="1"/>
    </xf>
    <xf numFmtId="0" fontId="7" fillId="13" borderId="25" xfId="0" applyFont="1" applyFill="1" applyBorder="1" applyAlignment="1" applyProtection="1">
      <alignment horizontal="center" vertical="center" wrapText="1"/>
    </xf>
    <xf numFmtId="0" fontId="16" fillId="13" borderId="25" xfId="0" applyFont="1" applyFill="1" applyBorder="1" applyAlignment="1" applyProtection="1">
      <alignment horizontal="center" vertical="center" wrapText="1"/>
    </xf>
    <xf numFmtId="0" fontId="7" fillId="13" borderId="26" xfId="0" applyFont="1" applyFill="1" applyBorder="1" applyAlignment="1" applyProtection="1">
      <alignment horizontal="center" vertical="center" wrapText="1"/>
    </xf>
    <xf numFmtId="0" fontId="7" fillId="16" borderId="24" xfId="0" applyFont="1" applyFill="1" applyBorder="1" applyAlignment="1" applyProtection="1">
      <alignment horizontal="center" vertical="center"/>
    </xf>
    <xf numFmtId="0" fontId="7" fillId="16" borderId="25" xfId="0" applyFont="1" applyFill="1" applyBorder="1" applyAlignment="1" applyProtection="1">
      <alignment horizontal="center" vertical="center"/>
    </xf>
    <xf numFmtId="0" fontId="7" fillId="16" borderId="27" xfId="0" applyFont="1" applyFill="1" applyBorder="1" applyAlignment="1" applyProtection="1">
      <alignment horizontal="center" vertical="center"/>
    </xf>
  </cellXfs>
  <cellStyles count="7">
    <cellStyle name="Normal" xfId="0" builtinId="0"/>
    <cellStyle name="Normal 2" xfId="2"/>
    <cellStyle name="Normal 2 2" xfId="3"/>
    <cellStyle name="Normal 3" xfId="5"/>
    <cellStyle name="Normal 5" xfId="4"/>
    <cellStyle name="Porcentaje" xfId="1" builtinId="5"/>
    <cellStyle name="Porcentual 10" xfId="6"/>
  </cellStyles>
  <dxfs count="19">
    <dxf>
      <font>
        <b val="0"/>
        <i/>
      </font>
      <fill>
        <patternFill>
          <bgColor theme="9" tint="-0.24994659260841701"/>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ill>
        <patternFill>
          <bgColor rgb="FFC00000"/>
        </patternFill>
      </fill>
    </dxf>
    <dxf>
      <fill>
        <patternFill>
          <bgColor rgb="FF00B050"/>
        </patternFill>
      </fill>
    </dxf>
    <dxf>
      <font>
        <b val="0"/>
        <i/>
      </font>
      <fill>
        <patternFill>
          <bgColor theme="9"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296332</xdr:colOff>
      <xdr:row>0</xdr:row>
      <xdr:rowOff>148167</xdr:rowOff>
    </xdr:from>
    <xdr:to>
      <xdr:col>2</xdr:col>
      <xdr:colOff>63500</xdr:colOff>
      <xdr:row>3</xdr:row>
      <xdr:rowOff>52917</xdr:rowOff>
    </xdr:to>
    <xdr:pic>
      <xdr:nvPicPr>
        <xdr:cNvPr id="6"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32" y="148167"/>
          <a:ext cx="1333501" cy="698500"/>
        </a:xfrm>
        <a:prstGeom prst="rect">
          <a:avLst/>
        </a:prstGeom>
      </xdr:spPr>
    </xdr:pic>
    <xdr:clientData/>
  </xdr:twoCellAnchor>
  <xdr:twoCellAnchor editAs="oneCell">
    <xdr:from>
      <xdr:col>36</xdr:col>
      <xdr:colOff>95250</xdr:colOff>
      <xdr:row>0</xdr:row>
      <xdr:rowOff>137584</xdr:rowOff>
    </xdr:from>
    <xdr:to>
      <xdr:col>36</xdr:col>
      <xdr:colOff>1418167</xdr:colOff>
      <xdr:row>3</xdr:row>
      <xdr:rowOff>31750</xdr:rowOff>
    </xdr:to>
    <xdr:pic>
      <xdr:nvPicPr>
        <xdr:cNvPr id="7" name="0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102750" y="137584"/>
          <a:ext cx="1322917" cy="6879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canalcapital.gov.co/Users/cgarzon/Documents/UAECOBB1/Auditor&#237;as%202013/Plan%20de%20mejoramiento/Plan%20mejoramiento-011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129"/>
  <sheetViews>
    <sheetView tabSelected="1" zoomScaleNormal="100" workbookViewId="0">
      <selection activeCell="A9" sqref="A9"/>
    </sheetView>
  </sheetViews>
  <sheetFormatPr baseColWidth="10" defaultRowHeight="14.25" x14ac:dyDescent="0.25"/>
  <cols>
    <col min="1" max="1" width="10.85546875" style="17" customWidth="1"/>
    <col min="2" max="3" width="12.7109375" style="17" customWidth="1"/>
    <col min="4" max="4" width="22.28515625" style="17" customWidth="1"/>
    <col min="5" max="5" width="13.42578125" style="17" customWidth="1"/>
    <col min="6" max="6" width="14.85546875" style="20" customWidth="1"/>
    <col min="7" max="7" width="37.5703125" style="17" customWidth="1"/>
    <col min="8" max="8" width="31.7109375" style="17" customWidth="1"/>
    <col min="9" max="9" width="33.28515625" style="17" customWidth="1"/>
    <col min="10" max="10" width="13.140625" style="17" customWidth="1"/>
    <col min="11" max="11" width="13.7109375" style="17" customWidth="1"/>
    <col min="12" max="12" width="19.42578125" style="17" customWidth="1"/>
    <col min="13" max="13" width="17.85546875" style="19" customWidth="1"/>
    <col min="14" max="14" width="15" style="17" customWidth="1"/>
    <col min="15" max="15" width="13" style="17" customWidth="1"/>
    <col min="16" max="16" width="12.28515625" style="17" customWidth="1"/>
    <col min="17" max="19" width="18.7109375" style="17" customWidth="1"/>
    <col min="20" max="20" width="12.7109375" style="17" customWidth="1"/>
    <col min="21" max="21" width="54.7109375" style="17" customWidth="1"/>
    <col min="22" max="22" width="16.7109375" style="17" customWidth="1"/>
    <col min="23" max="23" width="19.28515625" style="17" customWidth="1"/>
    <col min="24" max="24" width="12.85546875" style="17" customWidth="1"/>
    <col min="25" max="25" width="42.7109375" style="17" customWidth="1"/>
    <col min="26" max="26" width="14.28515625" style="17" customWidth="1"/>
    <col min="27" max="27" width="13.7109375" style="17" customWidth="1"/>
    <col min="28" max="28" width="16.7109375" style="17" customWidth="1"/>
    <col min="29" max="29" width="11" style="17" hidden="1" customWidth="1"/>
    <col min="30" max="30" width="12.28515625" style="17" hidden="1" customWidth="1"/>
    <col min="31" max="31" width="17.7109375" style="17" customWidth="1"/>
    <col min="32" max="32" width="67.7109375" style="42" customWidth="1"/>
    <col min="33" max="33" width="19.5703125" style="17" customWidth="1"/>
    <col min="34" max="34" width="15.28515625" style="17" customWidth="1"/>
    <col min="35" max="35" width="19.28515625" style="17" bestFit="1" customWidth="1"/>
    <col min="36" max="36" width="15.28515625" style="17" customWidth="1"/>
    <col min="37" max="37" width="23.140625" style="17" customWidth="1"/>
    <col min="38" max="16384" width="11.42578125" style="17"/>
  </cols>
  <sheetData>
    <row r="1" spans="1:37" ht="21" customHeight="1" x14ac:dyDescent="0.25">
      <c r="A1" s="99"/>
      <c r="B1" s="100"/>
      <c r="C1" s="101"/>
      <c r="D1" s="111" t="s">
        <v>60</v>
      </c>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3"/>
      <c r="AG1" s="112"/>
      <c r="AH1" s="124" t="s">
        <v>78</v>
      </c>
      <c r="AI1" s="125"/>
      <c r="AJ1" s="126"/>
      <c r="AK1" s="108"/>
    </row>
    <row r="2" spans="1:37" ht="21" customHeight="1" x14ac:dyDescent="0.25">
      <c r="A2" s="102"/>
      <c r="B2" s="103"/>
      <c r="C2" s="104"/>
      <c r="D2" s="114"/>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6"/>
      <c r="AG2" s="115"/>
      <c r="AH2" s="127" t="s">
        <v>141</v>
      </c>
      <c r="AI2" s="128"/>
      <c r="AJ2" s="129"/>
      <c r="AK2" s="109"/>
    </row>
    <row r="3" spans="1:37" ht="21" customHeight="1" x14ac:dyDescent="0.25">
      <c r="A3" s="102"/>
      <c r="B3" s="103"/>
      <c r="C3" s="104"/>
      <c r="D3" s="114"/>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6"/>
      <c r="AG3" s="115"/>
      <c r="AH3" s="127" t="s">
        <v>142</v>
      </c>
      <c r="AI3" s="128"/>
      <c r="AJ3" s="129"/>
      <c r="AK3" s="109"/>
    </row>
    <row r="4" spans="1:37" ht="21" customHeight="1" thickBot="1" x14ac:dyDescent="0.3">
      <c r="A4" s="105"/>
      <c r="B4" s="106"/>
      <c r="C4" s="107"/>
      <c r="D4" s="117"/>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9"/>
      <c r="AG4" s="118"/>
      <c r="AH4" s="130" t="s">
        <v>59</v>
      </c>
      <c r="AI4" s="131"/>
      <c r="AJ4" s="132"/>
      <c r="AK4" s="110"/>
    </row>
    <row r="5" spans="1:37" ht="6" customHeight="1" thickBot="1" x14ac:dyDescent="0.3">
      <c r="M5" s="18"/>
    </row>
    <row r="6" spans="1:37" s="19" customFormat="1" ht="22.5" customHeight="1" thickBot="1" x14ac:dyDescent="0.3">
      <c r="A6" s="122" t="s">
        <v>143</v>
      </c>
      <c r="B6" s="123"/>
      <c r="C6" s="123"/>
      <c r="D6" s="123"/>
      <c r="E6" s="123"/>
      <c r="F6" s="123"/>
      <c r="G6" s="123"/>
      <c r="H6" s="82" t="s">
        <v>7</v>
      </c>
      <c r="I6" s="83"/>
      <c r="J6" s="83"/>
      <c r="K6" s="83"/>
      <c r="L6" s="83"/>
      <c r="M6" s="83"/>
      <c r="N6" s="83"/>
      <c r="O6" s="83"/>
      <c r="P6" s="83"/>
      <c r="Q6" s="83"/>
      <c r="R6" s="83"/>
      <c r="S6" s="83"/>
      <c r="T6" s="133" t="s">
        <v>572</v>
      </c>
      <c r="U6" s="134"/>
      <c r="V6" s="135"/>
      <c r="W6" s="136"/>
      <c r="X6" s="137" t="s">
        <v>601</v>
      </c>
      <c r="Y6" s="138"/>
      <c r="Z6" s="138"/>
      <c r="AA6" s="138"/>
      <c r="AB6" s="138"/>
      <c r="AC6" s="138"/>
      <c r="AD6" s="138"/>
      <c r="AE6" s="138"/>
      <c r="AF6" s="139"/>
      <c r="AG6" s="140"/>
      <c r="AH6" s="141" t="s">
        <v>29</v>
      </c>
      <c r="AI6" s="142"/>
      <c r="AJ6" s="142"/>
      <c r="AK6" s="143"/>
    </row>
    <row r="7" spans="1:37" s="19" customFormat="1" ht="21" customHeight="1" x14ac:dyDescent="0.25">
      <c r="A7" s="120" t="s">
        <v>0</v>
      </c>
      <c r="B7" s="90" t="s">
        <v>1</v>
      </c>
      <c r="C7" s="90" t="s">
        <v>144</v>
      </c>
      <c r="D7" s="90" t="s">
        <v>2</v>
      </c>
      <c r="E7" s="90" t="s">
        <v>159</v>
      </c>
      <c r="F7" s="90" t="s">
        <v>3</v>
      </c>
      <c r="G7" s="90" t="s">
        <v>147</v>
      </c>
      <c r="H7" s="92" t="s">
        <v>150</v>
      </c>
      <c r="I7" s="94" t="s">
        <v>8</v>
      </c>
      <c r="J7" s="94"/>
      <c r="K7" s="95" t="s">
        <v>10</v>
      </c>
      <c r="L7" s="95" t="s">
        <v>12</v>
      </c>
      <c r="M7" s="73" t="s">
        <v>83</v>
      </c>
      <c r="N7" s="95" t="s">
        <v>20</v>
      </c>
      <c r="O7" s="95" t="s">
        <v>22</v>
      </c>
      <c r="P7" s="95" t="s">
        <v>21</v>
      </c>
      <c r="Q7" s="95" t="s">
        <v>11</v>
      </c>
      <c r="R7" s="95" t="s">
        <v>77</v>
      </c>
      <c r="S7" s="95" t="s">
        <v>82</v>
      </c>
      <c r="T7" s="97" t="s">
        <v>30</v>
      </c>
      <c r="U7" s="84" t="s">
        <v>32</v>
      </c>
      <c r="V7" s="84" t="s">
        <v>31</v>
      </c>
      <c r="W7" s="86" t="s">
        <v>33</v>
      </c>
      <c r="X7" s="88" t="s">
        <v>34</v>
      </c>
      <c r="Y7" s="78" t="s">
        <v>35</v>
      </c>
      <c r="Z7" s="78" t="s">
        <v>36</v>
      </c>
      <c r="AA7" s="78" t="s">
        <v>37</v>
      </c>
      <c r="AB7" s="78" t="s">
        <v>38</v>
      </c>
      <c r="AC7" s="74" t="s">
        <v>137</v>
      </c>
      <c r="AD7" s="74" t="s">
        <v>138</v>
      </c>
      <c r="AE7" s="78" t="s">
        <v>39</v>
      </c>
      <c r="AF7" s="80" t="s">
        <v>40</v>
      </c>
      <c r="AG7" s="76" t="s">
        <v>41</v>
      </c>
      <c r="AH7" s="69" t="s">
        <v>42</v>
      </c>
      <c r="AI7" s="71" t="s">
        <v>139</v>
      </c>
      <c r="AJ7" s="71" t="s">
        <v>151</v>
      </c>
      <c r="AK7" s="67" t="s">
        <v>152</v>
      </c>
    </row>
    <row r="8" spans="1:37" s="19" customFormat="1" ht="22.5" x14ac:dyDescent="0.25">
      <c r="A8" s="121"/>
      <c r="B8" s="91"/>
      <c r="C8" s="91"/>
      <c r="D8" s="91"/>
      <c r="E8" s="91"/>
      <c r="F8" s="91"/>
      <c r="G8" s="91"/>
      <c r="H8" s="93"/>
      <c r="I8" s="34" t="s">
        <v>50</v>
      </c>
      <c r="J8" s="34" t="s">
        <v>49</v>
      </c>
      <c r="K8" s="96"/>
      <c r="L8" s="96"/>
      <c r="M8" s="73"/>
      <c r="N8" s="96"/>
      <c r="O8" s="96"/>
      <c r="P8" s="96"/>
      <c r="Q8" s="96"/>
      <c r="R8" s="96"/>
      <c r="S8" s="96"/>
      <c r="T8" s="98"/>
      <c r="U8" s="85"/>
      <c r="V8" s="85"/>
      <c r="W8" s="87"/>
      <c r="X8" s="89"/>
      <c r="Y8" s="79"/>
      <c r="Z8" s="79"/>
      <c r="AA8" s="79"/>
      <c r="AB8" s="79"/>
      <c r="AC8" s="75"/>
      <c r="AD8" s="75"/>
      <c r="AE8" s="79"/>
      <c r="AF8" s="81"/>
      <c r="AG8" s="77"/>
      <c r="AH8" s="70"/>
      <c r="AI8" s="72"/>
      <c r="AJ8" s="72"/>
      <c r="AK8" s="68"/>
    </row>
    <row r="9" spans="1:37" s="19" customFormat="1" ht="55.5" customHeight="1" x14ac:dyDescent="0.25">
      <c r="A9" s="44" t="s">
        <v>23</v>
      </c>
      <c r="B9" s="45" t="s">
        <v>4</v>
      </c>
      <c r="C9" s="45" t="s">
        <v>5</v>
      </c>
      <c r="D9" s="45" t="s">
        <v>145</v>
      </c>
      <c r="E9" s="45" t="s">
        <v>4</v>
      </c>
      <c r="F9" s="45" t="s">
        <v>146</v>
      </c>
      <c r="G9" s="45" t="s">
        <v>148</v>
      </c>
      <c r="H9" s="46" t="s">
        <v>6</v>
      </c>
      <c r="I9" s="47" t="s">
        <v>149</v>
      </c>
      <c r="J9" s="47" t="s">
        <v>9</v>
      </c>
      <c r="K9" s="47" t="s">
        <v>5</v>
      </c>
      <c r="L9" s="47" t="s">
        <v>14</v>
      </c>
      <c r="M9" s="47" t="s">
        <v>84</v>
      </c>
      <c r="N9" s="47" t="s">
        <v>5</v>
      </c>
      <c r="O9" s="47" t="s">
        <v>4</v>
      </c>
      <c r="P9" s="47" t="s">
        <v>4</v>
      </c>
      <c r="Q9" s="47" t="s">
        <v>5</v>
      </c>
      <c r="R9" s="47" t="s">
        <v>13</v>
      </c>
      <c r="S9" s="47" t="s">
        <v>13</v>
      </c>
      <c r="T9" s="48" t="s">
        <v>4</v>
      </c>
      <c r="U9" s="49" t="s">
        <v>46</v>
      </c>
      <c r="V9" s="49" t="s">
        <v>13</v>
      </c>
      <c r="W9" s="50" t="s">
        <v>153</v>
      </c>
      <c r="X9" s="51" t="s">
        <v>4</v>
      </c>
      <c r="Y9" s="52" t="s">
        <v>43</v>
      </c>
      <c r="Z9" s="52" t="s">
        <v>44</v>
      </c>
      <c r="AA9" s="52" t="s">
        <v>45</v>
      </c>
      <c r="AB9" s="52" t="s">
        <v>45</v>
      </c>
      <c r="AC9" s="75"/>
      <c r="AD9" s="75"/>
      <c r="AE9" s="52" t="s">
        <v>13</v>
      </c>
      <c r="AF9" s="53" t="s">
        <v>46</v>
      </c>
      <c r="AG9" s="54" t="s">
        <v>153</v>
      </c>
      <c r="AH9" s="55" t="s">
        <v>47</v>
      </c>
      <c r="AI9" s="56" t="s">
        <v>140</v>
      </c>
      <c r="AJ9" s="56" t="s">
        <v>5</v>
      </c>
      <c r="AK9" s="57" t="s">
        <v>154</v>
      </c>
    </row>
    <row r="10" spans="1:37" s="20" customFormat="1" ht="93.75" customHeight="1" x14ac:dyDescent="0.25">
      <c r="A10" s="21">
        <v>1</v>
      </c>
      <c r="B10" s="35">
        <v>43131</v>
      </c>
      <c r="C10" s="21" t="s">
        <v>15</v>
      </c>
      <c r="D10" s="21" t="s">
        <v>160</v>
      </c>
      <c r="E10" s="35">
        <v>43131</v>
      </c>
      <c r="F10" s="58" t="s">
        <v>161</v>
      </c>
      <c r="G10" s="22" t="s">
        <v>171</v>
      </c>
      <c r="H10" s="22" t="s">
        <v>181</v>
      </c>
      <c r="I10" s="22" t="s">
        <v>190</v>
      </c>
      <c r="J10" s="24">
        <v>1</v>
      </c>
      <c r="K10" s="24" t="s">
        <v>48</v>
      </c>
      <c r="L10" s="23" t="s">
        <v>202</v>
      </c>
      <c r="M10" s="23" t="s">
        <v>214</v>
      </c>
      <c r="N10" s="37">
        <v>1</v>
      </c>
      <c r="O10" s="16" t="s">
        <v>226</v>
      </c>
      <c r="P10" s="16" t="s">
        <v>227</v>
      </c>
      <c r="Q10" s="23" t="s">
        <v>229</v>
      </c>
      <c r="R10" s="24" t="str">
        <f>IF(Q10="","",VLOOKUP(Q10,Datos.!$G$28:$H$49,2,FALSE))</f>
        <v>Secretario General</v>
      </c>
      <c r="S10" s="24" t="str">
        <f>IF(Q10="","",VLOOKUP(Q10,Datos.!$J$28:$K$49,2,FALSE))</f>
        <v>Secretario General</v>
      </c>
      <c r="T10" s="59">
        <v>43281</v>
      </c>
      <c r="U10" s="30" t="s">
        <v>247</v>
      </c>
      <c r="V10" s="27" t="s">
        <v>569</v>
      </c>
      <c r="W10" s="24" t="s">
        <v>241</v>
      </c>
      <c r="X10" s="59">
        <v>43465</v>
      </c>
      <c r="Y10" s="40" t="s">
        <v>602</v>
      </c>
      <c r="Z10" s="24">
        <v>1</v>
      </c>
      <c r="AA10" s="26">
        <f>IF(Z10="","",IF(OR($J10=0,$J10="",X10=""),"",Z10/$J10))</f>
        <v>1</v>
      </c>
      <c r="AB10" s="27">
        <f>IF(OR($N10="",AA10=""),"",IF(OR($N10=0,AA10=0),0,IF((AA10*100%)/$N10&gt;100%,100%,(AA10*100%)/$N10)))</f>
        <v>1</v>
      </c>
      <c r="AC10" s="27" t="str">
        <f>IF(Z10="","",IF(X10&lt;=P10,IF(AB10=0%,"SIN INICIAR",IF(AB10=100%,"TERMINADA",IF(AB10&gt;0%,"EN PROCESO",IF(AB10&lt;0%,"INCUMPLIDA"))))))</f>
        <v>TERMINADA</v>
      </c>
      <c r="AD10" s="27" t="b">
        <f>IF(Z10="","",IF(X10&gt;=P10,IF(AB10&lt;100%,"INCUMPLIDA",IF(AB10=100%,"TERMINADA EXTEMPORANEA"))))</f>
        <v>0</v>
      </c>
      <c r="AE10" s="28" t="str">
        <f>IF(Z10="","",IF(X10&lt;=P10,AC10,IF(X10&gt;=P10,AD10)))</f>
        <v>TERMINADA</v>
      </c>
      <c r="AF10" s="60" t="s">
        <v>603</v>
      </c>
      <c r="AG10" s="24" t="s">
        <v>241</v>
      </c>
      <c r="AH10" s="24" t="str">
        <f t="shared" ref="AH10:AH41" si="0">IF(G10="","",IF(OR(AB10=100%,AB10=100%),"CUMPLIDA","PENDIENTE"))</f>
        <v>CUMPLIDA</v>
      </c>
      <c r="AI10" s="24" t="s">
        <v>611</v>
      </c>
      <c r="AJ10" s="21" t="s">
        <v>157</v>
      </c>
      <c r="AK10" s="21" t="s">
        <v>671</v>
      </c>
    </row>
    <row r="11" spans="1:37" s="20" customFormat="1" ht="101.25" x14ac:dyDescent="0.25">
      <c r="A11" s="21">
        <v>2</v>
      </c>
      <c r="B11" s="35">
        <v>43131</v>
      </c>
      <c r="C11" s="21" t="s">
        <v>15</v>
      </c>
      <c r="D11" s="21" t="s">
        <v>160</v>
      </c>
      <c r="E11" s="35">
        <v>43131</v>
      </c>
      <c r="F11" s="58" t="s">
        <v>162</v>
      </c>
      <c r="G11" s="22" t="s">
        <v>172</v>
      </c>
      <c r="H11" s="22" t="s">
        <v>181</v>
      </c>
      <c r="I11" s="22" t="s">
        <v>190</v>
      </c>
      <c r="J11" s="24">
        <v>1</v>
      </c>
      <c r="K11" s="24" t="s">
        <v>48</v>
      </c>
      <c r="L11" s="23" t="s">
        <v>202</v>
      </c>
      <c r="M11" s="23" t="s">
        <v>214</v>
      </c>
      <c r="N11" s="37">
        <v>1</v>
      </c>
      <c r="O11" s="16" t="s">
        <v>226</v>
      </c>
      <c r="P11" s="16" t="s">
        <v>227</v>
      </c>
      <c r="Q11" s="23" t="s">
        <v>229</v>
      </c>
      <c r="R11" s="24" t="str">
        <f>IF(Q11="","",VLOOKUP(Q11,Datos.!$G$28:$H$49,2,FALSE))</f>
        <v>Secretario General</v>
      </c>
      <c r="S11" s="24" t="str">
        <f>IF(Q11="","",VLOOKUP(Q11,Datos.!$J$28:$K$49,2,FALSE))</f>
        <v>Secretario General</v>
      </c>
      <c r="T11" s="59">
        <v>43281</v>
      </c>
      <c r="U11" s="29" t="s">
        <v>242</v>
      </c>
      <c r="V11" s="27" t="s">
        <v>570</v>
      </c>
      <c r="W11" s="24" t="s">
        <v>241</v>
      </c>
      <c r="X11" s="59">
        <v>43465</v>
      </c>
      <c r="Y11" s="40" t="s">
        <v>606</v>
      </c>
      <c r="Z11" s="24">
        <v>1</v>
      </c>
      <c r="AA11" s="26">
        <f t="shared" ref="AA11:AA63" si="1">IF(Z11="","",IF(OR($J11=0,$J11="",X11=""),"",Z11/$J11))</f>
        <v>1</v>
      </c>
      <c r="AB11" s="27">
        <f t="shared" ref="AB11:AB63" si="2">IF(OR($N11="",AA11=""),"",IF(OR($N11=0,AA11=0),0,IF((AA11*100%)/$N11&gt;100%,100%,(AA11*100%)/$N11)))</f>
        <v>1</v>
      </c>
      <c r="AC11" s="27" t="str">
        <f t="shared" ref="AC11:AC74" si="3">IF(Z11="","",IF(X11&lt;=P11,IF(AB11=0%,"SIN INICIAR",IF(AB11=100%,"TERMINADA",IF(AB11&gt;0%,"EN PROCESO",IF(AB11&lt;0%,"INCUMPLIDA"))))))</f>
        <v>TERMINADA</v>
      </c>
      <c r="AD11" s="27" t="b">
        <f t="shared" ref="AD11:AD74" si="4">IF(Z11="","",IF(X11&gt;=P11,IF(AB11&lt;100%,"INCUMPLIDA",IF(AB11=100%,"TERMINADA EXTEMPORANEA"))))</f>
        <v>0</v>
      </c>
      <c r="AE11" s="28" t="str">
        <f t="shared" ref="AE11:AE74" si="5">IF(Z11="","",IF(X11&lt;=P11,AC11,IF(X11&gt;=P11,AD11)))</f>
        <v>TERMINADA</v>
      </c>
      <c r="AF11" s="60" t="s">
        <v>604</v>
      </c>
      <c r="AG11" s="24" t="s">
        <v>241</v>
      </c>
      <c r="AH11" s="24" t="str">
        <f t="shared" si="0"/>
        <v>CUMPLIDA</v>
      </c>
      <c r="AI11" s="24" t="s">
        <v>605</v>
      </c>
      <c r="AJ11" s="21" t="s">
        <v>157</v>
      </c>
      <c r="AK11" s="21" t="s">
        <v>671</v>
      </c>
    </row>
    <row r="12" spans="1:37" s="20" customFormat="1" ht="180" x14ac:dyDescent="0.25">
      <c r="A12" s="21">
        <v>3</v>
      </c>
      <c r="B12" s="35">
        <v>43131</v>
      </c>
      <c r="C12" s="21" t="s">
        <v>15</v>
      </c>
      <c r="D12" s="21" t="s">
        <v>160</v>
      </c>
      <c r="E12" s="35">
        <v>43131</v>
      </c>
      <c r="F12" s="58" t="s">
        <v>163</v>
      </c>
      <c r="G12" s="22" t="s">
        <v>173</v>
      </c>
      <c r="H12" s="22" t="s">
        <v>182</v>
      </c>
      <c r="I12" s="22" t="s">
        <v>191</v>
      </c>
      <c r="J12" s="24">
        <v>1</v>
      </c>
      <c r="K12" s="24" t="s">
        <v>48</v>
      </c>
      <c r="L12" s="23" t="s">
        <v>203</v>
      </c>
      <c r="M12" s="23" t="s">
        <v>215</v>
      </c>
      <c r="N12" s="37">
        <v>1</v>
      </c>
      <c r="O12" s="16" t="s">
        <v>226</v>
      </c>
      <c r="P12" s="16" t="s">
        <v>227</v>
      </c>
      <c r="Q12" s="23" t="s">
        <v>230</v>
      </c>
      <c r="R12" s="24" t="str">
        <f>IF(Q12="","",VLOOKUP(Q12,Datos.!$G$28:$H$49,2,FALSE))</f>
        <v>Secretario General</v>
      </c>
      <c r="S12" s="24" t="str">
        <f>IF(Q12="","",VLOOKUP(Q12,Datos.!$J$28:$K$49,2,FALSE))</f>
        <v>Coordinador Jurídico</v>
      </c>
      <c r="T12" s="59">
        <v>43281</v>
      </c>
      <c r="U12" s="30" t="s">
        <v>248</v>
      </c>
      <c r="V12" s="27" t="s">
        <v>569</v>
      </c>
      <c r="W12" s="24" t="s">
        <v>241</v>
      </c>
      <c r="X12" s="59">
        <v>43465</v>
      </c>
      <c r="Y12" s="25" t="s">
        <v>585</v>
      </c>
      <c r="Z12" s="24">
        <v>1</v>
      </c>
      <c r="AA12" s="26">
        <f t="shared" si="1"/>
        <v>1</v>
      </c>
      <c r="AB12" s="27">
        <f t="shared" si="2"/>
        <v>1</v>
      </c>
      <c r="AC12" s="27" t="str">
        <f t="shared" si="3"/>
        <v>TERMINADA</v>
      </c>
      <c r="AD12" s="27" t="b">
        <f t="shared" si="4"/>
        <v>0</v>
      </c>
      <c r="AE12" s="28" t="str">
        <f t="shared" si="5"/>
        <v>TERMINADA</v>
      </c>
      <c r="AF12" s="31" t="s">
        <v>625</v>
      </c>
      <c r="AG12" s="24" t="s">
        <v>241</v>
      </c>
      <c r="AH12" s="24" t="str">
        <f t="shared" si="0"/>
        <v>CUMPLIDA</v>
      </c>
      <c r="AI12" s="24" t="s">
        <v>612</v>
      </c>
      <c r="AJ12" s="21" t="s">
        <v>158</v>
      </c>
      <c r="AK12" s="21" t="s">
        <v>671</v>
      </c>
    </row>
    <row r="13" spans="1:37" s="20" customFormat="1" ht="123.75" x14ac:dyDescent="0.25">
      <c r="A13" s="21">
        <v>4</v>
      </c>
      <c r="B13" s="35">
        <v>43131</v>
      </c>
      <c r="C13" s="21" t="s">
        <v>15</v>
      </c>
      <c r="D13" s="21" t="s">
        <v>160</v>
      </c>
      <c r="E13" s="35">
        <v>43131</v>
      </c>
      <c r="F13" s="58" t="s">
        <v>164</v>
      </c>
      <c r="G13" s="22" t="s">
        <v>174</v>
      </c>
      <c r="H13" s="22" t="s">
        <v>183</v>
      </c>
      <c r="I13" s="22" t="s">
        <v>192</v>
      </c>
      <c r="J13" s="24">
        <v>1</v>
      </c>
      <c r="K13" s="24" t="s">
        <v>48</v>
      </c>
      <c r="L13" s="23" t="s">
        <v>204</v>
      </c>
      <c r="M13" s="23" t="s">
        <v>216</v>
      </c>
      <c r="N13" s="37">
        <v>1</v>
      </c>
      <c r="O13" s="16" t="s">
        <v>226</v>
      </c>
      <c r="P13" s="16" t="s">
        <v>227</v>
      </c>
      <c r="Q13" s="23" t="s">
        <v>234</v>
      </c>
      <c r="R13" s="24" t="s">
        <v>236</v>
      </c>
      <c r="S13" s="24" t="s">
        <v>236</v>
      </c>
      <c r="T13" s="59">
        <v>43281</v>
      </c>
      <c r="U13" s="30" t="s">
        <v>249</v>
      </c>
      <c r="V13" s="27" t="s">
        <v>569</v>
      </c>
      <c r="W13" s="24" t="s">
        <v>241</v>
      </c>
      <c r="X13" s="59">
        <v>43465</v>
      </c>
      <c r="Y13" s="40" t="s">
        <v>586</v>
      </c>
      <c r="Z13" s="24">
        <v>1</v>
      </c>
      <c r="AA13" s="26">
        <f t="shared" si="1"/>
        <v>1</v>
      </c>
      <c r="AB13" s="27">
        <f t="shared" si="2"/>
        <v>1</v>
      </c>
      <c r="AC13" s="27" t="str">
        <f t="shared" si="3"/>
        <v>TERMINADA</v>
      </c>
      <c r="AD13" s="27" t="b">
        <f t="shared" si="4"/>
        <v>0</v>
      </c>
      <c r="AE13" s="28" t="str">
        <f t="shared" si="5"/>
        <v>TERMINADA</v>
      </c>
      <c r="AF13" s="60" t="s">
        <v>621</v>
      </c>
      <c r="AG13" s="24" t="s">
        <v>241</v>
      </c>
      <c r="AH13" s="24" t="str">
        <f t="shared" si="0"/>
        <v>CUMPLIDA</v>
      </c>
      <c r="AI13" s="24" t="s">
        <v>675</v>
      </c>
      <c r="AJ13" s="21" t="s">
        <v>158</v>
      </c>
      <c r="AK13" s="21" t="s">
        <v>671</v>
      </c>
    </row>
    <row r="14" spans="1:37" s="20" customFormat="1" ht="112.5" x14ac:dyDescent="0.25">
      <c r="A14" s="21">
        <v>5</v>
      </c>
      <c r="B14" s="35">
        <v>43131</v>
      </c>
      <c r="C14" s="21" t="s">
        <v>15</v>
      </c>
      <c r="D14" s="21" t="s">
        <v>160</v>
      </c>
      <c r="E14" s="35">
        <v>43131</v>
      </c>
      <c r="F14" s="58" t="s">
        <v>164</v>
      </c>
      <c r="G14" s="22" t="s">
        <v>174</v>
      </c>
      <c r="H14" s="22" t="s">
        <v>183</v>
      </c>
      <c r="I14" s="22" t="s">
        <v>193</v>
      </c>
      <c r="J14" s="24">
        <v>1</v>
      </c>
      <c r="K14" s="24" t="s">
        <v>48</v>
      </c>
      <c r="L14" s="23" t="s">
        <v>205</v>
      </c>
      <c r="M14" s="23" t="s">
        <v>217</v>
      </c>
      <c r="N14" s="37">
        <v>1</v>
      </c>
      <c r="O14" s="16" t="s">
        <v>226</v>
      </c>
      <c r="P14" s="16" t="s">
        <v>227</v>
      </c>
      <c r="Q14" s="23" t="s">
        <v>234</v>
      </c>
      <c r="R14" s="24" t="s">
        <v>236</v>
      </c>
      <c r="S14" s="24" t="s">
        <v>236</v>
      </c>
      <c r="T14" s="59">
        <v>43281</v>
      </c>
      <c r="U14" s="29" t="s">
        <v>243</v>
      </c>
      <c r="V14" s="27" t="s">
        <v>569</v>
      </c>
      <c r="W14" s="24" t="s">
        <v>241</v>
      </c>
      <c r="X14" s="59">
        <v>43465</v>
      </c>
      <c r="Y14" s="40" t="s">
        <v>573</v>
      </c>
      <c r="Z14" s="24">
        <v>1</v>
      </c>
      <c r="AA14" s="26">
        <f t="shared" si="1"/>
        <v>1</v>
      </c>
      <c r="AB14" s="27">
        <f t="shared" si="2"/>
        <v>1</v>
      </c>
      <c r="AC14" s="27" t="str">
        <f t="shared" si="3"/>
        <v>TERMINADA</v>
      </c>
      <c r="AD14" s="27" t="b">
        <f t="shared" si="4"/>
        <v>0</v>
      </c>
      <c r="AE14" s="28" t="str">
        <f t="shared" si="5"/>
        <v>TERMINADA</v>
      </c>
      <c r="AF14" s="60" t="s">
        <v>613</v>
      </c>
      <c r="AG14" s="24" t="s">
        <v>241</v>
      </c>
      <c r="AH14" s="24" t="str">
        <f t="shared" si="0"/>
        <v>CUMPLIDA</v>
      </c>
      <c r="AI14" s="24" t="s">
        <v>627</v>
      </c>
      <c r="AJ14" s="41" t="s">
        <v>157</v>
      </c>
      <c r="AK14" s="21" t="s">
        <v>671</v>
      </c>
    </row>
    <row r="15" spans="1:37" s="20" customFormat="1" ht="168.75" x14ac:dyDescent="0.25">
      <c r="A15" s="21">
        <v>6</v>
      </c>
      <c r="B15" s="35">
        <v>43131</v>
      </c>
      <c r="C15" s="21" t="s">
        <v>15</v>
      </c>
      <c r="D15" s="21" t="s">
        <v>160</v>
      </c>
      <c r="E15" s="35">
        <v>43131</v>
      </c>
      <c r="F15" s="58" t="s">
        <v>165</v>
      </c>
      <c r="G15" s="22" t="s">
        <v>175</v>
      </c>
      <c r="H15" s="22" t="s">
        <v>184</v>
      </c>
      <c r="I15" s="22" t="s">
        <v>194</v>
      </c>
      <c r="J15" s="24">
        <v>1</v>
      </c>
      <c r="K15" s="24" t="s">
        <v>48</v>
      </c>
      <c r="L15" s="23" t="s">
        <v>206</v>
      </c>
      <c r="M15" s="23" t="s">
        <v>218</v>
      </c>
      <c r="N15" s="37">
        <v>1</v>
      </c>
      <c r="O15" s="16" t="s">
        <v>226</v>
      </c>
      <c r="P15" s="16" t="s">
        <v>227</v>
      </c>
      <c r="Q15" s="23" t="s">
        <v>235</v>
      </c>
      <c r="R15" s="24" t="s">
        <v>237</v>
      </c>
      <c r="S15" s="24" t="s">
        <v>237</v>
      </c>
      <c r="T15" s="59">
        <v>43281</v>
      </c>
      <c r="U15" s="29" t="s">
        <v>250</v>
      </c>
      <c r="V15" s="27" t="s">
        <v>570</v>
      </c>
      <c r="W15" s="24" t="s">
        <v>241</v>
      </c>
      <c r="X15" s="59">
        <v>43465</v>
      </c>
      <c r="Y15" s="40" t="s">
        <v>587</v>
      </c>
      <c r="Z15" s="24">
        <v>0.5</v>
      </c>
      <c r="AA15" s="26">
        <f t="shared" si="1"/>
        <v>0.5</v>
      </c>
      <c r="AB15" s="27">
        <f t="shared" si="2"/>
        <v>0.5</v>
      </c>
      <c r="AC15" s="27" t="str">
        <f t="shared" si="3"/>
        <v>EN PROCESO</v>
      </c>
      <c r="AD15" s="27" t="b">
        <f t="shared" si="4"/>
        <v>0</v>
      </c>
      <c r="AE15" s="28" t="str">
        <f t="shared" si="5"/>
        <v>EN PROCESO</v>
      </c>
      <c r="AF15" s="60" t="s">
        <v>614</v>
      </c>
      <c r="AG15" s="24" t="s">
        <v>241</v>
      </c>
      <c r="AH15" s="24" t="str">
        <f t="shared" si="0"/>
        <v>PENDIENTE</v>
      </c>
      <c r="AI15" s="24"/>
      <c r="AJ15" s="21"/>
      <c r="AK15" s="21"/>
    </row>
    <row r="16" spans="1:37" s="20" customFormat="1" ht="135" x14ac:dyDescent="0.25">
      <c r="A16" s="21">
        <v>7</v>
      </c>
      <c r="B16" s="35">
        <v>43131</v>
      </c>
      <c r="C16" s="21" t="s">
        <v>15</v>
      </c>
      <c r="D16" s="21" t="s">
        <v>160</v>
      </c>
      <c r="E16" s="35">
        <v>43131</v>
      </c>
      <c r="F16" s="58" t="s">
        <v>165</v>
      </c>
      <c r="G16" s="22" t="s">
        <v>175</v>
      </c>
      <c r="H16" s="22" t="s">
        <v>184</v>
      </c>
      <c r="I16" s="22" t="s">
        <v>195</v>
      </c>
      <c r="J16" s="24">
        <v>1</v>
      </c>
      <c r="K16" s="24" t="s">
        <v>48</v>
      </c>
      <c r="L16" s="23" t="s">
        <v>207</v>
      </c>
      <c r="M16" s="23" t="s">
        <v>219</v>
      </c>
      <c r="N16" s="37">
        <v>1</v>
      </c>
      <c r="O16" s="16" t="s">
        <v>226</v>
      </c>
      <c r="P16" s="16" t="s">
        <v>227</v>
      </c>
      <c r="Q16" s="23" t="s">
        <v>235</v>
      </c>
      <c r="R16" s="24" t="s">
        <v>237</v>
      </c>
      <c r="S16" s="24" t="s">
        <v>237</v>
      </c>
      <c r="T16" s="59">
        <v>43281</v>
      </c>
      <c r="U16" s="30" t="s">
        <v>245</v>
      </c>
      <c r="V16" s="27" t="s">
        <v>571</v>
      </c>
      <c r="W16" s="24" t="s">
        <v>241</v>
      </c>
      <c r="X16" s="59">
        <v>43465</v>
      </c>
      <c r="Y16" s="29" t="s">
        <v>574</v>
      </c>
      <c r="Z16" s="24">
        <v>0</v>
      </c>
      <c r="AA16" s="26">
        <f t="shared" si="1"/>
        <v>0</v>
      </c>
      <c r="AB16" s="27">
        <f t="shared" si="2"/>
        <v>0</v>
      </c>
      <c r="AC16" s="27" t="str">
        <f t="shared" si="3"/>
        <v>SIN INICIAR</v>
      </c>
      <c r="AD16" s="27" t="b">
        <f t="shared" si="4"/>
        <v>0</v>
      </c>
      <c r="AE16" s="28" t="str">
        <f t="shared" si="5"/>
        <v>SIN INICIAR</v>
      </c>
      <c r="AF16" s="60" t="s">
        <v>629</v>
      </c>
      <c r="AG16" s="24" t="s">
        <v>241</v>
      </c>
      <c r="AH16" s="24" t="str">
        <f t="shared" si="0"/>
        <v>PENDIENTE</v>
      </c>
      <c r="AI16" s="24"/>
      <c r="AJ16" s="21"/>
      <c r="AK16" s="21"/>
    </row>
    <row r="17" spans="1:37" s="20" customFormat="1" ht="135" x14ac:dyDescent="0.25">
      <c r="A17" s="21">
        <v>8</v>
      </c>
      <c r="B17" s="35">
        <v>43131</v>
      </c>
      <c r="C17" s="21" t="s">
        <v>15</v>
      </c>
      <c r="D17" s="21" t="s">
        <v>160</v>
      </c>
      <c r="E17" s="35">
        <v>43131</v>
      </c>
      <c r="F17" s="58" t="s">
        <v>165</v>
      </c>
      <c r="G17" s="22" t="s">
        <v>175</v>
      </c>
      <c r="H17" s="22" t="s">
        <v>184</v>
      </c>
      <c r="I17" s="22" t="s">
        <v>196</v>
      </c>
      <c r="J17" s="24">
        <v>1</v>
      </c>
      <c r="K17" s="24" t="s">
        <v>48</v>
      </c>
      <c r="L17" s="23" t="s">
        <v>208</v>
      </c>
      <c r="M17" s="23" t="s">
        <v>220</v>
      </c>
      <c r="N17" s="37">
        <v>1</v>
      </c>
      <c r="O17" s="16" t="s">
        <v>226</v>
      </c>
      <c r="P17" s="16" t="s">
        <v>227</v>
      </c>
      <c r="Q17" s="23" t="s">
        <v>235</v>
      </c>
      <c r="R17" s="24" t="s">
        <v>237</v>
      </c>
      <c r="S17" s="24" t="s">
        <v>237</v>
      </c>
      <c r="T17" s="59">
        <v>43281</v>
      </c>
      <c r="U17" s="30" t="s">
        <v>246</v>
      </c>
      <c r="V17" s="27" t="s">
        <v>571</v>
      </c>
      <c r="W17" s="24" t="s">
        <v>244</v>
      </c>
      <c r="X17" s="59">
        <v>43465</v>
      </c>
      <c r="Y17" s="29" t="s">
        <v>574</v>
      </c>
      <c r="Z17" s="24">
        <v>0</v>
      </c>
      <c r="AA17" s="26">
        <f t="shared" si="1"/>
        <v>0</v>
      </c>
      <c r="AB17" s="27">
        <f t="shared" si="2"/>
        <v>0</v>
      </c>
      <c r="AC17" s="27" t="str">
        <f t="shared" si="3"/>
        <v>SIN INICIAR</v>
      </c>
      <c r="AD17" s="27" t="b">
        <f t="shared" si="4"/>
        <v>0</v>
      </c>
      <c r="AE17" s="28" t="str">
        <f t="shared" si="5"/>
        <v>SIN INICIAR</v>
      </c>
      <c r="AF17" s="60" t="s">
        <v>629</v>
      </c>
      <c r="AG17" s="24" t="s">
        <v>241</v>
      </c>
      <c r="AH17" s="24" t="str">
        <f t="shared" si="0"/>
        <v>PENDIENTE</v>
      </c>
      <c r="AI17" s="24"/>
      <c r="AJ17" s="21"/>
      <c r="AK17" s="21"/>
    </row>
    <row r="18" spans="1:37" s="20" customFormat="1" ht="157.5" x14ac:dyDescent="0.25">
      <c r="A18" s="21">
        <v>9</v>
      </c>
      <c r="B18" s="35">
        <v>43131</v>
      </c>
      <c r="C18" s="21" t="s">
        <v>15</v>
      </c>
      <c r="D18" s="21" t="s">
        <v>160</v>
      </c>
      <c r="E18" s="35">
        <v>43131</v>
      </c>
      <c r="F18" s="58" t="s">
        <v>166</v>
      </c>
      <c r="G18" s="22" t="s">
        <v>176</v>
      </c>
      <c r="H18" s="22" t="s">
        <v>185</v>
      </c>
      <c r="I18" s="22" t="s">
        <v>197</v>
      </c>
      <c r="J18" s="24">
        <v>1</v>
      </c>
      <c r="K18" s="24" t="s">
        <v>48</v>
      </c>
      <c r="L18" s="23" t="s">
        <v>209</v>
      </c>
      <c r="M18" s="23" t="s">
        <v>221</v>
      </c>
      <c r="N18" s="37">
        <v>1</v>
      </c>
      <c r="O18" s="16" t="s">
        <v>228</v>
      </c>
      <c r="P18" s="16" t="s">
        <v>227</v>
      </c>
      <c r="Q18" s="23" t="s">
        <v>231</v>
      </c>
      <c r="R18" s="24" t="str">
        <f>IF(Q18="","",VLOOKUP(Q18,Datos.!$G$28:$H$49,2,FALSE))</f>
        <v>Subdirector Administrativo</v>
      </c>
      <c r="S18" s="24" t="str">
        <f>IF(Q18="","",VLOOKUP(Q18,Datos.!$J$28:$K$49,2,FALSE))</f>
        <v xml:space="preserve">Subdirector Administrativo </v>
      </c>
      <c r="T18" s="59">
        <v>43281</v>
      </c>
      <c r="U18" s="31" t="s">
        <v>251</v>
      </c>
      <c r="V18" s="27" t="s">
        <v>570</v>
      </c>
      <c r="W18" s="24" t="s">
        <v>244</v>
      </c>
      <c r="X18" s="59">
        <v>43465</v>
      </c>
      <c r="Y18" s="25" t="s">
        <v>599</v>
      </c>
      <c r="Z18" s="24">
        <v>1</v>
      </c>
      <c r="AA18" s="26">
        <f t="shared" si="1"/>
        <v>1</v>
      </c>
      <c r="AB18" s="27">
        <f t="shared" si="2"/>
        <v>1</v>
      </c>
      <c r="AC18" s="27" t="str">
        <f t="shared" si="3"/>
        <v>TERMINADA</v>
      </c>
      <c r="AD18" s="27" t="b">
        <f t="shared" si="4"/>
        <v>0</v>
      </c>
      <c r="AE18" s="28" t="str">
        <f t="shared" si="5"/>
        <v>TERMINADA</v>
      </c>
      <c r="AF18" s="32" t="s">
        <v>622</v>
      </c>
      <c r="AG18" s="24" t="s">
        <v>241</v>
      </c>
      <c r="AH18" s="24" t="str">
        <f t="shared" si="0"/>
        <v>CUMPLIDA</v>
      </c>
      <c r="AI18" s="24" t="s">
        <v>674</v>
      </c>
      <c r="AJ18" s="21" t="s">
        <v>157</v>
      </c>
      <c r="AK18" s="21" t="s">
        <v>671</v>
      </c>
    </row>
    <row r="19" spans="1:37" s="20" customFormat="1" ht="168.75" x14ac:dyDescent="0.25">
      <c r="A19" s="21">
        <v>10</v>
      </c>
      <c r="B19" s="35">
        <v>43131</v>
      </c>
      <c r="C19" s="21" t="s">
        <v>15</v>
      </c>
      <c r="D19" s="21" t="s">
        <v>160</v>
      </c>
      <c r="E19" s="35">
        <v>43131</v>
      </c>
      <c r="F19" s="58" t="s">
        <v>166</v>
      </c>
      <c r="G19" s="22" t="s">
        <v>176</v>
      </c>
      <c r="H19" s="22" t="s">
        <v>185</v>
      </c>
      <c r="I19" s="22" t="s">
        <v>198</v>
      </c>
      <c r="J19" s="24">
        <v>1</v>
      </c>
      <c r="K19" s="24" t="s">
        <v>48</v>
      </c>
      <c r="L19" s="23" t="s">
        <v>210</v>
      </c>
      <c r="M19" s="23" t="s">
        <v>222</v>
      </c>
      <c r="N19" s="37">
        <v>1</v>
      </c>
      <c r="O19" s="16" t="s">
        <v>228</v>
      </c>
      <c r="P19" s="16" t="s">
        <v>227</v>
      </c>
      <c r="Q19" s="23" t="s">
        <v>232</v>
      </c>
      <c r="R19" s="24" t="s">
        <v>76</v>
      </c>
      <c r="S19" s="24" t="s">
        <v>238</v>
      </c>
      <c r="T19" s="59">
        <v>43281</v>
      </c>
      <c r="U19" s="31" t="s">
        <v>588</v>
      </c>
      <c r="V19" s="27" t="s">
        <v>571</v>
      </c>
      <c r="W19" s="24" t="s">
        <v>244</v>
      </c>
      <c r="X19" s="59">
        <v>43465</v>
      </c>
      <c r="Y19" s="25" t="s">
        <v>599</v>
      </c>
      <c r="Z19" s="24">
        <v>1</v>
      </c>
      <c r="AA19" s="26">
        <f t="shared" si="1"/>
        <v>1</v>
      </c>
      <c r="AB19" s="27">
        <f t="shared" si="2"/>
        <v>1</v>
      </c>
      <c r="AC19" s="27" t="str">
        <f t="shared" si="3"/>
        <v>TERMINADA</v>
      </c>
      <c r="AD19" s="27" t="b">
        <f t="shared" si="4"/>
        <v>0</v>
      </c>
      <c r="AE19" s="28" t="str">
        <f t="shared" si="5"/>
        <v>TERMINADA</v>
      </c>
      <c r="AF19" s="60" t="s">
        <v>619</v>
      </c>
      <c r="AG19" s="24" t="s">
        <v>241</v>
      </c>
      <c r="AH19" s="24" t="str">
        <f t="shared" si="0"/>
        <v>CUMPLIDA</v>
      </c>
      <c r="AI19" s="24" t="s">
        <v>620</v>
      </c>
      <c r="AJ19" s="21" t="s">
        <v>157</v>
      </c>
      <c r="AK19" s="21" t="s">
        <v>671</v>
      </c>
    </row>
    <row r="20" spans="1:37" s="20" customFormat="1" ht="135" x14ac:dyDescent="0.25">
      <c r="A20" s="21">
        <v>11</v>
      </c>
      <c r="B20" s="35">
        <v>43131</v>
      </c>
      <c r="C20" s="21" t="s">
        <v>15</v>
      </c>
      <c r="D20" s="21" t="s">
        <v>160</v>
      </c>
      <c r="E20" s="35">
        <v>43131</v>
      </c>
      <c r="F20" s="58" t="s">
        <v>167</v>
      </c>
      <c r="G20" s="22" t="s">
        <v>177</v>
      </c>
      <c r="H20" s="22" t="s">
        <v>186</v>
      </c>
      <c r="I20" s="22" t="s">
        <v>199</v>
      </c>
      <c r="J20" s="24">
        <v>1</v>
      </c>
      <c r="K20" s="24" t="s">
        <v>48</v>
      </c>
      <c r="L20" s="23" t="s">
        <v>211</v>
      </c>
      <c r="M20" s="23" t="s">
        <v>223</v>
      </c>
      <c r="N20" s="37">
        <v>1</v>
      </c>
      <c r="O20" s="16" t="s">
        <v>226</v>
      </c>
      <c r="P20" s="16" t="s">
        <v>227</v>
      </c>
      <c r="Q20" s="23" t="s">
        <v>232</v>
      </c>
      <c r="R20" s="24" t="s">
        <v>76</v>
      </c>
      <c r="S20" s="24" t="s">
        <v>238</v>
      </c>
      <c r="T20" s="59">
        <v>43281</v>
      </c>
      <c r="U20" s="32" t="s">
        <v>255</v>
      </c>
      <c r="V20" s="27" t="s">
        <v>570</v>
      </c>
      <c r="W20" s="24" t="s">
        <v>244</v>
      </c>
      <c r="X20" s="59">
        <v>43465</v>
      </c>
      <c r="Y20" s="25" t="s">
        <v>609</v>
      </c>
      <c r="Z20" s="24">
        <v>1</v>
      </c>
      <c r="AA20" s="26">
        <f t="shared" si="1"/>
        <v>1</v>
      </c>
      <c r="AB20" s="27">
        <f t="shared" si="2"/>
        <v>1</v>
      </c>
      <c r="AC20" s="27" t="str">
        <f t="shared" si="3"/>
        <v>TERMINADA</v>
      </c>
      <c r="AD20" s="27" t="b">
        <f t="shared" si="4"/>
        <v>0</v>
      </c>
      <c r="AE20" s="28" t="str">
        <f t="shared" si="5"/>
        <v>TERMINADA</v>
      </c>
      <c r="AF20" s="60" t="s">
        <v>615</v>
      </c>
      <c r="AG20" s="24" t="s">
        <v>241</v>
      </c>
      <c r="AH20" s="24" t="str">
        <f t="shared" si="0"/>
        <v>CUMPLIDA</v>
      </c>
      <c r="AI20" s="24" t="s">
        <v>618</v>
      </c>
      <c r="AJ20" s="21" t="s">
        <v>157</v>
      </c>
      <c r="AK20" s="21" t="s">
        <v>671</v>
      </c>
    </row>
    <row r="21" spans="1:37" s="20" customFormat="1" ht="168.75" x14ac:dyDescent="0.25">
      <c r="A21" s="21">
        <v>12</v>
      </c>
      <c r="B21" s="35">
        <v>43131</v>
      </c>
      <c r="C21" s="21" t="s">
        <v>15</v>
      </c>
      <c r="D21" s="21" t="s">
        <v>160</v>
      </c>
      <c r="E21" s="35">
        <v>43131</v>
      </c>
      <c r="F21" s="58" t="s">
        <v>168</v>
      </c>
      <c r="G21" s="22" t="s">
        <v>178</v>
      </c>
      <c r="H21" s="22" t="s">
        <v>187</v>
      </c>
      <c r="I21" s="22" t="s">
        <v>200</v>
      </c>
      <c r="J21" s="24">
        <v>1</v>
      </c>
      <c r="K21" s="24" t="s">
        <v>48</v>
      </c>
      <c r="L21" s="23" t="s">
        <v>212</v>
      </c>
      <c r="M21" s="23" t="s">
        <v>224</v>
      </c>
      <c r="N21" s="37">
        <v>1</v>
      </c>
      <c r="O21" s="16" t="s">
        <v>228</v>
      </c>
      <c r="P21" s="16" t="s">
        <v>227</v>
      </c>
      <c r="Q21" s="23" t="s">
        <v>233</v>
      </c>
      <c r="R21" s="24" t="s">
        <v>239</v>
      </c>
      <c r="S21" s="24" t="s">
        <v>122</v>
      </c>
      <c r="T21" s="59">
        <v>43281</v>
      </c>
      <c r="U21" s="29" t="s">
        <v>254</v>
      </c>
      <c r="V21" s="27" t="s">
        <v>570</v>
      </c>
      <c r="W21" s="24" t="s">
        <v>244</v>
      </c>
      <c r="X21" s="59">
        <v>43465</v>
      </c>
      <c r="Y21" s="25" t="s">
        <v>600</v>
      </c>
      <c r="Z21" s="24">
        <v>1</v>
      </c>
      <c r="AA21" s="26">
        <f t="shared" si="1"/>
        <v>1</v>
      </c>
      <c r="AB21" s="27">
        <f t="shared" si="2"/>
        <v>1</v>
      </c>
      <c r="AC21" s="27" t="str">
        <f t="shared" si="3"/>
        <v>TERMINADA</v>
      </c>
      <c r="AD21" s="27" t="b">
        <f t="shared" si="4"/>
        <v>0</v>
      </c>
      <c r="AE21" s="28" t="str">
        <f t="shared" si="5"/>
        <v>TERMINADA</v>
      </c>
      <c r="AF21" s="60" t="s">
        <v>631</v>
      </c>
      <c r="AG21" s="24" t="s">
        <v>241</v>
      </c>
      <c r="AH21" s="24" t="str">
        <f t="shared" si="0"/>
        <v>CUMPLIDA</v>
      </c>
      <c r="AI21" s="33" t="s">
        <v>610</v>
      </c>
      <c r="AJ21" s="21" t="s">
        <v>158</v>
      </c>
      <c r="AK21" s="21" t="s">
        <v>671</v>
      </c>
    </row>
    <row r="22" spans="1:37" s="20" customFormat="1" ht="157.5" x14ac:dyDescent="0.25">
      <c r="A22" s="21">
        <v>13</v>
      </c>
      <c r="B22" s="35">
        <v>43131</v>
      </c>
      <c r="C22" s="21" t="s">
        <v>15</v>
      </c>
      <c r="D22" s="21" t="s">
        <v>160</v>
      </c>
      <c r="E22" s="35">
        <v>43131</v>
      </c>
      <c r="F22" s="58" t="s">
        <v>169</v>
      </c>
      <c r="G22" s="22" t="s">
        <v>179</v>
      </c>
      <c r="H22" s="22" t="s">
        <v>188</v>
      </c>
      <c r="I22" s="22" t="s">
        <v>240</v>
      </c>
      <c r="J22" s="24">
        <v>1</v>
      </c>
      <c r="K22" s="24" t="s">
        <v>48</v>
      </c>
      <c r="L22" s="23" t="s">
        <v>213</v>
      </c>
      <c r="M22" s="23" t="s">
        <v>225</v>
      </c>
      <c r="N22" s="37">
        <v>1</v>
      </c>
      <c r="O22" s="16" t="s">
        <v>228</v>
      </c>
      <c r="P22" s="16" t="s">
        <v>227</v>
      </c>
      <c r="Q22" s="23" t="s">
        <v>233</v>
      </c>
      <c r="R22" s="24" t="s">
        <v>239</v>
      </c>
      <c r="S22" s="24" t="s">
        <v>122</v>
      </c>
      <c r="T22" s="59">
        <v>43281</v>
      </c>
      <c r="U22" s="30" t="s">
        <v>253</v>
      </c>
      <c r="V22" s="27" t="s">
        <v>570</v>
      </c>
      <c r="W22" s="24" t="s">
        <v>241</v>
      </c>
      <c r="X22" s="59">
        <v>43465</v>
      </c>
      <c r="Y22" s="25" t="s">
        <v>575</v>
      </c>
      <c r="Z22" s="24">
        <v>1</v>
      </c>
      <c r="AA22" s="26">
        <f t="shared" si="1"/>
        <v>1</v>
      </c>
      <c r="AB22" s="27">
        <f t="shared" si="2"/>
        <v>1</v>
      </c>
      <c r="AC22" s="27" t="str">
        <f t="shared" si="3"/>
        <v>TERMINADA</v>
      </c>
      <c r="AD22" s="27" t="b">
        <f t="shared" si="4"/>
        <v>0</v>
      </c>
      <c r="AE22" s="28" t="str">
        <f t="shared" si="5"/>
        <v>TERMINADA</v>
      </c>
      <c r="AF22" s="60" t="s">
        <v>632</v>
      </c>
      <c r="AG22" s="24" t="s">
        <v>241</v>
      </c>
      <c r="AH22" s="24" t="str">
        <f t="shared" si="0"/>
        <v>CUMPLIDA</v>
      </c>
      <c r="AI22" s="33" t="s">
        <v>610</v>
      </c>
      <c r="AJ22" s="21" t="s">
        <v>158</v>
      </c>
      <c r="AK22" s="21" t="s">
        <v>671</v>
      </c>
    </row>
    <row r="23" spans="1:37" s="20" customFormat="1" ht="90" x14ac:dyDescent="0.25">
      <c r="A23" s="21">
        <v>14</v>
      </c>
      <c r="B23" s="35">
        <v>43131</v>
      </c>
      <c r="C23" s="21" t="s">
        <v>15</v>
      </c>
      <c r="D23" s="21" t="s">
        <v>160</v>
      </c>
      <c r="E23" s="35">
        <v>43131</v>
      </c>
      <c r="F23" s="58" t="s">
        <v>170</v>
      </c>
      <c r="G23" s="22" t="s">
        <v>180</v>
      </c>
      <c r="H23" s="22" t="s">
        <v>189</v>
      </c>
      <c r="I23" s="22" t="s">
        <v>201</v>
      </c>
      <c r="J23" s="24">
        <v>1</v>
      </c>
      <c r="K23" s="24" t="s">
        <v>48</v>
      </c>
      <c r="L23" s="23" t="s">
        <v>202</v>
      </c>
      <c r="M23" s="23" t="s">
        <v>214</v>
      </c>
      <c r="N23" s="37">
        <v>1</v>
      </c>
      <c r="O23" s="16" t="s">
        <v>226</v>
      </c>
      <c r="P23" s="16" t="s">
        <v>226</v>
      </c>
      <c r="Q23" s="23" t="s">
        <v>229</v>
      </c>
      <c r="R23" s="24" t="str">
        <f>IF(Q23="","",VLOOKUP(Q23,Datos.!$G$28:$H$49,2,FALSE))</f>
        <v>Secretario General</v>
      </c>
      <c r="S23" s="24" t="str">
        <f>IF(Q23="","",VLOOKUP(Q23,Datos.!$J$28:$K$49,2,FALSE))</f>
        <v>Secretario General</v>
      </c>
      <c r="T23" s="59">
        <v>43281</v>
      </c>
      <c r="U23" s="29" t="s">
        <v>252</v>
      </c>
      <c r="V23" s="27" t="s">
        <v>570</v>
      </c>
      <c r="W23" s="24" t="s">
        <v>244</v>
      </c>
      <c r="X23" s="59">
        <v>43465</v>
      </c>
      <c r="Y23" s="40" t="s">
        <v>607</v>
      </c>
      <c r="Z23" s="24">
        <v>1</v>
      </c>
      <c r="AA23" s="26">
        <f t="shared" si="1"/>
        <v>1</v>
      </c>
      <c r="AB23" s="27">
        <f t="shared" si="2"/>
        <v>1</v>
      </c>
      <c r="AC23" s="27" t="str">
        <f t="shared" si="3"/>
        <v>TERMINADA</v>
      </c>
      <c r="AD23" s="27" t="b">
        <f t="shared" si="4"/>
        <v>0</v>
      </c>
      <c r="AE23" s="28" t="str">
        <f t="shared" si="5"/>
        <v>TERMINADA</v>
      </c>
      <c r="AF23" s="60" t="s">
        <v>608</v>
      </c>
      <c r="AG23" s="24" t="s">
        <v>241</v>
      </c>
      <c r="AH23" s="24" t="str">
        <f t="shared" si="0"/>
        <v>CUMPLIDA</v>
      </c>
      <c r="AI23" s="24" t="s">
        <v>628</v>
      </c>
      <c r="AJ23" s="21" t="s">
        <v>157</v>
      </c>
      <c r="AK23" s="21" t="s">
        <v>671</v>
      </c>
    </row>
    <row r="24" spans="1:37" s="20" customFormat="1" ht="101.25" x14ac:dyDescent="0.25">
      <c r="A24" s="21">
        <v>15</v>
      </c>
      <c r="B24" s="35">
        <v>43370</v>
      </c>
      <c r="C24" s="21" t="s">
        <v>15</v>
      </c>
      <c r="D24" s="21" t="s">
        <v>256</v>
      </c>
      <c r="E24" s="35">
        <v>43370</v>
      </c>
      <c r="F24" s="36" t="s">
        <v>257</v>
      </c>
      <c r="G24" s="39" t="s">
        <v>530</v>
      </c>
      <c r="H24" s="36" t="s">
        <v>300</v>
      </c>
      <c r="I24" s="43" t="s">
        <v>345</v>
      </c>
      <c r="J24" s="36">
        <v>1</v>
      </c>
      <c r="K24" s="24" t="s">
        <v>48</v>
      </c>
      <c r="L24" s="36" t="s">
        <v>422</v>
      </c>
      <c r="M24" s="36" t="s">
        <v>461</v>
      </c>
      <c r="N24" s="37">
        <v>0.7</v>
      </c>
      <c r="O24" s="38">
        <v>43374</v>
      </c>
      <c r="P24" s="38">
        <v>43733</v>
      </c>
      <c r="Q24" s="61" t="s">
        <v>230</v>
      </c>
      <c r="R24" s="61" t="s">
        <v>56</v>
      </c>
      <c r="S24" s="61" t="s">
        <v>53</v>
      </c>
      <c r="T24" s="61"/>
      <c r="U24" s="61"/>
      <c r="V24" s="61"/>
      <c r="W24" s="61"/>
      <c r="X24" s="59">
        <v>43465</v>
      </c>
      <c r="Y24" s="62" t="s">
        <v>581</v>
      </c>
      <c r="Z24" s="24">
        <v>0</v>
      </c>
      <c r="AA24" s="26">
        <f t="shared" si="1"/>
        <v>0</v>
      </c>
      <c r="AB24" s="27">
        <f t="shared" si="2"/>
        <v>0</v>
      </c>
      <c r="AC24" s="27" t="str">
        <f t="shared" si="3"/>
        <v>SIN INICIAR</v>
      </c>
      <c r="AD24" s="27" t="b">
        <f t="shared" si="4"/>
        <v>0</v>
      </c>
      <c r="AE24" s="28" t="str">
        <f t="shared" si="5"/>
        <v>SIN INICIAR</v>
      </c>
      <c r="AF24" s="63" t="s">
        <v>633</v>
      </c>
      <c r="AG24" s="24" t="s">
        <v>241</v>
      </c>
      <c r="AH24" s="24" t="str">
        <f t="shared" si="0"/>
        <v>PENDIENTE</v>
      </c>
      <c r="AI24" s="61"/>
      <c r="AJ24" s="61"/>
      <c r="AK24" s="61"/>
    </row>
    <row r="25" spans="1:37" s="20" customFormat="1" ht="101.25" x14ac:dyDescent="0.25">
      <c r="A25" s="21">
        <v>16</v>
      </c>
      <c r="B25" s="35">
        <v>43370</v>
      </c>
      <c r="C25" s="21" t="s">
        <v>15</v>
      </c>
      <c r="D25" s="21" t="s">
        <v>256</v>
      </c>
      <c r="E25" s="35">
        <v>43370</v>
      </c>
      <c r="F25" s="36" t="s">
        <v>257</v>
      </c>
      <c r="G25" s="39" t="s">
        <v>530</v>
      </c>
      <c r="H25" s="36" t="s">
        <v>300</v>
      </c>
      <c r="I25" s="43" t="s">
        <v>346</v>
      </c>
      <c r="J25" s="36">
        <v>2</v>
      </c>
      <c r="K25" s="24" t="s">
        <v>48</v>
      </c>
      <c r="L25" s="36" t="s">
        <v>423</v>
      </c>
      <c r="M25" s="36" t="s">
        <v>462</v>
      </c>
      <c r="N25" s="37">
        <v>0.7</v>
      </c>
      <c r="O25" s="38">
        <v>43374</v>
      </c>
      <c r="P25" s="38">
        <v>43733</v>
      </c>
      <c r="Q25" s="61" t="s">
        <v>230</v>
      </c>
      <c r="R25" s="61" t="s">
        <v>56</v>
      </c>
      <c r="S25" s="61" t="s">
        <v>53</v>
      </c>
      <c r="T25" s="61"/>
      <c r="U25" s="61"/>
      <c r="V25" s="61"/>
      <c r="W25" s="61"/>
      <c r="X25" s="59">
        <v>43465</v>
      </c>
      <c r="Y25" s="62" t="s">
        <v>581</v>
      </c>
      <c r="Z25" s="24">
        <v>0</v>
      </c>
      <c r="AA25" s="26">
        <f t="shared" si="1"/>
        <v>0</v>
      </c>
      <c r="AB25" s="27">
        <f t="shared" si="2"/>
        <v>0</v>
      </c>
      <c r="AC25" s="27" t="str">
        <f t="shared" si="3"/>
        <v>SIN INICIAR</v>
      </c>
      <c r="AD25" s="27" t="b">
        <f t="shared" si="4"/>
        <v>0</v>
      </c>
      <c r="AE25" s="28" t="str">
        <f t="shared" si="5"/>
        <v>SIN INICIAR</v>
      </c>
      <c r="AF25" s="63" t="s">
        <v>633</v>
      </c>
      <c r="AG25" s="24" t="s">
        <v>241</v>
      </c>
      <c r="AH25" s="24" t="str">
        <f t="shared" si="0"/>
        <v>PENDIENTE</v>
      </c>
      <c r="AI25" s="61"/>
      <c r="AJ25" s="61"/>
      <c r="AK25" s="61"/>
    </row>
    <row r="26" spans="1:37" s="20" customFormat="1" ht="78.75" x14ac:dyDescent="0.25">
      <c r="A26" s="21">
        <v>17</v>
      </c>
      <c r="B26" s="35">
        <v>43370</v>
      </c>
      <c r="C26" s="21" t="s">
        <v>15</v>
      </c>
      <c r="D26" s="21" t="s">
        <v>256</v>
      </c>
      <c r="E26" s="35">
        <v>43370</v>
      </c>
      <c r="F26" s="36" t="s">
        <v>257</v>
      </c>
      <c r="G26" s="39" t="s">
        <v>530</v>
      </c>
      <c r="H26" s="36" t="s">
        <v>300</v>
      </c>
      <c r="I26" s="43" t="s">
        <v>347</v>
      </c>
      <c r="J26" s="36">
        <v>1</v>
      </c>
      <c r="K26" s="24" t="s">
        <v>48</v>
      </c>
      <c r="L26" s="36" t="s">
        <v>424</v>
      </c>
      <c r="M26" s="36" t="s">
        <v>463</v>
      </c>
      <c r="N26" s="37">
        <v>1</v>
      </c>
      <c r="O26" s="38">
        <v>43374</v>
      </c>
      <c r="P26" s="38">
        <v>43733</v>
      </c>
      <c r="Q26" s="21" t="s">
        <v>511</v>
      </c>
      <c r="R26" s="21" t="s">
        <v>522</v>
      </c>
      <c r="S26" s="21" t="s">
        <v>522</v>
      </c>
      <c r="T26" s="61"/>
      <c r="U26" s="61"/>
      <c r="V26" s="61"/>
      <c r="W26" s="61"/>
      <c r="X26" s="59">
        <v>43465</v>
      </c>
      <c r="Y26" s="64" t="s">
        <v>581</v>
      </c>
      <c r="Z26" s="24">
        <v>0</v>
      </c>
      <c r="AA26" s="26">
        <f t="shared" si="1"/>
        <v>0</v>
      </c>
      <c r="AB26" s="27">
        <f t="shared" si="2"/>
        <v>0</v>
      </c>
      <c r="AC26" s="27" t="str">
        <f t="shared" si="3"/>
        <v>SIN INICIAR</v>
      </c>
      <c r="AD26" s="27" t="b">
        <f t="shared" si="4"/>
        <v>0</v>
      </c>
      <c r="AE26" s="28" t="str">
        <f t="shared" si="5"/>
        <v>SIN INICIAR</v>
      </c>
      <c r="AF26" s="32" t="s">
        <v>634</v>
      </c>
      <c r="AG26" s="24" t="s">
        <v>241</v>
      </c>
      <c r="AH26" s="24" t="str">
        <f t="shared" si="0"/>
        <v>PENDIENTE</v>
      </c>
      <c r="AI26" s="61"/>
      <c r="AJ26" s="61"/>
      <c r="AK26" s="61"/>
    </row>
    <row r="27" spans="1:37" s="20" customFormat="1" ht="180" x14ac:dyDescent="0.25">
      <c r="A27" s="21">
        <v>18</v>
      </c>
      <c r="B27" s="35">
        <v>43370</v>
      </c>
      <c r="C27" s="21" t="s">
        <v>15</v>
      </c>
      <c r="D27" s="21" t="s">
        <v>256</v>
      </c>
      <c r="E27" s="35">
        <v>43370</v>
      </c>
      <c r="F27" s="36" t="s">
        <v>258</v>
      </c>
      <c r="G27" s="39" t="s">
        <v>532</v>
      </c>
      <c r="H27" s="36" t="s">
        <v>301</v>
      </c>
      <c r="I27" s="43" t="s">
        <v>348</v>
      </c>
      <c r="J27" s="36">
        <v>1</v>
      </c>
      <c r="K27" s="24" t="s">
        <v>48</v>
      </c>
      <c r="L27" s="36" t="s">
        <v>425</v>
      </c>
      <c r="M27" s="36" t="s">
        <v>464</v>
      </c>
      <c r="N27" s="37">
        <v>1</v>
      </c>
      <c r="O27" s="38">
        <v>43374</v>
      </c>
      <c r="P27" s="38">
        <v>43733</v>
      </c>
      <c r="Q27" s="61" t="s">
        <v>70</v>
      </c>
      <c r="R27" s="61" t="s">
        <v>521</v>
      </c>
      <c r="S27" s="61" t="s">
        <v>521</v>
      </c>
      <c r="T27" s="61"/>
      <c r="U27" s="61"/>
      <c r="V27" s="61"/>
      <c r="W27" s="61"/>
      <c r="X27" s="59">
        <v>43465</v>
      </c>
      <c r="Y27" s="62" t="s">
        <v>583</v>
      </c>
      <c r="Z27" s="24">
        <v>0.5</v>
      </c>
      <c r="AA27" s="26">
        <f t="shared" si="1"/>
        <v>0.5</v>
      </c>
      <c r="AB27" s="27">
        <f t="shared" si="2"/>
        <v>0.5</v>
      </c>
      <c r="AC27" s="27" t="str">
        <f t="shared" si="3"/>
        <v>EN PROCESO</v>
      </c>
      <c r="AD27" s="27" t="b">
        <f t="shared" si="4"/>
        <v>0</v>
      </c>
      <c r="AE27" s="28" t="str">
        <f t="shared" si="5"/>
        <v>EN PROCESO</v>
      </c>
      <c r="AF27" s="32" t="s">
        <v>635</v>
      </c>
      <c r="AG27" s="24" t="s">
        <v>241</v>
      </c>
      <c r="AH27" s="24" t="str">
        <f t="shared" si="0"/>
        <v>PENDIENTE</v>
      </c>
      <c r="AI27" s="61"/>
      <c r="AJ27" s="61"/>
      <c r="AK27" s="61"/>
    </row>
    <row r="28" spans="1:37" s="20" customFormat="1" ht="112.5" x14ac:dyDescent="0.25">
      <c r="A28" s="21">
        <v>19</v>
      </c>
      <c r="B28" s="35">
        <v>43370</v>
      </c>
      <c r="C28" s="21" t="s">
        <v>15</v>
      </c>
      <c r="D28" s="21" t="s">
        <v>256</v>
      </c>
      <c r="E28" s="35">
        <v>43370</v>
      </c>
      <c r="F28" s="36" t="s">
        <v>258</v>
      </c>
      <c r="G28" s="39" t="s">
        <v>532</v>
      </c>
      <c r="H28" s="36" t="s">
        <v>301</v>
      </c>
      <c r="I28" s="43" t="s">
        <v>349</v>
      </c>
      <c r="J28" s="36">
        <v>1</v>
      </c>
      <c r="K28" s="24" t="s">
        <v>48</v>
      </c>
      <c r="L28" s="36" t="s">
        <v>422</v>
      </c>
      <c r="M28" s="36" t="s">
        <v>465</v>
      </c>
      <c r="N28" s="37">
        <v>1</v>
      </c>
      <c r="O28" s="38">
        <v>43374</v>
      </c>
      <c r="P28" s="38">
        <v>43733</v>
      </c>
      <c r="Q28" s="61" t="s">
        <v>230</v>
      </c>
      <c r="R28" s="61" t="s">
        <v>56</v>
      </c>
      <c r="S28" s="61" t="s">
        <v>53</v>
      </c>
      <c r="T28" s="61"/>
      <c r="U28" s="61"/>
      <c r="V28" s="61"/>
      <c r="W28" s="61"/>
      <c r="X28" s="59">
        <v>43465</v>
      </c>
      <c r="Y28" s="62" t="s">
        <v>581</v>
      </c>
      <c r="Z28" s="24">
        <v>0</v>
      </c>
      <c r="AA28" s="26">
        <f t="shared" si="1"/>
        <v>0</v>
      </c>
      <c r="AB28" s="27">
        <f t="shared" si="2"/>
        <v>0</v>
      </c>
      <c r="AC28" s="27" t="str">
        <f t="shared" si="3"/>
        <v>SIN INICIAR</v>
      </c>
      <c r="AD28" s="27" t="b">
        <f t="shared" si="4"/>
        <v>0</v>
      </c>
      <c r="AE28" s="28" t="str">
        <f t="shared" si="5"/>
        <v>SIN INICIAR</v>
      </c>
      <c r="AF28" s="63" t="s">
        <v>633</v>
      </c>
      <c r="AG28" s="24" t="s">
        <v>241</v>
      </c>
      <c r="AH28" s="24" t="str">
        <f t="shared" si="0"/>
        <v>PENDIENTE</v>
      </c>
      <c r="AI28" s="61"/>
      <c r="AJ28" s="61"/>
      <c r="AK28" s="61"/>
    </row>
    <row r="29" spans="1:37" s="20" customFormat="1" ht="90" x14ac:dyDescent="0.25">
      <c r="A29" s="21">
        <v>20</v>
      </c>
      <c r="B29" s="35">
        <v>43370</v>
      </c>
      <c r="C29" s="21" t="s">
        <v>15</v>
      </c>
      <c r="D29" s="21" t="s">
        <v>256</v>
      </c>
      <c r="E29" s="35">
        <v>43370</v>
      </c>
      <c r="F29" s="36" t="s">
        <v>258</v>
      </c>
      <c r="G29" s="39" t="s">
        <v>532</v>
      </c>
      <c r="H29" s="36" t="s">
        <v>301</v>
      </c>
      <c r="I29" s="43" t="s">
        <v>350</v>
      </c>
      <c r="J29" s="36">
        <v>1</v>
      </c>
      <c r="K29" s="24" t="s">
        <v>48</v>
      </c>
      <c r="L29" s="36" t="s">
        <v>422</v>
      </c>
      <c r="M29" s="36" t="s">
        <v>466</v>
      </c>
      <c r="N29" s="37">
        <v>1</v>
      </c>
      <c r="O29" s="38">
        <v>43374</v>
      </c>
      <c r="P29" s="38">
        <v>43733</v>
      </c>
      <c r="Q29" s="61" t="s">
        <v>230</v>
      </c>
      <c r="R29" s="61" t="s">
        <v>56</v>
      </c>
      <c r="S29" s="61" t="s">
        <v>53</v>
      </c>
      <c r="T29" s="61"/>
      <c r="U29" s="61"/>
      <c r="V29" s="61"/>
      <c r="W29" s="61"/>
      <c r="X29" s="59">
        <v>43465</v>
      </c>
      <c r="Y29" s="62" t="s">
        <v>581</v>
      </c>
      <c r="Z29" s="24">
        <v>0</v>
      </c>
      <c r="AA29" s="26">
        <f t="shared" si="1"/>
        <v>0</v>
      </c>
      <c r="AB29" s="27">
        <f t="shared" si="2"/>
        <v>0</v>
      </c>
      <c r="AC29" s="27" t="str">
        <f t="shared" si="3"/>
        <v>SIN INICIAR</v>
      </c>
      <c r="AD29" s="27" t="b">
        <f t="shared" si="4"/>
        <v>0</v>
      </c>
      <c r="AE29" s="28" t="str">
        <f t="shared" si="5"/>
        <v>SIN INICIAR</v>
      </c>
      <c r="AF29" s="63" t="s">
        <v>633</v>
      </c>
      <c r="AG29" s="24" t="s">
        <v>241</v>
      </c>
      <c r="AH29" s="24" t="str">
        <f t="shared" si="0"/>
        <v>PENDIENTE</v>
      </c>
      <c r="AI29" s="61"/>
      <c r="AJ29" s="61"/>
      <c r="AK29" s="61"/>
    </row>
    <row r="30" spans="1:37" s="20" customFormat="1" ht="90" x14ac:dyDescent="0.25">
      <c r="A30" s="21">
        <v>21</v>
      </c>
      <c r="B30" s="35">
        <v>43370</v>
      </c>
      <c r="C30" s="21" t="s">
        <v>15</v>
      </c>
      <c r="D30" s="21" t="s">
        <v>256</v>
      </c>
      <c r="E30" s="35">
        <v>43370</v>
      </c>
      <c r="F30" s="36" t="s">
        <v>258</v>
      </c>
      <c r="G30" s="39" t="s">
        <v>532</v>
      </c>
      <c r="H30" s="36" t="s">
        <v>301</v>
      </c>
      <c r="I30" s="43" t="s">
        <v>351</v>
      </c>
      <c r="J30" s="36">
        <v>1</v>
      </c>
      <c r="K30" s="24" t="s">
        <v>48</v>
      </c>
      <c r="L30" s="36" t="s">
        <v>422</v>
      </c>
      <c r="M30" s="36" t="s">
        <v>467</v>
      </c>
      <c r="N30" s="37">
        <v>1</v>
      </c>
      <c r="O30" s="38">
        <v>43374</v>
      </c>
      <c r="P30" s="38">
        <v>43733</v>
      </c>
      <c r="Q30" s="61" t="s">
        <v>230</v>
      </c>
      <c r="R30" s="61" t="s">
        <v>56</v>
      </c>
      <c r="S30" s="61" t="s">
        <v>53</v>
      </c>
      <c r="T30" s="61"/>
      <c r="U30" s="61"/>
      <c r="V30" s="61"/>
      <c r="W30" s="61"/>
      <c r="X30" s="59">
        <v>43465</v>
      </c>
      <c r="Y30" s="62" t="s">
        <v>581</v>
      </c>
      <c r="Z30" s="24">
        <v>0</v>
      </c>
      <c r="AA30" s="26">
        <f t="shared" si="1"/>
        <v>0</v>
      </c>
      <c r="AB30" s="27">
        <f t="shared" si="2"/>
        <v>0</v>
      </c>
      <c r="AC30" s="27" t="str">
        <f t="shared" si="3"/>
        <v>SIN INICIAR</v>
      </c>
      <c r="AD30" s="27" t="b">
        <f t="shared" si="4"/>
        <v>0</v>
      </c>
      <c r="AE30" s="28" t="str">
        <f t="shared" si="5"/>
        <v>SIN INICIAR</v>
      </c>
      <c r="AF30" s="63" t="s">
        <v>633</v>
      </c>
      <c r="AG30" s="24" t="s">
        <v>241</v>
      </c>
      <c r="AH30" s="24" t="str">
        <f t="shared" si="0"/>
        <v>PENDIENTE</v>
      </c>
      <c r="AI30" s="61"/>
      <c r="AJ30" s="61"/>
      <c r="AK30" s="61"/>
    </row>
    <row r="31" spans="1:37" s="20" customFormat="1" ht="90" x14ac:dyDescent="0.25">
      <c r="A31" s="21">
        <v>22</v>
      </c>
      <c r="B31" s="35">
        <v>43370</v>
      </c>
      <c r="C31" s="21" t="s">
        <v>15</v>
      </c>
      <c r="D31" s="21" t="s">
        <v>256</v>
      </c>
      <c r="E31" s="35">
        <v>43370</v>
      </c>
      <c r="F31" s="36" t="s">
        <v>259</v>
      </c>
      <c r="G31" s="39" t="s">
        <v>533</v>
      </c>
      <c r="H31" s="36" t="s">
        <v>302</v>
      </c>
      <c r="I31" s="43" t="s">
        <v>352</v>
      </c>
      <c r="J31" s="36">
        <v>1</v>
      </c>
      <c r="K31" s="24" t="s">
        <v>48</v>
      </c>
      <c r="L31" s="36" t="s">
        <v>426</v>
      </c>
      <c r="M31" s="36" t="s">
        <v>468</v>
      </c>
      <c r="N31" s="37">
        <v>1</v>
      </c>
      <c r="O31" s="38">
        <v>43374</v>
      </c>
      <c r="P31" s="38">
        <v>43733</v>
      </c>
      <c r="Q31" s="21" t="s">
        <v>68</v>
      </c>
      <c r="R31" s="21" t="s">
        <v>520</v>
      </c>
      <c r="S31" s="21" t="s">
        <v>520</v>
      </c>
      <c r="T31" s="61"/>
      <c r="U31" s="61"/>
      <c r="V31" s="61"/>
      <c r="W31" s="61"/>
      <c r="X31" s="59">
        <v>43465</v>
      </c>
      <c r="Y31" s="62" t="s">
        <v>581</v>
      </c>
      <c r="Z31" s="24">
        <v>0</v>
      </c>
      <c r="AA31" s="26">
        <f t="shared" si="1"/>
        <v>0</v>
      </c>
      <c r="AB31" s="27">
        <f t="shared" si="2"/>
        <v>0</v>
      </c>
      <c r="AC31" s="27" t="str">
        <f t="shared" si="3"/>
        <v>SIN INICIAR</v>
      </c>
      <c r="AD31" s="27" t="b">
        <f t="shared" si="4"/>
        <v>0</v>
      </c>
      <c r="AE31" s="28" t="str">
        <f t="shared" si="5"/>
        <v>SIN INICIAR</v>
      </c>
      <c r="AF31" s="63" t="s">
        <v>636</v>
      </c>
      <c r="AG31" s="24" t="s">
        <v>241</v>
      </c>
      <c r="AH31" s="24" t="str">
        <f t="shared" si="0"/>
        <v>PENDIENTE</v>
      </c>
      <c r="AI31" s="61"/>
      <c r="AJ31" s="61"/>
      <c r="AK31" s="61"/>
    </row>
    <row r="32" spans="1:37" s="20" customFormat="1" ht="101.25" x14ac:dyDescent="0.25">
      <c r="A32" s="21">
        <v>23</v>
      </c>
      <c r="B32" s="35">
        <v>43370</v>
      </c>
      <c r="C32" s="21" t="s">
        <v>15</v>
      </c>
      <c r="D32" s="21" t="s">
        <v>256</v>
      </c>
      <c r="E32" s="35">
        <v>43370</v>
      </c>
      <c r="F32" s="36" t="s">
        <v>259</v>
      </c>
      <c r="G32" s="39" t="s">
        <v>533</v>
      </c>
      <c r="H32" s="36" t="s">
        <v>302</v>
      </c>
      <c r="I32" s="43" t="s">
        <v>353</v>
      </c>
      <c r="J32" s="36">
        <v>1</v>
      </c>
      <c r="K32" s="24" t="s">
        <v>48</v>
      </c>
      <c r="L32" s="36" t="s">
        <v>427</v>
      </c>
      <c r="M32" s="36" t="s">
        <v>469</v>
      </c>
      <c r="N32" s="37">
        <v>1</v>
      </c>
      <c r="O32" s="38">
        <v>43374</v>
      </c>
      <c r="P32" s="38">
        <v>43733</v>
      </c>
      <c r="Q32" s="21" t="s">
        <v>68</v>
      </c>
      <c r="R32" s="21" t="s">
        <v>520</v>
      </c>
      <c r="S32" s="21" t="s">
        <v>520</v>
      </c>
      <c r="T32" s="61"/>
      <c r="U32" s="61"/>
      <c r="V32" s="61"/>
      <c r="W32" s="61"/>
      <c r="X32" s="59">
        <v>43465</v>
      </c>
      <c r="Y32" s="62" t="s">
        <v>581</v>
      </c>
      <c r="Z32" s="24">
        <v>0.5</v>
      </c>
      <c r="AA32" s="26">
        <f>IF(Z32="","",IF(OR($J32=0,$J32="",X32=""),"",Z32/$J32))</f>
        <v>0.5</v>
      </c>
      <c r="AB32" s="27">
        <f>IF(OR($N32="",AA32=""),"",IF(OR($N32=0,AA32=0),0,IF((AA32*100%)/$N32&gt;100%,100%,(AA32*100%)/$N32)))</f>
        <v>0.5</v>
      </c>
      <c r="AC32" s="27" t="str">
        <f t="shared" si="3"/>
        <v>EN PROCESO</v>
      </c>
      <c r="AD32" s="27" t="b">
        <f t="shared" si="4"/>
        <v>0</v>
      </c>
      <c r="AE32" s="28" t="str">
        <f>IF(Z32="","",IF(X32&lt;=P32,AC32,IF(X32&gt;=P32,AD32)))</f>
        <v>EN PROCESO</v>
      </c>
      <c r="AF32" s="63" t="s">
        <v>637</v>
      </c>
      <c r="AG32" s="24" t="s">
        <v>241</v>
      </c>
      <c r="AH32" s="24" t="str">
        <f t="shared" si="0"/>
        <v>PENDIENTE</v>
      </c>
      <c r="AI32" s="61"/>
      <c r="AJ32" s="21"/>
      <c r="AK32" s="61"/>
    </row>
    <row r="33" spans="1:37" s="20" customFormat="1" ht="123.75" x14ac:dyDescent="0.25">
      <c r="A33" s="21">
        <v>24</v>
      </c>
      <c r="B33" s="35">
        <v>43370</v>
      </c>
      <c r="C33" s="21" t="s">
        <v>15</v>
      </c>
      <c r="D33" s="21" t="s">
        <v>256</v>
      </c>
      <c r="E33" s="35">
        <v>43370</v>
      </c>
      <c r="F33" s="36" t="s">
        <v>259</v>
      </c>
      <c r="G33" s="39" t="s">
        <v>533</v>
      </c>
      <c r="H33" s="36" t="s">
        <v>303</v>
      </c>
      <c r="I33" s="43" t="s">
        <v>354</v>
      </c>
      <c r="J33" s="36">
        <v>1</v>
      </c>
      <c r="K33" s="24" t="s">
        <v>48</v>
      </c>
      <c r="L33" s="36" t="s">
        <v>422</v>
      </c>
      <c r="M33" s="36" t="s">
        <v>465</v>
      </c>
      <c r="N33" s="37">
        <v>1</v>
      </c>
      <c r="O33" s="38">
        <v>43374</v>
      </c>
      <c r="P33" s="38">
        <v>43733</v>
      </c>
      <c r="Q33" s="61" t="s">
        <v>230</v>
      </c>
      <c r="R33" s="61" t="s">
        <v>56</v>
      </c>
      <c r="S33" s="61" t="s">
        <v>53</v>
      </c>
      <c r="T33" s="61"/>
      <c r="U33" s="61"/>
      <c r="V33" s="61"/>
      <c r="W33" s="61"/>
      <c r="X33" s="59">
        <v>43465</v>
      </c>
      <c r="Y33" s="62" t="s">
        <v>581</v>
      </c>
      <c r="Z33" s="24">
        <v>0</v>
      </c>
      <c r="AA33" s="26">
        <f t="shared" si="1"/>
        <v>0</v>
      </c>
      <c r="AB33" s="27">
        <f t="shared" si="2"/>
        <v>0</v>
      </c>
      <c r="AC33" s="27" t="str">
        <f t="shared" si="3"/>
        <v>SIN INICIAR</v>
      </c>
      <c r="AD33" s="27" t="b">
        <f t="shared" si="4"/>
        <v>0</v>
      </c>
      <c r="AE33" s="28" t="str">
        <f t="shared" si="5"/>
        <v>SIN INICIAR</v>
      </c>
      <c r="AF33" s="63" t="s">
        <v>633</v>
      </c>
      <c r="AG33" s="24" t="s">
        <v>241</v>
      </c>
      <c r="AH33" s="24" t="str">
        <f t="shared" si="0"/>
        <v>PENDIENTE</v>
      </c>
      <c r="AI33" s="61"/>
      <c r="AJ33" s="61"/>
      <c r="AK33" s="61"/>
    </row>
    <row r="34" spans="1:37" s="20" customFormat="1" ht="78.75" x14ac:dyDescent="0.25">
      <c r="A34" s="21">
        <v>25</v>
      </c>
      <c r="B34" s="35">
        <v>43370</v>
      </c>
      <c r="C34" s="21" t="s">
        <v>15</v>
      </c>
      <c r="D34" s="21" t="s">
        <v>256</v>
      </c>
      <c r="E34" s="35">
        <v>43370</v>
      </c>
      <c r="F34" s="36" t="s">
        <v>259</v>
      </c>
      <c r="G34" s="39" t="s">
        <v>533</v>
      </c>
      <c r="H34" s="36" t="s">
        <v>303</v>
      </c>
      <c r="I34" s="43" t="s">
        <v>355</v>
      </c>
      <c r="J34" s="36">
        <v>1</v>
      </c>
      <c r="K34" s="24" t="s">
        <v>48</v>
      </c>
      <c r="L34" s="36" t="s">
        <v>422</v>
      </c>
      <c r="M34" s="36" t="s">
        <v>466</v>
      </c>
      <c r="N34" s="37">
        <v>1</v>
      </c>
      <c r="O34" s="38">
        <v>43374</v>
      </c>
      <c r="P34" s="38">
        <v>43733</v>
      </c>
      <c r="Q34" s="61" t="s">
        <v>230</v>
      </c>
      <c r="R34" s="61" t="s">
        <v>56</v>
      </c>
      <c r="S34" s="61" t="s">
        <v>53</v>
      </c>
      <c r="T34" s="61"/>
      <c r="U34" s="61"/>
      <c r="V34" s="61"/>
      <c r="W34" s="61"/>
      <c r="X34" s="59">
        <v>43465</v>
      </c>
      <c r="Y34" s="62" t="s">
        <v>581</v>
      </c>
      <c r="Z34" s="24">
        <v>0</v>
      </c>
      <c r="AA34" s="26">
        <f t="shared" si="1"/>
        <v>0</v>
      </c>
      <c r="AB34" s="27">
        <f t="shared" si="2"/>
        <v>0</v>
      </c>
      <c r="AC34" s="27" t="str">
        <f t="shared" si="3"/>
        <v>SIN INICIAR</v>
      </c>
      <c r="AD34" s="27" t="b">
        <f t="shared" si="4"/>
        <v>0</v>
      </c>
      <c r="AE34" s="28" t="str">
        <f t="shared" si="5"/>
        <v>SIN INICIAR</v>
      </c>
      <c r="AF34" s="63" t="s">
        <v>633</v>
      </c>
      <c r="AG34" s="24" t="s">
        <v>241</v>
      </c>
      <c r="AH34" s="24" t="str">
        <f t="shared" si="0"/>
        <v>PENDIENTE</v>
      </c>
      <c r="AI34" s="61"/>
      <c r="AJ34" s="61"/>
      <c r="AK34" s="61"/>
    </row>
    <row r="35" spans="1:37" s="20" customFormat="1" ht="146.25" x14ac:dyDescent="0.25">
      <c r="A35" s="21">
        <v>26</v>
      </c>
      <c r="B35" s="35">
        <v>43370</v>
      </c>
      <c r="C35" s="21" t="s">
        <v>15</v>
      </c>
      <c r="D35" s="21" t="s">
        <v>256</v>
      </c>
      <c r="E35" s="35">
        <v>43370</v>
      </c>
      <c r="F35" s="36" t="s">
        <v>259</v>
      </c>
      <c r="G35" s="39" t="s">
        <v>533</v>
      </c>
      <c r="H35" s="36" t="s">
        <v>303</v>
      </c>
      <c r="I35" s="43" t="s">
        <v>356</v>
      </c>
      <c r="J35" s="36">
        <v>2</v>
      </c>
      <c r="K35" s="24" t="s">
        <v>48</v>
      </c>
      <c r="L35" s="36" t="s">
        <v>423</v>
      </c>
      <c r="M35" s="36" t="s">
        <v>462</v>
      </c>
      <c r="N35" s="37">
        <v>0.7</v>
      </c>
      <c r="O35" s="38">
        <v>43374</v>
      </c>
      <c r="P35" s="38">
        <v>43733</v>
      </c>
      <c r="Q35" s="61" t="s">
        <v>230</v>
      </c>
      <c r="R35" s="61" t="s">
        <v>56</v>
      </c>
      <c r="S35" s="61" t="s">
        <v>53</v>
      </c>
      <c r="T35" s="61"/>
      <c r="U35" s="61"/>
      <c r="V35" s="61"/>
      <c r="W35" s="61"/>
      <c r="X35" s="59">
        <v>43465</v>
      </c>
      <c r="Y35" s="62" t="s">
        <v>581</v>
      </c>
      <c r="Z35" s="24">
        <v>0</v>
      </c>
      <c r="AA35" s="26">
        <f t="shared" si="1"/>
        <v>0</v>
      </c>
      <c r="AB35" s="27">
        <f t="shared" si="2"/>
        <v>0</v>
      </c>
      <c r="AC35" s="27" t="str">
        <f t="shared" si="3"/>
        <v>SIN INICIAR</v>
      </c>
      <c r="AD35" s="27" t="b">
        <f t="shared" si="4"/>
        <v>0</v>
      </c>
      <c r="AE35" s="28" t="str">
        <f t="shared" si="5"/>
        <v>SIN INICIAR</v>
      </c>
      <c r="AF35" s="63" t="s">
        <v>633</v>
      </c>
      <c r="AG35" s="24" t="s">
        <v>241</v>
      </c>
      <c r="AH35" s="24" t="str">
        <f t="shared" si="0"/>
        <v>PENDIENTE</v>
      </c>
      <c r="AI35" s="61"/>
      <c r="AJ35" s="61"/>
      <c r="AK35" s="61"/>
    </row>
    <row r="36" spans="1:37" s="20" customFormat="1" ht="67.5" x14ac:dyDescent="0.25">
      <c r="A36" s="21">
        <v>27</v>
      </c>
      <c r="B36" s="35">
        <v>43370</v>
      </c>
      <c r="C36" s="21" t="s">
        <v>15</v>
      </c>
      <c r="D36" s="21" t="s">
        <v>256</v>
      </c>
      <c r="E36" s="35">
        <v>43370</v>
      </c>
      <c r="F36" s="36" t="s">
        <v>260</v>
      </c>
      <c r="G36" s="39" t="s">
        <v>534</v>
      </c>
      <c r="H36" s="36" t="s">
        <v>304</v>
      </c>
      <c r="I36" s="43" t="s">
        <v>357</v>
      </c>
      <c r="J36" s="36">
        <v>1</v>
      </c>
      <c r="K36" s="24" t="s">
        <v>48</v>
      </c>
      <c r="L36" s="36" t="s">
        <v>422</v>
      </c>
      <c r="M36" s="36" t="s">
        <v>470</v>
      </c>
      <c r="N36" s="37">
        <v>1</v>
      </c>
      <c r="O36" s="38">
        <v>43374</v>
      </c>
      <c r="P36" s="38">
        <v>43733</v>
      </c>
      <c r="Q36" s="61" t="s">
        <v>230</v>
      </c>
      <c r="R36" s="61" t="s">
        <v>56</v>
      </c>
      <c r="S36" s="61" t="s">
        <v>53</v>
      </c>
      <c r="T36" s="61"/>
      <c r="U36" s="61"/>
      <c r="V36" s="61"/>
      <c r="W36" s="61"/>
      <c r="X36" s="59">
        <v>43465</v>
      </c>
      <c r="Y36" s="62" t="s">
        <v>581</v>
      </c>
      <c r="Z36" s="24">
        <v>0</v>
      </c>
      <c r="AA36" s="26">
        <f t="shared" si="1"/>
        <v>0</v>
      </c>
      <c r="AB36" s="27">
        <f t="shared" si="2"/>
        <v>0</v>
      </c>
      <c r="AC36" s="27" t="str">
        <f t="shared" si="3"/>
        <v>SIN INICIAR</v>
      </c>
      <c r="AD36" s="27" t="b">
        <f t="shared" si="4"/>
        <v>0</v>
      </c>
      <c r="AE36" s="28" t="str">
        <f t="shared" si="5"/>
        <v>SIN INICIAR</v>
      </c>
      <c r="AF36" s="63" t="s">
        <v>633</v>
      </c>
      <c r="AG36" s="24" t="s">
        <v>241</v>
      </c>
      <c r="AH36" s="24" t="str">
        <f t="shared" si="0"/>
        <v>PENDIENTE</v>
      </c>
      <c r="AI36" s="61"/>
      <c r="AJ36" s="61"/>
      <c r="AK36" s="61"/>
    </row>
    <row r="37" spans="1:37" s="20" customFormat="1" ht="67.5" x14ac:dyDescent="0.25">
      <c r="A37" s="21">
        <v>28</v>
      </c>
      <c r="B37" s="35">
        <v>43370</v>
      </c>
      <c r="C37" s="21" t="s">
        <v>15</v>
      </c>
      <c r="D37" s="21" t="s">
        <v>256</v>
      </c>
      <c r="E37" s="35">
        <v>43370</v>
      </c>
      <c r="F37" s="36" t="s">
        <v>260</v>
      </c>
      <c r="G37" s="39" t="s">
        <v>534</v>
      </c>
      <c r="H37" s="36" t="s">
        <v>305</v>
      </c>
      <c r="I37" s="43" t="s">
        <v>358</v>
      </c>
      <c r="J37" s="36">
        <v>1</v>
      </c>
      <c r="K37" s="24" t="s">
        <v>48</v>
      </c>
      <c r="L37" s="36" t="s">
        <v>422</v>
      </c>
      <c r="M37" s="36" t="s">
        <v>471</v>
      </c>
      <c r="N37" s="37">
        <v>1</v>
      </c>
      <c r="O37" s="38">
        <v>43374</v>
      </c>
      <c r="P37" s="38">
        <v>43733</v>
      </c>
      <c r="Q37" s="61" t="s">
        <v>230</v>
      </c>
      <c r="R37" s="61" t="s">
        <v>56</v>
      </c>
      <c r="S37" s="61" t="s">
        <v>53</v>
      </c>
      <c r="T37" s="61"/>
      <c r="U37" s="61"/>
      <c r="V37" s="61"/>
      <c r="W37" s="61"/>
      <c r="X37" s="59">
        <v>43465</v>
      </c>
      <c r="Y37" s="62" t="s">
        <v>581</v>
      </c>
      <c r="Z37" s="24">
        <v>0</v>
      </c>
      <c r="AA37" s="26">
        <f t="shared" si="1"/>
        <v>0</v>
      </c>
      <c r="AB37" s="27">
        <f t="shared" si="2"/>
        <v>0</v>
      </c>
      <c r="AC37" s="27" t="str">
        <f t="shared" si="3"/>
        <v>SIN INICIAR</v>
      </c>
      <c r="AD37" s="27" t="b">
        <f t="shared" si="4"/>
        <v>0</v>
      </c>
      <c r="AE37" s="28" t="str">
        <f t="shared" si="5"/>
        <v>SIN INICIAR</v>
      </c>
      <c r="AF37" s="63" t="s">
        <v>633</v>
      </c>
      <c r="AG37" s="24" t="s">
        <v>241</v>
      </c>
      <c r="AH37" s="24" t="str">
        <f t="shared" si="0"/>
        <v>PENDIENTE</v>
      </c>
      <c r="AI37" s="61"/>
      <c r="AJ37" s="61"/>
      <c r="AK37" s="61"/>
    </row>
    <row r="38" spans="1:37" s="20" customFormat="1" ht="67.5" x14ac:dyDescent="0.25">
      <c r="A38" s="21">
        <v>29</v>
      </c>
      <c r="B38" s="35">
        <v>43370</v>
      </c>
      <c r="C38" s="21" t="s">
        <v>15</v>
      </c>
      <c r="D38" s="21" t="s">
        <v>256</v>
      </c>
      <c r="E38" s="35">
        <v>43370</v>
      </c>
      <c r="F38" s="36" t="s">
        <v>260</v>
      </c>
      <c r="G38" s="39" t="s">
        <v>534</v>
      </c>
      <c r="H38" s="36" t="s">
        <v>305</v>
      </c>
      <c r="I38" s="43" t="s">
        <v>359</v>
      </c>
      <c r="J38" s="36">
        <v>1</v>
      </c>
      <c r="K38" s="24" t="s">
        <v>48</v>
      </c>
      <c r="L38" s="36" t="s">
        <v>424</v>
      </c>
      <c r="M38" s="36" t="s">
        <v>463</v>
      </c>
      <c r="N38" s="37">
        <v>1</v>
      </c>
      <c r="O38" s="38">
        <v>43374</v>
      </c>
      <c r="P38" s="38">
        <v>43733</v>
      </c>
      <c r="Q38" s="61" t="s">
        <v>66</v>
      </c>
      <c r="R38" s="21" t="s">
        <v>520</v>
      </c>
      <c r="S38" s="21" t="s">
        <v>520</v>
      </c>
      <c r="T38" s="61"/>
      <c r="U38" s="61"/>
      <c r="V38" s="61"/>
      <c r="W38" s="61"/>
      <c r="X38" s="59">
        <v>43465</v>
      </c>
      <c r="Y38" s="64" t="s">
        <v>581</v>
      </c>
      <c r="Z38" s="24">
        <v>0</v>
      </c>
      <c r="AA38" s="26">
        <f t="shared" si="1"/>
        <v>0</v>
      </c>
      <c r="AB38" s="27">
        <f t="shared" si="2"/>
        <v>0</v>
      </c>
      <c r="AC38" s="27" t="str">
        <f t="shared" si="3"/>
        <v>SIN INICIAR</v>
      </c>
      <c r="AD38" s="27" t="b">
        <f t="shared" si="4"/>
        <v>0</v>
      </c>
      <c r="AE38" s="28" t="str">
        <f t="shared" si="5"/>
        <v>SIN INICIAR</v>
      </c>
      <c r="AF38" s="32" t="s">
        <v>634</v>
      </c>
      <c r="AG38" s="24" t="s">
        <v>241</v>
      </c>
      <c r="AH38" s="24" t="str">
        <f t="shared" si="0"/>
        <v>PENDIENTE</v>
      </c>
      <c r="AI38" s="61"/>
      <c r="AJ38" s="61"/>
      <c r="AK38" s="61"/>
    </row>
    <row r="39" spans="1:37" s="20" customFormat="1" ht="90" x14ac:dyDescent="0.25">
      <c r="A39" s="21">
        <v>30</v>
      </c>
      <c r="B39" s="35">
        <v>43370</v>
      </c>
      <c r="C39" s="21" t="s">
        <v>15</v>
      </c>
      <c r="D39" s="21" t="s">
        <v>256</v>
      </c>
      <c r="E39" s="35">
        <v>43370</v>
      </c>
      <c r="F39" s="36" t="s">
        <v>261</v>
      </c>
      <c r="G39" s="39" t="s">
        <v>535</v>
      </c>
      <c r="H39" s="36" t="s">
        <v>306</v>
      </c>
      <c r="I39" s="43" t="s">
        <v>360</v>
      </c>
      <c r="J39" s="36">
        <v>1</v>
      </c>
      <c r="K39" s="24" t="s">
        <v>48</v>
      </c>
      <c r="L39" s="36" t="s">
        <v>422</v>
      </c>
      <c r="M39" s="36" t="s">
        <v>472</v>
      </c>
      <c r="N39" s="37">
        <v>1</v>
      </c>
      <c r="O39" s="38">
        <v>43374</v>
      </c>
      <c r="P39" s="38">
        <v>43733</v>
      </c>
      <c r="Q39" s="61" t="s">
        <v>230</v>
      </c>
      <c r="R39" s="61" t="s">
        <v>56</v>
      </c>
      <c r="S39" s="61" t="s">
        <v>53</v>
      </c>
      <c r="T39" s="65"/>
      <c r="U39" s="61"/>
      <c r="V39" s="61"/>
      <c r="W39" s="61"/>
      <c r="X39" s="59">
        <v>43465</v>
      </c>
      <c r="Y39" s="62" t="s">
        <v>576</v>
      </c>
      <c r="Z39" s="24">
        <v>0.5</v>
      </c>
      <c r="AA39" s="26">
        <f t="shared" si="1"/>
        <v>0.5</v>
      </c>
      <c r="AB39" s="27">
        <f t="shared" si="2"/>
        <v>0.5</v>
      </c>
      <c r="AC39" s="27" t="str">
        <f t="shared" si="3"/>
        <v>EN PROCESO</v>
      </c>
      <c r="AD39" s="27" t="b">
        <f t="shared" si="4"/>
        <v>0</v>
      </c>
      <c r="AE39" s="28" t="str">
        <f t="shared" si="5"/>
        <v>EN PROCESO</v>
      </c>
      <c r="AF39" s="32" t="s">
        <v>638</v>
      </c>
      <c r="AG39" s="24" t="s">
        <v>241</v>
      </c>
      <c r="AH39" s="24" t="str">
        <f t="shared" si="0"/>
        <v>PENDIENTE</v>
      </c>
      <c r="AI39" s="61"/>
      <c r="AJ39" s="61"/>
      <c r="AK39" s="61"/>
    </row>
    <row r="40" spans="1:37" s="20" customFormat="1" ht="101.25" x14ac:dyDescent="0.25">
      <c r="A40" s="21">
        <v>31</v>
      </c>
      <c r="B40" s="35">
        <v>43370</v>
      </c>
      <c r="C40" s="21" t="s">
        <v>15</v>
      </c>
      <c r="D40" s="21" t="s">
        <v>256</v>
      </c>
      <c r="E40" s="35">
        <v>43370</v>
      </c>
      <c r="F40" s="36" t="s">
        <v>261</v>
      </c>
      <c r="G40" s="39" t="s">
        <v>535</v>
      </c>
      <c r="H40" s="36" t="s">
        <v>306</v>
      </c>
      <c r="I40" s="43" t="s">
        <v>361</v>
      </c>
      <c r="J40" s="36">
        <v>1</v>
      </c>
      <c r="K40" s="24" t="s">
        <v>48</v>
      </c>
      <c r="L40" s="36" t="s">
        <v>422</v>
      </c>
      <c r="M40" s="36" t="s">
        <v>473</v>
      </c>
      <c r="N40" s="37">
        <v>0.9</v>
      </c>
      <c r="O40" s="38">
        <v>43374</v>
      </c>
      <c r="P40" s="38">
        <v>43733</v>
      </c>
      <c r="Q40" s="61" t="s">
        <v>230</v>
      </c>
      <c r="R40" s="61" t="s">
        <v>56</v>
      </c>
      <c r="S40" s="61" t="s">
        <v>53</v>
      </c>
      <c r="T40" s="65"/>
      <c r="U40" s="61"/>
      <c r="V40" s="61"/>
      <c r="W40" s="61"/>
      <c r="X40" s="59">
        <v>43465</v>
      </c>
      <c r="Y40" s="62" t="s">
        <v>576</v>
      </c>
      <c r="Z40" s="24">
        <v>0.5</v>
      </c>
      <c r="AA40" s="26">
        <f t="shared" si="1"/>
        <v>0.5</v>
      </c>
      <c r="AB40" s="27">
        <f t="shared" si="2"/>
        <v>0.55555555555555558</v>
      </c>
      <c r="AC40" s="27" t="str">
        <f t="shared" si="3"/>
        <v>EN PROCESO</v>
      </c>
      <c r="AD40" s="27" t="b">
        <f t="shared" si="4"/>
        <v>0</v>
      </c>
      <c r="AE40" s="28" t="str">
        <f t="shared" si="5"/>
        <v>EN PROCESO</v>
      </c>
      <c r="AF40" s="32" t="s">
        <v>639</v>
      </c>
      <c r="AG40" s="24" t="s">
        <v>241</v>
      </c>
      <c r="AH40" s="24" t="str">
        <f t="shared" si="0"/>
        <v>PENDIENTE</v>
      </c>
      <c r="AI40" s="61"/>
      <c r="AJ40" s="61"/>
      <c r="AK40" s="61"/>
    </row>
    <row r="41" spans="1:37" s="20" customFormat="1" ht="135" x14ac:dyDescent="0.25">
      <c r="A41" s="21">
        <v>32</v>
      </c>
      <c r="B41" s="35">
        <v>43370</v>
      </c>
      <c r="C41" s="21" t="s">
        <v>15</v>
      </c>
      <c r="D41" s="21" t="s">
        <v>256</v>
      </c>
      <c r="E41" s="35">
        <v>43370</v>
      </c>
      <c r="F41" s="36" t="s">
        <v>261</v>
      </c>
      <c r="G41" s="39" t="s">
        <v>535</v>
      </c>
      <c r="H41" s="36" t="s">
        <v>306</v>
      </c>
      <c r="I41" s="43" t="s">
        <v>362</v>
      </c>
      <c r="J41" s="36">
        <v>1</v>
      </c>
      <c r="K41" s="24" t="s">
        <v>48</v>
      </c>
      <c r="L41" s="36" t="s">
        <v>422</v>
      </c>
      <c r="M41" s="36" t="s">
        <v>474</v>
      </c>
      <c r="N41" s="37">
        <v>1</v>
      </c>
      <c r="O41" s="38">
        <v>43374</v>
      </c>
      <c r="P41" s="38">
        <v>43733</v>
      </c>
      <c r="Q41" s="61" t="s">
        <v>230</v>
      </c>
      <c r="R41" s="61" t="s">
        <v>56</v>
      </c>
      <c r="S41" s="61" t="s">
        <v>53</v>
      </c>
      <c r="T41" s="65"/>
      <c r="U41" s="61"/>
      <c r="V41" s="61"/>
      <c r="W41" s="61"/>
      <c r="X41" s="59">
        <v>43465</v>
      </c>
      <c r="Y41" s="62" t="s">
        <v>576</v>
      </c>
      <c r="Z41" s="24">
        <v>0</v>
      </c>
      <c r="AA41" s="26">
        <f t="shared" si="1"/>
        <v>0</v>
      </c>
      <c r="AB41" s="27">
        <f t="shared" si="2"/>
        <v>0</v>
      </c>
      <c r="AC41" s="27" t="str">
        <f t="shared" si="3"/>
        <v>SIN INICIAR</v>
      </c>
      <c r="AD41" s="27" t="b">
        <f t="shared" si="4"/>
        <v>0</v>
      </c>
      <c r="AE41" s="28" t="str">
        <f t="shared" si="5"/>
        <v>SIN INICIAR</v>
      </c>
      <c r="AF41" s="31" t="s">
        <v>640</v>
      </c>
      <c r="AG41" s="24" t="s">
        <v>241</v>
      </c>
      <c r="AH41" s="24" t="str">
        <f t="shared" si="0"/>
        <v>PENDIENTE</v>
      </c>
      <c r="AI41" s="61"/>
      <c r="AJ41" s="61"/>
      <c r="AK41" s="61"/>
    </row>
    <row r="42" spans="1:37" s="20" customFormat="1" ht="90" x14ac:dyDescent="0.25">
      <c r="A42" s="21">
        <v>33</v>
      </c>
      <c r="B42" s="35">
        <v>43370</v>
      </c>
      <c r="C42" s="21" t="s">
        <v>15</v>
      </c>
      <c r="D42" s="21" t="s">
        <v>256</v>
      </c>
      <c r="E42" s="35">
        <v>43370</v>
      </c>
      <c r="F42" s="36" t="s">
        <v>262</v>
      </c>
      <c r="G42" s="39" t="s">
        <v>536</v>
      </c>
      <c r="H42" s="36" t="s">
        <v>306</v>
      </c>
      <c r="I42" s="43" t="s">
        <v>360</v>
      </c>
      <c r="J42" s="36">
        <v>1</v>
      </c>
      <c r="K42" s="24" t="s">
        <v>48</v>
      </c>
      <c r="L42" s="36" t="s">
        <v>422</v>
      </c>
      <c r="M42" s="36" t="s">
        <v>472</v>
      </c>
      <c r="N42" s="37">
        <v>1</v>
      </c>
      <c r="O42" s="38">
        <v>43374</v>
      </c>
      <c r="P42" s="38">
        <v>43733</v>
      </c>
      <c r="Q42" s="61" t="s">
        <v>230</v>
      </c>
      <c r="R42" s="61" t="s">
        <v>56</v>
      </c>
      <c r="S42" s="61" t="s">
        <v>53</v>
      </c>
      <c r="T42" s="61"/>
      <c r="U42" s="61"/>
      <c r="V42" s="61"/>
      <c r="W42" s="61"/>
      <c r="X42" s="59">
        <v>43465</v>
      </c>
      <c r="Y42" s="62" t="s">
        <v>576</v>
      </c>
      <c r="Z42" s="24">
        <v>0.5</v>
      </c>
      <c r="AA42" s="26">
        <f t="shared" si="1"/>
        <v>0.5</v>
      </c>
      <c r="AB42" s="27">
        <f t="shared" si="2"/>
        <v>0.5</v>
      </c>
      <c r="AC42" s="27" t="str">
        <f t="shared" si="3"/>
        <v>EN PROCESO</v>
      </c>
      <c r="AD42" s="27" t="b">
        <f t="shared" si="4"/>
        <v>0</v>
      </c>
      <c r="AE42" s="28" t="str">
        <f t="shared" si="5"/>
        <v>EN PROCESO</v>
      </c>
      <c r="AF42" s="32" t="s">
        <v>638</v>
      </c>
      <c r="AG42" s="24" t="s">
        <v>241</v>
      </c>
      <c r="AH42" s="24" t="str">
        <f t="shared" ref="AH42:AH73" si="6">IF(G42="","",IF(OR(AB42=100%,AB42=100%),"CUMPLIDA","PENDIENTE"))</f>
        <v>PENDIENTE</v>
      </c>
      <c r="AI42" s="61"/>
      <c r="AJ42" s="61"/>
      <c r="AK42" s="61"/>
    </row>
    <row r="43" spans="1:37" s="20" customFormat="1" ht="101.25" x14ac:dyDescent="0.25">
      <c r="A43" s="21">
        <v>34</v>
      </c>
      <c r="B43" s="35">
        <v>43370</v>
      </c>
      <c r="C43" s="21" t="s">
        <v>15</v>
      </c>
      <c r="D43" s="21" t="s">
        <v>256</v>
      </c>
      <c r="E43" s="35">
        <v>43370</v>
      </c>
      <c r="F43" s="36" t="s">
        <v>262</v>
      </c>
      <c r="G43" s="39" t="s">
        <v>536</v>
      </c>
      <c r="H43" s="36" t="s">
        <v>306</v>
      </c>
      <c r="I43" s="43" t="s">
        <v>361</v>
      </c>
      <c r="J43" s="36">
        <v>1</v>
      </c>
      <c r="K43" s="24" t="s">
        <v>48</v>
      </c>
      <c r="L43" s="36" t="s">
        <v>422</v>
      </c>
      <c r="M43" s="36" t="s">
        <v>473</v>
      </c>
      <c r="N43" s="37">
        <v>0.9</v>
      </c>
      <c r="O43" s="38">
        <v>43374</v>
      </c>
      <c r="P43" s="38">
        <v>43733</v>
      </c>
      <c r="Q43" s="61" t="s">
        <v>230</v>
      </c>
      <c r="R43" s="61" t="s">
        <v>56</v>
      </c>
      <c r="S43" s="61" t="s">
        <v>53</v>
      </c>
      <c r="T43" s="61"/>
      <c r="U43" s="61"/>
      <c r="V43" s="61"/>
      <c r="W43" s="61"/>
      <c r="X43" s="59">
        <v>43465</v>
      </c>
      <c r="Y43" s="62" t="s">
        <v>576</v>
      </c>
      <c r="Z43" s="24">
        <v>0.5</v>
      </c>
      <c r="AA43" s="26">
        <f t="shared" si="1"/>
        <v>0.5</v>
      </c>
      <c r="AB43" s="27">
        <f t="shared" si="2"/>
        <v>0.55555555555555558</v>
      </c>
      <c r="AC43" s="27" t="str">
        <f t="shared" si="3"/>
        <v>EN PROCESO</v>
      </c>
      <c r="AD43" s="27" t="b">
        <f t="shared" si="4"/>
        <v>0</v>
      </c>
      <c r="AE43" s="28" t="str">
        <f t="shared" si="5"/>
        <v>EN PROCESO</v>
      </c>
      <c r="AF43" s="32" t="s">
        <v>639</v>
      </c>
      <c r="AG43" s="24" t="s">
        <v>241</v>
      </c>
      <c r="AH43" s="24" t="str">
        <f t="shared" si="6"/>
        <v>PENDIENTE</v>
      </c>
      <c r="AI43" s="61"/>
      <c r="AJ43" s="61"/>
      <c r="AK43" s="61"/>
    </row>
    <row r="44" spans="1:37" s="20" customFormat="1" ht="135" x14ac:dyDescent="0.25">
      <c r="A44" s="21">
        <v>35</v>
      </c>
      <c r="B44" s="35">
        <v>43370</v>
      </c>
      <c r="C44" s="21" t="s">
        <v>15</v>
      </c>
      <c r="D44" s="21" t="s">
        <v>256</v>
      </c>
      <c r="E44" s="35">
        <v>43370</v>
      </c>
      <c r="F44" s="36" t="s">
        <v>262</v>
      </c>
      <c r="G44" s="39" t="s">
        <v>536</v>
      </c>
      <c r="H44" s="36" t="s">
        <v>306</v>
      </c>
      <c r="I44" s="43" t="s">
        <v>363</v>
      </c>
      <c r="J44" s="36">
        <v>1</v>
      </c>
      <c r="K44" s="24" t="s">
        <v>48</v>
      </c>
      <c r="L44" s="36" t="s">
        <v>422</v>
      </c>
      <c r="M44" s="36" t="s">
        <v>474</v>
      </c>
      <c r="N44" s="37">
        <v>1</v>
      </c>
      <c r="O44" s="38">
        <v>43374</v>
      </c>
      <c r="P44" s="38">
        <v>43733</v>
      </c>
      <c r="Q44" s="61" t="s">
        <v>230</v>
      </c>
      <c r="R44" s="61" t="s">
        <v>56</v>
      </c>
      <c r="S44" s="61" t="s">
        <v>53</v>
      </c>
      <c r="T44" s="61"/>
      <c r="U44" s="61"/>
      <c r="V44" s="61"/>
      <c r="W44" s="61"/>
      <c r="X44" s="59">
        <v>43465</v>
      </c>
      <c r="Y44" s="62" t="s">
        <v>576</v>
      </c>
      <c r="Z44" s="24">
        <v>0</v>
      </c>
      <c r="AA44" s="26">
        <f t="shared" si="1"/>
        <v>0</v>
      </c>
      <c r="AB44" s="27">
        <f t="shared" si="2"/>
        <v>0</v>
      </c>
      <c r="AC44" s="27" t="str">
        <f t="shared" si="3"/>
        <v>SIN INICIAR</v>
      </c>
      <c r="AD44" s="27" t="b">
        <f t="shared" si="4"/>
        <v>0</v>
      </c>
      <c r="AE44" s="28" t="str">
        <f t="shared" si="5"/>
        <v>SIN INICIAR</v>
      </c>
      <c r="AF44" s="31" t="s">
        <v>640</v>
      </c>
      <c r="AG44" s="24" t="s">
        <v>241</v>
      </c>
      <c r="AH44" s="24" t="str">
        <f t="shared" si="6"/>
        <v>PENDIENTE</v>
      </c>
      <c r="AI44" s="61"/>
      <c r="AJ44" s="61"/>
      <c r="AK44" s="61"/>
    </row>
    <row r="45" spans="1:37" s="20" customFormat="1" ht="67.5" x14ac:dyDescent="0.25">
      <c r="A45" s="21">
        <v>36</v>
      </c>
      <c r="B45" s="35">
        <v>43370</v>
      </c>
      <c r="C45" s="21" t="s">
        <v>15</v>
      </c>
      <c r="D45" s="21" t="s">
        <v>256</v>
      </c>
      <c r="E45" s="35">
        <v>43370</v>
      </c>
      <c r="F45" s="36" t="s">
        <v>263</v>
      </c>
      <c r="G45" s="39" t="s">
        <v>537</v>
      </c>
      <c r="H45" s="36" t="s">
        <v>307</v>
      </c>
      <c r="I45" s="43" t="s">
        <v>364</v>
      </c>
      <c r="J45" s="36">
        <v>1</v>
      </c>
      <c r="K45" s="24" t="s">
        <v>48</v>
      </c>
      <c r="L45" s="36" t="s">
        <v>422</v>
      </c>
      <c r="M45" s="36" t="s">
        <v>475</v>
      </c>
      <c r="N45" s="37">
        <v>1</v>
      </c>
      <c r="O45" s="38">
        <v>43374</v>
      </c>
      <c r="P45" s="38">
        <v>43733</v>
      </c>
      <c r="Q45" s="61" t="s">
        <v>230</v>
      </c>
      <c r="R45" s="61" t="s">
        <v>56</v>
      </c>
      <c r="S45" s="61" t="s">
        <v>53</v>
      </c>
      <c r="T45" s="61"/>
      <c r="U45" s="61"/>
      <c r="V45" s="61"/>
      <c r="W45" s="61"/>
      <c r="X45" s="59">
        <v>43465</v>
      </c>
      <c r="Y45" s="62" t="s">
        <v>581</v>
      </c>
      <c r="Z45" s="24">
        <v>0</v>
      </c>
      <c r="AA45" s="26">
        <f t="shared" si="1"/>
        <v>0</v>
      </c>
      <c r="AB45" s="27">
        <f t="shared" si="2"/>
        <v>0</v>
      </c>
      <c r="AC45" s="27" t="str">
        <f t="shared" si="3"/>
        <v>SIN INICIAR</v>
      </c>
      <c r="AD45" s="27" t="b">
        <f t="shared" si="4"/>
        <v>0</v>
      </c>
      <c r="AE45" s="28" t="str">
        <f t="shared" si="5"/>
        <v>SIN INICIAR</v>
      </c>
      <c r="AF45" s="63" t="s">
        <v>633</v>
      </c>
      <c r="AG45" s="24" t="s">
        <v>241</v>
      </c>
      <c r="AH45" s="24" t="str">
        <f t="shared" si="6"/>
        <v>PENDIENTE</v>
      </c>
      <c r="AI45" s="61"/>
      <c r="AJ45" s="61"/>
      <c r="AK45" s="61"/>
    </row>
    <row r="46" spans="1:37" s="20" customFormat="1" ht="90" x14ac:dyDescent="0.25">
      <c r="A46" s="21">
        <v>37</v>
      </c>
      <c r="B46" s="35">
        <v>43370</v>
      </c>
      <c r="C46" s="21" t="s">
        <v>15</v>
      </c>
      <c r="D46" s="21" t="s">
        <v>256</v>
      </c>
      <c r="E46" s="35">
        <v>43370</v>
      </c>
      <c r="F46" s="36" t="s">
        <v>264</v>
      </c>
      <c r="G46" s="39" t="s">
        <v>537</v>
      </c>
      <c r="H46" s="36" t="s">
        <v>307</v>
      </c>
      <c r="I46" s="43" t="s">
        <v>365</v>
      </c>
      <c r="J46" s="36">
        <v>2</v>
      </c>
      <c r="K46" s="24" t="s">
        <v>48</v>
      </c>
      <c r="L46" s="36" t="s">
        <v>423</v>
      </c>
      <c r="M46" s="36" t="s">
        <v>476</v>
      </c>
      <c r="N46" s="37">
        <v>1</v>
      </c>
      <c r="O46" s="38">
        <v>43374</v>
      </c>
      <c r="P46" s="38">
        <v>43733</v>
      </c>
      <c r="Q46" s="61" t="s">
        <v>230</v>
      </c>
      <c r="R46" s="61" t="s">
        <v>56</v>
      </c>
      <c r="S46" s="61" t="s">
        <v>53</v>
      </c>
      <c r="T46" s="61"/>
      <c r="U46" s="61"/>
      <c r="V46" s="61"/>
      <c r="W46" s="61"/>
      <c r="X46" s="59">
        <v>43465</v>
      </c>
      <c r="Y46" s="62" t="s">
        <v>581</v>
      </c>
      <c r="Z46" s="24">
        <v>0</v>
      </c>
      <c r="AA46" s="26">
        <f t="shared" ref="AA46:AA52" si="7">IF(Z46="","",IF(OR($J46=0,$J46="",X46=""),"",Z46/$J46))</f>
        <v>0</v>
      </c>
      <c r="AB46" s="27">
        <f t="shared" ref="AB46:AB52" si="8">IF(OR($N46="",AA46=""),"",IF(OR($N46=0,AA46=0),0,IF((AA46*100%)/$N46&gt;100%,100%,(AA46*100%)/$N46)))</f>
        <v>0</v>
      </c>
      <c r="AC46" s="27" t="str">
        <f t="shared" si="3"/>
        <v>SIN INICIAR</v>
      </c>
      <c r="AD46" s="27" t="b">
        <f t="shared" si="4"/>
        <v>0</v>
      </c>
      <c r="AE46" s="28" t="str">
        <f t="shared" si="5"/>
        <v>SIN INICIAR</v>
      </c>
      <c r="AF46" s="63" t="s">
        <v>633</v>
      </c>
      <c r="AG46" s="24" t="s">
        <v>241</v>
      </c>
      <c r="AH46" s="24" t="str">
        <f t="shared" si="6"/>
        <v>PENDIENTE</v>
      </c>
      <c r="AI46" s="61"/>
      <c r="AJ46" s="61"/>
      <c r="AK46" s="61"/>
    </row>
    <row r="47" spans="1:37" s="20" customFormat="1" ht="78.75" x14ac:dyDescent="0.25">
      <c r="A47" s="21">
        <v>38</v>
      </c>
      <c r="B47" s="35">
        <v>43370</v>
      </c>
      <c r="C47" s="21" t="s">
        <v>15</v>
      </c>
      <c r="D47" s="21" t="s">
        <v>256</v>
      </c>
      <c r="E47" s="35">
        <v>43370</v>
      </c>
      <c r="F47" s="36" t="s">
        <v>265</v>
      </c>
      <c r="G47" s="39" t="s">
        <v>538</v>
      </c>
      <c r="H47" s="36" t="s">
        <v>308</v>
      </c>
      <c r="I47" s="43" t="s">
        <v>366</v>
      </c>
      <c r="J47" s="36">
        <v>1</v>
      </c>
      <c r="K47" s="24" t="s">
        <v>48</v>
      </c>
      <c r="L47" s="36" t="s">
        <v>422</v>
      </c>
      <c r="M47" s="36" t="s">
        <v>477</v>
      </c>
      <c r="N47" s="37">
        <v>1</v>
      </c>
      <c r="O47" s="38">
        <v>43374</v>
      </c>
      <c r="P47" s="38">
        <v>43733</v>
      </c>
      <c r="Q47" s="61" t="s">
        <v>230</v>
      </c>
      <c r="R47" s="61" t="s">
        <v>56</v>
      </c>
      <c r="S47" s="61" t="s">
        <v>53</v>
      </c>
      <c r="T47" s="61"/>
      <c r="U47" s="61"/>
      <c r="V47" s="61"/>
      <c r="W47" s="61"/>
      <c r="X47" s="59">
        <v>43465</v>
      </c>
      <c r="Y47" s="62" t="s">
        <v>581</v>
      </c>
      <c r="Z47" s="24">
        <v>0</v>
      </c>
      <c r="AA47" s="26">
        <f t="shared" si="7"/>
        <v>0</v>
      </c>
      <c r="AB47" s="27">
        <f t="shared" si="8"/>
        <v>0</v>
      </c>
      <c r="AC47" s="27" t="str">
        <f t="shared" si="3"/>
        <v>SIN INICIAR</v>
      </c>
      <c r="AD47" s="27" t="b">
        <f t="shared" si="4"/>
        <v>0</v>
      </c>
      <c r="AE47" s="28" t="str">
        <f t="shared" si="5"/>
        <v>SIN INICIAR</v>
      </c>
      <c r="AF47" s="63" t="s">
        <v>633</v>
      </c>
      <c r="AG47" s="24" t="s">
        <v>241</v>
      </c>
      <c r="AH47" s="24" t="str">
        <f t="shared" si="6"/>
        <v>PENDIENTE</v>
      </c>
      <c r="AI47" s="61"/>
      <c r="AJ47" s="61"/>
      <c r="AK47" s="61"/>
    </row>
    <row r="48" spans="1:37" s="20" customFormat="1" ht="78.75" x14ac:dyDescent="0.25">
      <c r="A48" s="21">
        <v>39</v>
      </c>
      <c r="B48" s="35">
        <v>43370</v>
      </c>
      <c r="C48" s="21" t="s">
        <v>15</v>
      </c>
      <c r="D48" s="21" t="s">
        <v>256</v>
      </c>
      <c r="E48" s="35">
        <v>43370</v>
      </c>
      <c r="F48" s="36" t="s">
        <v>265</v>
      </c>
      <c r="G48" s="39" t="s">
        <v>538</v>
      </c>
      <c r="H48" s="36" t="s">
        <v>308</v>
      </c>
      <c r="I48" s="43" t="s">
        <v>367</v>
      </c>
      <c r="J48" s="36">
        <v>1</v>
      </c>
      <c r="K48" s="24" t="s">
        <v>48</v>
      </c>
      <c r="L48" s="36" t="s">
        <v>422</v>
      </c>
      <c r="M48" s="36" t="s">
        <v>478</v>
      </c>
      <c r="N48" s="37">
        <v>0.9</v>
      </c>
      <c r="O48" s="38">
        <v>43374</v>
      </c>
      <c r="P48" s="38">
        <v>43733</v>
      </c>
      <c r="Q48" s="61" t="s">
        <v>230</v>
      </c>
      <c r="R48" s="61" t="s">
        <v>56</v>
      </c>
      <c r="S48" s="61" t="s">
        <v>53</v>
      </c>
      <c r="T48" s="61"/>
      <c r="U48" s="61"/>
      <c r="V48" s="61"/>
      <c r="W48" s="61"/>
      <c r="X48" s="59">
        <v>43465</v>
      </c>
      <c r="Y48" s="62" t="s">
        <v>581</v>
      </c>
      <c r="Z48" s="24">
        <v>0</v>
      </c>
      <c r="AA48" s="26">
        <f t="shared" si="7"/>
        <v>0</v>
      </c>
      <c r="AB48" s="27">
        <f t="shared" si="8"/>
        <v>0</v>
      </c>
      <c r="AC48" s="27" t="str">
        <f t="shared" si="3"/>
        <v>SIN INICIAR</v>
      </c>
      <c r="AD48" s="27" t="b">
        <f t="shared" si="4"/>
        <v>0</v>
      </c>
      <c r="AE48" s="28" t="str">
        <f t="shared" si="5"/>
        <v>SIN INICIAR</v>
      </c>
      <c r="AF48" s="63" t="s">
        <v>633</v>
      </c>
      <c r="AG48" s="24" t="s">
        <v>241</v>
      </c>
      <c r="AH48" s="24" t="str">
        <f t="shared" si="6"/>
        <v>PENDIENTE</v>
      </c>
      <c r="AI48" s="61"/>
      <c r="AJ48" s="61"/>
      <c r="AK48" s="61"/>
    </row>
    <row r="49" spans="1:37" s="20" customFormat="1" ht="101.25" x14ac:dyDescent="0.25">
      <c r="A49" s="21">
        <v>40</v>
      </c>
      <c r="B49" s="35">
        <v>43370</v>
      </c>
      <c r="C49" s="21" t="s">
        <v>15</v>
      </c>
      <c r="D49" s="21" t="s">
        <v>256</v>
      </c>
      <c r="E49" s="35">
        <v>43370</v>
      </c>
      <c r="F49" s="36" t="s">
        <v>265</v>
      </c>
      <c r="G49" s="39" t="s">
        <v>538</v>
      </c>
      <c r="H49" s="36" t="s">
        <v>308</v>
      </c>
      <c r="I49" s="43" t="s">
        <v>368</v>
      </c>
      <c r="J49" s="36">
        <v>1</v>
      </c>
      <c r="K49" s="24" t="s">
        <v>48</v>
      </c>
      <c r="L49" s="36" t="s">
        <v>422</v>
      </c>
      <c r="M49" s="36" t="s">
        <v>479</v>
      </c>
      <c r="N49" s="37">
        <v>0.7</v>
      </c>
      <c r="O49" s="38">
        <v>43374</v>
      </c>
      <c r="P49" s="38">
        <v>43733</v>
      </c>
      <c r="Q49" s="61" t="s">
        <v>230</v>
      </c>
      <c r="R49" s="61" t="s">
        <v>56</v>
      </c>
      <c r="S49" s="61" t="s">
        <v>53</v>
      </c>
      <c r="T49" s="61"/>
      <c r="U49" s="61"/>
      <c r="V49" s="61"/>
      <c r="W49" s="61"/>
      <c r="X49" s="59">
        <v>43465</v>
      </c>
      <c r="Y49" s="62" t="s">
        <v>581</v>
      </c>
      <c r="Z49" s="24">
        <v>0.5</v>
      </c>
      <c r="AA49" s="26">
        <f t="shared" si="7"/>
        <v>0.5</v>
      </c>
      <c r="AB49" s="27">
        <f t="shared" si="8"/>
        <v>0.7142857142857143</v>
      </c>
      <c r="AC49" s="27" t="str">
        <f t="shared" si="3"/>
        <v>EN PROCESO</v>
      </c>
      <c r="AD49" s="27" t="b">
        <f t="shared" si="4"/>
        <v>0</v>
      </c>
      <c r="AE49" s="28" t="str">
        <f t="shared" si="5"/>
        <v>EN PROCESO</v>
      </c>
      <c r="AF49" s="32" t="s">
        <v>641</v>
      </c>
      <c r="AG49" s="24" t="s">
        <v>241</v>
      </c>
      <c r="AH49" s="24" t="str">
        <f t="shared" si="6"/>
        <v>PENDIENTE</v>
      </c>
      <c r="AI49" s="61"/>
      <c r="AJ49" s="21"/>
      <c r="AK49" s="61"/>
    </row>
    <row r="50" spans="1:37" s="20" customFormat="1" ht="101.25" x14ac:dyDescent="0.25">
      <c r="A50" s="21">
        <v>41</v>
      </c>
      <c r="B50" s="35">
        <v>43370</v>
      </c>
      <c r="C50" s="21" t="s">
        <v>15</v>
      </c>
      <c r="D50" s="21" t="s">
        <v>256</v>
      </c>
      <c r="E50" s="35">
        <v>43370</v>
      </c>
      <c r="F50" s="36" t="s">
        <v>266</v>
      </c>
      <c r="G50" s="39" t="s">
        <v>539</v>
      </c>
      <c r="H50" s="36" t="s">
        <v>309</v>
      </c>
      <c r="I50" s="43" t="s">
        <v>345</v>
      </c>
      <c r="J50" s="36">
        <v>1</v>
      </c>
      <c r="K50" s="24" t="s">
        <v>48</v>
      </c>
      <c r="L50" s="36" t="s">
        <v>422</v>
      </c>
      <c r="M50" s="36" t="s">
        <v>461</v>
      </c>
      <c r="N50" s="37">
        <v>0.7</v>
      </c>
      <c r="O50" s="38">
        <v>43374</v>
      </c>
      <c r="P50" s="38">
        <v>43733</v>
      </c>
      <c r="Q50" s="61" t="s">
        <v>230</v>
      </c>
      <c r="R50" s="61" t="s">
        <v>56</v>
      </c>
      <c r="S50" s="61" t="s">
        <v>53</v>
      </c>
      <c r="T50" s="61"/>
      <c r="U50" s="61"/>
      <c r="V50" s="61"/>
      <c r="W50" s="61"/>
      <c r="X50" s="59">
        <v>43465</v>
      </c>
      <c r="Y50" s="62" t="s">
        <v>581</v>
      </c>
      <c r="Z50" s="24">
        <v>0</v>
      </c>
      <c r="AA50" s="26">
        <f t="shared" si="7"/>
        <v>0</v>
      </c>
      <c r="AB50" s="27">
        <f t="shared" si="8"/>
        <v>0</v>
      </c>
      <c r="AC50" s="27" t="str">
        <f t="shared" si="3"/>
        <v>SIN INICIAR</v>
      </c>
      <c r="AD50" s="27" t="b">
        <f t="shared" si="4"/>
        <v>0</v>
      </c>
      <c r="AE50" s="28" t="str">
        <f t="shared" si="5"/>
        <v>SIN INICIAR</v>
      </c>
      <c r="AF50" s="63" t="s">
        <v>633</v>
      </c>
      <c r="AG50" s="24" t="s">
        <v>241</v>
      </c>
      <c r="AH50" s="24" t="str">
        <f t="shared" si="6"/>
        <v>PENDIENTE</v>
      </c>
      <c r="AI50" s="61"/>
      <c r="AJ50" s="61"/>
      <c r="AK50" s="61"/>
    </row>
    <row r="51" spans="1:37" s="20" customFormat="1" ht="101.25" x14ac:dyDescent="0.25">
      <c r="A51" s="21">
        <v>42</v>
      </c>
      <c r="B51" s="35">
        <v>43370</v>
      </c>
      <c r="C51" s="21" t="s">
        <v>15</v>
      </c>
      <c r="D51" s="21" t="s">
        <v>256</v>
      </c>
      <c r="E51" s="35">
        <v>43370</v>
      </c>
      <c r="F51" s="36" t="s">
        <v>266</v>
      </c>
      <c r="G51" s="39" t="s">
        <v>539</v>
      </c>
      <c r="H51" s="36" t="s">
        <v>309</v>
      </c>
      <c r="I51" s="43" t="s">
        <v>369</v>
      </c>
      <c r="J51" s="36">
        <v>2</v>
      </c>
      <c r="K51" s="24" t="s">
        <v>48</v>
      </c>
      <c r="L51" s="36" t="s">
        <v>423</v>
      </c>
      <c r="M51" s="36" t="s">
        <v>462</v>
      </c>
      <c r="N51" s="37">
        <v>1</v>
      </c>
      <c r="O51" s="38">
        <v>43374</v>
      </c>
      <c r="P51" s="38">
        <v>43733</v>
      </c>
      <c r="Q51" s="61" t="s">
        <v>230</v>
      </c>
      <c r="R51" s="61" t="s">
        <v>56</v>
      </c>
      <c r="S51" s="61" t="s">
        <v>53</v>
      </c>
      <c r="T51" s="61"/>
      <c r="U51" s="61"/>
      <c r="V51" s="61"/>
      <c r="W51" s="61"/>
      <c r="X51" s="59">
        <v>43465</v>
      </c>
      <c r="Y51" s="62" t="s">
        <v>581</v>
      </c>
      <c r="Z51" s="24">
        <v>0</v>
      </c>
      <c r="AA51" s="26">
        <f t="shared" si="7"/>
        <v>0</v>
      </c>
      <c r="AB51" s="27">
        <f t="shared" si="8"/>
        <v>0</v>
      </c>
      <c r="AC51" s="27" t="str">
        <f t="shared" si="3"/>
        <v>SIN INICIAR</v>
      </c>
      <c r="AD51" s="27" t="b">
        <f t="shared" si="4"/>
        <v>0</v>
      </c>
      <c r="AE51" s="28" t="str">
        <f t="shared" si="5"/>
        <v>SIN INICIAR</v>
      </c>
      <c r="AF51" s="63" t="s">
        <v>633</v>
      </c>
      <c r="AG51" s="24" t="s">
        <v>241</v>
      </c>
      <c r="AH51" s="24" t="str">
        <f t="shared" si="6"/>
        <v>PENDIENTE</v>
      </c>
      <c r="AI51" s="61"/>
      <c r="AJ51" s="61"/>
      <c r="AK51" s="61"/>
    </row>
    <row r="52" spans="1:37" s="20" customFormat="1" ht="112.5" x14ac:dyDescent="0.25">
      <c r="A52" s="21">
        <v>43</v>
      </c>
      <c r="B52" s="35">
        <v>43370</v>
      </c>
      <c r="C52" s="21" t="s">
        <v>15</v>
      </c>
      <c r="D52" s="21" t="s">
        <v>256</v>
      </c>
      <c r="E52" s="35">
        <v>43370</v>
      </c>
      <c r="F52" s="36" t="s">
        <v>266</v>
      </c>
      <c r="G52" s="39" t="s">
        <v>539</v>
      </c>
      <c r="H52" s="36" t="s">
        <v>309</v>
      </c>
      <c r="I52" s="43" t="s">
        <v>349</v>
      </c>
      <c r="J52" s="36">
        <v>3</v>
      </c>
      <c r="K52" s="24" t="s">
        <v>48</v>
      </c>
      <c r="L52" s="36" t="s">
        <v>428</v>
      </c>
      <c r="M52" s="36" t="s">
        <v>465</v>
      </c>
      <c r="N52" s="37">
        <v>1</v>
      </c>
      <c r="O52" s="38">
        <v>43374</v>
      </c>
      <c r="P52" s="38">
        <v>43733</v>
      </c>
      <c r="Q52" s="61" t="s">
        <v>230</v>
      </c>
      <c r="R52" s="61" t="s">
        <v>56</v>
      </c>
      <c r="S52" s="61" t="s">
        <v>53</v>
      </c>
      <c r="T52" s="61"/>
      <c r="U52" s="61"/>
      <c r="V52" s="61"/>
      <c r="W52" s="61"/>
      <c r="X52" s="59">
        <v>43465</v>
      </c>
      <c r="Y52" s="62" t="s">
        <v>581</v>
      </c>
      <c r="Z52" s="24">
        <v>0</v>
      </c>
      <c r="AA52" s="26">
        <f t="shared" si="7"/>
        <v>0</v>
      </c>
      <c r="AB52" s="27">
        <f t="shared" si="8"/>
        <v>0</v>
      </c>
      <c r="AC52" s="27" t="str">
        <f t="shared" si="3"/>
        <v>SIN INICIAR</v>
      </c>
      <c r="AD52" s="27" t="b">
        <f t="shared" si="4"/>
        <v>0</v>
      </c>
      <c r="AE52" s="28" t="str">
        <f t="shared" si="5"/>
        <v>SIN INICIAR</v>
      </c>
      <c r="AF52" s="63" t="s">
        <v>633</v>
      </c>
      <c r="AG52" s="24" t="s">
        <v>241</v>
      </c>
      <c r="AH52" s="24" t="str">
        <f t="shared" si="6"/>
        <v>PENDIENTE</v>
      </c>
      <c r="AI52" s="61"/>
      <c r="AJ52" s="61"/>
      <c r="AK52" s="61"/>
    </row>
    <row r="53" spans="1:37" s="20" customFormat="1" ht="78.75" x14ac:dyDescent="0.25">
      <c r="A53" s="21">
        <v>44</v>
      </c>
      <c r="B53" s="35">
        <v>43370</v>
      </c>
      <c r="C53" s="21" t="s">
        <v>15</v>
      </c>
      <c r="D53" s="21" t="s">
        <v>256</v>
      </c>
      <c r="E53" s="35">
        <v>43370</v>
      </c>
      <c r="F53" s="36" t="s">
        <v>266</v>
      </c>
      <c r="G53" s="39" t="s">
        <v>539</v>
      </c>
      <c r="H53" s="36" t="s">
        <v>309</v>
      </c>
      <c r="I53" s="43" t="s">
        <v>347</v>
      </c>
      <c r="J53" s="36">
        <v>1</v>
      </c>
      <c r="K53" s="24" t="s">
        <v>48</v>
      </c>
      <c r="L53" s="36" t="s">
        <v>424</v>
      </c>
      <c r="M53" s="36" t="s">
        <v>463</v>
      </c>
      <c r="N53" s="37">
        <v>1</v>
      </c>
      <c r="O53" s="38">
        <v>43374</v>
      </c>
      <c r="P53" s="38">
        <v>43733</v>
      </c>
      <c r="Q53" s="21" t="s">
        <v>511</v>
      </c>
      <c r="R53" s="21" t="s">
        <v>522</v>
      </c>
      <c r="S53" s="21" t="s">
        <v>522</v>
      </c>
      <c r="T53" s="61"/>
      <c r="U53" s="61"/>
      <c r="V53" s="61"/>
      <c r="W53" s="61"/>
      <c r="X53" s="59">
        <v>43465</v>
      </c>
      <c r="Y53" s="64" t="s">
        <v>581</v>
      </c>
      <c r="Z53" s="24">
        <v>0</v>
      </c>
      <c r="AA53" s="26">
        <f t="shared" si="1"/>
        <v>0</v>
      </c>
      <c r="AB53" s="27">
        <f t="shared" si="2"/>
        <v>0</v>
      </c>
      <c r="AC53" s="27" t="str">
        <f t="shared" si="3"/>
        <v>SIN INICIAR</v>
      </c>
      <c r="AD53" s="27" t="b">
        <f t="shared" si="4"/>
        <v>0</v>
      </c>
      <c r="AE53" s="28" t="str">
        <f t="shared" si="5"/>
        <v>SIN INICIAR</v>
      </c>
      <c r="AF53" s="32" t="s">
        <v>634</v>
      </c>
      <c r="AG53" s="24" t="s">
        <v>241</v>
      </c>
      <c r="AH53" s="24" t="str">
        <f t="shared" si="6"/>
        <v>PENDIENTE</v>
      </c>
      <c r="AI53" s="61"/>
      <c r="AJ53" s="61"/>
      <c r="AK53" s="61"/>
    </row>
    <row r="54" spans="1:37" s="20" customFormat="1" ht="135" x14ac:dyDescent="0.25">
      <c r="A54" s="21">
        <v>45</v>
      </c>
      <c r="B54" s="35">
        <v>43370</v>
      </c>
      <c r="C54" s="21" t="s">
        <v>15</v>
      </c>
      <c r="D54" s="21" t="s">
        <v>256</v>
      </c>
      <c r="E54" s="35">
        <v>43370</v>
      </c>
      <c r="F54" s="36" t="s">
        <v>267</v>
      </c>
      <c r="G54" s="39" t="s">
        <v>589</v>
      </c>
      <c r="H54" s="36" t="s">
        <v>310</v>
      </c>
      <c r="I54" s="43" t="s">
        <v>370</v>
      </c>
      <c r="J54" s="36">
        <v>3</v>
      </c>
      <c r="K54" s="24" t="s">
        <v>48</v>
      </c>
      <c r="L54" s="36" t="s">
        <v>428</v>
      </c>
      <c r="M54" s="36" t="s">
        <v>480</v>
      </c>
      <c r="N54" s="37">
        <v>1</v>
      </c>
      <c r="O54" s="38">
        <v>43374</v>
      </c>
      <c r="P54" s="38">
        <v>43733</v>
      </c>
      <c r="Q54" s="61" t="s">
        <v>230</v>
      </c>
      <c r="R54" s="61" t="s">
        <v>56</v>
      </c>
      <c r="S54" s="61" t="s">
        <v>53</v>
      </c>
      <c r="T54" s="61"/>
      <c r="U54" s="61"/>
      <c r="V54" s="61"/>
      <c r="W54" s="61"/>
      <c r="X54" s="59">
        <v>43465</v>
      </c>
      <c r="Y54" s="62" t="s">
        <v>581</v>
      </c>
      <c r="Z54" s="24">
        <v>0</v>
      </c>
      <c r="AA54" s="26">
        <f>IF(Z54="","",IF(OR($J54=0,$J54="",X54=""),"",Z54/$J54))</f>
        <v>0</v>
      </c>
      <c r="AB54" s="27">
        <f>IF(OR($N54="",AA54=""),"",IF(OR($N54=0,AA54=0),0,IF((AA54*100%)/$N54&gt;100%,100%,(AA54*100%)/$N54)))</f>
        <v>0</v>
      </c>
      <c r="AC54" s="27" t="str">
        <f t="shared" si="3"/>
        <v>SIN INICIAR</v>
      </c>
      <c r="AD54" s="27" t="b">
        <f t="shared" si="4"/>
        <v>0</v>
      </c>
      <c r="AE54" s="28" t="str">
        <f t="shared" si="5"/>
        <v>SIN INICIAR</v>
      </c>
      <c r="AF54" s="63" t="s">
        <v>633</v>
      </c>
      <c r="AG54" s="24" t="s">
        <v>241</v>
      </c>
      <c r="AH54" s="24" t="str">
        <f t="shared" si="6"/>
        <v>PENDIENTE</v>
      </c>
      <c r="AI54" s="61"/>
      <c r="AJ54" s="61"/>
      <c r="AK54" s="61"/>
    </row>
    <row r="55" spans="1:37" s="20" customFormat="1" ht="90" x14ac:dyDescent="0.25">
      <c r="A55" s="21">
        <v>46</v>
      </c>
      <c r="B55" s="35">
        <v>43370</v>
      </c>
      <c r="C55" s="21" t="s">
        <v>15</v>
      </c>
      <c r="D55" s="21" t="s">
        <v>256</v>
      </c>
      <c r="E55" s="35">
        <v>43370</v>
      </c>
      <c r="F55" s="36" t="s">
        <v>268</v>
      </c>
      <c r="G55" s="39" t="s">
        <v>540</v>
      </c>
      <c r="H55" s="36" t="s">
        <v>311</v>
      </c>
      <c r="I55" s="43" t="s">
        <v>371</v>
      </c>
      <c r="J55" s="36">
        <v>1</v>
      </c>
      <c r="K55" s="24" t="s">
        <v>48</v>
      </c>
      <c r="L55" s="36" t="s">
        <v>422</v>
      </c>
      <c r="M55" s="36" t="s">
        <v>481</v>
      </c>
      <c r="N55" s="37">
        <v>0.9</v>
      </c>
      <c r="O55" s="38">
        <v>43374</v>
      </c>
      <c r="P55" s="38">
        <v>43733</v>
      </c>
      <c r="Q55" s="61" t="s">
        <v>230</v>
      </c>
      <c r="R55" s="61" t="s">
        <v>56</v>
      </c>
      <c r="S55" s="61" t="s">
        <v>53</v>
      </c>
      <c r="T55" s="61"/>
      <c r="U55" s="61"/>
      <c r="V55" s="61"/>
      <c r="W55" s="61"/>
      <c r="X55" s="59">
        <v>43465</v>
      </c>
      <c r="Y55" s="62" t="s">
        <v>581</v>
      </c>
      <c r="Z55" s="24">
        <v>0</v>
      </c>
      <c r="AA55" s="26">
        <f>IF(Z55="","",IF(OR($J55=0,$J55="",X55=""),"",Z55/$J55))</f>
        <v>0</v>
      </c>
      <c r="AB55" s="27">
        <f>IF(OR($N55="",AA55=""),"",IF(OR($N55=0,AA55=0),0,IF((AA55*100%)/$N55&gt;100%,100%,(AA55*100%)/$N55)))</f>
        <v>0</v>
      </c>
      <c r="AC55" s="27" t="str">
        <f t="shared" si="3"/>
        <v>SIN INICIAR</v>
      </c>
      <c r="AD55" s="27" t="b">
        <f t="shared" si="4"/>
        <v>0</v>
      </c>
      <c r="AE55" s="28" t="str">
        <f t="shared" si="5"/>
        <v>SIN INICIAR</v>
      </c>
      <c r="AF55" s="63" t="s">
        <v>633</v>
      </c>
      <c r="AG55" s="24" t="s">
        <v>241</v>
      </c>
      <c r="AH55" s="24" t="str">
        <f t="shared" si="6"/>
        <v>PENDIENTE</v>
      </c>
      <c r="AI55" s="61"/>
      <c r="AJ55" s="61"/>
      <c r="AK55" s="61"/>
    </row>
    <row r="56" spans="1:37" s="20" customFormat="1" ht="78.75" x14ac:dyDescent="0.25">
      <c r="A56" s="21">
        <v>47</v>
      </c>
      <c r="B56" s="35">
        <v>43370</v>
      </c>
      <c r="C56" s="21" t="s">
        <v>15</v>
      </c>
      <c r="D56" s="21" t="s">
        <v>256</v>
      </c>
      <c r="E56" s="35">
        <v>43370</v>
      </c>
      <c r="F56" s="36" t="s">
        <v>268</v>
      </c>
      <c r="G56" s="39" t="s">
        <v>540</v>
      </c>
      <c r="H56" s="36" t="s">
        <v>312</v>
      </c>
      <c r="I56" s="43" t="s">
        <v>372</v>
      </c>
      <c r="J56" s="36">
        <v>1</v>
      </c>
      <c r="K56" s="24" t="s">
        <v>48</v>
      </c>
      <c r="L56" s="36" t="s">
        <v>422</v>
      </c>
      <c r="M56" s="36" t="s">
        <v>482</v>
      </c>
      <c r="N56" s="37">
        <v>1</v>
      </c>
      <c r="O56" s="38">
        <v>43374</v>
      </c>
      <c r="P56" s="38">
        <v>43733</v>
      </c>
      <c r="Q56" s="61" t="s">
        <v>230</v>
      </c>
      <c r="R56" s="61" t="s">
        <v>56</v>
      </c>
      <c r="S56" s="61" t="s">
        <v>53</v>
      </c>
      <c r="T56" s="61"/>
      <c r="U56" s="61"/>
      <c r="V56" s="61"/>
      <c r="W56" s="61"/>
      <c r="X56" s="59">
        <v>43465</v>
      </c>
      <c r="Y56" s="62" t="s">
        <v>581</v>
      </c>
      <c r="Z56" s="24">
        <v>0</v>
      </c>
      <c r="AA56" s="26">
        <f>IF(Z56="","",IF(OR($J56=0,$J56="",X56=""),"",Z56/$J56))</f>
        <v>0</v>
      </c>
      <c r="AB56" s="27">
        <f>IF(OR($N56="",AA56=""),"",IF(OR($N56=0,AA56=0),0,IF((AA56*100%)/$N56&gt;100%,100%,(AA56*100%)/$N56)))</f>
        <v>0</v>
      </c>
      <c r="AC56" s="27" t="str">
        <f t="shared" si="3"/>
        <v>SIN INICIAR</v>
      </c>
      <c r="AD56" s="27" t="b">
        <f t="shared" si="4"/>
        <v>0</v>
      </c>
      <c r="AE56" s="28" t="str">
        <f t="shared" si="5"/>
        <v>SIN INICIAR</v>
      </c>
      <c r="AF56" s="63" t="s">
        <v>633</v>
      </c>
      <c r="AG56" s="24" t="s">
        <v>241</v>
      </c>
      <c r="AH56" s="24" t="str">
        <f t="shared" si="6"/>
        <v>PENDIENTE</v>
      </c>
      <c r="AI56" s="61"/>
      <c r="AJ56" s="61"/>
      <c r="AK56" s="61"/>
    </row>
    <row r="57" spans="1:37" s="20" customFormat="1" ht="123.75" x14ac:dyDescent="0.25">
      <c r="A57" s="21">
        <v>48</v>
      </c>
      <c r="B57" s="35">
        <v>43370</v>
      </c>
      <c r="C57" s="21" t="s">
        <v>15</v>
      </c>
      <c r="D57" s="21" t="s">
        <v>256</v>
      </c>
      <c r="E57" s="35">
        <v>43370</v>
      </c>
      <c r="F57" s="36" t="s">
        <v>269</v>
      </c>
      <c r="G57" s="39" t="s">
        <v>541</v>
      </c>
      <c r="H57" s="36" t="s">
        <v>313</v>
      </c>
      <c r="I57" s="43" t="s">
        <v>373</v>
      </c>
      <c r="J57" s="36">
        <v>2</v>
      </c>
      <c r="K57" s="24" t="s">
        <v>48</v>
      </c>
      <c r="L57" s="36" t="s">
        <v>429</v>
      </c>
      <c r="M57" s="36" t="s">
        <v>483</v>
      </c>
      <c r="N57" s="37">
        <v>1</v>
      </c>
      <c r="O57" s="38">
        <v>43374</v>
      </c>
      <c r="P57" s="38">
        <v>43733</v>
      </c>
      <c r="Q57" s="21" t="s">
        <v>233</v>
      </c>
      <c r="R57" s="21" t="s">
        <v>523</v>
      </c>
      <c r="S57" s="21" t="s">
        <v>523</v>
      </c>
      <c r="T57" s="61"/>
      <c r="U57" s="61"/>
      <c r="V57" s="61"/>
      <c r="W57" s="61"/>
      <c r="X57" s="59">
        <v>43465</v>
      </c>
      <c r="Y57" s="62" t="s">
        <v>582</v>
      </c>
      <c r="Z57" s="24">
        <v>0.5</v>
      </c>
      <c r="AA57" s="26">
        <f t="shared" si="1"/>
        <v>0.25</v>
      </c>
      <c r="AB57" s="27">
        <f t="shared" si="2"/>
        <v>0.25</v>
      </c>
      <c r="AC57" s="27" t="str">
        <f t="shared" si="3"/>
        <v>EN PROCESO</v>
      </c>
      <c r="AD57" s="27" t="b">
        <f t="shared" si="4"/>
        <v>0</v>
      </c>
      <c r="AE57" s="28" t="str">
        <f t="shared" si="5"/>
        <v>EN PROCESO</v>
      </c>
      <c r="AF57" s="32" t="s">
        <v>642</v>
      </c>
      <c r="AG57" s="24" t="s">
        <v>241</v>
      </c>
      <c r="AH57" s="24" t="str">
        <f t="shared" si="6"/>
        <v>PENDIENTE</v>
      </c>
      <c r="AI57" s="61"/>
      <c r="AJ57" s="61"/>
      <c r="AK57" s="61"/>
    </row>
    <row r="58" spans="1:37" s="20" customFormat="1" ht="90" x14ac:dyDescent="0.25">
      <c r="A58" s="21">
        <v>49</v>
      </c>
      <c r="B58" s="35">
        <v>43370</v>
      </c>
      <c r="C58" s="21" t="s">
        <v>15</v>
      </c>
      <c r="D58" s="21" t="s">
        <v>256</v>
      </c>
      <c r="E58" s="35">
        <v>43370</v>
      </c>
      <c r="F58" s="36" t="s">
        <v>269</v>
      </c>
      <c r="G58" s="39" t="s">
        <v>541</v>
      </c>
      <c r="H58" s="36" t="s">
        <v>314</v>
      </c>
      <c r="I58" s="43" t="s">
        <v>374</v>
      </c>
      <c r="J58" s="36">
        <v>1</v>
      </c>
      <c r="K58" s="24" t="s">
        <v>48</v>
      </c>
      <c r="L58" s="36" t="s">
        <v>430</v>
      </c>
      <c r="M58" s="36" t="s">
        <v>484</v>
      </c>
      <c r="N58" s="37">
        <v>1</v>
      </c>
      <c r="O58" s="38">
        <v>43374</v>
      </c>
      <c r="P58" s="38">
        <v>43733</v>
      </c>
      <c r="Q58" s="61" t="s">
        <v>512</v>
      </c>
      <c r="R58" s="21" t="s">
        <v>524</v>
      </c>
      <c r="S58" s="21" t="s">
        <v>524</v>
      </c>
      <c r="T58" s="61"/>
      <c r="U58" s="61"/>
      <c r="V58" s="61"/>
      <c r="W58" s="61"/>
      <c r="X58" s="59">
        <v>43465</v>
      </c>
      <c r="Y58" s="64" t="s">
        <v>581</v>
      </c>
      <c r="Z58" s="24">
        <v>1</v>
      </c>
      <c r="AA58" s="26">
        <f t="shared" si="1"/>
        <v>1</v>
      </c>
      <c r="AB58" s="27">
        <f t="shared" si="2"/>
        <v>1</v>
      </c>
      <c r="AC58" s="27" t="str">
        <f t="shared" si="3"/>
        <v>TERMINADA</v>
      </c>
      <c r="AD58" s="27" t="b">
        <f t="shared" si="4"/>
        <v>0</v>
      </c>
      <c r="AE58" s="28" t="str">
        <f t="shared" si="5"/>
        <v>TERMINADA</v>
      </c>
      <c r="AF58" s="32" t="s">
        <v>643</v>
      </c>
      <c r="AG58" s="24" t="s">
        <v>241</v>
      </c>
      <c r="AH58" s="24" t="str">
        <f t="shared" si="6"/>
        <v>CUMPLIDA</v>
      </c>
      <c r="AI58" s="21" t="s">
        <v>672</v>
      </c>
      <c r="AJ58" s="21" t="s">
        <v>157</v>
      </c>
      <c r="AK58" s="61" t="s">
        <v>671</v>
      </c>
    </row>
    <row r="59" spans="1:37" s="20" customFormat="1" ht="101.25" x14ac:dyDescent="0.25">
      <c r="A59" s="21">
        <v>50</v>
      </c>
      <c r="B59" s="35">
        <v>43370</v>
      </c>
      <c r="C59" s="21" t="s">
        <v>15</v>
      </c>
      <c r="D59" s="21" t="s">
        <v>256</v>
      </c>
      <c r="E59" s="35">
        <v>43370</v>
      </c>
      <c r="F59" s="36" t="s">
        <v>269</v>
      </c>
      <c r="G59" s="39" t="s">
        <v>541</v>
      </c>
      <c r="H59" s="36" t="s">
        <v>315</v>
      </c>
      <c r="I59" s="43" t="s">
        <v>375</v>
      </c>
      <c r="J59" s="36">
        <v>1</v>
      </c>
      <c r="K59" s="24" t="s">
        <v>48</v>
      </c>
      <c r="L59" s="36" t="s">
        <v>431</v>
      </c>
      <c r="M59" s="36" t="s">
        <v>485</v>
      </c>
      <c r="N59" s="37">
        <v>0.9</v>
      </c>
      <c r="O59" s="38">
        <v>43374</v>
      </c>
      <c r="P59" s="38">
        <v>43733</v>
      </c>
      <c r="Q59" s="61" t="s">
        <v>512</v>
      </c>
      <c r="R59" s="21" t="s">
        <v>524</v>
      </c>
      <c r="S59" s="21" t="s">
        <v>524</v>
      </c>
      <c r="T59" s="61"/>
      <c r="U59" s="61"/>
      <c r="V59" s="61"/>
      <c r="W59" s="61"/>
      <c r="X59" s="59">
        <v>43465</v>
      </c>
      <c r="Y59" s="64" t="s">
        <v>581</v>
      </c>
      <c r="Z59" s="24">
        <v>0</v>
      </c>
      <c r="AA59" s="26">
        <f t="shared" si="1"/>
        <v>0</v>
      </c>
      <c r="AB59" s="27">
        <f t="shared" si="2"/>
        <v>0</v>
      </c>
      <c r="AC59" s="27" t="str">
        <f t="shared" si="3"/>
        <v>SIN INICIAR</v>
      </c>
      <c r="AD59" s="27" t="b">
        <f t="shared" si="4"/>
        <v>0</v>
      </c>
      <c r="AE59" s="28" t="str">
        <f t="shared" si="5"/>
        <v>SIN INICIAR</v>
      </c>
      <c r="AF59" s="32" t="s">
        <v>644</v>
      </c>
      <c r="AG59" s="24" t="s">
        <v>241</v>
      </c>
      <c r="AH59" s="24" t="str">
        <f t="shared" si="6"/>
        <v>PENDIENTE</v>
      </c>
      <c r="AI59" s="61"/>
      <c r="AJ59" s="21"/>
      <c r="AK59" s="61"/>
    </row>
    <row r="60" spans="1:37" s="20" customFormat="1" ht="101.25" x14ac:dyDescent="0.25">
      <c r="A60" s="21">
        <v>51</v>
      </c>
      <c r="B60" s="35">
        <v>43370</v>
      </c>
      <c r="C60" s="21" t="s">
        <v>15</v>
      </c>
      <c r="D60" s="21" t="s">
        <v>256</v>
      </c>
      <c r="E60" s="35">
        <v>43370</v>
      </c>
      <c r="F60" s="36" t="s">
        <v>270</v>
      </c>
      <c r="G60" s="21" t="s">
        <v>542</v>
      </c>
      <c r="H60" s="36" t="s">
        <v>316</v>
      </c>
      <c r="I60" s="43" t="s">
        <v>376</v>
      </c>
      <c r="J60" s="36">
        <v>2</v>
      </c>
      <c r="K60" s="24" t="s">
        <v>48</v>
      </c>
      <c r="L60" s="36" t="s">
        <v>423</v>
      </c>
      <c r="M60" s="36" t="s">
        <v>462</v>
      </c>
      <c r="N60" s="37">
        <v>1</v>
      </c>
      <c r="O60" s="38">
        <v>43374</v>
      </c>
      <c r="P60" s="38">
        <v>43733</v>
      </c>
      <c r="Q60" s="61" t="s">
        <v>230</v>
      </c>
      <c r="R60" s="61" t="s">
        <v>56</v>
      </c>
      <c r="S60" s="61" t="s">
        <v>53</v>
      </c>
      <c r="T60" s="61"/>
      <c r="U60" s="61"/>
      <c r="V60" s="61"/>
      <c r="W60" s="61"/>
      <c r="X60" s="59">
        <v>43465</v>
      </c>
      <c r="Y60" s="62" t="s">
        <v>581</v>
      </c>
      <c r="Z60" s="24">
        <v>0</v>
      </c>
      <c r="AA60" s="26">
        <f>IF(Z60="","",IF(OR($J60=0,$J60="",X60=""),"",Z60/$J60))</f>
        <v>0</v>
      </c>
      <c r="AB60" s="27">
        <f>IF(OR($N60="",AA60=""),"",IF(OR($N60=0,AA60=0),0,IF((AA60*100%)/$N60&gt;100%,100%,(AA60*100%)/$N60)))</f>
        <v>0</v>
      </c>
      <c r="AC60" s="27" t="str">
        <f t="shared" si="3"/>
        <v>SIN INICIAR</v>
      </c>
      <c r="AD60" s="27" t="b">
        <f t="shared" si="4"/>
        <v>0</v>
      </c>
      <c r="AE60" s="28" t="str">
        <f t="shared" si="5"/>
        <v>SIN INICIAR</v>
      </c>
      <c r="AF60" s="63" t="s">
        <v>633</v>
      </c>
      <c r="AG60" s="24" t="s">
        <v>241</v>
      </c>
      <c r="AH60" s="24" t="str">
        <f t="shared" si="6"/>
        <v>PENDIENTE</v>
      </c>
      <c r="AI60" s="61"/>
      <c r="AJ60" s="61"/>
      <c r="AK60" s="61"/>
    </row>
    <row r="61" spans="1:37" s="20" customFormat="1" ht="112.5" x14ac:dyDescent="0.25">
      <c r="A61" s="21">
        <v>52</v>
      </c>
      <c r="B61" s="35">
        <v>43370</v>
      </c>
      <c r="C61" s="21" t="s">
        <v>15</v>
      </c>
      <c r="D61" s="21" t="s">
        <v>256</v>
      </c>
      <c r="E61" s="35">
        <v>43370</v>
      </c>
      <c r="F61" s="36" t="s">
        <v>270</v>
      </c>
      <c r="G61" s="21" t="s">
        <v>542</v>
      </c>
      <c r="H61" s="36" t="s">
        <v>317</v>
      </c>
      <c r="I61" s="43" t="s">
        <v>377</v>
      </c>
      <c r="J61" s="36">
        <v>1</v>
      </c>
      <c r="K61" s="24" t="s">
        <v>48</v>
      </c>
      <c r="L61" s="36" t="s">
        <v>432</v>
      </c>
      <c r="M61" s="36" t="s">
        <v>486</v>
      </c>
      <c r="N61" s="37">
        <v>0.9</v>
      </c>
      <c r="O61" s="38">
        <v>43374</v>
      </c>
      <c r="P61" s="38">
        <v>43733</v>
      </c>
      <c r="Q61" s="61" t="s">
        <v>512</v>
      </c>
      <c r="R61" s="21" t="s">
        <v>524</v>
      </c>
      <c r="S61" s="21" t="s">
        <v>524</v>
      </c>
      <c r="T61" s="61"/>
      <c r="U61" s="61"/>
      <c r="V61" s="61"/>
      <c r="W61" s="61"/>
      <c r="X61" s="59">
        <v>43465</v>
      </c>
      <c r="Y61" s="64" t="s">
        <v>581</v>
      </c>
      <c r="Z61" s="24">
        <v>0.5</v>
      </c>
      <c r="AA61" s="26">
        <f t="shared" si="1"/>
        <v>0.5</v>
      </c>
      <c r="AB61" s="27">
        <f t="shared" si="2"/>
        <v>0.55555555555555558</v>
      </c>
      <c r="AC61" s="27" t="str">
        <f t="shared" si="3"/>
        <v>EN PROCESO</v>
      </c>
      <c r="AD61" s="27" t="b">
        <f t="shared" si="4"/>
        <v>0</v>
      </c>
      <c r="AE61" s="28" t="str">
        <f t="shared" si="5"/>
        <v>EN PROCESO</v>
      </c>
      <c r="AF61" s="32" t="s">
        <v>645</v>
      </c>
      <c r="AG61" s="24" t="s">
        <v>241</v>
      </c>
      <c r="AH61" s="24" t="str">
        <f t="shared" si="6"/>
        <v>PENDIENTE</v>
      </c>
      <c r="AI61" s="61"/>
      <c r="AJ61" s="21"/>
      <c r="AK61" s="61"/>
    </row>
    <row r="62" spans="1:37" s="20" customFormat="1" ht="101.25" x14ac:dyDescent="0.25">
      <c r="A62" s="21">
        <v>53</v>
      </c>
      <c r="B62" s="35">
        <v>43370</v>
      </c>
      <c r="C62" s="21" t="s">
        <v>15</v>
      </c>
      <c r="D62" s="21" t="s">
        <v>256</v>
      </c>
      <c r="E62" s="35">
        <v>43370</v>
      </c>
      <c r="F62" s="36" t="s">
        <v>271</v>
      </c>
      <c r="G62" s="21" t="s">
        <v>543</v>
      </c>
      <c r="H62" s="36" t="s">
        <v>316</v>
      </c>
      <c r="I62" s="43" t="s">
        <v>376</v>
      </c>
      <c r="J62" s="36">
        <v>2</v>
      </c>
      <c r="K62" s="24" t="s">
        <v>48</v>
      </c>
      <c r="L62" s="36" t="s">
        <v>423</v>
      </c>
      <c r="M62" s="36" t="s">
        <v>462</v>
      </c>
      <c r="N62" s="37">
        <v>1</v>
      </c>
      <c r="O62" s="38">
        <v>43374</v>
      </c>
      <c r="P62" s="38">
        <v>43733</v>
      </c>
      <c r="Q62" s="61" t="s">
        <v>230</v>
      </c>
      <c r="R62" s="61" t="s">
        <v>56</v>
      </c>
      <c r="S62" s="61" t="s">
        <v>53</v>
      </c>
      <c r="T62" s="61"/>
      <c r="U62" s="61"/>
      <c r="V62" s="61"/>
      <c r="W62" s="61"/>
      <c r="X62" s="59">
        <v>43465</v>
      </c>
      <c r="Y62" s="62" t="s">
        <v>581</v>
      </c>
      <c r="Z62" s="24">
        <v>0</v>
      </c>
      <c r="AA62" s="26">
        <f>IF(Z62="","",IF(OR($J62=0,$J62="",X62=""),"",Z62/$J62))</f>
        <v>0</v>
      </c>
      <c r="AB62" s="27">
        <f>IF(OR($N62="",AA62=""),"",IF(OR($N62=0,AA62=0),0,IF((AA62*100%)/$N62&gt;100%,100%,(AA62*100%)/$N62)))</f>
        <v>0</v>
      </c>
      <c r="AC62" s="27" t="str">
        <f t="shared" si="3"/>
        <v>SIN INICIAR</v>
      </c>
      <c r="AD62" s="27" t="b">
        <f t="shared" si="4"/>
        <v>0</v>
      </c>
      <c r="AE62" s="28" t="str">
        <f t="shared" si="5"/>
        <v>SIN INICIAR</v>
      </c>
      <c r="AF62" s="63" t="s">
        <v>633</v>
      </c>
      <c r="AG62" s="24" t="s">
        <v>241</v>
      </c>
      <c r="AH62" s="24" t="str">
        <f t="shared" si="6"/>
        <v>PENDIENTE</v>
      </c>
      <c r="AI62" s="61"/>
      <c r="AJ62" s="61"/>
      <c r="AK62" s="61"/>
    </row>
    <row r="63" spans="1:37" s="20" customFormat="1" ht="112.5" x14ac:dyDescent="0.25">
      <c r="A63" s="21">
        <v>54</v>
      </c>
      <c r="B63" s="35">
        <v>43370</v>
      </c>
      <c r="C63" s="21" t="s">
        <v>15</v>
      </c>
      <c r="D63" s="21" t="s">
        <v>256</v>
      </c>
      <c r="E63" s="35">
        <v>43370</v>
      </c>
      <c r="F63" s="36" t="s">
        <v>271</v>
      </c>
      <c r="G63" s="21" t="s">
        <v>543</v>
      </c>
      <c r="H63" s="36" t="s">
        <v>318</v>
      </c>
      <c r="I63" s="43" t="s">
        <v>378</v>
      </c>
      <c r="J63" s="36">
        <v>1</v>
      </c>
      <c r="K63" s="24" t="s">
        <v>48</v>
      </c>
      <c r="L63" s="36" t="s">
        <v>433</v>
      </c>
      <c r="M63" s="36" t="s">
        <v>485</v>
      </c>
      <c r="N63" s="37">
        <v>1</v>
      </c>
      <c r="O63" s="38">
        <v>43374</v>
      </c>
      <c r="P63" s="38">
        <v>43733</v>
      </c>
      <c r="Q63" s="61" t="s">
        <v>512</v>
      </c>
      <c r="R63" s="21" t="s">
        <v>524</v>
      </c>
      <c r="S63" s="21" t="s">
        <v>524</v>
      </c>
      <c r="T63" s="61"/>
      <c r="U63" s="61"/>
      <c r="V63" s="61"/>
      <c r="W63" s="61"/>
      <c r="X63" s="59">
        <v>43465</v>
      </c>
      <c r="Y63" s="64" t="s">
        <v>581</v>
      </c>
      <c r="Z63" s="24">
        <v>0</v>
      </c>
      <c r="AA63" s="26">
        <f t="shared" si="1"/>
        <v>0</v>
      </c>
      <c r="AB63" s="27">
        <f t="shared" si="2"/>
        <v>0</v>
      </c>
      <c r="AC63" s="27" t="str">
        <f t="shared" si="3"/>
        <v>SIN INICIAR</v>
      </c>
      <c r="AD63" s="27" t="b">
        <f t="shared" si="4"/>
        <v>0</v>
      </c>
      <c r="AE63" s="28" t="str">
        <f t="shared" si="5"/>
        <v>SIN INICIAR</v>
      </c>
      <c r="AF63" s="32" t="s">
        <v>646</v>
      </c>
      <c r="AG63" s="24" t="s">
        <v>241</v>
      </c>
      <c r="AH63" s="24" t="str">
        <f t="shared" si="6"/>
        <v>PENDIENTE</v>
      </c>
      <c r="AI63" s="61"/>
      <c r="AJ63" s="21"/>
      <c r="AK63" s="61"/>
    </row>
    <row r="64" spans="1:37" s="20" customFormat="1" ht="45" x14ac:dyDescent="0.25">
      <c r="A64" s="21">
        <v>55</v>
      </c>
      <c r="B64" s="35">
        <v>43370</v>
      </c>
      <c r="C64" s="21" t="s">
        <v>15</v>
      </c>
      <c r="D64" s="21" t="s">
        <v>256</v>
      </c>
      <c r="E64" s="35">
        <v>43370</v>
      </c>
      <c r="F64" s="36" t="s">
        <v>272</v>
      </c>
      <c r="G64" s="21" t="s">
        <v>544</v>
      </c>
      <c r="H64" s="36" t="s">
        <v>319</v>
      </c>
      <c r="I64" s="43" t="s">
        <v>379</v>
      </c>
      <c r="J64" s="36">
        <v>1</v>
      </c>
      <c r="K64" s="24" t="s">
        <v>48</v>
      </c>
      <c r="L64" s="36" t="s">
        <v>422</v>
      </c>
      <c r="M64" s="36" t="s">
        <v>487</v>
      </c>
      <c r="N64" s="37">
        <v>1</v>
      </c>
      <c r="O64" s="38">
        <v>43374</v>
      </c>
      <c r="P64" s="38">
        <v>43733</v>
      </c>
      <c r="Q64" s="61" t="s">
        <v>230</v>
      </c>
      <c r="R64" s="61" t="s">
        <v>56</v>
      </c>
      <c r="S64" s="61" t="s">
        <v>53</v>
      </c>
      <c r="T64" s="61"/>
      <c r="U64" s="61"/>
      <c r="V64" s="61"/>
      <c r="W64" s="61"/>
      <c r="X64" s="59">
        <v>43465</v>
      </c>
      <c r="Y64" s="62" t="s">
        <v>581</v>
      </c>
      <c r="Z64" s="24">
        <v>0</v>
      </c>
      <c r="AA64" s="26">
        <f t="shared" ref="AA64:AA77" si="9">IF(Z64="","",IF(OR($J64=0,$J64="",X64=""),"",Z64/$J64))</f>
        <v>0</v>
      </c>
      <c r="AB64" s="27">
        <f t="shared" ref="AB64:AB77" si="10">IF(OR($N64="",AA64=""),"",IF(OR($N64=0,AA64=0),0,IF((AA64*100%)/$N64&gt;100%,100%,(AA64*100%)/$N64)))</f>
        <v>0</v>
      </c>
      <c r="AC64" s="27" t="str">
        <f t="shared" si="3"/>
        <v>SIN INICIAR</v>
      </c>
      <c r="AD64" s="27" t="b">
        <f t="shared" si="4"/>
        <v>0</v>
      </c>
      <c r="AE64" s="28" t="str">
        <f t="shared" si="5"/>
        <v>SIN INICIAR</v>
      </c>
      <c r="AF64" s="63" t="s">
        <v>633</v>
      </c>
      <c r="AG64" s="24" t="s">
        <v>241</v>
      </c>
      <c r="AH64" s="24" t="str">
        <f t="shared" si="6"/>
        <v>PENDIENTE</v>
      </c>
      <c r="AI64" s="61"/>
      <c r="AJ64" s="61"/>
      <c r="AK64" s="61"/>
    </row>
    <row r="65" spans="1:37" s="20" customFormat="1" ht="78.75" x14ac:dyDescent="0.25">
      <c r="A65" s="21">
        <v>56</v>
      </c>
      <c r="B65" s="35">
        <v>43370</v>
      </c>
      <c r="C65" s="21" t="s">
        <v>15</v>
      </c>
      <c r="D65" s="21" t="s">
        <v>256</v>
      </c>
      <c r="E65" s="35">
        <v>43370</v>
      </c>
      <c r="F65" s="36" t="s">
        <v>272</v>
      </c>
      <c r="G65" s="21" t="s">
        <v>544</v>
      </c>
      <c r="H65" s="36" t="s">
        <v>319</v>
      </c>
      <c r="I65" s="43" t="s">
        <v>380</v>
      </c>
      <c r="J65" s="36">
        <v>3</v>
      </c>
      <c r="K65" s="24" t="s">
        <v>48</v>
      </c>
      <c r="L65" s="36" t="s">
        <v>428</v>
      </c>
      <c r="M65" s="36" t="s">
        <v>488</v>
      </c>
      <c r="N65" s="37">
        <v>1</v>
      </c>
      <c r="O65" s="38">
        <v>43374</v>
      </c>
      <c r="P65" s="38">
        <v>43733</v>
      </c>
      <c r="Q65" s="61" t="s">
        <v>230</v>
      </c>
      <c r="R65" s="61" t="s">
        <v>56</v>
      </c>
      <c r="S65" s="61" t="s">
        <v>53</v>
      </c>
      <c r="T65" s="61"/>
      <c r="U65" s="61"/>
      <c r="V65" s="61"/>
      <c r="W65" s="61"/>
      <c r="X65" s="59">
        <v>43465</v>
      </c>
      <c r="Y65" s="62" t="s">
        <v>581</v>
      </c>
      <c r="Z65" s="24">
        <v>0</v>
      </c>
      <c r="AA65" s="26">
        <f t="shared" si="9"/>
        <v>0</v>
      </c>
      <c r="AB65" s="27">
        <f t="shared" si="10"/>
        <v>0</v>
      </c>
      <c r="AC65" s="27" t="str">
        <f t="shared" si="3"/>
        <v>SIN INICIAR</v>
      </c>
      <c r="AD65" s="27" t="b">
        <f t="shared" si="4"/>
        <v>0</v>
      </c>
      <c r="AE65" s="28" t="str">
        <f t="shared" si="5"/>
        <v>SIN INICIAR</v>
      </c>
      <c r="AF65" s="63" t="s">
        <v>633</v>
      </c>
      <c r="AG65" s="24" t="s">
        <v>241</v>
      </c>
      <c r="AH65" s="24" t="str">
        <f t="shared" si="6"/>
        <v>PENDIENTE</v>
      </c>
      <c r="AI65" s="61"/>
      <c r="AJ65" s="61"/>
      <c r="AK65" s="61"/>
    </row>
    <row r="66" spans="1:37" s="20" customFormat="1" ht="90" x14ac:dyDescent="0.25">
      <c r="A66" s="21">
        <v>57</v>
      </c>
      <c r="B66" s="35">
        <v>43370</v>
      </c>
      <c r="C66" s="21" t="s">
        <v>15</v>
      </c>
      <c r="D66" s="21" t="s">
        <v>256</v>
      </c>
      <c r="E66" s="35">
        <v>43370</v>
      </c>
      <c r="F66" s="36" t="s">
        <v>272</v>
      </c>
      <c r="G66" s="21" t="s">
        <v>544</v>
      </c>
      <c r="H66" s="36" t="s">
        <v>319</v>
      </c>
      <c r="I66" s="43" t="s">
        <v>381</v>
      </c>
      <c r="J66" s="36">
        <v>1</v>
      </c>
      <c r="K66" s="24" t="s">
        <v>48</v>
      </c>
      <c r="L66" s="36" t="s">
        <v>434</v>
      </c>
      <c r="M66" s="36" t="s">
        <v>489</v>
      </c>
      <c r="N66" s="37">
        <v>1</v>
      </c>
      <c r="O66" s="38">
        <v>43374</v>
      </c>
      <c r="P66" s="38">
        <v>43733</v>
      </c>
      <c r="Q66" s="61" t="s">
        <v>230</v>
      </c>
      <c r="R66" s="61" t="s">
        <v>56</v>
      </c>
      <c r="S66" s="61" t="s">
        <v>53</v>
      </c>
      <c r="T66" s="61"/>
      <c r="U66" s="61"/>
      <c r="V66" s="61"/>
      <c r="W66" s="61"/>
      <c r="X66" s="59">
        <v>43465</v>
      </c>
      <c r="Y66" s="62" t="s">
        <v>581</v>
      </c>
      <c r="Z66" s="24">
        <v>0</v>
      </c>
      <c r="AA66" s="26">
        <f t="shared" si="9"/>
        <v>0</v>
      </c>
      <c r="AB66" s="27">
        <f t="shared" si="10"/>
        <v>0</v>
      </c>
      <c r="AC66" s="27" t="str">
        <f t="shared" si="3"/>
        <v>SIN INICIAR</v>
      </c>
      <c r="AD66" s="27" t="b">
        <f t="shared" si="4"/>
        <v>0</v>
      </c>
      <c r="AE66" s="28" t="str">
        <f t="shared" si="5"/>
        <v>SIN INICIAR</v>
      </c>
      <c r="AF66" s="63" t="s">
        <v>633</v>
      </c>
      <c r="AG66" s="24" t="s">
        <v>241</v>
      </c>
      <c r="AH66" s="24" t="str">
        <f t="shared" si="6"/>
        <v>PENDIENTE</v>
      </c>
      <c r="AI66" s="61"/>
      <c r="AJ66" s="61"/>
      <c r="AK66" s="61"/>
    </row>
    <row r="67" spans="1:37" s="20" customFormat="1" ht="45" x14ac:dyDescent="0.25">
      <c r="A67" s="21">
        <v>58</v>
      </c>
      <c r="B67" s="35">
        <v>43370</v>
      </c>
      <c r="C67" s="21" t="s">
        <v>15</v>
      </c>
      <c r="D67" s="21" t="s">
        <v>256</v>
      </c>
      <c r="E67" s="35">
        <v>43370</v>
      </c>
      <c r="F67" s="36" t="s">
        <v>273</v>
      </c>
      <c r="G67" s="21" t="s">
        <v>544</v>
      </c>
      <c r="H67" s="36" t="s">
        <v>319</v>
      </c>
      <c r="I67" s="43" t="s">
        <v>379</v>
      </c>
      <c r="J67" s="36">
        <v>1</v>
      </c>
      <c r="K67" s="24" t="s">
        <v>48</v>
      </c>
      <c r="L67" s="36" t="s">
        <v>422</v>
      </c>
      <c r="M67" s="36" t="s">
        <v>487</v>
      </c>
      <c r="N67" s="37">
        <v>1</v>
      </c>
      <c r="O67" s="38">
        <v>43374</v>
      </c>
      <c r="P67" s="38">
        <v>43733</v>
      </c>
      <c r="Q67" s="61" t="s">
        <v>230</v>
      </c>
      <c r="R67" s="61" t="s">
        <v>56</v>
      </c>
      <c r="S67" s="61" t="s">
        <v>53</v>
      </c>
      <c r="T67" s="61"/>
      <c r="U67" s="61"/>
      <c r="V67" s="61"/>
      <c r="W67" s="61"/>
      <c r="X67" s="59">
        <v>43465</v>
      </c>
      <c r="Y67" s="62" t="s">
        <v>581</v>
      </c>
      <c r="Z67" s="24">
        <v>0</v>
      </c>
      <c r="AA67" s="26">
        <f t="shared" si="9"/>
        <v>0</v>
      </c>
      <c r="AB67" s="27">
        <f t="shared" si="10"/>
        <v>0</v>
      </c>
      <c r="AC67" s="27" t="str">
        <f t="shared" si="3"/>
        <v>SIN INICIAR</v>
      </c>
      <c r="AD67" s="27" t="b">
        <f t="shared" si="4"/>
        <v>0</v>
      </c>
      <c r="AE67" s="28" t="str">
        <f t="shared" si="5"/>
        <v>SIN INICIAR</v>
      </c>
      <c r="AF67" s="63" t="s">
        <v>633</v>
      </c>
      <c r="AG67" s="24" t="s">
        <v>241</v>
      </c>
      <c r="AH67" s="24" t="str">
        <f t="shared" si="6"/>
        <v>PENDIENTE</v>
      </c>
      <c r="AI67" s="61"/>
      <c r="AJ67" s="61"/>
      <c r="AK67" s="61"/>
    </row>
    <row r="68" spans="1:37" s="20" customFormat="1" ht="78.75" x14ac:dyDescent="0.25">
      <c r="A68" s="21">
        <v>59</v>
      </c>
      <c r="B68" s="35">
        <v>43370</v>
      </c>
      <c r="C68" s="21" t="s">
        <v>15</v>
      </c>
      <c r="D68" s="21" t="s">
        <v>256</v>
      </c>
      <c r="E68" s="35">
        <v>43370</v>
      </c>
      <c r="F68" s="36" t="s">
        <v>273</v>
      </c>
      <c r="G68" s="21" t="s">
        <v>544</v>
      </c>
      <c r="H68" s="36" t="s">
        <v>319</v>
      </c>
      <c r="I68" s="43" t="s">
        <v>382</v>
      </c>
      <c r="J68" s="36">
        <v>3</v>
      </c>
      <c r="K68" s="24" t="s">
        <v>48</v>
      </c>
      <c r="L68" s="36" t="s">
        <v>428</v>
      </c>
      <c r="M68" s="36" t="s">
        <v>488</v>
      </c>
      <c r="N68" s="37">
        <v>1</v>
      </c>
      <c r="O68" s="38">
        <v>43374</v>
      </c>
      <c r="P68" s="38">
        <v>43733</v>
      </c>
      <c r="Q68" s="61" t="s">
        <v>230</v>
      </c>
      <c r="R68" s="61" t="s">
        <v>56</v>
      </c>
      <c r="S68" s="61" t="s">
        <v>53</v>
      </c>
      <c r="T68" s="61"/>
      <c r="U68" s="61"/>
      <c r="V68" s="61"/>
      <c r="W68" s="61"/>
      <c r="X68" s="59">
        <v>43465</v>
      </c>
      <c r="Y68" s="62" t="s">
        <v>581</v>
      </c>
      <c r="Z68" s="24">
        <v>0</v>
      </c>
      <c r="AA68" s="26">
        <f t="shared" si="9"/>
        <v>0</v>
      </c>
      <c r="AB68" s="27">
        <f t="shared" si="10"/>
        <v>0</v>
      </c>
      <c r="AC68" s="27" t="str">
        <f t="shared" si="3"/>
        <v>SIN INICIAR</v>
      </c>
      <c r="AD68" s="27" t="b">
        <f t="shared" si="4"/>
        <v>0</v>
      </c>
      <c r="AE68" s="28" t="str">
        <f t="shared" si="5"/>
        <v>SIN INICIAR</v>
      </c>
      <c r="AF68" s="63" t="s">
        <v>633</v>
      </c>
      <c r="AG68" s="24" t="s">
        <v>241</v>
      </c>
      <c r="AH68" s="24" t="str">
        <f t="shared" si="6"/>
        <v>PENDIENTE</v>
      </c>
      <c r="AI68" s="61"/>
      <c r="AJ68" s="61"/>
      <c r="AK68" s="61"/>
    </row>
    <row r="69" spans="1:37" s="20" customFormat="1" ht="90" x14ac:dyDescent="0.25">
      <c r="A69" s="21">
        <v>60</v>
      </c>
      <c r="B69" s="35">
        <v>43370</v>
      </c>
      <c r="C69" s="21" t="s">
        <v>15</v>
      </c>
      <c r="D69" s="21" t="s">
        <v>256</v>
      </c>
      <c r="E69" s="35">
        <v>43370</v>
      </c>
      <c r="F69" s="36" t="s">
        <v>273</v>
      </c>
      <c r="G69" s="21" t="s">
        <v>544</v>
      </c>
      <c r="H69" s="36" t="s">
        <v>319</v>
      </c>
      <c r="I69" s="43" t="s">
        <v>381</v>
      </c>
      <c r="J69" s="36">
        <v>1</v>
      </c>
      <c r="K69" s="24" t="s">
        <v>48</v>
      </c>
      <c r="L69" s="36" t="s">
        <v>434</v>
      </c>
      <c r="M69" s="36" t="s">
        <v>489</v>
      </c>
      <c r="N69" s="37">
        <v>0.7</v>
      </c>
      <c r="O69" s="38">
        <v>43374</v>
      </c>
      <c r="P69" s="38">
        <v>43733</v>
      </c>
      <c r="Q69" s="61" t="s">
        <v>230</v>
      </c>
      <c r="R69" s="61" t="s">
        <v>56</v>
      </c>
      <c r="S69" s="61" t="s">
        <v>53</v>
      </c>
      <c r="T69" s="61"/>
      <c r="U69" s="61"/>
      <c r="V69" s="61"/>
      <c r="W69" s="61"/>
      <c r="X69" s="59">
        <v>43465</v>
      </c>
      <c r="Y69" s="62" t="s">
        <v>581</v>
      </c>
      <c r="Z69" s="24">
        <v>0</v>
      </c>
      <c r="AA69" s="26">
        <f t="shared" si="9"/>
        <v>0</v>
      </c>
      <c r="AB69" s="27">
        <f t="shared" si="10"/>
        <v>0</v>
      </c>
      <c r="AC69" s="27" t="str">
        <f t="shared" si="3"/>
        <v>SIN INICIAR</v>
      </c>
      <c r="AD69" s="27" t="b">
        <f t="shared" si="4"/>
        <v>0</v>
      </c>
      <c r="AE69" s="28" t="str">
        <f t="shared" si="5"/>
        <v>SIN INICIAR</v>
      </c>
      <c r="AF69" s="63" t="s">
        <v>633</v>
      </c>
      <c r="AG69" s="24" t="s">
        <v>241</v>
      </c>
      <c r="AH69" s="24" t="str">
        <f t="shared" si="6"/>
        <v>PENDIENTE</v>
      </c>
      <c r="AI69" s="61"/>
      <c r="AJ69" s="61"/>
      <c r="AK69" s="61"/>
    </row>
    <row r="70" spans="1:37" s="20" customFormat="1" ht="101.25" x14ac:dyDescent="0.25">
      <c r="A70" s="21">
        <v>61</v>
      </c>
      <c r="B70" s="35">
        <v>43370</v>
      </c>
      <c r="C70" s="21" t="s">
        <v>15</v>
      </c>
      <c r="D70" s="21" t="s">
        <v>256</v>
      </c>
      <c r="E70" s="35">
        <v>43370</v>
      </c>
      <c r="F70" s="36" t="s">
        <v>274</v>
      </c>
      <c r="G70" s="21" t="s">
        <v>545</v>
      </c>
      <c r="H70" s="36" t="s">
        <v>309</v>
      </c>
      <c r="I70" s="43" t="s">
        <v>345</v>
      </c>
      <c r="J70" s="36">
        <v>1</v>
      </c>
      <c r="K70" s="24" t="s">
        <v>48</v>
      </c>
      <c r="L70" s="36" t="s">
        <v>422</v>
      </c>
      <c r="M70" s="36" t="s">
        <v>461</v>
      </c>
      <c r="N70" s="37">
        <v>0.7</v>
      </c>
      <c r="O70" s="38">
        <v>43374</v>
      </c>
      <c r="P70" s="38">
        <v>43733</v>
      </c>
      <c r="Q70" s="61" t="s">
        <v>230</v>
      </c>
      <c r="R70" s="61" t="s">
        <v>56</v>
      </c>
      <c r="S70" s="61" t="s">
        <v>53</v>
      </c>
      <c r="T70" s="61"/>
      <c r="U70" s="61"/>
      <c r="V70" s="61"/>
      <c r="W70" s="61"/>
      <c r="X70" s="59">
        <v>43465</v>
      </c>
      <c r="Y70" s="62" t="s">
        <v>581</v>
      </c>
      <c r="Z70" s="24">
        <v>0</v>
      </c>
      <c r="AA70" s="26">
        <f t="shared" si="9"/>
        <v>0</v>
      </c>
      <c r="AB70" s="27">
        <f t="shared" si="10"/>
        <v>0</v>
      </c>
      <c r="AC70" s="27" t="str">
        <f t="shared" si="3"/>
        <v>SIN INICIAR</v>
      </c>
      <c r="AD70" s="27" t="b">
        <f t="shared" si="4"/>
        <v>0</v>
      </c>
      <c r="AE70" s="28" t="str">
        <f t="shared" si="5"/>
        <v>SIN INICIAR</v>
      </c>
      <c r="AF70" s="63" t="s">
        <v>633</v>
      </c>
      <c r="AG70" s="24" t="s">
        <v>241</v>
      </c>
      <c r="AH70" s="24" t="str">
        <f t="shared" si="6"/>
        <v>PENDIENTE</v>
      </c>
      <c r="AI70" s="61"/>
      <c r="AJ70" s="61"/>
      <c r="AK70" s="61"/>
    </row>
    <row r="71" spans="1:37" s="20" customFormat="1" ht="101.25" x14ac:dyDescent="0.25">
      <c r="A71" s="21">
        <v>62</v>
      </c>
      <c r="B71" s="35">
        <v>43370</v>
      </c>
      <c r="C71" s="21" t="s">
        <v>15</v>
      </c>
      <c r="D71" s="21" t="s">
        <v>256</v>
      </c>
      <c r="E71" s="35">
        <v>43370</v>
      </c>
      <c r="F71" s="36" t="s">
        <v>274</v>
      </c>
      <c r="G71" s="21" t="s">
        <v>545</v>
      </c>
      <c r="H71" s="36" t="s">
        <v>309</v>
      </c>
      <c r="I71" s="43" t="s">
        <v>383</v>
      </c>
      <c r="J71" s="36">
        <v>2</v>
      </c>
      <c r="K71" s="24" t="s">
        <v>48</v>
      </c>
      <c r="L71" s="36" t="s">
        <v>423</v>
      </c>
      <c r="M71" s="36" t="s">
        <v>462</v>
      </c>
      <c r="N71" s="37">
        <v>1</v>
      </c>
      <c r="O71" s="38">
        <v>43374</v>
      </c>
      <c r="P71" s="38">
        <v>43733</v>
      </c>
      <c r="Q71" s="61" t="s">
        <v>230</v>
      </c>
      <c r="R71" s="61" t="s">
        <v>56</v>
      </c>
      <c r="S71" s="61" t="s">
        <v>53</v>
      </c>
      <c r="T71" s="61"/>
      <c r="U71" s="61"/>
      <c r="V71" s="61"/>
      <c r="W71" s="61"/>
      <c r="X71" s="59">
        <v>43465</v>
      </c>
      <c r="Y71" s="62" t="s">
        <v>581</v>
      </c>
      <c r="Z71" s="24">
        <v>0</v>
      </c>
      <c r="AA71" s="26">
        <f t="shared" si="9"/>
        <v>0</v>
      </c>
      <c r="AB71" s="27">
        <f t="shared" si="10"/>
        <v>0</v>
      </c>
      <c r="AC71" s="27" t="str">
        <f t="shared" si="3"/>
        <v>SIN INICIAR</v>
      </c>
      <c r="AD71" s="27" t="b">
        <f t="shared" si="4"/>
        <v>0</v>
      </c>
      <c r="AE71" s="28" t="str">
        <f t="shared" si="5"/>
        <v>SIN INICIAR</v>
      </c>
      <c r="AF71" s="63" t="s">
        <v>633</v>
      </c>
      <c r="AG71" s="24" t="s">
        <v>241</v>
      </c>
      <c r="AH71" s="24" t="str">
        <f t="shared" si="6"/>
        <v>PENDIENTE</v>
      </c>
      <c r="AI71" s="61"/>
      <c r="AJ71" s="61"/>
      <c r="AK71" s="61"/>
    </row>
    <row r="72" spans="1:37" s="20" customFormat="1" ht="112.5" x14ac:dyDescent="0.25">
      <c r="A72" s="21">
        <v>63</v>
      </c>
      <c r="B72" s="35">
        <v>43370</v>
      </c>
      <c r="C72" s="21" t="s">
        <v>15</v>
      </c>
      <c r="D72" s="21" t="s">
        <v>256</v>
      </c>
      <c r="E72" s="35">
        <v>43370</v>
      </c>
      <c r="F72" s="36" t="s">
        <v>274</v>
      </c>
      <c r="G72" s="21" t="s">
        <v>545</v>
      </c>
      <c r="H72" s="36" t="s">
        <v>309</v>
      </c>
      <c r="I72" s="43" t="s">
        <v>349</v>
      </c>
      <c r="J72" s="36">
        <v>1</v>
      </c>
      <c r="K72" s="24" t="s">
        <v>48</v>
      </c>
      <c r="L72" s="36" t="s">
        <v>422</v>
      </c>
      <c r="M72" s="36" t="s">
        <v>465</v>
      </c>
      <c r="N72" s="37">
        <v>1</v>
      </c>
      <c r="O72" s="38">
        <v>43374</v>
      </c>
      <c r="P72" s="38">
        <v>43733</v>
      </c>
      <c r="Q72" s="61" t="s">
        <v>230</v>
      </c>
      <c r="R72" s="61" t="s">
        <v>56</v>
      </c>
      <c r="S72" s="61" t="s">
        <v>53</v>
      </c>
      <c r="T72" s="61"/>
      <c r="U72" s="61"/>
      <c r="V72" s="61"/>
      <c r="W72" s="61"/>
      <c r="X72" s="59">
        <v>43465</v>
      </c>
      <c r="Y72" s="62" t="s">
        <v>581</v>
      </c>
      <c r="Z72" s="24">
        <v>0</v>
      </c>
      <c r="AA72" s="26">
        <f t="shared" si="9"/>
        <v>0</v>
      </c>
      <c r="AB72" s="27">
        <f t="shared" si="10"/>
        <v>0</v>
      </c>
      <c r="AC72" s="27" t="str">
        <f t="shared" si="3"/>
        <v>SIN INICIAR</v>
      </c>
      <c r="AD72" s="27" t="b">
        <f t="shared" si="4"/>
        <v>0</v>
      </c>
      <c r="AE72" s="28" t="str">
        <f t="shared" si="5"/>
        <v>SIN INICIAR</v>
      </c>
      <c r="AF72" s="63" t="s">
        <v>633</v>
      </c>
      <c r="AG72" s="24" t="s">
        <v>241</v>
      </c>
      <c r="AH72" s="24" t="str">
        <f t="shared" si="6"/>
        <v>PENDIENTE</v>
      </c>
      <c r="AI72" s="61"/>
      <c r="AJ72" s="61"/>
      <c r="AK72" s="61"/>
    </row>
    <row r="73" spans="1:37" s="20" customFormat="1" ht="45" x14ac:dyDescent="0.25">
      <c r="A73" s="21">
        <v>64</v>
      </c>
      <c r="B73" s="35">
        <v>43370</v>
      </c>
      <c r="C73" s="21" t="s">
        <v>15</v>
      </c>
      <c r="D73" s="21" t="s">
        <v>256</v>
      </c>
      <c r="E73" s="35">
        <v>43370</v>
      </c>
      <c r="F73" s="36" t="s">
        <v>274</v>
      </c>
      <c r="G73" s="21" t="s">
        <v>545</v>
      </c>
      <c r="H73" s="36" t="s">
        <v>309</v>
      </c>
      <c r="I73" s="43" t="s">
        <v>384</v>
      </c>
      <c r="J73" s="36">
        <v>1</v>
      </c>
      <c r="K73" s="24" t="s">
        <v>48</v>
      </c>
      <c r="L73" s="36" t="s">
        <v>422</v>
      </c>
      <c r="M73" s="36" t="s">
        <v>466</v>
      </c>
      <c r="N73" s="37">
        <v>1</v>
      </c>
      <c r="O73" s="38">
        <v>43374</v>
      </c>
      <c r="P73" s="38">
        <v>43733</v>
      </c>
      <c r="Q73" s="61" t="s">
        <v>230</v>
      </c>
      <c r="R73" s="61" t="s">
        <v>56</v>
      </c>
      <c r="S73" s="61" t="s">
        <v>53</v>
      </c>
      <c r="T73" s="61"/>
      <c r="U73" s="61"/>
      <c r="V73" s="61"/>
      <c r="W73" s="61"/>
      <c r="X73" s="59">
        <v>43465</v>
      </c>
      <c r="Y73" s="62" t="s">
        <v>581</v>
      </c>
      <c r="Z73" s="24">
        <v>0</v>
      </c>
      <c r="AA73" s="26">
        <f t="shared" si="9"/>
        <v>0</v>
      </c>
      <c r="AB73" s="27">
        <f t="shared" si="10"/>
        <v>0</v>
      </c>
      <c r="AC73" s="27" t="str">
        <f t="shared" si="3"/>
        <v>SIN INICIAR</v>
      </c>
      <c r="AD73" s="27" t="b">
        <f t="shared" si="4"/>
        <v>0</v>
      </c>
      <c r="AE73" s="28" t="str">
        <f t="shared" si="5"/>
        <v>SIN INICIAR</v>
      </c>
      <c r="AF73" s="63" t="s">
        <v>633</v>
      </c>
      <c r="AG73" s="24" t="s">
        <v>241</v>
      </c>
      <c r="AH73" s="24" t="str">
        <f t="shared" si="6"/>
        <v>PENDIENTE</v>
      </c>
      <c r="AI73" s="61"/>
      <c r="AJ73" s="61"/>
      <c r="AK73" s="61"/>
    </row>
    <row r="74" spans="1:37" s="20" customFormat="1" ht="90" x14ac:dyDescent="0.25">
      <c r="A74" s="21">
        <v>65</v>
      </c>
      <c r="B74" s="35">
        <v>43370</v>
      </c>
      <c r="C74" s="21" t="s">
        <v>15</v>
      </c>
      <c r="D74" s="21" t="s">
        <v>256</v>
      </c>
      <c r="E74" s="35">
        <v>43370</v>
      </c>
      <c r="F74" s="36" t="s">
        <v>274</v>
      </c>
      <c r="G74" s="21" t="s">
        <v>545</v>
      </c>
      <c r="H74" s="36" t="s">
        <v>309</v>
      </c>
      <c r="I74" s="43" t="s">
        <v>385</v>
      </c>
      <c r="J74" s="36">
        <v>1</v>
      </c>
      <c r="K74" s="24" t="s">
        <v>48</v>
      </c>
      <c r="L74" s="36" t="s">
        <v>435</v>
      </c>
      <c r="M74" s="36" t="s">
        <v>490</v>
      </c>
      <c r="N74" s="37">
        <v>1</v>
      </c>
      <c r="O74" s="38">
        <v>43374</v>
      </c>
      <c r="P74" s="38">
        <v>43733</v>
      </c>
      <c r="Q74" s="61" t="s">
        <v>230</v>
      </c>
      <c r="R74" s="61" t="s">
        <v>56</v>
      </c>
      <c r="S74" s="61" t="s">
        <v>53</v>
      </c>
      <c r="T74" s="61"/>
      <c r="U74" s="61"/>
      <c r="V74" s="61"/>
      <c r="W74" s="61"/>
      <c r="X74" s="59">
        <v>43465</v>
      </c>
      <c r="Y74" s="62" t="s">
        <v>581</v>
      </c>
      <c r="Z74" s="24">
        <v>0</v>
      </c>
      <c r="AA74" s="26">
        <f t="shared" si="9"/>
        <v>0</v>
      </c>
      <c r="AB74" s="27">
        <f t="shared" si="10"/>
        <v>0</v>
      </c>
      <c r="AC74" s="27" t="str">
        <f t="shared" si="3"/>
        <v>SIN INICIAR</v>
      </c>
      <c r="AD74" s="27" t="b">
        <f t="shared" si="4"/>
        <v>0</v>
      </c>
      <c r="AE74" s="28" t="str">
        <f t="shared" si="5"/>
        <v>SIN INICIAR</v>
      </c>
      <c r="AF74" s="63" t="s">
        <v>633</v>
      </c>
      <c r="AG74" s="24" t="s">
        <v>241</v>
      </c>
      <c r="AH74" s="24" t="str">
        <f t="shared" ref="AH74:AH105" si="11">IF(G74="","",IF(OR(AB74=100%,AB74=100%),"CUMPLIDA","PENDIENTE"))</f>
        <v>PENDIENTE</v>
      </c>
      <c r="AI74" s="61"/>
      <c r="AJ74" s="61"/>
      <c r="AK74" s="61"/>
    </row>
    <row r="75" spans="1:37" s="20" customFormat="1" ht="78.75" x14ac:dyDescent="0.25">
      <c r="A75" s="21">
        <v>66</v>
      </c>
      <c r="B75" s="35">
        <v>43370</v>
      </c>
      <c r="C75" s="21" t="s">
        <v>15</v>
      </c>
      <c r="D75" s="21" t="s">
        <v>256</v>
      </c>
      <c r="E75" s="35">
        <v>43370</v>
      </c>
      <c r="F75" s="36" t="s">
        <v>275</v>
      </c>
      <c r="G75" s="21" t="s">
        <v>531</v>
      </c>
      <c r="H75" s="36" t="s">
        <v>308</v>
      </c>
      <c r="I75" s="43" t="s">
        <v>366</v>
      </c>
      <c r="J75" s="36">
        <v>1</v>
      </c>
      <c r="K75" s="24" t="s">
        <v>48</v>
      </c>
      <c r="L75" s="36" t="s">
        <v>422</v>
      </c>
      <c r="M75" s="36" t="s">
        <v>477</v>
      </c>
      <c r="N75" s="37">
        <v>1</v>
      </c>
      <c r="O75" s="38">
        <v>43374</v>
      </c>
      <c r="P75" s="38">
        <v>43733</v>
      </c>
      <c r="Q75" s="61" t="s">
        <v>230</v>
      </c>
      <c r="R75" s="61" t="s">
        <v>56</v>
      </c>
      <c r="S75" s="61" t="s">
        <v>53</v>
      </c>
      <c r="T75" s="61"/>
      <c r="U75" s="61"/>
      <c r="V75" s="61"/>
      <c r="W75" s="61"/>
      <c r="X75" s="59">
        <v>43465</v>
      </c>
      <c r="Y75" s="62" t="s">
        <v>581</v>
      </c>
      <c r="Z75" s="24">
        <v>0</v>
      </c>
      <c r="AA75" s="26">
        <f t="shared" si="9"/>
        <v>0</v>
      </c>
      <c r="AB75" s="27">
        <f t="shared" si="10"/>
        <v>0</v>
      </c>
      <c r="AC75" s="27" t="str">
        <f t="shared" ref="AC75:AC129" si="12">IF(Z75="","",IF(X75&lt;=P75,IF(AB75=0%,"SIN INICIAR",IF(AB75=100%,"TERMINADA",IF(AB75&gt;0%,"EN PROCESO",IF(AB75&lt;0%,"INCUMPLIDA"))))))</f>
        <v>SIN INICIAR</v>
      </c>
      <c r="AD75" s="27" t="b">
        <f t="shared" ref="AD75:AD129" si="13">IF(Z75="","",IF(X75&gt;=P75,IF(AB75&lt;100%,"INCUMPLIDA",IF(AB75=100%,"TERMINADA EXTEMPORANEA"))))</f>
        <v>0</v>
      </c>
      <c r="AE75" s="28" t="str">
        <f>IF(Z75="","",IF(X75&lt;=P75,AC75,IF(X75&gt;=P75,AD75)))</f>
        <v>SIN INICIAR</v>
      </c>
      <c r="AF75" s="63" t="s">
        <v>633</v>
      </c>
      <c r="AG75" s="24" t="s">
        <v>241</v>
      </c>
      <c r="AH75" s="24" t="str">
        <f t="shared" si="11"/>
        <v>PENDIENTE</v>
      </c>
      <c r="AI75" s="61"/>
      <c r="AJ75" s="61"/>
      <c r="AK75" s="61"/>
    </row>
    <row r="76" spans="1:37" s="20" customFormat="1" ht="78.75" x14ac:dyDescent="0.25">
      <c r="A76" s="21">
        <v>67</v>
      </c>
      <c r="B76" s="35">
        <v>43370</v>
      </c>
      <c r="C76" s="21" t="s">
        <v>15</v>
      </c>
      <c r="D76" s="21" t="s">
        <v>256</v>
      </c>
      <c r="E76" s="35">
        <v>43370</v>
      </c>
      <c r="F76" s="36" t="s">
        <v>275</v>
      </c>
      <c r="G76" s="21" t="s">
        <v>531</v>
      </c>
      <c r="H76" s="36" t="s">
        <v>308</v>
      </c>
      <c r="I76" s="43" t="s">
        <v>367</v>
      </c>
      <c r="J76" s="36">
        <v>1</v>
      </c>
      <c r="K76" s="24" t="s">
        <v>48</v>
      </c>
      <c r="L76" s="36" t="s">
        <v>422</v>
      </c>
      <c r="M76" s="36" t="s">
        <v>478</v>
      </c>
      <c r="N76" s="37">
        <v>0.9</v>
      </c>
      <c r="O76" s="38">
        <v>43374</v>
      </c>
      <c r="P76" s="38">
        <v>43733</v>
      </c>
      <c r="Q76" s="61" t="s">
        <v>230</v>
      </c>
      <c r="R76" s="61" t="s">
        <v>56</v>
      </c>
      <c r="S76" s="61" t="s">
        <v>53</v>
      </c>
      <c r="T76" s="61"/>
      <c r="U76" s="61"/>
      <c r="V76" s="61"/>
      <c r="W76" s="61"/>
      <c r="X76" s="59">
        <v>43465</v>
      </c>
      <c r="Y76" s="62" t="s">
        <v>581</v>
      </c>
      <c r="Z76" s="24">
        <v>0</v>
      </c>
      <c r="AA76" s="26">
        <f t="shared" si="9"/>
        <v>0</v>
      </c>
      <c r="AB76" s="27">
        <f t="shared" si="10"/>
        <v>0</v>
      </c>
      <c r="AC76" s="27" t="str">
        <f t="shared" si="12"/>
        <v>SIN INICIAR</v>
      </c>
      <c r="AD76" s="27" t="b">
        <f t="shared" si="13"/>
        <v>0</v>
      </c>
      <c r="AE76" s="28" t="str">
        <f>IF(Z76="","",IF(X76&lt;=P76,AC76,IF(X76&gt;=P76,AD76)))</f>
        <v>SIN INICIAR</v>
      </c>
      <c r="AF76" s="63" t="s">
        <v>633</v>
      </c>
      <c r="AG76" s="24" t="s">
        <v>241</v>
      </c>
      <c r="AH76" s="24" t="str">
        <f t="shared" si="11"/>
        <v>PENDIENTE</v>
      </c>
      <c r="AI76" s="61"/>
      <c r="AJ76" s="61"/>
      <c r="AK76" s="61"/>
    </row>
    <row r="77" spans="1:37" s="20" customFormat="1" ht="112.5" x14ac:dyDescent="0.25">
      <c r="A77" s="21">
        <v>68</v>
      </c>
      <c r="B77" s="35">
        <v>43370</v>
      </c>
      <c r="C77" s="21" t="s">
        <v>15</v>
      </c>
      <c r="D77" s="21" t="s">
        <v>256</v>
      </c>
      <c r="E77" s="35">
        <v>43370</v>
      </c>
      <c r="F77" s="36" t="s">
        <v>275</v>
      </c>
      <c r="G77" s="21" t="s">
        <v>531</v>
      </c>
      <c r="H77" s="36" t="s">
        <v>308</v>
      </c>
      <c r="I77" s="43" t="s">
        <v>368</v>
      </c>
      <c r="J77" s="36">
        <v>7</v>
      </c>
      <c r="K77" s="24" t="s">
        <v>48</v>
      </c>
      <c r="L77" s="36" t="s">
        <v>434</v>
      </c>
      <c r="M77" s="36" t="s">
        <v>479</v>
      </c>
      <c r="N77" s="37">
        <v>1</v>
      </c>
      <c r="O77" s="38">
        <v>43374</v>
      </c>
      <c r="P77" s="38">
        <v>43733</v>
      </c>
      <c r="Q77" s="61" t="s">
        <v>230</v>
      </c>
      <c r="R77" s="61" t="s">
        <v>56</v>
      </c>
      <c r="S77" s="61" t="s">
        <v>53</v>
      </c>
      <c r="T77" s="61"/>
      <c r="U77" s="61"/>
      <c r="V77" s="61"/>
      <c r="W77" s="61"/>
      <c r="X77" s="59">
        <v>43465</v>
      </c>
      <c r="Y77" s="62" t="s">
        <v>581</v>
      </c>
      <c r="Z77" s="24">
        <v>2</v>
      </c>
      <c r="AA77" s="26">
        <f t="shared" si="9"/>
        <v>0.2857142857142857</v>
      </c>
      <c r="AB77" s="27">
        <f t="shared" si="10"/>
        <v>0.2857142857142857</v>
      </c>
      <c r="AC77" s="27" t="str">
        <f t="shared" si="12"/>
        <v>EN PROCESO</v>
      </c>
      <c r="AD77" s="27" t="b">
        <f t="shared" si="13"/>
        <v>0</v>
      </c>
      <c r="AE77" s="28" t="str">
        <f>IF(Z77="","",IF(X77&lt;=P77,AC77,IF(X77&gt;=P77,AD77)))</f>
        <v>EN PROCESO</v>
      </c>
      <c r="AF77" s="32" t="s">
        <v>647</v>
      </c>
      <c r="AG77" s="24" t="s">
        <v>241</v>
      </c>
      <c r="AH77" s="24" t="str">
        <f t="shared" si="11"/>
        <v>PENDIENTE</v>
      </c>
      <c r="AI77" s="61"/>
      <c r="AJ77" s="21"/>
      <c r="AK77" s="61"/>
    </row>
    <row r="78" spans="1:37" s="20" customFormat="1" ht="191.25" x14ac:dyDescent="0.25">
      <c r="A78" s="21">
        <v>69</v>
      </c>
      <c r="B78" s="35">
        <v>43370</v>
      </c>
      <c r="C78" s="21" t="s">
        <v>15</v>
      </c>
      <c r="D78" s="21" t="s">
        <v>256</v>
      </c>
      <c r="E78" s="35">
        <v>43370</v>
      </c>
      <c r="F78" s="36" t="s">
        <v>276</v>
      </c>
      <c r="G78" s="21" t="s">
        <v>546</v>
      </c>
      <c r="H78" s="36" t="s">
        <v>320</v>
      </c>
      <c r="I78" s="43" t="s">
        <v>386</v>
      </c>
      <c r="J78" s="36">
        <v>1</v>
      </c>
      <c r="K78" s="24" t="s">
        <v>48</v>
      </c>
      <c r="L78" s="36" t="s">
        <v>436</v>
      </c>
      <c r="M78" s="36" t="s">
        <v>491</v>
      </c>
      <c r="N78" s="37">
        <v>1</v>
      </c>
      <c r="O78" s="38">
        <v>43374</v>
      </c>
      <c r="P78" s="38">
        <v>43733</v>
      </c>
      <c r="Q78" s="21" t="s">
        <v>513</v>
      </c>
      <c r="R78" s="21" t="s">
        <v>525</v>
      </c>
      <c r="S78" s="21" t="s">
        <v>525</v>
      </c>
      <c r="T78" s="61"/>
      <c r="U78" s="61"/>
      <c r="V78" s="61"/>
      <c r="W78" s="61"/>
      <c r="X78" s="59">
        <v>43465</v>
      </c>
      <c r="Y78" s="62" t="s">
        <v>590</v>
      </c>
      <c r="Z78" s="24">
        <v>1</v>
      </c>
      <c r="AA78" s="26">
        <f t="shared" ref="AA78:AA129" si="14">IF(Z78="","",IF(OR($J78=0,$J78="",X78=""),"",Z78/$J78))</f>
        <v>1</v>
      </c>
      <c r="AB78" s="27">
        <f t="shared" ref="AB78:AB129" si="15">IF(OR($N78="",AA78=""),"",IF(OR($N78=0,AA78=0),0,IF((AA78*100%)/$N78&gt;100%,100%,(AA78*100%)/$N78)))</f>
        <v>1</v>
      </c>
      <c r="AC78" s="27" t="str">
        <f t="shared" si="12"/>
        <v>TERMINADA</v>
      </c>
      <c r="AD78" s="27" t="b">
        <f t="shared" si="13"/>
        <v>0</v>
      </c>
      <c r="AE78" s="28" t="str">
        <f t="shared" ref="AE78:AE129" si="16">IF(Z78="","",IF(X78&lt;=P78,AC78,IF(X78&gt;=P78,AD78)))</f>
        <v>TERMINADA</v>
      </c>
      <c r="AF78" s="31" t="s">
        <v>648</v>
      </c>
      <c r="AG78" s="24" t="s">
        <v>241</v>
      </c>
      <c r="AH78" s="24" t="str">
        <f t="shared" si="11"/>
        <v>CUMPLIDA</v>
      </c>
      <c r="AI78" s="21" t="s">
        <v>593</v>
      </c>
      <c r="AJ78" s="21" t="s">
        <v>157</v>
      </c>
      <c r="AK78" s="61" t="s">
        <v>671</v>
      </c>
    </row>
    <row r="79" spans="1:37" s="20" customFormat="1" ht="146.25" x14ac:dyDescent="0.25">
      <c r="A79" s="21">
        <v>70</v>
      </c>
      <c r="B79" s="35">
        <v>43370</v>
      </c>
      <c r="C79" s="21" t="s">
        <v>15</v>
      </c>
      <c r="D79" s="21" t="s">
        <v>256</v>
      </c>
      <c r="E79" s="35">
        <v>43370</v>
      </c>
      <c r="F79" s="36" t="s">
        <v>276</v>
      </c>
      <c r="G79" s="21" t="s">
        <v>546</v>
      </c>
      <c r="H79" s="36" t="s">
        <v>321</v>
      </c>
      <c r="I79" s="43" t="s">
        <v>387</v>
      </c>
      <c r="J79" s="36">
        <v>1</v>
      </c>
      <c r="K79" s="24" t="s">
        <v>48</v>
      </c>
      <c r="L79" s="36" t="s">
        <v>422</v>
      </c>
      <c r="M79" s="36" t="s">
        <v>492</v>
      </c>
      <c r="N79" s="37">
        <v>1</v>
      </c>
      <c r="O79" s="38">
        <v>43374</v>
      </c>
      <c r="P79" s="38">
        <v>43733</v>
      </c>
      <c r="Q79" s="21" t="s">
        <v>514</v>
      </c>
      <c r="R79" s="61" t="s">
        <v>56</v>
      </c>
      <c r="S79" s="21" t="s">
        <v>516</v>
      </c>
      <c r="T79" s="61"/>
      <c r="U79" s="61"/>
      <c r="V79" s="61"/>
      <c r="W79" s="61"/>
      <c r="X79" s="59">
        <v>43465</v>
      </c>
      <c r="Y79" s="62" t="s">
        <v>581</v>
      </c>
      <c r="Z79" s="24">
        <v>0</v>
      </c>
      <c r="AA79" s="26">
        <f t="shared" si="14"/>
        <v>0</v>
      </c>
      <c r="AB79" s="27">
        <f t="shared" si="15"/>
        <v>0</v>
      </c>
      <c r="AC79" s="27" t="str">
        <f t="shared" si="12"/>
        <v>SIN INICIAR</v>
      </c>
      <c r="AD79" s="27" t="b">
        <f t="shared" si="13"/>
        <v>0</v>
      </c>
      <c r="AE79" s="28" t="str">
        <f t="shared" si="16"/>
        <v>SIN INICIAR</v>
      </c>
      <c r="AF79" s="63" t="s">
        <v>633</v>
      </c>
      <c r="AG79" s="24" t="s">
        <v>241</v>
      </c>
      <c r="AH79" s="24" t="str">
        <f t="shared" si="11"/>
        <v>PENDIENTE</v>
      </c>
      <c r="AI79" s="61"/>
      <c r="AJ79" s="61"/>
      <c r="AK79" s="61"/>
    </row>
    <row r="80" spans="1:37" s="20" customFormat="1" ht="67.5" x14ac:dyDescent="0.25">
      <c r="A80" s="21">
        <v>71</v>
      </c>
      <c r="B80" s="35">
        <v>43370</v>
      </c>
      <c r="C80" s="21" t="s">
        <v>15</v>
      </c>
      <c r="D80" s="21" t="s">
        <v>256</v>
      </c>
      <c r="E80" s="35">
        <v>43370</v>
      </c>
      <c r="F80" s="36" t="s">
        <v>276</v>
      </c>
      <c r="G80" s="21" t="s">
        <v>546</v>
      </c>
      <c r="H80" s="36" t="s">
        <v>321</v>
      </c>
      <c r="I80" s="43" t="s">
        <v>388</v>
      </c>
      <c r="J80" s="36">
        <v>1</v>
      </c>
      <c r="K80" s="24" t="s">
        <v>48</v>
      </c>
      <c r="L80" s="36" t="s">
        <v>423</v>
      </c>
      <c r="M80" s="36" t="s">
        <v>482</v>
      </c>
      <c r="N80" s="37">
        <v>1</v>
      </c>
      <c r="O80" s="38">
        <v>43374</v>
      </c>
      <c r="P80" s="38">
        <v>43733</v>
      </c>
      <c r="Q80" s="21" t="s">
        <v>514</v>
      </c>
      <c r="R80" s="61" t="s">
        <v>56</v>
      </c>
      <c r="S80" s="21" t="s">
        <v>516</v>
      </c>
      <c r="T80" s="61"/>
      <c r="U80" s="61"/>
      <c r="V80" s="61"/>
      <c r="W80" s="61"/>
      <c r="X80" s="59">
        <v>43465</v>
      </c>
      <c r="Y80" s="62" t="s">
        <v>581</v>
      </c>
      <c r="Z80" s="24">
        <v>0</v>
      </c>
      <c r="AA80" s="26">
        <f t="shared" si="14"/>
        <v>0</v>
      </c>
      <c r="AB80" s="27">
        <f t="shared" si="15"/>
        <v>0</v>
      </c>
      <c r="AC80" s="27" t="str">
        <f t="shared" si="12"/>
        <v>SIN INICIAR</v>
      </c>
      <c r="AD80" s="27" t="b">
        <f t="shared" si="13"/>
        <v>0</v>
      </c>
      <c r="AE80" s="28" t="str">
        <f t="shared" si="16"/>
        <v>SIN INICIAR</v>
      </c>
      <c r="AF80" s="63" t="s">
        <v>633</v>
      </c>
      <c r="AG80" s="24" t="s">
        <v>241</v>
      </c>
      <c r="AH80" s="24" t="str">
        <f t="shared" si="11"/>
        <v>PENDIENTE</v>
      </c>
      <c r="AI80" s="61"/>
      <c r="AJ80" s="61"/>
      <c r="AK80" s="61"/>
    </row>
    <row r="81" spans="1:37" s="20" customFormat="1" ht="90" x14ac:dyDescent="0.25">
      <c r="A81" s="21">
        <v>72</v>
      </c>
      <c r="B81" s="35">
        <v>43370</v>
      </c>
      <c r="C81" s="21" t="s">
        <v>15</v>
      </c>
      <c r="D81" s="21" t="s">
        <v>256</v>
      </c>
      <c r="E81" s="35">
        <v>43370</v>
      </c>
      <c r="F81" s="36" t="s">
        <v>276</v>
      </c>
      <c r="G81" s="21" t="s">
        <v>546</v>
      </c>
      <c r="H81" s="36" t="s">
        <v>321</v>
      </c>
      <c r="I81" s="43" t="s">
        <v>389</v>
      </c>
      <c r="J81" s="36">
        <v>1</v>
      </c>
      <c r="K81" s="24" t="s">
        <v>48</v>
      </c>
      <c r="L81" s="36" t="s">
        <v>422</v>
      </c>
      <c r="M81" s="36" t="s">
        <v>493</v>
      </c>
      <c r="N81" s="37">
        <v>0.9</v>
      </c>
      <c r="O81" s="38">
        <v>43374</v>
      </c>
      <c r="P81" s="38">
        <v>43733</v>
      </c>
      <c r="Q81" s="21" t="s">
        <v>515</v>
      </c>
      <c r="R81" s="21" t="s">
        <v>526</v>
      </c>
      <c r="S81" s="21" t="s">
        <v>526</v>
      </c>
      <c r="T81" s="61"/>
      <c r="U81" s="61"/>
      <c r="V81" s="61"/>
      <c r="W81" s="61"/>
      <c r="X81" s="59">
        <v>43465</v>
      </c>
      <c r="Y81" s="62" t="s">
        <v>624</v>
      </c>
      <c r="Z81" s="24">
        <v>1</v>
      </c>
      <c r="AA81" s="26">
        <f t="shared" si="14"/>
        <v>1</v>
      </c>
      <c r="AB81" s="27">
        <f t="shared" si="15"/>
        <v>1</v>
      </c>
      <c r="AC81" s="27" t="str">
        <f t="shared" si="12"/>
        <v>TERMINADA</v>
      </c>
      <c r="AD81" s="27" t="b">
        <f t="shared" si="13"/>
        <v>0</v>
      </c>
      <c r="AE81" s="28" t="str">
        <f t="shared" si="16"/>
        <v>TERMINADA</v>
      </c>
      <c r="AF81" s="32" t="s">
        <v>649</v>
      </c>
      <c r="AG81" s="24" t="s">
        <v>241</v>
      </c>
      <c r="AH81" s="24" t="str">
        <f t="shared" si="11"/>
        <v>CUMPLIDA</v>
      </c>
      <c r="AI81" s="21" t="s">
        <v>626</v>
      </c>
      <c r="AJ81" s="21" t="s">
        <v>157</v>
      </c>
      <c r="AK81" s="61" t="s">
        <v>671</v>
      </c>
    </row>
    <row r="82" spans="1:37" s="20" customFormat="1" ht="101.25" x14ac:dyDescent="0.25">
      <c r="A82" s="21">
        <v>73</v>
      </c>
      <c r="B82" s="35">
        <v>43370</v>
      </c>
      <c r="C82" s="21" t="s">
        <v>15</v>
      </c>
      <c r="D82" s="21" t="s">
        <v>256</v>
      </c>
      <c r="E82" s="35">
        <v>43370</v>
      </c>
      <c r="F82" s="36" t="s">
        <v>277</v>
      </c>
      <c r="G82" s="21" t="s">
        <v>547</v>
      </c>
      <c r="H82" s="36" t="s">
        <v>316</v>
      </c>
      <c r="I82" s="43" t="s">
        <v>376</v>
      </c>
      <c r="J82" s="36">
        <v>2</v>
      </c>
      <c r="K82" s="24" t="s">
        <v>48</v>
      </c>
      <c r="L82" s="36" t="s">
        <v>423</v>
      </c>
      <c r="M82" s="36" t="s">
        <v>462</v>
      </c>
      <c r="N82" s="37">
        <v>1</v>
      </c>
      <c r="O82" s="38">
        <v>43374</v>
      </c>
      <c r="P82" s="38">
        <v>43733</v>
      </c>
      <c r="Q82" s="61" t="s">
        <v>118</v>
      </c>
      <c r="R82" s="61" t="s">
        <v>56</v>
      </c>
      <c r="S82" s="61" t="s">
        <v>53</v>
      </c>
      <c r="T82" s="61"/>
      <c r="U82" s="61"/>
      <c r="V82" s="61"/>
      <c r="W82" s="61"/>
      <c r="X82" s="59">
        <v>43465</v>
      </c>
      <c r="Y82" s="62" t="s">
        <v>581</v>
      </c>
      <c r="Z82" s="24">
        <v>0</v>
      </c>
      <c r="AA82" s="26">
        <f t="shared" si="14"/>
        <v>0</v>
      </c>
      <c r="AB82" s="27">
        <f t="shared" si="15"/>
        <v>0</v>
      </c>
      <c r="AC82" s="27" t="str">
        <f t="shared" si="12"/>
        <v>SIN INICIAR</v>
      </c>
      <c r="AD82" s="27" t="b">
        <f t="shared" si="13"/>
        <v>0</v>
      </c>
      <c r="AE82" s="28" t="str">
        <f t="shared" si="16"/>
        <v>SIN INICIAR</v>
      </c>
      <c r="AF82" s="63" t="s">
        <v>633</v>
      </c>
      <c r="AG82" s="24" t="s">
        <v>241</v>
      </c>
      <c r="AH82" s="24" t="str">
        <f t="shared" si="11"/>
        <v>PENDIENTE</v>
      </c>
      <c r="AI82" s="61"/>
      <c r="AJ82" s="61"/>
      <c r="AK82" s="61"/>
    </row>
    <row r="83" spans="1:37" s="20" customFormat="1" ht="146.25" x14ac:dyDescent="0.25">
      <c r="A83" s="21">
        <v>74</v>
      </c>
      <c r="B83" s="35">
        <v>43370</v>
      </c>
      <c r="C83" s="21" t="s">
        <v>15</v>
      </c>
      <c r="D83" s="21" t="s">
        <v>256</v>
      </c>
      <c r="E83" s="35">
        <v>43370</v>
      </c>
      <c r="F83" s="36" t="s">
        <v>277</v>
      </c>
      <c r="G83" s="21" t="s">
        <v>547</v>
      </c>
      <c r="H83" s="36" t="s">
        <v>322</v>
      </c>
      <c r="I83" s="43" t="s">
        <v>390</v>
      </c>
      <c r="J83" s="36">
        <v>1</v>
      </c>
      <c r="K83" s="24" t="s">
        <v>48</v>
      </c>
      <c r="L83" s="36" t="s">
        <v>437</v>
      </c>
      <c r="M83" s="36" t="s">
        <v>494</v>
      </c>
      <c r="N83" s="37">
        <v>1</v>
      </c>
      <c r="O83" s="38">
        <v>43374</v>
      </c>
      <c r="P83" s="38">
        <v>43733</v>
      </c>
      <c r="Q83" s="61" t="s">
        <v>512</v>
      </c>
      <c r="R83" s="21" t="s">
        <v>524</v>
      </c>
      <c r="S83" s="21" t="s">
        <v>524</v>
      </c>
      <c r="T83" s="61"/>
      <c r="U83" s="61"/>
      <c r="V83" s="61"/>
      <c r="W83" s="61"/>
      <c r="X83" s="59">
        <v>43465</v>
      </c>
      <c r="Y83" s="64" t="s">
        <v>581</v>
      </c>
      <c r="Z83" s="24">
        <v>0</v>
      </c>
      <c r="AA83" s="26">
        <f t="shared" si="14"/>
        <v>0</v>
      </c>
      <c r="AB83" s="27">
        <f t="shared" si="15"/>
        <v>0</v>
      </c>
      <c r="AC83" s="27" t="str">
        <f t="shared" si="12"/>
        <v>SIN INICIAR</v>
      </c>
      <c r="AD83" s="27" t="b">
        <f t="shared" si="13"/>
        <v>0</v>
      </c>
      <c r="AE83" s="28" t="str">
        <f t="shared" si="16"/>
        <v>SIN INICIAR</v>
      </c>
      <c r="AF83" s="32" t="s">
        <v>634</v>
      </c>
      <c r="AG83" s="24" t="s">
        <v>241</v>
      </c>
      <c r="AH83" s="24" t="str">
        <f t="shared" si="11"/>
        <v>PENDIENTE</v>
      </c>
      <c r="AI83" s="61"/>
      <c r="AJ83" s="61"/>
      <c r="AK83" s="61"/>
    </row>
    <row r="84" spans="1:37" s="20" customFormat="1" ht="101.25" x14ac:dyDescent="0.25">
      <c r="A84" s="21">
        <v>75</v>
      </c>
      <c r="B84" s="35">
        <v>43370</v>
      </c>
      <c r="C84" s="21" t="s">
        <v>15</v>
      </c>
      <c r="D84" s="21" t="s">
        <v>256</v>
      </c>
      <c r="E84" s="35">
        <v>43370</v>
      </c>
      <c r="F84" s="36" t="s">
        <v>277</v>
      </c>
      <c r="G84" s="21" t="s">
        <v>547</v>
      </c>
      <c r="H84" s="36" t="s">
        <v>322</v>
      </c>
      <c r="I84" s="43" t="s">
        <v>391</v>
      </c>
      <c r="J84" s="36">
        <v>1</v>
      </c>
      <c r="K84" s="24" t="s">
        <v>48</v>
      </c>
      <c r="L84" s="36" t="s">
        <v>438</v>
      </c>
      <c r="M84" s="36" t="s">
        <v>485</v>
      </c>
      <c r="N84" s="37">
        <v>1</v>
      </c>
      <c r="O84" s="38">
        <v>43374</v>
      </c>
      <c r="P84" s="38">
        <v>43733</v>
      </c>
      <c r="Q84" s="61" t="s">
        <v>512</v>
      </c>
      <c r="R84" s="21" t="s">
        <v>524</v>
      </c>
      <c r="S84" s="21" t="s">
        <v>524</v>
      </c>
      <c r="T84" s="61"/>
      <c r="U84" s="61"/>
      <c r="V84" s="61"/>
      <c r="W84" s="61"/>
      <c r="X84" s="59">
        <v>43465</v>
      </c>
      <c r="Y84" s="64" t="s">
        <v>581</v>
      </c>
      <c r="Z84" s="24">
        <v>0</v>
      </c>
      <c r="AA84" s="26">
        <f t="shared" si="14"/>
        <v>0</v>
      </c>
      <c r="AB84" s="27">
        <f t="shared" si="15"/>
        <v>0</v>
      </c>
      <c r="AC84" s="27" t="str">
        <f t="shared" si="12"/>
        <v>SIN INICIAR</v>
      </c>
      <c r="AD84" s="27" t="b">
        <f t="shared" si="13"/>
        <v>0</v>
      </c>
      <c r="AE84" s="28" t="str">
        <f t="shared" si="16"/>
        <v>SIN INICIAR</v>
      </c>
      <c r="AF84" s="32" t="s">
        <v>650</v>
      </c>
      <c r="AG84" s="24" t="s">
        <v>241</v>
      </c>
      <c r="AH84" s="24" t="str">
        <f t="shared" si="11"/>
        <v>PENDIENTE</v>
      </c>
      <c r="AI84" s="61"/>
      <c r="AJ84" s="21"/>
      <c r="AK84" s="61"/>
    </row>
    <row r="85" spans="1:37" s="20" customFormat="1" ht="146.25" x14ac:dyDescent="0.25">
      <c r="A85" s="21">
        <v>76</v>
      </c>
      <c r="B85" s="35">
        <v>43370</v>
      </c>
      <c r="C85" s="21" t="s">
        <v>15</v>
      </c>
      <c r="D85" s="21" t="s">
        <v>256</v>
      </c>
      <c r="E85" s="35">
        <v>43370</v>
      </c>
      <c r="F85" s="36" t="s">
        <v>278</v>
      </c>
      <c r="G85" s="21" t="s">
        <v>548</v>
      </c>
      <c r="H85" s="36" t="s">
        <v>323</v>
      </c>
      <c r="I85" s="43" t="s">
        <v>392</v>
      </c>
      <c r="J85" s="36">
        <v>1</v>
      </c>
      <c r="K85" s="24" t="s">
        <v>48</v>
      </c>
      <c r="L85" s="36" t="s">
        <v>422</v>
      </c>
      <c r="M85" s="36" t="s">
        <v>495</v>
      </c>
      <c r="N85" s="37">
        <v>1</v>
      </c>
      <c r="O85" s="38">
        <v>43374</v>
      </c>
      <c r="P85" s="38">
        <v>43733</v>
      </c>
      <c r="Q85" s="61" t="s">
        <v>118</v>
      </c>
      <c r="R85" s="61" t="s">
        <v>56</v>
      </c>
      <c r="S85" s="61" t="s">
        <v>53</v>
      </c>
      <c r="T85" s="61"/>
      <c r="U85" s="61"/>
      <c r="V85" s="61"/>
      <c r="W85" s="61"/>
      <c r="X85" s="59">
        <v>43465</v>
      </c>
      <c r="Y85" s="62" t="s">
        <v>581</v>
      </c>
      <c r="Z85" s="24">
        <v>0</v>
      </c>
      <c r="AA85" s="26">
        <f t="shared" si="14"/>
        <v>0</v>
      </c>
      <c r="AB85" s="27">
        <f t="shared" si="15"/>
        <v>0</v>
      </c>
      <c r="AC85" s="27" t="str">
        <f t="shared" si="12"/>
        <v>SIN INICIAR</v>
      </c>
      <c r="AD85" s="27" t="b">
        <f t="shared" si="13"/>
        <v>0</v>
      </c>
      <c r="AE85" s="28" t="str">
        <f t="shared" si="16"/>
        <v>SIN INICIAR</v>
      </c>
      <c r="AF85" s="63" t="s">
        <v>633</v>
      </c>
      <c r="AG85" s="24" t="s">
        <v>241</v>
      </c>
      <c r="AH85" s="24" t="str">
        <f t="shared" si="11"/>
        <v>PENDIENTE</v>
      </c>
      <c r="AI85" s="61"/>
      <c r="AJ85" s="61"/>
      <c r="AK85" s="61"/>
    </row>
    <row r="86" spans="1:37" s="20" customFormat="1" ht="90" x14ac:dyDescent="0.25">
      <c r="A86" s="21">
        <v>77</v>
      </c>
      <c r="B86" s="35">
        <v>43370</v>
      </c>
      <c r="C86" s="21" t="s">
        <v>15</v>
      </c>
      <c r="D86" s="21" t="s">
        <v>256</v>
      </c>
      <c r="E86" s="35">
        <v>43370</v>
      </c>
      <c r="F86" s="36" t="s">
        <v>278</v>
      </c>
      <c r="G86" s="21" t="s">
        <v>548</v>
      </c>
      <c r="H86" s="36" t="s">
        <v>323</v>
      </c>
      <c r="I86" s="43" t="s">
        <v>393</v>
      </c>
      <c r="J86" s="36">
        <v>2</v>
      </c>
      <c r="K86" s="24" t="s">
        <v>48</v>
      </c>
      <c r="L86" s="36" t="s">
        <v>423</v>
      </c>
      <c r="M86" s="36" t="s">
        <v>496</v>
      </c>
      <c r="N86" s="37">
        <v>1</v>
      </c>
      <c r="O86" s="38">
        <v>43374</v>
      </c>
      <c r="P86" s="38">
        <v>43733</v>
      </c>
      <c r="Q86" s="61" t="s">
        <v>118</v>
      </c>
      <c r="R86" s="61" t="s">
        <v>56</v>
      </c>
      <c r="S86" s="61" t="s">
        <v>53</v>
      </c>
      <c r="T86" s="61"/>
      <c r="U86" s="61"/>
      <c r="V86" s="61"/>
      <c r="W86" s="61"/>
      <c r="X86" s="59">
        <v>43465</v>
      </c>
      <c r="Y86" s="62" t="s">
        <v>581</v>
      </c>
      <c r="Z86" s="24">
        <v>0</v>
      </c>
      <c r="AA86" s="26">
        <f t="shared" si="14"/>
        <v>0</v>
      </c>
      <c r="AB86" s="27">
        <f t="shared" si="15"/>
        <v>0</v>
      </c>
      <c r="AC86" s="27" t="str">
        <f t="shared" si="12"/>
        <v>SIN INICIAR</v>
      </c>
      <c r="AD86" s="27" t="b">
        <f t="shared" si="13"/>
        <v>0</v>
      </c>
      <c r="AE86" s="28" t="str">
        <f t="shared" si="16"/>
        <v>SIN INICIAR</v>
      </c>
      <c r="AF86" s="63" t="s">
        <v>633</v>
      </c>
      <c r="AG86" s="24" t="s">
        <v>241</v>
      </c>
      <c r="AH86" s="24" t="str">
        <f t="shared" si="11"/>
        <v>PENDIENTE</v>
      </c>
      <c r="AI86" s="61"/>
      <c r="AJ86" s="61"/>
      <c r="AK86" s="61"/>
    </row>
    <row r="87" spans="1:37" s="20" customFormat="1" ht="112.5" x14ac:dyDescent="0.25">
      <c r="A87" s="21">
        <v>78</v>
      </c>
      <c r="B87" s="35">
        <v>43370</v>
      </c>
      <c r="C87" s="21" t="s">
        <v>15</v>
      </c>
      <c r="D87" s="21" t="s">
        <v>256</v>
      </c>
      <c r="E87" s="35">
        <v>43370</v>
      </c>
      <c r="F87" s="36" t="s">
        <v>278</v>
      </c>
      <c r="G87" s="21" t="s">
        <v>548</v>
      </c>
      <c r="H87" s="36" t="s">
        <v>324</v>
      </c>
      <c r="I87" s="43" t="s">
        <v>394</v>
      </c>
      <c r="J87" s="36">
        <v>1</v>
      </c>
      <c r="K87" s="24" t="s">
        <v>48</v>
      </c>
      <c r="L87" s="36" t="s">
        <v>439</v>
      </c>
      <c r="M87" s="36" t="s">
        <v>485</v>
      </c>
      <c r="N87" s="37">
        <v>0.9</v>
      </c>
      <c r="O87" s="38">
        <v>43374</v>
      </c>
      <c r="P87" s="38">
        <v>43733</v>
      </c>
      <c r="Q87" s="61" t="s">
        <v>512</v>
      </c>
      <c r="R87" s="21" t="s">
        <v>524</v>
      </c>
      <c r="S87" s="21" t="s">
        <v>524</v>
      </c>
      <c r="T87" s="61"/>
      <c r="U87" s="61"/>
      <c r="V87" s="61"/>
      <c r="W87" s="61"/>
      <c r="X87" s="59">
        <v>43465</v>
      </c>
      <c r="Y87" s="64" t="s">
        <v>581</v>
      </c>
      <c r="Z87" s="24">
        <v>0</v>
      </c>
      <c r="AA87" s="26">
        <f t="shared" si="14"/>
        <v>0</v>
      </c>
      <c r="AB87" s="27">
        <f t="shared" si="15"/>
        <v>0</v>
      </c>
      <c r="AC87" s="27" t="str">
        <f t="shared" si="12"/>
        <v>SIN INICIAR</v>
      </c>
      <c r="AD87" s="27" t="b">
        <f t="shared" si="13"/>
        <v>0</v>
      </c>
      <c r="AE87" s="28" t="str">
        <f t="shared" si="16"/>
        <v>SIN INICIAR</v>
      </c>
      <c r="AF87" s="32" t="s">
        <v>646</v>
      </c>
      <c r="AG87" s="24" t="s">
        <v>241</v>
      </c>
      <c r="AH87" s="24" t="str">
        <f t="shared" si="11"/>
        <v>PENDIENTE</v>
      </c>
      <c r="AI87" s="61"/>
      <c r="AJ87" s="21"/>
      <c r="AK87" s="61"/>
    </row>
    <row r="88" spans="1:37" s="20" customFormat="1" ht="101.25" x14ac:dyDescent="0.25">
      <c r="A88" s="21">
        <v>79</v>
      </c>
      <c r="B88" s="35">
        <v>43370</v>
      </c>
      <c r="C88" s="21" t="s">
        <v>15</v>
      </c>
      <c r="D88" s="21" t="s">
        <v>256</v>
      </c>
      <c r="E88" s="35">
        <v>43370</v>
      </c>
      <c r="F88" s="36" t="s">
        <v>279</v>
      </c>
      <c r="G88" s="21" t="s">
        <v>549</v>
      </c>
      <c r="H88" s="36" t="s">
        <v>316</v>
      </c>
      <c r="I88" s="43" t="s">
        <v>395</v>
      </c>
      <c r="J88" s="36">
        <v>2</v>
      </c>
      <c r="K88" s="24" t="s">
        <v>48</v>
      </c>
      <c r="L88" s="36" t="s">
        <v>423</v>
      </c>
      <c r="M88" s="36" t="s">
        <v>462</v>
      </c>
      <c r="N88" s="37">
        <v>1</v>
      </c>
      <c r="O88" s="38">
        <v>43374</v>
      </c>
      <c r="P88" s="38">
        <v>43733</v>
      </c>
      <c r="Q88" s="61" t="s">
        <v>118</v>
      </c>
      <c r="R88" s="61" t="s">
        <v>56</v>
      </c>
      <c r="S88" s="61" t="s">
        <v>53</v>
      </c>
      <c r="T88" s="61"/>
      <c r="U88" s="61"/>
      <c r="V88" s="61"/>
      <c r="W88" s="61"/>
      <c r="X88" s="59">
        <v>43465</v>
      </c>
      <c r="Y88" s="62" t="s">
        <v>581</v>
      </c>
      <c r="Z88" s="24">
        <v>0</v>
      </c>
      <c r="AA88" s="26">
        <f t="shared" si="14"/>
        <v>0</v>
      </c>
      <c r="AB88" s="27">
        <f t="shared" si="15"/>
        <v>0</v>
      </c>
      <c r="AC88" s="27" t="str">
        <f t="shared" si="12"/>
        <v>SIN INICIAR</v>
      </c>
      <c r="AD88" s="27" t="b">
        <f t="shared" si="13"/>
        <v>0</v>
      </c>
      <c r="AE88" s="28" t="str">
        <f t="shared" si="16"/>
        <v>SIN INICIAR</v>
      </c>
      <c r="AF88" s="63" t="s">
        <v>633</v>
      </c>
      <c r="AG88" s="24" t="s">
        <v>241</v>
      </c>
      <c r="AH88" s="24" t="str">
        <f t="shared" si="11"/>
        <v>PENDIENTE</v>
      </c>
      <c r="AI88" s="61"/>
      <c r="AJ88" s="61"/>
      <c r="AK88" s="61"/>
    </row>
    <row r="89" spans="1:37" s="20" customFormat="1" ht="146.25" x14ac:dyDescent="0.25">
      <c r="A89" s="21">
        <v>80</v>
      </c>
      <c r="B89" s="35">
        <v>43370</v>
      </c>
      <c r="C89" s="21" t="s">
        <v>15</v>
      </c>
      <c r="D89" s="21" t="s">
        <v>256</v>
      </c>
      <c r="E89" s="35">
        <v>43370</v>
      </c>
      <c r="F89" s="36" t="s">
        <v>279</v>
      </c>
      <c r="G89" s="21" t="s">
        <v>549</v>
      </c>
      <c r="H89" s="36" t="s">
        <v>325</v>
      </c>
      <c r="I89" s="43" t="s">
        <v>396</v>
      </c>
      <c r="J89" s="36">
        <v>1</v>
      </c>
      <c r="K89" s="24" t="s">
        <v>48</v>
      </c>
      <c r="L89" s="36" t="s">
        <v>440</v>
      </c>
      <c r="M89" s="36" t="s">
        <v>494</v>
      </c>
      <c r="N89" s="37">
        <v>1</v>
      </c>
      <c r="O89" s="38">
        <v>43374</v>
      </c>
      <c r="P89" s="38">
        <v>43733</v>
      </c>
      <c r="Q89" s="61" t="s">
        <v>512</v>
      </c>
      <c r="R89" s="21" t="s">
        <v>524</v>
      </c>
      <c r="S89" s="21" t="s">
        <v>524</v>
      </c>
      <c r="T89" s="61"/>
      <c r="U89" s="61"/>
      <c r="V89" s="61"/>
      <c r="W89" s="61"/>
      <c r="X89" s="59">
        <v>43465</v>
      </c>
      <c r="Y89" s="64" t="s">
        <v>581</v>
      </c>
      <c r="Z89" s="24">
        <v>0</v>
      </c>
      <c r="AA89" s="26">
        <f t="shared" si="14"/>
        <v>0</v>
      </c>
      <c r="AB89" s="27">
        <f t="shared" si="15"/>
        <v>0</v>
      </c>
      <c r="AC89" s="27" t="str">
        <f t="shared" si="12"/>
        <v>SIN INICIAR</v>
      </c>
      <c r="AD89" s="27" t="b">
        <f t="shared" si="13"/>
        <v>0</v>
      </c>
      <c r="AE89" s="28" t="str">
        <f t="shared" si="16"/>
        <v>SIN INICIAR</v>
      </c>
      <c r="AF89" s="32" t="s">
        <v>634</v>
      </c>
      <c r="AG89" s="24" t="s">
        <v>241</v>
      </c>
      <c r="AH89" s="24" t="str">
        <f t="shared" si="11"/>
        <v>PENDIENTE</v>
      </c>
      <c r="AI89" s="61"/>
      <c r="AJ89" s="21"/>
      <c r="AK89" s="61"/>
    </row>
    <row r="90" spans="1:37" s="20" customFormat="1" ht="101.25" x14ac:dyDescent="0.25">
      <c r="A90" s="21">
        <v>81</v>
      </c>
      <c r="B90" s="35">
        <v>43370</v>
      </c>
      <c r="C90" s="21" t="s">
        <v>15</v>
      </c>
      <c r="D90" s="21" t="s">
        <v>256</v>
      </c>
      <c r="E90" s="35">
        <v>43370</v>
      </c>
      <c r="F90" s="36" t="s">
        <v>279</v>
      </c>
      <c r="G90" s="21" t="s">
        <v>549</v>
      </c>
      <c r="H90" s="36" t="s">
        <v>325</v>
      </c>
      <c r="I90" s="43" t="s">
        <v>397</v>
      </c>
      <c r="J90" s="36">
        <v>1</v>
      </c>
      <c r="K90" s="24" t="s">
        <v>48</v>
      </c>
      <c r="L90" s="36" t="s">
        <v>441</v>
      </c>
      <c r="M90" s="36" t="s">
        <v>485</v>
      </c>
      <c r="N90" s="37">
        <v>0.9</v>
      </c>
      <c r="O90" s="38">
        <v>43374</v>
      </c>
      <c r="P90" s="38">
        <v>43733</v>
      </c>
      <c r="Q90" s="61" t="s">
        <v>512</v>
      </c>
      <c r="R90" s="21" t="s">
        <v>524</v>
      </c>
      <c r="S90" s="21" t="s">
        <v>524</v>
      </c>
      <c r="T90" s="61"/>
      <c r="U90" s="61"/>
      <c r="V90" s="61"/>
      <c r="W90" s="61"/>
      <c r="X90" s="59">
        <v>43465</v>
      </c>
      <c r="Y90" s="64" t="s">
        <v>581</v>
      </c>
      <c r="Z90" s="24">
        <v>0</v>
      </c>
      <c r="AA90" s="26">
        <f t="shared" si="14"/>
        <v>0</v>
      </c>
      <c r="AB90" s="27">
        <f t="shared" si="15"/>
        <v>0</v>
      </c>
      <c r="AC90" s="27" t="str">
        <f t="shared" si="12"/>
        <v>SIN INICIAR</v>
      </c>
      <c r="AD90" s="27" t="b">
        <f t="shared" si="13"/>
        <v>0</v>
      </c>
      <c r="AE90" s="28" t="str">
        <f t="shared" si="16"/>
        <v>SIN INICIAR</v>
      </c>
      <c r="AF90" s="32" t="s">
        <v>651</v>
      </c>
      <c r="AG90" s="24" t="s">
        <v>241</v>
      </c>
      <c r="AH90" s="24" t="str">
        <f t="shared" si="11"/>
        <v>PENDIENTE</v>
      </c>
      <c r="AI90" s="61"/>
      <c r="AJ90" s="21"/>
      <c r="AK90" s="61"/>
    </row>
    <row r="91" spans="1:37" s="20" customFormat="1" ht="101.25" x14ac:dyDescent="0.25">
      <c r="A91" s="21">
        <v>82</v>
      </c>
      <c r="B91" s="35">
        <v>43370</v>
      </c>
      <c r="C91" s="21" t="s">
        <v>15</v>
      </c>
      <c r="D91" s="21" t="s">
        <v>256</v>
      </c>
      <c r="E91" s="35">
        <v>43370</v>
      </c>
      <c r="F91" s="36" t="s">
        <v>280</v>
      </c>
      <c r="G91" s="21" t="s">
        <v>550</v>
      </c>
      <c r="H91" s="36" t="s">
        <v>316</v>
      </c>
      <c r="I91" s="43" t="s">
        <v>376</v>
      </c>
      <c r="J91" s="36">
        <v>2</v>
      </c>
      <c r="K91" s="24" t="s">
        <v>48</v>
      </c>
      <c r="L91" s="36" t="s">
        <v>423</v>
      </c>
      <c r="M91" s="36" t="s">
        <v>462</v>
      </c>
      <c r="N91" s="37">
        <v>1</v>
      </c>
      <c r="O91" s="38">
        <v>43374</v>
      </c>
      <c r="P91" s="38">
        <v>43733</v>
      </c>
      <c r="Q91" s="61" t="s">
        <v>118</v>
      </c>
      <c r="R91" s="61" t="s">
        <v>56</v>
      </c>
      <c r="S91" s="61" t="s">
        <v>53</v>
      </c>
      <c r="T91" s="61"/>
      <c r="U91" s="61"/>
      <c r="V91" s="61"/>
      <c r="W91" s="61"/>
      <c r="X91" s="59">
        <v>43465</v>
      </c>
      <c r="Y91" s="62" t="s">
        <v>581</v>
      </c>
      <c r="Z91" s="24">
        <v>0</v>
      </c>
      <c r="AA91" s="26">
        <f t="shared" si="14"/>
        <v>0</v>
      </c>
      <c r="AB91" s="27">
        <f t="shared" si="15"/>
        <v>0</v>
      </c>
      <c r="AC91" s="27" t="str">
        <f t="shared" si="12"/>
        <v>SIN INICIAR</v>
      </c>
      <c r="AD91" s="27" t="b">
        <f t="shared" si="13"/>
        <v>0</v>
      </c>
      <c r="AE91" s="28" t="str">
        <f t="shared" si="16"/>
        <v>SIN INICIAR</v>
      </c>
      <c r="AF91" s="63" t="s">
        <v>633</v>
      </c>
      <c r="AG91" s="24" t="s">
        <v>241</v>
      </c>
      <c r="AH91" s="24" t="str">
        <f t="shared" si="11"/>
        <v>PENDIENTE</v>
      </c>
      <c r="AI91" s="61"/>
      <c r="AJ91" s="61"/>
      <c r="AK91" s="61"/>
    </row>
    <row r="92" spans="1:37" s="20" customFormat="1" ht="146.25" x14ac:dyDescent="0.25">
      <c r="A92" s="21">
        <v>83</v>
      </c>
      <c r="B92" s="35">
        <v>43370</v>
      </c>
      <c r="C92" s="21" t="s">
        <v>15</v>
      </c>
      <c r="D92" s="21" t="s">
        <v>256</v>
      </c>
      <c r="E92" s="35">
        <v>43370</v>
      </c>
      <c r="F92" s="36" t="s">
        <v>280</v>
      </c>
      <c r="G92" s="21" t="s">
        <v>550</v>
      </c>
      <c r="H92" s="36" t="s">
        <v>326</v>
      </c>
      <c r="I92" s="43" t="s">
        <v>396</v>
      </c>
      <c r="J92" s="36">
        <v>1</v>
      </c>
      <c r="K92" s="24" t="s">
        <v>48</v>
      </c>
      <c r="L92" s="36" t="s">
        <v>440</v>
      </c>
      <c r="M92" s="36" t="s">
        <v>494</v>
      </c>
      <c r="N92" s="37">
        <v>1</v>
      </c>
      <c r="O92" s="38">
        <v>43374</v>
      </c>
      <c r="P92" s="38">
        <v>43733</v>
      </c>
      <c r="Q92" s="61" t="s">
        <v>512</v>
      </c>
      <c r="R92" s="21" t="s">
        <v>524</v>
      </c>
      <c r="S92" s="21" t="s">
        <v>524</v>
      </c>
      <c r="T92" s="61"/>
      <c r="U92" s="61"/>
      <c r="V92" s="61"/>
      <c r="W92" s="61"/>
      <c r="X92" s="59">
        <v>43465</v>
      </c>
      <c r="Y92" s="64" t="s">
        <v>581</v>
      </c>
      <c r="Z92" s="24">
        <v>0</v>
      </c>
      <c r="AA92" s="26">
        <f t="shared" si="14"/>
        <v>0</v>
      </c>
      <c r="AB92" s="27">
        <f t="shared" si="15"/>
        <v>0</v>
      </c>
      <c r="AC92" s="27" t="str">
        <f t="shared" si="12"/>
        <v>SIN INICIAR</v>
      </c>
      <c r="AD92" s="27" t="b">
        <f t="shared" si="13"/>
        <v>0</v>
      </c>
      <c r="AE92" s="28" t="str">
        <f t="shared" si="16"/>
        <v>SIN INICIAR</v>
      </c>
      <c r="AF92" s="32" t="s">
        <v>634</v>
      </c>
      <c r="AG92" s="24" t="s">
        <v>241</v>
      </c>
      <c r="AH92" s="24" t="str">
        <f t="shared" si="11"/>
        <v>PENDIENTE</v>
      </c>
      <c r="AI92" s="61"/>
      <c r="AJ92" s="21"/>
      <c r="AK92" s="61"/>
    </row>
    <row r="93" spans="1:37" s="20" customFormat="1" ht="101.25" x14ac:dyDescent="0.25">
      <c r="A93" s="21">
        <v>84</v>
      </c>
      <c r="B93" s="35">
        <v>43370</v>
      </c>
      <c r="C93" s="21" t="s">
        <v>15</v>
      </c>
      <c r="D93" s="21" t="s">
        <v>256</v>
      </c>
      <c r="E93" s="35">
        <v>43370</v>
      </c>
      <c r="F93" s="36" t="s">
        <v>280</v>
      </c>
      <c r="G93" s="21" t="s">
        <v>550</v>
      </c>
      <c r="H93" s="36" t="s">
        <v>326</v>
      </c>
      <c r="I93" s="43" t="s">
        <v>397</v>
      </c>
      <c r="J93" s="36">
        <v>1</v>
      </c>
      <c r="K93" s="24" t="s">
        <v>48</v>
      </c>
      <c r="L93" s="36" t="s">
        <v>441</v>
      </c>
      <c r="M93" s="36" t="s">
        <v>485</v>
      </c>
      <c r="N93" s="37">
        <v>1</v>
      </c>
      <c r="O93" s="38">
        <v>43374</v>
      </c>
      <c r="P93" s="38">
        <v>43733</v>
      </c>
      <c r="Q93" s="61" t="s">
        <v>512</v>
      </c>
      <c r="R93" s="21" t="s">
        <v>524</v>
      </c>
      <c r="S93" s="21" t="s">
        <v>524</v>
      </c>
      <c r="T93" s="61"/>
      <c r="U93" s="61"/>
      <c r="V93" s="61"/>
      <c r="W93" s="61"/>
      <c r="X93" s="59">
        <v>43465</v>
      </c>
      <c r="Y93" s="64" t="s">
        <v>581</v>
      </c>
      <c r="Z93" s="24">
        <v>0</v>
      </c>
      <c r="AA93" s="26">
        <f t="shared" si="14"/>
        <v>0</v>
      </c>
      <c r="AB93" s="27">
        <f t="shared" si="15"/>
        <v>0</v>
      </c>
      <c r="AC93" s="27" t="str">
        <f t="shared" si="12"/>
        <v>SIN INICIAR</v>
      </c>
      <c r="AD93" s="27" t="b">
        <f t="shared" si="13"/>
        <v>0</v>
      </c>
      <c r="AE93" s="28" t="str">
        <f t="shared" si="16"/>
        <v>SIN INICIAR</v>
      </c>
      <c r="AF93" s="32" t="s">
        <v>651</v>
      </c>
      <c r="AG93" s="24" t="s">
        <v>241</v>
      </c>
      <c r="AH93" s="24" t="str">
        <f t="shared" si="11"/>
        <v>PENDIENTE</v>
      </c>
      <c r="AI93" s="61"/>
      <c r="AJ93" s="61"/>
      <c r="AK93" s="61"/>
    </row>
    <row r="94" spans="1:37" s="20" customFormat="1" ht="67.5" x14ac:dyDescent="0.25">
      <c r="A94" s="21">
        <v>85</v>
      </c>
      <c r="B94" s="35">
        <v>43370</v>
      </c>
      <c r="C94" s="21" t="s">
        <v>15</v>
      </c>
      <c r="D94" s="21" t="s">
        <v>256</v>
      </c>
      <c r="E94" s="35">
        <v>43370</v>
      </c>
      <c r="F94" s="36" t="s">
        <v>281</v>
      </c>
      <c r="G94" s="21" t="s">
        <v>551</v>
      </c>
      <c r="H94" s="36" t="s">
        <v>327</v>
      </c>
      <c r="I94" s="43" t="s">
        <v>398</v>
      </c>
      <c r="J94" s="36">
        <v>3</v>
      </c>
      <c r="K94" s="24" t="s">
        <v>48</v>
      </c>
      <c r="L94" s="36" t="s">
        <v>428</v>
      </c>
      <c r="M94" s="36" t="s">
        <v>497</v>
      </c>
      <c r="N94" s="37">
        <v>1</v>
      </c>
      <c r="O94" s="38">
        <v>43374</v>
      </c>
      <c r="P94" s="38">
        <v>43733</v>
      </c>
      <c r="Q94" s="61" t="s">
        <v>118</v>
      </c>
      <c r="R94" s="61" t="s">
        <v>56</v>
      </c>
      <c r="S94" s="61" t="s">
        <v>53</v>
      </c>
      <c r="T94" s="61"/>
      <c r="U94" s="61"/>
      <c r="V94" s="61"/>
      <c r="W94" s="61"/>
      <c r="X94" s="59">
        <v>43465</v>
      </c>
      <c r="Y94" s="62" t="s">
        <v>581</v>
      </c>
      <c r="Z94" s="24">
        <v>0</v>
      </c>
      <c r="AA94" s="26">
        <f t="shared" si="14"/>
        <v>0</v>
      </c>
      <c r="AB94" s="27">
        <f t="shared" si="15"/>
        <v>0</v>
      </c>
      <c r="AC94" s="27" t="str">
        <f t="shared" si="12"/>
        <v>SIN INICIAR</v>
      </c>
      <c r="AD94" s="27" t="b">
        <f t="shared" si="13"/>
        <v>0</v>
      </c>
      <c r="AE94" s="28" t="str">
        <f t="shared" si="16"/>
        <v>SIN INICIAR</v>
      </c>
      <c r="AF94" s="63" t="s">
        <v>633</v>
      </c>
      <c r="AG94" s="24" t="s">
        <v>241</v>
      </c>
      <c r="AH94" s="24" t="str">
        <f t="shared" si="11"/>
        <v>PENDIENTE</v>
      </c>
      <c r="AI94" s="61"/>
      <c r="AJ94" s="61"/>
      <c r="AK94" s="61"/>
    </row>
    <row r="95" spans="1:37" s="20" customFormat="1" ht="123.75" x14ac:dyDescent="0.25">
      <c r="A95" s="21">
        <v>86</v>
      </c>
      <c r="B95" s="35">
        <v>43370</v>
      </c>
      <c r="C95" s="21" t="s">
        <v>15</v>
      </c>
      <c r="D95" s="21" t="s">
        <v>256</v>
      </c>
      <c r="E95" s="35">
        <v>43370</v>
      </c>
      <c r="F95" s="36" t="s">
        <v>281</v>
      </c>
      <c r="G95" s="21" t="s">
        <v>551</v>
      </c>
      <c r="H95" s="36" t="s">
        <v>313</v>
      </c>
      <c r="I95" s="43" t="s">
        <v>373</v>
      </c>
      <c r="J95" s="36">
        <v>2</v>
      </c>
      <c r="K95" s="24" t="s">
        <v>48</v>
      </c>
      <c r="L95" s="36" t="s">
        <v>429</v>
      </c>
      <c r="M95" s="36" t="s">
        <v>483</v>
      </c>
      <c r="N95" s="37">
        <v>1</v>
      </c>
      <c r="O95" s="38">
        <v>43374</v>
      </c>
      <c r="P95" s="38">
        <v>43733</v>
      </c>
      <c r="Q95" s="21" t="s">
        <v>233</v>
      </c>
      <c r="R95" s="21" t="s">
        <v>523</v>
      </c>
      <c r="S95" s="21" t="s">
        <v>523</v>
      </c>
      <c r="T95" s="61"/>
      <c r="U95" s="61"/>
      <c r="V95" s="61"/>
      <c r="W95" s="61"/>
      <c r="X95" s="59">
        <v>43465</v>
      </c>
      <c r="Y95" s="62" t="s">
        <v>582</v>
      </c>
      <c r="Z95" s="24">
        <v>0.5</v>
      </c>
      <c r="AA95" s="26">
        <f t="shared" si="14"/>
        <v>0.25</v>
      </c>
      <c r="AB95" s="27">
        <f t="shared" si="15"/>
        <v>0.25</v>
      </c>
      <c r="AC95" s="27" t="str">
        <f t="shared" si="12"/>
        <v>EN PROCESO</v>
      </c>
      <c r="AD95" s="27" t="b">
        <f t="shared" si="13"/>
        <v>0</v>
      </c>
      <c r="AE95" s="28" t="str">
        <f t="shared" si="16"/>
        <v>EN PROCESO</v>
      </c>
      <c r="AF95" s="32" t="s">
        <v>642</v>
      </c>
      <c r="AG95" s="24" t="s">
        <v>241</v>
      </c>
      <c r="AH95" s="24" t="str">
        <f t="shared" si="11"/>
        <v>PENDIENTE</v>
      </c>
      <c r="AI95" s="61"/>
      <c r="AJ95" s="61"/>
      <c r="AK95" s="61"/>
    </row>
    <row r="96" spans="1:37" s="20" customFormat="1" ht="67.5" x14ac:dyDescent="0.25">
      <c r="A96" s="21">
        <v>87</v>
      </c>
      <c r="B96" s="35">
        <v>43370</v>
      </c>
      <c r="C96" s="21" t="s">
        <v>15</v>
      </c>
      <c r="D96" s="21" t="s">
        <v>256</v>
      </c>
      <c r="E96" s="35">
        <v>43370</v>
      </c>
      <c r="F96" s="36" t="s">
        <v>282</v>
      </c>
      <c r="G96" s="21" t="s">
        <v>552</v>
      </c>
      <c r="H96" s="36" t="s">
        <v>328</v>
      </c>
      <c r="I96" s="43" t="s">
        <v>399</v>
      </c>
      <c r="J96" s="36">
        <v>3</v>
      </c>
      <c r="K96" s="24" t="s">
        <v>48</v>
      </c>
      <c r="L96" s="36" t="s">
        <v>428</v>
      </c>
      <c r="M96" s="36" t="s">
        <v>498</v>
      </c>
      <c r="N96" s="37">
        <v>1</v>
      </c>
      <c r="O96" s="38">
        <v>43374</v>
      </c>
      <c r="P96" s="38">
        <v>43733</v>
      </c>
      <c r="Q96" s="61" t="s">
        <v>118</v>
      </c>
      <c r="R96" s="61" t="s">
        <v>56</v>
      </c>
      <c r="S96" s="61" t="s">
        <v>53</v>
      </c>
      <c r="T96" s="61"/>
      <c r="U96" s="61"/>
      <c r="V96" s="61"/>
      <c r="W96" s="61"/>
      <c r="X96" s="59">
        <v>43465</v>
      </c>
      <c r="Y96" s="62" t="s">
        <v>581</v>
      </c>
      <c r="Z96" s="24">
        <v>0</v>
      </c>
      <c r="AA96" s="26">
        <f t="shared" si="14"/>
        <v>0</v>
      </c>
      <c r="AB96" s="27">
        <f t="shared" si="15"/>
        <v>0</v>
      </c>
      <c r="AC96" s="27" t="str">
        <f t="shared" si="12"/>
        <v>SIN INICIAR</v>
      </c>
      <c r="AD96" s="27" t="b">
        <f t="shared" si="13"/>
        <v>0</v>
      </c>
      <c r="AE96" s="28" t="str">
        <f t="shared" si="16"/>
        <v>SIN INICIAR</v>
      </c>
      <c r="AF96" s="63" t="s">
        <v>633</v>
      </c>
      <c r="AG96" s="24" t="s">
        <v>241</v>
      </c>
      <c r="AH96" s="24" t="str">
        <f t="shared" si="11"/>
        <v>PENDIENTE</v>
      </c>
      <c r="AI96" s="61"/>
      <c r="AJ96" s="61"/>
      <c r="AK96" s="61"/>
    </row>
    <row r="97" spans="1:37" s="20" customFormat="1" ht="112.5" x14ac:dyDescent="0.25">
      <c r="A97" s="21">
        <v>88</v>
      </c>
      <c r="B97" s="35">
        <v>43370</v>
      </c>
      <c r="C97" s="21" t="s">
        <v>15</v>
      </c>
      <c r="D97" s="21" t="s">
        <v>256</v>
      </c>
      <c r="E97" s="35">
        <v>43370</v>
      </c>
      <c r="F97" s="36" t="s">
        <v>282</v>
      </c>
      <c r="G97" s="21" t="s">
        <v>552</v>
      </c>
      <c r="H97" s="36" t="s">
        <v>329</v>
      </c>
      <c r="I97" s="43" t="s">
        <v>400</v>
      </c>
      <c r="J97" s="36">
        <v>1</v>
      </c>
      <c r="K97" s="24" t="s">
        <v>48</v>
      </c>
      <c r="L97" s="36" t="s">
        <v>439</v>
      </c>
      <c r="M97" s="36" t="s">
        <v>499</v>
      </c>
      <c r="N97" s="37">
        <v>1</v>
      </c>
      <c r="O97" s="38">
        <v>43374</v>
      </c>
      <c r="P97" s="38">
        <v>43733</v>
      </c>
      <c r="Q97" s="61" t="s">
        <v>512</v>
      </c>
      <c r="R97" s="21" t="s">
        <v>524</v>
      </c>
      <c r="S97" s="21" t="s">
        <v>524</v>
      </c>
      <c r="T97" s="61"/>
      <c r="U97" s="61"/>
      <c r="V97" s="61"/>
      <c r="W97" s="61"/>
      <c r="X97" s="59">
        <v>43465</v>
      </c>
      <c r="Y97" s="64" t="s">
        <v>581</v>
      </c>
      <c r="Z97" s="24">
        <v>0</v>
      </c>
      <c r="AA97" s="26">
        <f t="shared" si="14"/>
        <v>0</v>
      </c>
      <c r="AB97" s="27">
        <f t="shared" si="15"/>
        <v>0</v>
      </c>
      <c r="AC97" s="27" t="str">
        <f t="shared" si="12"/>
        <v>SIN INICIAR</v>
      </c>
      <c r="AD97" s="27" t="b">
        <f t="shared" si="13"/>
        <v>0</v>
      </c>
      <c r="AE97" s="28" t="str">
        <f t="shared" si="16"/>
        <v>SIN INICIAR</v>
      </c>
      <c r="AF97" s="32" t="s">
        <v>652</v>
      </c>
      <c r="AG97" s="24" t="s">
        <v>241</v>
      </c>
      <c r="AH97" s="24" t="str">
        <f t="shared" si="11"/>
        <v>PENDIENTE</v>
      </c>
      <c r="AI97" s="61"/>
      <c r="AJ97" s="21"/>
      <c r="AK97" s="61"/>
    </row>
    <row r="98" spans="1:37" s="20" customFormat="1" ht="67.5" x14ac:dyDescent="0.25">
      <c r="A98" s="21">
        <v>89</v>
      </c>
      <c r="B98" s="35">
        <v>43370</v>
      </c>
      <c r="C98" s="21" t="s">
        <v>15</v>
      </c>
      <c r="D98" s="21" t="s">
        <v>256</v>
      </c>
      <c r="E98" s="35">
        <v>43370</v>
      </c>
      <c r="F98" s="36" t="s">
        <v>283</v>
      </c>
      <c r="G98" s="21" t="s">
        <v>553</v>
      </c>
      <c r="H98" s="36" t="s">
        <v>330</v>
      </c>
      <c r="I98" s="43" t="s">
        <v>401</v>
      </c>
      <c r="J98" s="36">
        <v>1</v>
      </c>
      <c r="K98" s="24" t="s">
        <v>48</v>
      </c>
      <c r="L98" s="36" t="s">
        <v>442</v>
      </c>
      <c r="M98" s="36" t="s">
        <v>500</v>
      </c>
      <c r="N98" s="37">
        <v>1</v>
      </c>
      <c r="O98" s="38">
        <v>43374</v>
      </c>
      <c r="P98" s="38">
        <v>43733</v>
      </c>
      <c r="Q98" s="21" t="s">
        <v>517</v>
      </c>
      <c r="R98" s="21" t="s">
        <v>527</v>
      </c>
      <c r="S98" s="21" t="s">
        <v>527</v>
      </c>
      <c r="T98" s="61"/>
      <c r="U98" s="61"/>
      <c r="V98" s="61"/>
      <c r="W98" s="61"/>
      <c r="X98" s="59">
        <v>43465</v>
      </c>
      <c r="Y98" s="64" t="s">
        <v>581</v>
      </c>
      <c r="Z98" s="24">
        <v>0</v>
      </c>
      <c r="AA98" s="26">
        <f t="shared" si="14"/>
        <v>0</v>
      </c>
      <c r="AB98" s="27">
        <f t="shared" si="15"/>
        <v>0</v>
      </c>
      <c r="AC98" s="27" t="str">
        <f t="shared" si="12"/>
        <v>SIN INICIAR</v>
      </c>
      <c r="AD98" s="27" t="b">
        <f t="shared" si="13"/>
        <v>0</v>
      </c>
      <c r="AE98" s="28" t="str">
        <f t="shared" si="16"/>
        <v>SIN INICIAR</v>
      </c>
      <c r="AF98" s="32" t="s">
        <v>634</v>
      </c>
      <c r="AG98" s="24" t="s">
        <v>241</v>
      </c>
      <c r="AH98" s="24" t="str">
        <f t="shared" si="11"/>
        <v>PENDIENTE</v>
      </c>
      <c r="AI98" s="61"/>
      <c r="AJ98" s="61"/>
      <c r="AK98" s="61"/>
    </row>
    <row r="99" spans="1:37" s="20" customFormat="1" ht="123.75" x14ac:dyDescent="0.25">
      <c r="A99" s="21">
        <v>90</v>
      </c>
      <c r="B99" s="35">
        <v>43370</v>
      </c>
      <c r="C99" s="21" t="s">
        <v>15</v>
      </c>
      <c r="D99" s="21" t="s">
        <v>256</v>
      </c>
      <c r="E99" s="35">
        <v>43370</v>
      </c>
      <c r="F99" s="36" t="s">
        <v>283</v>
      </c>
      <c r="G99" s="21" t="s">
        <v>553</v>
      </c>
      <c r="H99" s="36" t="s">
        <v>330</v>
      </c>
      <c r="I99" s="43" t="s">
        <v>402</v>
      </c>
      <c r="J99" s="36">
        <v>11</v>
      </c>
      <c r="K99" s="24" t="s">
        <v>48</v>
      </c>
      <c r="L99" s="36" t="s">
        <v>443</v>
      </c>
      <c r="M99" s="36" t="s">
        <v>501</v>
      </c>
      <c r="N99" s="37">
        <v>1</v>
      </c>
      <c r="O99" s="38">
        <v>43374</v>
      </c>
      <c r="P99" s="38">
        <v>43733</v>
      </c>
      <c r="Q99" s="21" t="s">
        <v>513</v>
      </c>
      <c r="R99" s="21" t="s">
        <v>525</v>
      </c>
      <c r="S99" s="21" t="s">
        <v>525</v>
      </c>
      <c r="T99" s="61"/>
      <c r="U99" s="61"/>
      <c r="V99" s="61"/>
      <c r="W99" s="61"/>
      <c r="X99" s="59">
        <v>43465</v>
      </c>
      <c r="Y99" s="64" t="s">
        <v>597</v>
      </c>
      <c r="Z99" s="24">
        <v>1</v>
      </c>
      <c r="AA99" s="26">
        <f t="shared" si="14"/>
        <v>9.0909090909090912E-2</v>
      </c>
      <c r="AB99" s="27">
        <f t="shared" si="15"/>
        <v>9.0909090909090912E-2</v>
      </c>
      <c r="AC99" s="27" t="str">
        <f t="shared" si="12"/>
        <v>EN PROCESO</v>
      </c>
      <c r="AD99" s="27" t="b">
        <f t="shared" si="13"/>
        <v>0</v>
      </c>
      <c r="AE99" s="28" t="str">
        <f t="shared" si="16"/>
        <v>EN PROCESO</v>
      </c>
      <c r="AF99" s="31" t="s">
        <v>653</v>
      </c>
      <c r="AG99" s="24" t="s">
        <v>241</v>
      </c>
      <c r="AH99" s="24" t="str">
        <f t="shared" si="11"/>
        <v>PENDIENTE</v>
      </c>
      <c r="AI99" s="61"/>
      <c r="AJ99" s="21"/>
      <c r="AK99" s="61"/>
    </row>
    <row r="100" spans="1:37" s="20" customFormat="1" ht="101.25" x14ac:dyDescent="0.25">
      <c r="A100" s="21">
        <v>91</v>
      </c>
      <c r="B100" s="35">
        <v>43370</v>
      </c>
      <c r="C100" s="21" t="s">
        <v>15</v>
      </c>
      <c r="D100" s="21" t="s">
        <v>256</v>
      </c>
      <c r="E100" s="35">
        <v>43370</v>
      </c>
      <c r="F100" s="36" t="s">
        <v>284</v>
      </c>
      <c r="G100" s="21" t="s">
        <v>554</v>
      </c>
      <c r="H100" s="36" t="s">
        <v>331</v>
      </c>
      <c r="I100" s="43" t="s">
        <v>403</v>
      </c>
      <c r="J100" s="36">
        <v>4</v>
      </c>
      <c r="K100" s="24" t="s">
        <v>48</v>
      </c>
      <c r="L100" s="36" t="s">
        <v>444</v>
      </c>
      <c r="M100" s="36" t="s">
        <v>502</v>
      </c>
      <c r="N100" s="37">
        <v>1</v>
      </c>
      <c r="O100" s="38">
        <v>43374</v>
      </c>
      <c r="P100" s="38">
        <v>43733</v>
      </c>
      <c r="Q100" s="61" t="s">
        <v>28</v>
      </c>
      <c r="R100" s="21" t="s">
        <v>105</v>
      </c>
      <c r="S100" s="21" t="s">
        <v>105</v>
      </c>
      <c r="T100" s="61"/>
      <c r="U100" s="61"/>
      <c r="V100" s="61"/>
      <c r="W100" s="61"/>
      <c r="X100" s="59">
        <v>43465</v>
      </c>
      <c r="Y100" s="62" t="s">
        <v>577</v>
      </c>
      <c r="Z100" s="24">
        <v>0.5</v>
      </c>
      <c r="AA100" s="26">
        <f t="shared" si="14"/>
        <v>0.125</v>
      </c>
      <c r="AB100" s="27">
        <f t="shared" si="15"/>
        <v>0.125</v>
      </c>
      <c r="AC100" s="27" t="str">
        <f t="shared" si="12"/>
        <v>EN PROCESO</v>
      </c>
      <c r="AD100" s="27" t="b">
        <f t="shared" si="13"/>
        <v>0</v>
      </c>
      <c r="AE100" s="28" t="str">
        <f t="shared" si="16"/>
        <v>EN PROCESO</v>
      </c>
      <c r="AF100" s="30" t="s">
        <v>654</v>
      </c>
      <c r="AG100" s="24" t="s">
        <v>241</v>
      </c>
      <c r="AH100" s="24" t="str">
        <f t="shared" si="11"/>
        <v>PENDIENTE</v>
      </c>
      <c r="AI100" s="61"/>
      <c r="AJ100" s="61"/>
      <c r="AK100" s="61"/>
    </row>
    <row r="101" spans="1:37" s="20" customFormat="1" ht="101.25" x14ac:dyDescent="0.25">
      <c r="A101" s="21">
        <v>92</v>
      </c>
      <c r="B101" s="35">
        <v>43370</v>
      </c>
      <c r="C101" s="21" t="s">
        <v>15</v>
      </c>
      <c r="D101" s="21" t="s">
        <v>256</v>
      </c>
      <c r="E101" s="35">
        <v>43370</v>
      </c>
      <c r="F101" s="36" t="s">
        <v>284</v>
      </c>
      <c r="G101" s="21" t="s">
        <v>554</v>
      </c>
      <c r="H101" s="36" t="s">
        <v>331</v>
      </c>
      <c r="I101" s="43" t="s">
        <v>404</v>
      </c>
      <c r="J101" s="36">
        <v>1</v>
      </c>
      <c r="K101" s="24" t="s">
        <v>48</v>
      </c>
      <c r="L101" s="36" t="s">
        <v>445</v>
      </c>
      <c r="M101" s="36" t="s">
        <v>502</v>
      </c>
      <c r="N101" s="37">
        <v>1</v>
      </c>
      <c r="O101" s="38">
        <v>43374</v>
      </c>
      <c r="P101" s="38">
        <v>43733</v>
      </c>
      <c r="Q101" s="61" t="s">
        <v>28</v>
      </c>
      <c r="R101" s="21" t="s">
        <v>105</v>
      </c>
      <c r="S101" s="21" t="s">
        <v>105</v>
      </c>
      <c r="T101" s="61"/>
      <c r="U101" s="61"/>
      <c r="V101" s="61"/>
      <c r="W101" s="61"/>
      <c r="X101" s="59">
        <v>43465</v>
      </c>
      <c r="Y101" s="62" t="s">
        <v>577</v>
      </c>
      <c r="Z101" s="24">
        <v>0.5</v>
      </c>
      <c r="AA101" s="26">
        <f t="shared" si="14"/>
        <v>0.5</v>
      </c>
      <c r="AB101" s="27">
        <f t="shared" si="15"/>
        <v>0.5</v>
      </c>
      <c r="AC101" s="27" t="str">
        <f t="shared" si="12"/>
        <v>EN PROCESO</v>
      </c>
      <c r="AD101" s="27" t="b">
        <f t="shared" si="13"/>
        <v>0</v>
      </c>
      <c r="AE101" s="28" t="str">
        <f t="shared" si="16"/>
        <v>EN PROCESO</v>
      </c>
      <c r="AF101" s="30" t="s">
        <v>654</v>
      </c>
      <c r="AG101" s="24" t="s">
        <v>241</v>
      </c>
      <c r="AH101" s="24" t="str">
        <f t="shared" si="11"/>
        <v>PENDIENTE</v>
      </c>
      <c r="AI101" s="61"/>
      <c r="AJ101" s="61"/>
      <c r="AK101" s="61"/>
    </row>
    <row r="102" spans="1:37" s="20" customFormat="1" ht="112.5" x14ac:dyDescent="0.25">
      <c r="A102" s="21">
        <v>93</v>
      </c>
      <c r="B102" s="35">
        <v>43370</v>
      </c>
      <c r="C102" s="21" t="s">
        <v>15</v>
      </c>
      <c r="D102" s="21" t="s">
        <v>256</v>
      </c>
      <c r="E102" s="35">
        <v>43370</v>
      </c>
      <c r="F102" s="36" t="s">
        <v>285</v>
      </c>
      <c r="G102" s="21" t="s">
        <v>555</v>
      </c>
      <c r="H102" s="36" t="s">
        <v>591</v>
      </c>
      <c r="I102" s="43" t="s">
        <v>405</v>
      </c>
      <c r="J102" s="36">
        <v>2</v>
      </c>
      <c r="K102" s="24" t="s">
        <v>48</v>
      </c>
      <c r="L102" s="36" t="s">
        <v>446</v>
      </c>
      <c r="M102" s="36" t="s">
        <v>503</v>
      </c>
      <c r="N102" s="37">
        <v>1</v>
      </c>
      <c r="O102" s="38">
        <v>43374</v>
      </c>
      <c r="P102" s="38">
        <v>43733</v>
      </c>
      <c r="Q102" s="61" t="s">
        <v>28</v>
      </c>
      <c r="R102" s="21" t="s">
        <v>105</v>
      </c>
      <c r="S102" s="21" t="s">
        <v>105</v>
      </c>
      <c r="T102" s="61"/>
      <c r="U102" s="61"/>
      <c r="V102" s="61"/>
      <c r="W102" s="61"/>
      <c r="X102" s="59">
        <v>43465</v>
      </c>
      <c r="Y102" s="66" t="s">
        <v>579</v>
      </c>
      <c r="Z102" s="24">
        <v>0</v>
      </c>
      <c r="AA102" s="26">
        <f t="shared" si="14"/>
        <v>0</v>
      </c>
      <c r="AB102" s="27">
        <f t="shared" si="15"/>
        <v>0</v>
      </c>
      <c r="AC102" s="27" t="str">
        <f t="shared" si="12"/>
        <v>SIN INICIAR</v>
      </c>
      <c r="AD102" s="27" t="b">
        <f t="shared" si="13"/>
        <v>0</v>
      </c>
      <c r="AE102" s="28" t="str">
        <f t="shared" si="16"/>
        <v>SIN INICIAR</v>
      </c>
      <c r="AF102" s="30" t="s">
        <v>655</v>
      </c>
      <c r="AG102" s="24" t="s">
        <v>241</v>
      </c>
      <c r="AH102" s="24" t="str">
        <f t="shared" si="11"/>
        <v>PENDIENTE</v>
      </c>
      <c r="AI102" s="61"/>
      <c r="AJ102" s="61"/>
      <c r="AK102" s="61"/>
    </row>
    <row r="103" spans="1:37" s="20" customFormat="1" ht="112.5" x14ac:dyDescent="0.25">
      <c r="A103" s="21">
        <v>94</v>
      </c>
      <c r="B103" s="35">
        <v>43370</v>
      </c>
      <c r="C103" s="21" t="s">
        <v>15</v>
      </c>
      <c r="D103" s="21" t="s">
        <v>256</v>
      </c>
      <c r="E103" s="35">
        <v>43370</v>
      </c>
      <c r="F103" s="36" t="s">
        <v>285</v>
      </c>
      <c r="G103" s="21" t="s">
        <v>555</v>
      </c>
      <c r="H103" s="36" t="s">
        <v>591</v>
      </c>
      <c r="I103" s="43" t="s">
        <v>406</v>
      </c>
      <c r="J103" s="36">
        <v>1</v>
      </c>
      <c r="K103" s="24" t="s">
        <v>48</v>
      </c>
      <c r="L103" s="36" t="s">
        <v>447</v>
      </c>
      <c r="M103" s="36" t="s">
        <v>503</v>
      </c>
      <c r="N103" s="37">
        <v>1</v>
      </c>
      <c r="O103" s="38">
        <v>43374</v>
      </c>
      <c r="P103" s="38">
        <v>43733</v>
      </c>
      <c r="Q103" s="61" t="s">
        <v>28</v>
      </c>
      <c r="R103" s="21" t="s">
        <v>105</v>
      </c>
      <c r="S103" s="21" t="s">
        <v>105</v>
      </c>
      <c r="T103" s="61"/>
      <c r="U103" s="61"/>
      <c r="V103" s="61"/>
      <c r="W103" s="61"/>
      <c r="X103" s="59">
        <v>43465</v>
      </c>
      <c r="Y103" s="66" t="s">
        <v>579</v>
      </c>
      <c r="Z103" s="24">
        <v>0</v>
      </c>
      <c r="AA103" s="26">
        <f t="shared" si="14"/>
        <v>0</v>
      </c>
      <c r="AB103" s="27">
        <f t="shared" si="15"/>
        <v>0</v>
      </c>
      <c r="AC103" s="27" t="str">
        <f t="shared" si="12"/>
        <v>SIN INICIAR</v>
      </c>
      <c r="AD103" s="27" t="b">
        <f t="shared" si="13"/>
        <v>0</v>
      </c>
      <c r="AE103" s="28" t="str">
        <f t="shared" si="16"/>
        <v>SIN INICIAR</v>
      </c>
      <c r="AF103" s="30" t="s">
        <v>656</v>
      </c>
      <c r="AG103" s="24" t="s">
        <v>241</v>
      </c>
      <c r="AH103" s="24" t="str">
        <f t="shared" si="11"/>
        <v>PENDIENTE</v>
      </c>
      <c r="AI103" s="61"/>
      <c r="AJ103" s="61"/>
      <c r="AK103" s="61"/>
    </row>
    <row r="104" spans="1:37" s="20" customFormat="1" ht="135" x14ac:dyDescent="0.25">
      <c r="A104" s="21">
        <v>95</v>
      </c>
      <c r="B104" s="35">
        <v>43370</v>
      </c>
      <c r="C104" s="21" t="s">
        <v>15</v>
      </c>
      <c r="D104" s="21" t="s">
        <v>256</v>
      </c>
      <c r="E104" s="35">
        <v>43370</v>
      </c>
      <c r="F104" s="36" t="s">
        <v>286</v>
      </c>
      <c r="G104" s="21" t="s">
        <v>556</v>
      </c>
      <c r="H104" s="36" t="s">
        <v>332</v>
      </c>
      <c r="I104" s="43" t="s">
        <v>407</v>
      </c>
      <c r="J104" s="36">
        <v>4</v>
      </c>
      <c r="K104" s="24" t="s">
        <v>48</v>
      </c>
      <c r="L104" s="36" t="s">
        <v>448</v>
      </c>
      <c r="M104" s="36" t="s">
        <v>503</v>
      </c>
      <c r="N104" s="37">
        <v>1</v>
      </c>
      <c r="O104" s="38">
        <v>43374</v>
      </c>
      <c r="P104" s="38">
        <v>43733</v>
      </c>
      <c r="Q104" s="61" t="s">
        <v>28</v>
      </c>
      <c r="R104" s="21" t="s">
        <v>105</v>
      </c>
      <c r="S104" s="21" t="s">
        <v>105</v>
      </c>
      <c r="T104" s="61"/>
      <c r="U104" s="61"/>
      <c r="V104" s="61"/>
      <c r="W104" s="61"/>
      <c r="X104" s="59">
        <v>43465</v>
      </c>
      <c r="Y104" s="66" t="s">
        <v>578</v>
      </c>
      <c r="Z104" s="24">
        <v>0.5</v>
      </c>
      <c r="AA104" s="26">
        <f t="shared" si="14"/>
        <v>0.125</v>
      </c>
      <c r="AB104" s="27">
        <f t="shared" si="15"/>
        <v>0.125</v>
      </c>
      <c r="AC104" s="27" t="str">
        <f t="shared" si="12"/>
        <v>EN PROCESO</v>
      </c>
      <c r="AD104" s="27" t="b">
        <f t="shared" si="13"/>
        <v>0</v>
      </c>
      <c r="AE104" s="28" t="str">
        <f t="shared" si="16"/>
        <v>EN PROCESO</v>
      </c>
      <c r="AF104" s="30" t="s">
        <v>657</v>
      </c>
      <c r="AG104" s="24" t="s">
        <v>241</v>
      </c>
      <c r="AH104" s="24" t="str">
        <f t="shared" si="11"/>
        <v>PENDIENTE</v>
      </c>
      <c r="AI104" s="61"/>
      <c r="AJ104" s="21"/>
      <c r="AK104" s="61"/>
    </row>
    <row r="105" spans="1:37" s="20" customFormat="1" ht="135" x14ac:dyDescent="0.25">
      <c r="A105" s="21">
        <v>96</v>
      </c>
      <c r="B105" s="35">
        <v>43370</v>
      </c>
      <c r="C105" s="21" t="s">
        <v>15</v>
      </c>
      <c r="D105" s="21" t="s">
        <v>256</v>
      </c>
      <c r="E105" s="35">
        <v>43370</v>
      </c>
      <c r="F105" s="36" t="s">
        <v>286</v>
      </c>
      <c r="G105" s="21" t="s">
        <v>556</v>
      </c>
      <c r="H105" s="36" t="s">
        <v>332</v>
      </c>
      <c r="I105" s="43" t="s">
        <v>406</v>
      </c>
      <c r="J105" s="36">
        <v>1</v>
      </c>
      <c r="K105" s="24" t="s">
        <v>48</v>
      </c>
      <c r="L105" s="36" t="s">
        <v>447</v>
      </c>
      <c r="M105" s="36" t="s">
        <v>503</v>
      </c>
      <c r="N105" s="37">
        <v>1</v>
      </c>
      <c r="O105" s="38">
        <v>43374</v>
      </c>
      <c r="P105" s="38">
        <v>43733</v>
      </c>
      <c r="Q105" s="61" t="s">
        <v>28</v>
      </c>
      <c r="R105" s="21" t="s">
        <v>105</v>
      </c>
      <c r="S105" s="21" t="s">
        <v>105</v>
      </c>
      <c r="T105" s="61"/>
      <c r="U105" s="61"/>
      <c r="V105" s="61"/>
      <c r="W105" s="61"/>
      <c r="X105" s="59">
        <v>43465</v>
      </c>
      <c r="Y105" s="66" t="s">
        <v>578</v>
      </c>
      <c r="Z105" s="24">
        <v>0.5</v>
      </c>
      <c r="AA105" s="26">
        <f t="shared" si="14"/>
        <v>0.5</v>
      </c>
      <c r="AB105" s="27">
        <f t="shared" si="15"/>
        <v>0.5</v>
      </c>
      <c r="AC105" s="27" t="str">
        <f t="shared" si="12"/>
        <v>EN PROCESO</v>
      </c>
      <c r="AD105" s="27" t="b">
        <f t="shared" si="13"/>
        <v>0</v>
      </c>
      <c r="AE105" s="28" t="str">
        <f t="shared" si="16"/>
        <v>EN PROCESO</v>
      </c>
      <c r="AF105" s="30" t="s">
        <v>657</v>
      </c>
      <c r="AG105" s="24" t="s">
        <v>241</v>
      </c>
      <c r="AH105" s="24" t="str">
        <f t="shared" si="11"/>
        <v>PENDIENTE</v>
      </c>
      <c r="AI105" s="61"/>
      <c r="AJ105" s="21"/>
      <c r="AK105" s="61"/>
    </row>
    <row r="106" spans="1:37" s="20" customFormat="1" ht="112.5" x14ac:dyDescent="0.25">
      <c r="A106" s="21">
        <v>97</v>
      </c>
      <c r="B106" s="35">
        <v>43370</v>
      </c>
      <c r="C106" s="21" t="s">
        <v>15</v>
      </c>
      <c r="D106" s="21" t="s">
        <v>256</v>
      </c>
      <c r="E106" s="35">
        <v>43370</v>
      </c>
      <c r="F106" s="36" t="s">
        <v>287</v>
      </c>
      <c r="G106" s="21" t="s">
        <v>557</v>
      </c>
      <c r="H106" s="36" t="s">
        <v>333</v>
      </c>
      <c r="I106" s="43" t="s">
        <v>408</v>
      </c>
      <c r="J106" s="36">
        <v>4</v>
      </c>
      <c r="K106" s="24" t="s">
        <v>48</v>
      </c>
      <c r="L106" s="36" t="s">
        <v>448</v>
      </c>
      <c r="M106" s="36" t="s">
        <v>503</v>
      </c>
      <c r="N106" s="37">
        <v>1</v>
      </c>
      <c r="O106" s="38">
        <v>43374</v>
      </c>
      <c r="P106" s="38">
        <v>43733</v>
      </c>
      <c r="Q106" s="61" t="s">
        <v>28</v>
      </c>
      <c r="R106" s="21" t="s">
        <v>105</v>
      </c>
      <c r="S106" s="21" t="s">
        <v>105</v>
      </c>
      <c r="T106" s="61"/>
      <c r="U106" s="61"/>
      <c r="V106" s="61"/>
      <c r="W106" s="61"/>
      <c r="X106" s="59">
        <v>43465</v>
      </c>
      <c r="Y106" s="66" t="s">
        <v>580</v>
      </c>
      <c r="Z106" s="24">
        <v>0.5</v>
      </c>
      <c r="AA106" s="26">
        <f t="shared" si="14"/>
        <v>0.125</v>
      </c>
      <c r="AB106" s="27">
        <f t="shared" si="15"/>
        <v>0.125</v>
      </c>
      <c r="AC106" s="27" t="str">
        <f t="shared" si="12"/>
        <v>EN PROCESO</v>
      </c>
      <c r="AD106" s="27" t="b">
        <f t="shared" si="13"/>
        <v>0</v>
      </c>
      <c r="AE106" s="28" t="str">
        <f t="shared" si="16"/>
        <v>EN PROCESO</v>
      </c>
      <c r="AF106" s="30" t="s">
        <v>658</v>
      </c>
      <c r="AG106" s="24" t="s">
        <v>241</v>
      </c>
      <c r="AH106" s="24" t="str">
        <f t="shared" ref="AH106:AH129" si="17">IF(G106="","",IF(OR(AB106=100%,AB106=100%),"CUMPLIDA","PENDIENTE"))</f>
        <v>PENDIENTE</v>
      </c>
      <c r="AI106" s="61"/>
      <c r="AJ106" s="61"/>
      <c r="AK106" s="61"/>
    </row>
    <row r="107" spans="1:37" s="20" customFormat="1" ht="112.5" x14ac:dyDescent="0.25">
      <c r="A107" s="21">
        <v>98</v>
      </c>
      <c r="B107" s="35">
        <v>43370</v>
      </c>
      <c r="C107" s="21" t="s">
        <v>15</v>
      </c>
      <c r="D107" s="21" t="s">
        <v>256</v>
      </c>
      <c r="E107" s="35">
        <v>43370</v>
      </c>
      <c r="F107" s="36" t="s">
        <v>287</v>
      </c>
      <c r="G107" s="21" t="s">
        <v>557</v>
      </c>
      <c r="H107" s="36" t="s">
        <v>333</v>
      </c>
      <c r="I107" s="43" t="s">
        <v>406</v>
      </c>
      <c r="J107" s="36">
        <v>1</v>
      </c>
      <c r="K107" s="24" t="s">
        <v>48</v>
      </c>
      <c r="L107" s="36" t="s">
        <v>447</v>
      </c>
      <c r="M107" s="36" t="s">
        <v>503</v>
      </c>
      <c r="N107" s="37">
        <v>1</v>
      </c>
      <c r="O107" s="38">
        <v>43374</v>
      </c>
      <c r="P107" s="38">
        <v>43733</v>
      </c>
      <c r="Q107" s="61" t="s">
        <v>28</v>
      </c>
      <c r="R107" s="21" t="s">
        <v>105</v>
      </c>
      <c r="S107" s="21" t="s">
        <v>105</v>
      </c>
      <c r="T107" s="61"/>
      <c r="U107" s="61"/>
      <c r="V107" s="61"/>
      <c r="W107" s="61"/>
      <c r="X107" s="59">
        <v>43465</v>
      </c>
      <c r="Y107" s="66" t="s">
        <v>580</v>
      </c>
      <c r="Z107" s="24">
        <v>0.5</v>
      </c>
      <c r="AA107" s="26">
        <f t="shared" si="14"/>
        <v>0.5</v>
      </c>
      <c r="AB107" s="27">
        <f t="shared" si="15"/>
        <v>0.5</v>
      </c>
      <c r="AC107" s="27" t="str">
        <f t="shared" si="12"/>
        <v>EN PROCESO</v>
      </c>
      <c r="AD107" s="27" t="b">
        <f t="shared" si="13"/>
        <v>0</v>
      </c>
      <c r="AE107" s="28" t="str">
        <f t="shared" si="16"/>
        <v>EN PROCESO</v>
      </c>
      <c r="AF107" s="30" t="s">
        <v>659</v>
      </c>
      <c r="AG107" s="24" t="s">
        <v>241</v>
      </c>
      <c r="AH107" s="24" t="str">
        <f t="shared" si="17"/>
        <v>PENDIENTE</v>
      </c>
      <c r="AI107" s="61"/>
      <c r="AJ107" s="61"/>
      <c r="AK107" s="61"/>
    </row>
    <row r="108" spans="1:37" s="20" customFormat="1" ht="112.5" x14ac:dyDescent="0.25">
      <c r="A108" s="21">
        <v>99</v>
      </c>
      <c r="B108" s="35">
        <v>43370</v>
      </c>
      <c r="C108" s="21" t="s">
        <v>15</v>
      </c>
      <c r="D108" s="21" t="s">
        <v>256</v>
      </c>
      <c r="E108" s="35">
        <v>43370</v>
      </c>
      <c r="F108" s="36" t="s">
        <v>288</v>
      </c>
      <c r="G108" s="21" t="s">
        <v>558</v>
      </c>
      <c r="H108" s="36" t="s">
        <v>334</v>
      </c>
      <c r="I108" s="43" t="s">
        <v>409</v>
      </c>
      <c r="J108" s="36">
        <v>4</v>
      </c>
      <c r="K108" s="24" t="s">
        <v>48</v>
      </c>
      <c r="L108" s="36" t="s">
        <v>449</v>
      </c>
      <c r="M108" s="36" t="s">
        <v>503</v>
      </c>
      <c r="N108" s="37">
        <v>1</v>
      </c>
      <c r="O108" s="38">
        <v>43374</v>
      </c>
      <c r="P108" s="38">
        <v>43733</v>
      </c>
      <c r="Q108" s="61" t="s">
        <v>28</v>
      </c>
      <c r="R108" s="21" t="s">
        <v>105</v>
      </c>
      <c r="S108" s="21" t="s">
        <v>105</v>
      </c>
      <c r="T108" s="61"/>
      <c r="U108" s="61"/>
      <c r="V108" s="61"/>
      <c r="W108" s="61"/>
      <c r="X108" s="59">
        <v>43465</v>
      </c>
      <c r="Y108" s="66" t="s">
        <v>580</v>
      </c>
      <c r="Z108" s="24">
        <v>0.5</v>
      </c>
      <c r="AA108" s="26">
        <f t="shared" si="14"/>
        <v>0.125</v>
      </c>
      <c r="AB108" s="27">
        <f t="shared" si="15"/>
        <v>0.125</v>
      </c>
      <c r="AC108" s="27" t="str">
        <f t="shared" si="12"/>
        <v>EN PROCESO</v>
      </c>
      <c r="AD108" s="27" t="b">
        <f t="shared" si="13"/>
        <v>0</v>
      </c>
      <c r="AE108" s="28" t="str">
        <f t="shared" si="16"/>
        <v>EN PROCESO</v>
      </c>
      <c r="AF108" s="30" t="s">
        <v>660</v>
      </c>
      <c r="AG108" s="24" t="s">
        <v>241</v>
      </c>
      <c r="AH108" s="24" t="str">
        <f t="shared" si="17"/>
        <v>PENDIENTE</v>
      </c>
      <c r="AI108" s="61"/>
      <c r="AJ108" s="61"/>
      <c r="AK108" s="61"/>
    </row>
    <row r="109" spans="1:37" s="20" customFormat="1" ht="112.5" x14ac:dyDescent="0.25">
      <c r="A109" s="21">
        <v>100</v>
      </c>
      <c r="B109" s="35">
        <v>43370</v>
      </c>
      <c r="C109" s="21" t="s">
        <v>15</v>
      </c>
      <c r="D109" s="21" t="s">
        <v>256</v>
      </c>
      <c r="E109" s="35">
        <v>43370</v>
      </c>
      <c r="F109" s="36" t="s">
        <v>288</v>
      </c>
      <c r="G109" s="21" t="s">
        <v>558</v>
      </c>
      <c r="H109" s="36" t="s">
        <v>334</v>
      </c>
      <c r="I109" s="43" t="s">
        <v>406</v>
      </c>
      <c r="J109" s="36">
        <v>1</v>
      </c>
      <c r="K109" s="24" t="s">
        <v>48</v>
      </c>
      <c r="L109" s="36" t="s">
        <v>447</v>
      </c>
      <c r="M109" s="36" t="s">
        <v>503</v>
      </c>
      <c r="N109" s="37">
        <v>1</v>
      </c>
      <c r="O109" s="38">
        <v>43374</v>
      </c>
      <c r="P109" s="38">
        <v>43733</v>
      </c>
      <c r="Q109" s="61" t="s">
        <v>28</v>
      </c>
      <c r="R109" s="21" t="s">
        <v>105</v>
      </c>
      <c r="S109" s="21" t="s">
        <v>105</v>
      </c>
      <c r="T109" s="61"/>
      <c r="U109" s="61"/>
      <c r="V109" s="61"/>
      <c r="W109" s="61"/>
      <c r="X109" s="59">
        <v>43465</v>
      </c>
      <c r="Y109" s="66" t="s">
        <v>580</v>
      </c>
      <c r="Z109" s="24">
        <v>0.5</v>
      </c>
      <c r="AA109" s="26">
        <f>IF(Z109="","",IF(OR($J109=0,$J109="",X109=""),"",Z109/$J109))</f>
        <v>0.5</v>
      </c>
      <c r="AB109" s="27">
        <f>IF(OR($N109="",AA109=""),"",IF(OR($N109=0,AA109=0),0,IF((AA109*100%)/$N109&gt;100%,100%,(AA109*100%)/$N109)))</f>
        <v>0.5</v>
      </c>
      <c r="AC109" s="27" t="str">
        <f t="shared" si="12"/>
        <v>EN PROCESO</v>
      </c>
      <c r="AD109" s="27" t="b">
        <f t="shared" si="13"/>
        <v>0</v>
      </c>
      <c r="AE109" s="28" t="str">
        <f t="shared" si="16"/>
        <v>EN PROCESO</v>
      </c>
      <c r="AF109" s="30" t="s">
        <v>660</v>
      </c>
      <c r="AG109" s="24" t="s">
        <v>241</v>
      </c>
      <c r="AH109" s="24" t="str">
        <f t="shared" si="17"/>
        <v>PENDIENTE</v>
      </c>
      <c r="AI109" s="61"/>
      <c r="AJ109" s="61"/>
      <c r="AK109" s="61"/>
    </row>
    <row r="110" spans="1:37" s="20" customFormat="1" ht="112.5" x14ac:dyDescent="0.25">
      <c r="A110" s="21">
        <v>101</v>
      </c>
      <c r="B110" s="35">
        <v>43370</v>
      </c>
      <c r="C110" s="21" t="s">
        <v>15</v>
      </c>
      <c r="D110" s="21" t="s">
        <v>256</v>
      </c>
      <c r="E110" s="35">
        <v>43370</v>
      </c>
      <c r="F110" s="36" t="s">
        <v>289</v>
      </c>
      <c r="G110" s="21" t="s">
        <v>559</v>
      </c>
      <c r="H110" s="36" t="s">
        <v>335</v>
      </c>
      <c r="I110" s="43" t="s">
        <v>410</v>
      </c>
      <c r="J110" s="36">
        <v>4</v>
      </c>
      <c r="K110" s="24" t="s">
        <v>48</v>
      </c>
      <c r="L110" s="36" t="s">
        <v>448</v>
      </c>
      <c r="M110" s="36" t="s">
        <v>503</v>
      </c>
      <c r="N110" s="37">
        <v>1</v>
      </c>
      <c r="O110" s="38">
        <v>43374</v>
      </c>
      <c r="P110" s="38">
        <v>43733</v>
      </c>
      <c r="Q110" s="61" t="s">
        <v>28</v>
      </c>
      <c r="R110" s="21" t="s">
        <v>105</v>
      </c>
      <c r="S110" s="21" t="s">
        <v>105</v>
      </c>
      <c r="T110" s="61"/>
      <c r="U110" s="61"/>
      <c r="V110" s="61"/>
      <c r="W110" s="61"/>
      <c r="X110" s="59">
        <v>43465</v>
      </c>
      <c r="Y110" s="66" t="s">
        <v>580</v>
      </c>
      <c r="Z110" s="24">
        <v>0.5</v>
      </c>
      <c r="AA110" s="26">
        <f>IF(Z110="","",IF(OR($J110=0,$J110="",X110=""),"",Z110/$J110))</f>
        <v>0.125</v>
      </c>
      <c r="AB110" s="27">
        <f>IF(OR($N110="",AA110=""),"",IF(OR($N110=0,AA110=0),0,IF((AA110*100%)/$N110&gt;100%,100%,(AA110*100%)/$N110)))</f>
        <v>0.125</v>
      </c>
      <c r="AC110" s="27" t="str">
        <f t="shared" si="12"/>
        <v>EN PROCESO</v>
      </c>
      <c r="AD110" s="27" t="b">
        <f t="shared" si="13"/>
        <v>0</v>
      </c>
      <c r="AE110" s="28" t="str">
        <f t="shared" si="16"/>
        <v>EN PROCESO</v>
      </c>
      <c r="AF110" s="30" t="s">
        <v>660</v>
      </c>
      <c r="AG110" s="24" t="s">
        <v>241</v>
      </c>
      <c r="AH110" s="24" t="str">
        <f t="shared" si="17"/>
        <v>PENDIENTE</v>
      </c>
      <c r="AI110" s="61"/>
      <c r="AJ110" s="61"/>
      <c r="AK110" s="61"/>
    </row>
    <row r="111" spans="1:37" s="20" customFormat="1" ht="112.5" x14ac:dyDescent="0.25">
      <c r="A111" s="21">
        <v>102</v>
      </c>
      <c r="B111" s="35">
        <v>43370</v>
      </c>
      <c r="C111" s="21" t="s">
        <v>15</v>
      </c>
      <c r="D111" s="21" t="s">
        <v>256</v>
      </c>
      <c r="E111" s="35">
        <v>43370</v>
      </c>
      <c r="F111" s="36" t="s">
        <v>289</v>
      </c>
      <c r="G111" s="21" t="s">
        <v>559</v>
      </c>
      <c r="H111" s="36" t="s">
        <v>335</v>
      </c>
      <c r="I111" s="43" t="s">
        <v>406</v>
      </c>
      <c r="J111" s="36">
        <v>1</v>
      </c>
      <c r="K111" s="24" t="s">
        <v>48</v>
      </c>
      <c r="L111" s="36" t="s">
        <v>447</v>
      </c>
      <c r="M111" s="36" t="s">
        <v>503</v>
      </c>
      <c r="N111" s="37">
        <v>1</v>
      </c>
      <c r="O111" s="38">
        <v>43374</v>
      </c>
      <c r="P111" s="38">
        <v>43733</v>
      </c>
      <c r="Q111" s="61" t="s">
        <v>28</v>
      </c>
      <c r="R111" s="21" t="s">
        <v>105</v>
      </c>
      <c r="S111" s="21" t="s">
        <v>105</v>
      </c>
      <c r="T111" s="61"/>
      <c r="U111" s="61"/>
      <c r="V111" s="61"/>
      <c r="W111" s="61"/>
      <c r="X111" s="59">
        <v>43465</v>
      </c>
      <c r="Y111" s="66" t="s">
        <v>580</v>
      </c>
      <c r="Z111" s="24">
        <v>0.5</v>
      </c>
      <c r="AA111" s="26">
        <f>IF(Z111="","",IF(OR($J111=0,$J111="",X111=""),"",Z111/$J111))</f>
        <v>0.5</v>
      </c>
      <c r="AB111" s="27">
        <f>IF(OR($N111="",AA111=""),"",IF(OR($N111=0,AA111=0),0,IF((AA111*100%)/$N111&gt;100%,100%,(AA111*100%)/$N111)))</f>
        <v>0.5</v>
      </c>
      <c r="AC111" s="27" t="str">
        <f t="shared" si="12"/>
        <v>EN PROCESO</v>
      </c>
      <c r="AD111" s="27" t="b">
        <f t="shared" si="13"/>
        <v>0</v>
      </c>
      <c r="AE111" s="28" t="str">
        <f t="shared" si="16"/>
        <v>EN PROCESO</v>
      </c>
      <c r="AF111" s="30" t="s">
        <v>660</v>
      </c>
      <c r="AG111" s="24" t="s">
        <v>241</v>
      </c>
      <c r="AH111" s="24" t="str">
        <f t="shared" si="17"/>
        <v>PENDIENTE</v>
      </c>
      <c r="AI111" s="61"/>
      <c r="AJ111" s="61"/>
      <c r="AK111" s="61"/>
    </row>
    <row r="112" spans="1:37" s="20" customFormat="1" ht="112.5" x14ac:dyDescent="0.25">
      <c r="A112" s="21">
        <v>103</v>
      </c>
      <c r="B112" s="35">
        <v>43370</v>
      </c>
      <c r="C112" s="21" t="s">
        <v>15</v>
      </c>
      <c r="D112" s="21" t="s">
        <v>256</v>
      </c>
      <c r="E112" s="35">
        <v>43370</v>
      </c>
      <c r="F112" s="36" t="s">
        <v>290</v>
      </c>
      <c r="G112" s="21" t="s">
        <v>560</v>
      </c>
      <c r="H112" s="36" t="s">
        <v>333</v>
      </c>
      <c r="I112" s="43" t="s">
        <v>408</v>
      </c>
      <c r="J112" s="36">
        <v>4</v>
      </c>
      <c r="K112" s="24" t="s">
        <v>48</v>
      </c>
      <c r="L112" s="36" t="s">
        <v>448</v>
      </c>
      <c r="M112" s="36" t="s">
        <v>503</v>
      </c>
      <c r="N112" s="37">
        <v>1</v>
      </c>
      <c r="O112" s="38">
        <v>43374</v>
      </c>
      <c r="P112" s="38">
        <v>43733</v>
      </c>
      <c r="Q112" s="61" t="s">
        <v>28</v>
      </c>
      <c r="R112" s="21" t="s">
        <v>105</v>
      </c>
      <c r="S112" s="21" t="s">
        <v>105</v>
      </c>
      <c r="T112" s="61"/>
      <c r="U112" s="61"/>
      <c r="V112" s="61"/>
      <c r="W112" s="61"/>
      <c r="X112" s="59">
        <v>43465</v>
      </c>
      <c r="Y112" s="66" t="s">
        <v>580</v>
      </c>
      <c r="Z112" s="24">
        <v>0.5</v>
      </c>
      <c r="AA112" s="26">
        <f>IF(Z112="","",IF(OR($J112=0,$J112="",X112=""),"",Z112/$J112))</f>
        <v>0.125</v>
      </c>
      <c r="AB112" s="27">
        <f>IF(OR($N112="",AA112=""),"",IF(OR($N112=0,AA112=0),0,IF((AA112*100%)/$N112&gt;100%,100%,(AA112*100%)/$N112)))</f>
        <v>0.125</v>
      </c>
      <c r="AC112" s="27" t="str">
        <f t="shared" si="12"/>
        <v>EN PROCESO</v>
      </c>
      <c r="AD112" s="27" t="b">
        <f t="shared" si="13"/>
        <v>0</v>
      </c>
      <c r="AE112" s="28" t="str">
        <f t="shared" si="16"/>
        <v>EN PROCESO</v>
      </c>
      <c r="AF112" s="30" t="s">
        <v>660</v>
      </c>
      <c r="AG112" s="24" t="s">
        <v>241</v>
      </c>
      <c r="AH112" s="24" t="str">
        <f t="shared" si="17"/>
        <v>PENDIENTE</v>
      </c>
      <c r="AI112" s="61"/>
      <c r="AJ112" s="61"/>
      <c r="AK112" s="61"/>
    </row>
    <row r="113" spans="1:37" s="20" customFormat="1" ht="112.5" x14ac:dyDescent="0.25">
      <c r="A113" s="21">
        <v>104</v>
      </c>
      <c r="B113" s="35">
        <v>43370</v>
      </c>
      <c r="C113" s="21" t="s">
        <v>15</v>
      </c>
      <c r="D113" s="21" t="s">
        <v>256</v>
      </c>
      <c r="E113" s="35">
        <v>43370</v>
      </c>
      <c r="F113" s="36" t="s">
        <v>290</v>
      </c>
      <c r="G113" s="21" t="s">
        <v>560</v>
      </c>
      <c r="H113" s="36" t="s">
        <v>333</v>
      </c>
      <c r="I113" s="43" t="s">
        <v>406</v>
      </c>
      <c r="J113" s="36">
        <v>1</v>
      </c>
      <c r="K113" s="24" t="s">
        <v>48</v>
      </c>
      <c r="L113" s="36" t="s">
        <v>447</v>
      </c>
      <c r="M113" s="36" t="s">
        <v>503</v>
      </c>
      <c r="N113" s="37">
        <v>1</v>
      </c>
      <c r="O113" s="38">
        <v>43374</v>
      </c>
      <c r="P113" s="38">
        <v>43733</v>
      </c>
      <c r="Q113" s="61" t="s">
        <v>28</v>
      </c>
      <c r="R113" s="21" t="s">
        <v>105</v>
      </c>
      <c r="S113" s="21" t="s">
        <v>105</v>
      </c>
      <c r="T113" s="61"/>
      <c r="U113" s="61"/>
      <c r="V113" s="61"/>
      <c r="W113" s="61"/>
      <c r="X113" s="59">
        <v>43465</v>
      </c>
      <c r="Y113" s="66" t="s">
        <v>580</v>
      </c>
      <c r="Z113" s="24">
        <v>0.5</v>
      </c>
      <c r="AA113" s="26">
        <f>IF(Z113="","",IF(OR($J113=0,$J113="",X113=""),"",Z113/$J113))</f>
        <v>0.5</v>
      </c>
      <c r="AB113" s="27">
        <f>IF(OR($N113="",AA113=""),"",IF(OR($N113=0,AA113=0),0,IF((AA113*100%)/$N113&gt;100%,100%,(AA113*100%)/$N113)))</f>
        <v>0.5</v>
      </c>
      <c r="AC113" s="27" t="str">
        <f t="shared" si="12"/>
        <v>EN PROCESO</v>
      </c>
      <c r="AD113" s="27" t="b">
        <f t="shared" si="13"/>
        <v>0</v>
      </c>
      <c r="AE113" s="28" t="str">
        <f t="shared" si="16"/>
        <v>EN PROCESO</v>
      </c>
      <c r="AF113" s="30" t="s">
        <v>660</v>
      </c>
      <c r="AG113" s="24" t="s">
        <v>241</v>
      </c>
      <c r="AH113" s="24" t="str">
        <f t="shared" si="17"/>
        <v>PENDIENTE</v>
      </c>
      <c r="AI113" s="61"/>
      <c r="AJ113" s="61"/>
      <c r="AK113" s="61"/>
    </row>
    <row r="114" spans="1:37" s="20" customFormat="1" ht="123.75" x14ac:dyDescent="0.25">
      <c r="A114" s="21">
        <v>105</v>
      </c>
      <c r="B114" s="35">
        <v>43370</v>
      </c>
      <c r="C114" s="21" t="s">
        <v>15</v>
      </c>
      <c r="D114" s="21" t="s">
        <v>256</v>
      </c>
      <c r="E114" s="35">
        <v>43370</v>
      </c>
      <c r="F114" s="36" t="s">
        <v>291</v>
      </c>
      <c r="G114" s="21" t="s">
        <v>561</v>
      </c>
      <c r="H114" s="36" t="s">
        <v>332</v>
      </c>
      <c r="I114" s="43" t="s">
        <v>411</v>
      </c>
      <c r="J114" s="36">
        <v>4</v>
      </c>
      <c r="K114" s="24" t="s">
        <v>48</v>
      </c>
      <c r="L114" s="36" t="s">
        <v>448</v>
      </c>
      <c r="M114" s="36" t="s">
        <v>503</v>
      </c>
      <c r="N114" s="37">
        <v>1</v>
      </c>
      <c r="O114" s="38">
        <v>43374</v>
      </c>
      <c r="P114" s="38">
        <v>43733</v>
      </c>
      <c r="Q114" s="61" t="s">
        <v>28</v>
      </c>
      <c r="R114" s="21" t="s">
        <v>105</v>
      </c>
      <c r="S114" s="21" t="s">
        <v>105</v>
      </c>
      <c r="T114" s="61"/>
      <c r="U114" s="61"/>
      <c r="V114" s="61"/>
      <c r="W114" s="61"/>
      <c r="X114" s="59">
        <v>43465</v>
      </c>
      <c r="Y114" s="66" t="s">
        <v>592</v>
      </c>
      <c r="Z114" s="24">
        <v>0</v>
      </c>
      <c r="AA114" s="26">
        <f t="shared" si="14"/>
        <v>0</v>
      </c>
      <c r="AB114" s="27">
        <f t="shared" si="15"/>
        <v>0</v>
      </c>
      <c r="AC114" s="27" t="str">
        <f t="shared" si="12"/>
        <v>SIN INICIAR</v>
      </c>
      <c r="AD114" s="27" t="b">
        <f t="shared" si="13"/>
        <v>0</v>
      </c>
      <c r="AE114" s="28" t="str">
        <f t="shared" si="16"/>
        <v>SIN INICIAR</v>
      </c>
      <c r="AF114" s="30" t="s">
        <v>661</v>
      </c>
      <c r="AG114" s="24" t="s">
        <v>241</v>
      </c>
      <c r="AH114" s="24" t="str">
        <f t="shared" si="17"/>
        <v>PENDIENTE</v>
      </c>
      <c r="AI114" s="61"/>
      <c r="AJ114" s="61"/>
      <c r="AK114" s="61"/>
    </row>
    <row r="115" spans="1:37" s="20" customFormat="1" ht="123.75" x14ac:dyDescent="0.25">
      <c r="A115" s="21">
        <v>106</v>
      </c>
      <c r="B115" s="35">
        <v>43370</v>
      </c>
      <c r="C115" s="21" t="s">
        <v>15</v>
      </c>
      <c r="D115" s="21" t="s">
        <v>256</v>
      </c>
      <c r="E115" s="35">
        <v>43370</v>
      </c>
      <c r="F115" s="36" t="s">
        <v>291</v>
      </c>
      <c r="G115" s="21" t="s">
        <v>561</v>
      </c>
      <c r="H115" s="36" t="s">
        <v>332</v>
      </c>
      <c r="I115" s="43" t="s">
        <v>406</v>
      </c>
      <c r="J115" s="36">
        <v>1</v>
      </c>
      <c r="K115" s="24" t="s">
        <v>48</v>
      </c>
      <c r="L115" s="36" t="s">
        <v>450</v>
      </c>
      <c r="M115" s="36" t="s">
        <v>503</v>
      </c>
      <c r="N115" s="37">
        <v>1</v>
      </c>
      <c r="O115" s="38">
        <v>43374</v>
      </c>
      <c r="P115" s="38">
        <v>43733</v>
      </c>
      <c r="Q115" s="61" t="s">
        <v>28</v>
      </c>
      <c r="R115" s="21" t="s">
        <v>105</v>
      </c>
      <c r="S115" s="21" t="s">
        <v>105</v>
      </c>
      <c r="T115" s="61"/>
      <c r="U115" s="61"/>
      <c r="V115" s="61"/>
      <c r="W115" s="61"/>
      <c r="X115" s="59">
        <v>43465</v>
      </c>
      <c r="Y115" s="66" t="s">
        <v>592</v>
      </c>
      <c r="Z115" s="24">
        <v>0</v>
      </c>
      <c r="AA115" s="26">
        <f t="shared" si="14"/>
        <v>0</v>
      </c>
      <c r="AB115" s="27">
        <f t="shared" si="15"/>
        <v>0</v>
      </c>
      <c r="AC115" s="27" t="str">
        <f t="shared" si="12"/>
        <v>SIN INICIAR</v>
      </c>
      <c r="AD115" s="27" t="b">
        <f t="shared" si="13"/>
        <v>0</v>
      </c>
      <c r="AE115" s="28" t="str">
        <f t="shared" si="16"/>
        <v>SIN INICIAR</v>
      </c>
      <c r="AF115" s="30" t="s">
        <v>661</v>
      </c>
      <c r="AG115" s="24" t="s">
        <v>241</v>
      </c>
      <c r="AH115" s="24" t="str">
        <f t="shared" si="17"/>
        <v>PENDIENTE</v>
      </c>
      <c r="AI115" s="61"/>
      <c r="AJ115" s="61"/>
      <c r="AK115" s="61"/>
    </row>
    <row r="116" spans="1:37" s="20" customFormat="1" ht="112.5" x14ac:dyDescent="0.25">
      <c r="A116" s="21">
        <v>107</v>
      </c>
      <c r="B116" s="35">
        <v>43370</v>
      </c>
      <c r="C116" s="21" t="s">
        <v>15</v>
      </c>
      <c r="D116" s="21" t="s">
        <v>256</v>
      </c>
      <c r="E116" s="35">
        <v>43370</v>
      </c>
      <c r="F116" s="36" t="s">
        <v>292</v>
      </c>
      <c r="G116" s="21" t="s">
        <v>562</v>
      </c>
      <c r="H116" s="36" t="s">
        <v>336</v>
      </c>
      <c r="I116" s="43" t="s">
        <v>412</v>
      </c>
      <c r="J116" s="36">
        <v>1</v>
      </c>
      <c r="K116" s="24" t="s">
        <v>48</v>
      </c>
      <c r="L116" s="36" t="s">
        <v>451</v>
      </c>
      <c r="M116" s="36" t="s">
        <v>504</v>
      </c>
      <c r="N116" s="37">
        <v>1</v>
      </c>
      <c r="O116" s="38">
        <v>43374</v>
      </c>
      <c r="P116" s="38">
        <v>43733</v>
      </c>
      <c r="Q116" s="21" t="s">
        <v>518</v>
      </c>
      <c r="R116" s="21" t="s">
        <v>528</v>
      </c>
      <c r="S116" s="21" t="s">
        <v>528</v>
      </c>
      <c r="T116" s="61"/>
      <c r="U116" s="61"/>
      <c r="V116" s="61"/>
      <c r="W116" s="61"/>
      <c r="X116" s="59">
        <v>43465</v>
      </c>
      <c r="Y116" s="66" t="s">
        <v>594</v>
      </c>
      <c r="Z116" s="24">
        <v>0.5</v>
      </c>
      <c r="AA116" s="26">
        <f t="shared" si="14"/>
        <v>0.5</v>
      </c>
      <c r="AB116" s="27">
        <f t="shared" si="15"/>
        <v>0.5</v>
      </c>
      <c r="AC116" s="27" t="str">
        <f t="shared" si="12"/>
        <v>EN PROCESO</v>
      </c>
      <c r="AD116" s="27" t="b">
        <f t="shared" si="13"/>
        <v>0</v>
      </c>
      <c r="AE116" s="28" t="str">
        <f t="shared" si="16"/>
        <v>EN PROCESO</v>
      </c>
      <c r="AF116" s="32" t="s">
        <v>662</v>
      </c>
      <c r="AG116" s="24" t="s">
        <v>241</v>
      </c>
      <c r="AH116" s="24" t="str">
        <f t="shared" si="17"/>
        <v>PENDIENTE</v>
      </c>
      <c r="AI116" s="61"/>
      <c r="AJ116" s="21"/>
      <c r="AK116" s="61"/>
    </row>
    <row r="117" spans="1:37" s="20" customFormat="1" ht="157.5" x14ac:dyDescent="0.25">
      <c r="A117" s="21">
        <v>108</v>
      </c>
      <c r="B117" s="35">
        <v>43370</v>
      </c>
      <c r="C117" s="21" t="s">
        <v>15</v>
      </c>
      <c r="D117" s="21" t="s">
        <v>256</v>
      </c>
      <c r="E117" s="35">
        <v>43370</v>
      </c>
      <c r="F117" s="36" t="s">
        <v>293</v>
      </c>
      <c r="G117" s="21" t="s">
        <v>563</v>
      </c>
      <c r="H117" s="36" t="s">
        <v>337</v>
      </c>
      <c r="I117" s="43" t="s">
        <v>413</v>
      </c>
      <c r="J117" s="36">
        <v>1</v>
      </c>
      <c r="K117" s="24" t="s">
        <v>48</v>
      </c>
      <c r="L117" s="36" t="s">
        <v>452</v>
      </c>
      <c r="M117" s="36" t="s">
        <v>505</v>
      </c>
      <c r="N117" s="37">
        <v>0.8</v>
      </c>
      <c r="O117" s="38">
        <v>43374</v>
      </c>
      <c r="P117" s="38">
        <v>43733</v>
      </c>
      <c r="Q117" s="21" t="s">
        <v>233</v>
      </c>
      <c r="R117" s="21" t="s">
        <v>523</v>
      </c>
      <c r="S117" s="21" t="s">
        <v>523</v>
      </c>
      <c r="T117" s="61"/>
      <c r="U117" s="61"/>
      <c r="V117" s="61"/>
      <c r="W117" s="61"/>
      <c r="X117" s="59">
        <v>43465</v>
      </c>
      <c r="Y117" s="66" t="s">
        <v>595</v>
      </c>
      <c r="Z117" s="24">
        <v>0.5</v>
      </c>
      <c r="AA117" s="26">
        <f t="shared" si="14"/>
        <v>0.5</v>
      </c>
      <c r="AB117" s="27">
        <f t="shared" si="15"/>
        <v>0.625</v>
      </c>
      <c r="AC117" s="27" t="str">
        <f t="shared" si="12"/>
        <v>EN PROCESO</v>
      </c>
      <c r="AD117" s="27" t="b">
        <f t="shared" si="13"/>
        <v>0</v>
      </c>
      <c r="AE117" s="28" t="str">
        <f t="shared" si="16"/>
        <v>EN PROCESO</v>
      </c>
      <c r="AF117" s="31" t="s">
        <v>663</v>
      </c>
      <c r="AG117" s="24" t="s">
        <v>241</v>
      </c>
      <c r="AH117" s="24" t="str">
        <f t="shared" si="17"/>
        <v>PENDIENTE</v>
      </c>
      <c r="AI117" s="61"/>
      <c r="AJ117" s="21"/>
      <c r="AK117" s="61"/>
    </row>
    <row r="118" spans="1:37" s="20" customFormat="1" ht="157.5" x14ac:dyDescent="0.25">
      <c r="A118" s="21">
        <v>109</v>
      </c>
      <c r="B118" s="35">
        <v>43370</v>
      </c>
      <c r="C118" s="21" t="s">
        <v>15</v>
      </c>
      <c r="D118" s="21" t="s">
        <v>256</v>
      </c>
      <c r="E118" s="35">
        <v>43370</v>
      </c>
      <c r="F118" s="36" t="s">
        <v>294</v>
      </c>
      <c r="G118" s="21" t="s">
        <v>564</v>
      </c>
      <c r="H118" s="36" t="s">
        <v>338</v>
      </c>
      <c r="I118" s="43" t="s">
        <v>623</v>
      </c>
      <c r="J118" s="36">
        <v>1</v>
      </c>
      <c r="K118" s="24" t="s">
        <v>48</v>
      </c>
      <c r="L118" s="36" t="s">
        <v>453</v>
      </c>
      <c r="M118" s="36" t="s">
        <v>506</v>
      </c>
      <c r="N118" s="37">
        <v>1</v>
      </c>
      <c r="O118" s="38">
        <v>43374</v>
      </c>
      <c r="P118" s="38">
        <v>43733</v>
      </c>
      <c r="Q118" s="21" t="s">
        <v>233</v>
      </c>
      <c r="R118" s="21" t="s">
        <v>523</v>
      </c>
      <c r="S118" s="21" t="s">
        <v>523</v>
      </c>
      <c r="T118" s="61"/>
      <c r="U118" s="61"/>
      <c r="V118" s="61"/>
      <c r="W118" s="61"/>
      <c r="X118" s="59">
        <v>43465</v>
      </c>
      <c r="Y118" s="62" t="s">
        <v>596</v>
      </c>
      <c r="Z118" s="24">
        <v>0.5</v>
      </c>
      <c r="AA118" s="26">
        <f t="shared" si="14"/>
        <v>0.5</v>
      </c>
      <c r="AB118" s="27">
        <f t="shared" si="15"/>
        <v>0.5</v>
      </c>
      <c r="AC118" s="27" t="str">
        <f t="shared" si="12"/>
        <v>EN PROCESO</v>
      </c>
      <c r="AD118" s="27" t="b">
        <f t="shared" si="13"/>
        <v>0</v>
      </c>
      <c r="AE118" s="28" t="str">
        <f t="shared" si="16"/>
        <v>EN PROCESO</v>
      </c>
      <c r="AF118" s="32" t="s">
        <v>664</v>
      </c>
      <c r="AG118" s="24" t="s">
        <v>241</v>
      </c>
      <c r="AH118" s="24" t="str">
        <f t="shared" si="17"/>
        <v>PENDIENTE</v>
      </c>
      <c r="AI118" s="61"/>
      <c r="AJ118" s="21"/>
      <c r="AK118" s="61"/>
    </row>
    <row r="119" spans="1:37" s="20" customFormat="1" ht="191.25" x14ac:dyDescent="0.25">
      <c r="A119" s="21">
        <v>110</v>
      </c>
      <c r="B119" s="35">
        <v>43370</v>
      </c>
      <c r="C119" s="21" t="s">
        <v>15</v>
      </c>
      <c r="D119" s="21" t="s">
        <v>256</v>
      </c>
      <c r="E119" s="35">
        <v>43370</v>
      </c>
      <c r="F119" s="36" t="s">
        <v>294</v>
      </c>
      <c r="G119" s="21" t="s">
        <v>564</v>
      </c>
      <c r="H119" s="36" t="s">
        <v>339</v>
      </c>
      <c r="I119" s="43" t="s">
        <v>415</v>
      </c>
      <c r="J119" s="36">
        <v>1</v>
      </c>
      <c r="K119" s="24" t="s">
        <v>48</v>
      </c>
      <c r="L119" s="36" t="s">
        <v>454</v>
      </c>
      <c r="M119" s="36" t="s">
        <v>507</v>
      </c>
      <c r="N119" s="37">
        <v>1</v>
      </c>
      <c r="O119" s="38">
        <v>43374</v>
      </c>
      <c r="P119" s="38">
        <v>43733</v>
      </c>
      <c r="Q119" s="21" t="s">
        <v>74</v>
      </c>
      <c r="R119" s="21" t="s">
        <v>73</v>
      </c>
      <c r="S119" s="21" t="s">
        <v>55</v>
      </c>
      <c r="T119" s="61"/>
      <c r="U119" s="61"/>
      <c r="V119" s="61"/>
      <c r="W119" s="61"/>
      <c r="X119" s="59">
        <v>43465</v>
      </c>
      <c r="Y119" s="62" t="s">
        <v>584</v>
      </c>
      <c r="Z119" s="24">
        <v>0.5</v>
      </c>
      <c r="AA119" s="26">
        <f t="shared" si="14"/>
        <v>0.5</v>
      </c>
      <c r="AB119" s="27">
        <f t="shared" si="15"/>
        <v>0.5</v>
      </c>
      <c r="AC119" s="27" t="str">
        <f t="shared" si="12"/>
        <v>EN PROCESO</v>
      </c>
      <c r="AD119" s="27" t="b">
        <f t="shared" si="13"/>
        <v>0</v>
      </c>
      <c r="AE119" s="28" t="str">
        <f t="shared" si="16"/>
        <v>EN PROCESO</v>
      </c>
      <c r="AF119" s="32" t="s">
        <v>665</v>
      </c>
      <c r="AG119" s="24" t="s">
        <v>241</v>
      </c>
      <c r="AH119" s="24" t="str">
        <f t="shared" si="17"/>
        <v>PENDIENTE</v>
      </c>
      <c r="AI119" s="61"/>
      <c r="AJ119" s="21"/>
      <c r="AK119" s="61"/>
    </row>
    <row r="120" spans="1:37" s="20" customFormat="1" ht="168.75" x14ac:dyDescent="0.25">
      <c r="A120" s="21">
        <v>111</v>
      </c>
      <c r="B120" s="35">
        <v>43370</v>
      </c>
      <c r="C120" s="21" t="s">
        <v>15</v>
      </c>
      <c r="D120" s="21" t="s">
        <v>256</v>
      </c>
      <c r="E120" s="35">
        <v>43370</v>
      </c>
      <c r="F120" s="36" t="s">
        <v>295</v>
      </c>
      <c r="G120" s="21" t="s">
        <v>565</v>
      </c>
      <c r="H120" s="36" t="s">
        <v>340</v>
      </c>
      <c r="I120" s="43" t="s">
        <v>416</v>
      </c>
      <c r="J120" s="36">
        <v>1</v>
      </c>
      <c r="K120" s="24" t="s">
        <v>48</v>
      </c>
      <c r="L120" s="36" t="s">
        <v>455</v>
      </c>
      <c r="M120" s="36" t="s">
        <v>508</v>
      </c>
      <c r="N120" s="37">
        <v>1</v>
      </c>
      <c r="O120" s="38">
        <v>43374</v>
      </c>
      <c r="P120" s="38">
        <v>43733</v>
      </c>
      <c r="Q120" s="21" t="s">
        <v>519</v>
      </c>
      <c r="R120" s="21" t="s">
        <v>529</v>
      </c>
      <c r="S120" s="21" t="s">
        <v>529</v>
      </c>
      <c r="T120" s="61"/>
      <c r="U120" s="61"/>
      <c r="V120" s="61"/>
      <c r="W120" s="61"/>
      <c r="X120" s="59">
        <v>43465</v>
      </c>
      <c r="Y120" s="62" t="s">
        <v>598</v>
      </c>
      <c r="Z120" s="24">
        <v>1</v>
      </c>
      <c r="AA120" s="26">
        <f t="shared" si="14"/>
        <v>1</v>
      </c>
      <c r="AB120" s="27">
        <f t="shared" si="15"/>
        <v>1</v>
      </c>
      <c r="AC120" s="27" t="str">
        <f t="shared" si="12"/>
        <v>TERMINADA</v>
      </c>
      <c r="AD120" s="27" t="b">
        <f t="shared" si="13"/>
        <v>0</v>
      </c>
      <c r="AE120" s="28" t="str">
        <f t="shared" si="16"/>
        <v>TERMINADA</v>
      </c>
      <c r="AF120" s="32" t="s">
        <v>666</v>
      </c>
      <c r="AG120" s="24" t="s">
        <v>241</v>
      </c>
      <c r="AH120" s="24" t="str">
        <f t="shared" si="17"/>
        <v>CUMPLIDA</v>
      </c>
      <c r="AI120" s="21" t="s">
        <v>617</v>
      </c>
      <c r="AJ120" s="21" t="s">
        <v>158</v>
      </c>
      <c r="AK120" s="61" t="s">
        <v>671</v>
      </c>
    </row>
    <row r="121" spans="1:37" s="20" customFormat="1" ht="157.5" x14ac:dyDescent="0.25">
      <c r="A121" s="21">
        <v>112</v>
      </c>
      <c r="B121" s="35">
        <v>43370</v>
      </c>
      <c r="C121" s="21" t="s">
        <v>15</v>
      </c>
      <c r="D121" s="21" t="s">
        <v>256</v>
      </c>
      <c r="E121" s="35">
        <v>43370</v>
      </c>
      <c r="F121" s="36" t="s">
        <v>296</v>
      </c>
      <c r="G121" s="21" t="s">
        <v>566</v>
      </c>
      <c r="H121" s="36" t="s">
        <v>341</v>
      </c>
      <c r="I121" s="43" t="s">
        <v>413</v>
      </c>
      <c r="J121" s="36">
        <v>1</v>
      </c>
      <c r="K121" s="24" t="s">
        <v>48</v>
      </c>
      <c r="L121" s="36" t="s">
        <v>456</v>
      </c>
      <c r="M121" s="36" t="s">
        <v>505</v>
      </c>
      <c r="N121" s="37">
        <v>0.8</v>
      </c>
      <c r="O121" s="38">
        <v>43374</v>
      </c>
      <c r="P121" s="38">
        <v>43733</v>
      </c>
      <c r="Q121" s="21" t="s">
        <v>233</v>
      </c>
      <c r="R121" s="21" t="s">
        <v>523</v>
      </c>
      <c r="S121" s="21" t="s">
        <v>523</v>
      </c>
      <c r="T121" s="61"/>
      <c r="U121" s="61"/>
      <c r="V121" s="61"/>
      <c r="W121" s="61"/>
      <c r="X121" s="59">
        <v>43465</v>
      </c>
      <c r="Y121" s="66" t="s">
        <v>595</v>
      </c>
      <c r="Z121" s="24">
        <v>0.5</v>
      </c>
      <c r="AA121" s="26">
        <f t="shared" si="14"/>
        <v>0.5</v>
      </c>
      <c r="AB121" s="27">
        <f t="shared" si="15"/>
        <v>0.625</v>
      </c>
      <c r="AC121" s="27" t="str">
        <f t="shared" si="12"/>
        <v>EN PROCESO</v>
      </c>
      <c r="AD121" s="27" t="b">
        <f t="shared" si="13"/>
        <v>0</v>
      </c>
      <c r="AE121" s="28" t="str">
        <f t="shared" si="16"/>
        <v>EN PROCESO</v>
      </c>
      <c r="AF121" s="31" t="s">
        <v>663</v>
      </c>
      <c r="AG121" s="24" t="s">
        <v>241</v>
      </c>
      <c r="AH121" s="24" t="str">
        <f t="shared" si="17"/>
        <v>PENDIENTE</v>
      </c>
      <c r="AI121" s="61"/>
      <c r="AJ121" s="21"/>
      <c r="AK121" s="61"/>
    </row>
    <row r="122" spans="1:37" s="20" customFormat="1" ht="157.5" x14ac:dyDescent="0.25">
      <c r="A122" s="21">
        <v>113</v>
      </c>
      <c r="B122" s="35">
        <v>43370</v>
      </c>
      <c r="C122" s="21" t="s">
        <v>15</v>
      </c>
      <c r="D122" s="21" t="s">
        <v>256</v>
      </c>
      <c r="E122" s="35">
        <v>43370</v>
      </c>
      <c r="F122" s="36" t="s">
        <v>297</v>
      </c>
      <c r="G122" s="21" t="s">
        <v>564</v>
      </c>
      <c r="H122" s="36" t="s">
        <v>338</v>
      </c>
      <c r="I122" s="43" t="s">
        <v>414</v>
      </c>
      <c r="J122" s="36">
        <v>1</v>
      </c>
      <c r="K122" s="24" t="s">
        <v>48</v>
      </c>
      <c r="L122" s="36" t="s">
        <v>453</v>
      </c>
      <c r="M122" s="36" t="s">
        <v>506</v>
      </c>
      <c r="N122" s="37">
        <v>1</v>
      </c>
      <c r="O122" s="38">
        <v>43374</v>
      </c>
      <c r="P122" s="38">
        <v>43733</v>
      </c>
      <c r="Q122" s="21" t="s">
        <v>233</v>
      </c>
      <c r="R122" s="21" t="s">
        <v>523</v>
      </c>
      <c r="S122" s="21" t="s">
        <v>523</v>
      </c>
      <c r="T122" s="61"/>
      <c r="U122" s="61"/>
      <c r="V122" s="61"/>
      <c r="W122" s="61"/>
      <c r="X122" s="59">
        <v>43465</v>
      </c>
      <c r="Y122" s="62" t="s">
        <v>596</v>
      </c>
      <c r="Z122" s="24">
        <v>0.5</v>
      </c>
      <c r="AA122" s="26">
        <f t="shared" si="14"/>
        <v>0.5</v>
      </c>
      <c r="AB122" s="27">
        <f t="shared" si="15"/>
        <v>0.5</v>
      </c>
      <c r="AC122" s="27" t="str">
        <f t="shared" si="12"/>
        <v>EN PROCESO</v>
      </c>
      <c r="AD122" s="27" t="b">
        <f t="shared" si="13"/>
        <v>0</v>
      </c>
      <c r="AE122" s="28" t="str">
        <f t="shared" si="16"/>
        <v>EN PROCESO</v>
      </c>
      <c r="AF122" s="32" t="s">
        <v>667</v>
      </c>
      <c r="AG122" s="24" t="s">
        <v>241</v>
      </c>
      <c r="AH122" s="24" t="str">
        <f t="shared" si="17"/>
        <v>PENDIENTE</v>
      </c>
      <c r="AI122" s="61"/>
      <c r="AJ122" s="21"/>
      <c r="AK122" s="61"/>
    </row>
    <row r="123" spans="1:37" s="20" customFormat="1" ht="191.25" x14ac:dyDescent="0.25">
      <c r="A123" s="21">
        <v>114</v>
      </c>
      <c r="B123" s="35">
        <v>43370</v>
      </c>
      <c r="C123" s="21" t="s">
        <v>15</v>
      </c>
      <c r="D123" s="21" t="s">
        <v>256</v>
      </c>
      <c r="E123" s="35">
        <v>43370</v>
      </c>
      <c r="F123" s="36" t="s">
        <v>297</v>
      </c>
      <c r="G123" s="21" t="s">
        <v>564</v>
      </c>
      <c r="H123" s="36" t="s">
        <v>339</v>
      </c>
      <c r="I123" s="43" t="s">
        <v>415</v>
      </c>
      <c r="J123" s="36">
        <v>1</v>
      </c>
      <c r="K123" s="24" t="s">
        <v>48</v>
      </c>
      <c r="L123" s="36" t="s">
        <v>454</v>
      </c>
      <c r="M123" s="36" t="s">
        <v>507</v>
      </c>
      <c r="N123" s="37">
        <v>1</v>
      </c>
      <c r="O123" s="38">
        <v>43374</v>
      </c>
      <c r="P123" s="38">
        <v>43733</v>
      </c>
      <c r="Q123" s="21" t="s">
        <v>74</v>
      </c>
      <c r="R123" s="21" t="s">
        <v>73</v>
      </c>
      <c r="S123" s="21" t="s">
        <v>55</v>
      </c>
      <c r="T123" s="61"/>
      <c r="U123" s="61"/>
      <c r="V123" s="61"/>
      <c r="W123" s="61"/>
      <c r="X123" s="59">
        <v>43465</v>
      </c>
      <c r="Y123" s="62" t="s">
        <v>584</v>
      </c>
      <c r="Z123" s="24">
        <v>0.5</v>
      </c>
      <c r="AA123" s="26">
        <f t="shared" si="14"/>
        <v>0.5</v>
      </c>
      <c r="AB123" s="27">
        <f t="shared" si="15"/>
        <v>0.5</v>
      </c>
      <c r="AC123" s="27" t="str">
        <f t="shared" si="12"/>
        <v>EN PROCESO</v>
      </c>
      <c r="AD123" s="27" t="b">
        <f t="shared" si="13"/>
        <v>0</v>
      </c>
      <c r="AE123" s="28" t="str">
        <f t="shared" si="16"/>
        <v>EN PROCESO</v>
      </c>
      <c r="AF123" s="32" t="s">
        <v>665</v>
      </c>
      <c r="AG123" s="24" t="s">
        <v>241</v>
      </c>
      <c r="AH123" s="24" t="str">
        <f t="shared" si="17"/>
        <v>PENDIENTE</v>
      </c>
      <c r="AI123" s="61"/>
      <c r="AJ123" s="21"/>
      <c r="AK123" s="61"/>
    </row>
    <row r="124" spans="1:37" s="20" customFormat="1" ht="157.5" x14ac:dyDescent="0.25">
      <c r="A124" s="21">
        <v>115</v>
      </c>
      <c r="B124" s="35">
        <v>43370</v>
      </c>
      <c r="C124" s="21" t="s">
        <v>15</v>
      </c>
      <c r="D124" s="21" t="s">
        <v>256</v>
      </c>
      <c r="E124" s="35">
        <v>43370</v>
      </c>
      <c r="F124" s="36" t="s">
        <v>298</v>
      </c>
      <c r="G124" s="21" t="s">
        <v>567</v>
      </c>
      <c r="H124" s="36" t="s">
        <v>342</v>
      </c>
      <c r="I124" s="43" t="s">
        <v>417</v>
      </c>
      <c r="J124" s="36">
        <v>11</v>
      </c>
      <c r="K124" s="24" t="s">
        <v>48</v>
      </c>
      <c r="L124" s="36" t="s">
        <v>457</v>
      </c>
      <c r="M124" s="36" t="s">
        <v>509</v>
      </c>
      <c r="N124" s="37">
        <v>1</v>
      </c>
      <c r="O124" s="38">
        <v>43374</v>
      </c>
      <c r="P124" s="38">
        <v>43733</v>
      </c>
      <c r="Q124" s="21" t="s">
        <v>233</v>
      </c>
      <c r="R124" s="21" t="s">
        <v>523</v>
      </c>
      <c r="S124" s="21" t="s">
        <v>523</v>
      </c>
      <c r="T124" s="61"/>
      <c r="U124" s="61"/>
      <c r="V124" s="61"/>
      <c r="W124" s="61"/>
      <c r="X124" s="59">
        <v>43465</v>
      </c>
      <c r="Y124" s="62" t="s">
        <v>616</v>
      </c>
      <c r="Z124" s="24">
        <v>3</v>
      </c>
      <c r="AA124" s="26">
        <f t="shared" si="14"/>
        <v>0.27272727272727271</v>
      </c>
      <c r="AB124" s="27">
        <f t="shared" si="15"/>
        <v>0.27272727272727271</v>
      </c>
      <c r="AC124" s="27" t="str">
        <f t="shared" si="12"/>
        <v>EN PROCESO</v>
      </c>
      <c r="AD124" s="27" t="b">
        <f t="shared" si="13"/>
        <v>0</v>
      </c>
      <c r="AE124" s="28" t="str">
        <f t="shared" si="16"/>
        <v>EN PROCESO</v>
      </c>
      <c r="AF124" s="32" t="s">
        <v>668</v>
      </c>
      <c r="AG124" s="24" t="s">
        <v>241</v>
      </c>
      <c r="AH124" s="24" t="str">
        <f t="shared" si="17"/>
        <v>PENDIENTE</v>
      </c>
      <c r="AI124" s="61"/>
      <c r="AJ124" s="21"/>
      <c r="AK124" s="61"/>
    </row>
    <row r="125" spans="1:37" s="20" customFormat="1" ht="135" x14ac:dyDescent="0.25">
      <c r="A125" s="21">
        <v>116</v>
      </c>
      <c r="B125" s="35">
        <v>43370</v>
      </c>
      <c r="C125" s="21" t="s">
        <v>15</v>
      </c>
      <c r="D125" s="21" t="s">
        <v>256</v>
      </c>
      <c r="E125" s="35">
        <v>43370</v>
      </c>
      <c r="F125" s="36" t="s">
        <v>298</v>
      </c>
      <c r="G125" s="21" t="s">
        <v>567</v>
      </c>
      <c r="H125" s="36" t="s">
        <v>343</v>
      </c>
      <c r="I125" s="43" t="s">
        <v>418</v>
      </c>
      <c r="J125" s="36">
        <v>1</v>
      </c>
      <c r="K125" s="24" t="s">
        <v>48</v>
      </c>
      <c r="L125" s="36" t="s">
        <v>458</v>
      </c>
      <c r="M125" s="36" t="s">
        <v>510</v>
      </c>
      <c r="N125" s="37">
        <v>1</v>
      </c>
      <c r="O125" s="38">
        <v>43374</v>
      </c>
      <c r="P125" s="38">
        <v>43733</v>
      </c>
      <c r="Q125" s="21" t="s">
        <v>68</v>
      </c>
      <c r="R125" s="21" t="s">
        <v>520</v>
      </c>
      <c r="S125" s="21" t="s">
        <v>520</v>
      </c>
      <c r="T125" s="61"/>
      <c r="U125" s="61"/>
      <c r="V125" s="61"/>
      <c r="W125" s="61"/>
      <c r="X125" s="59">
        <v>43465</v>
      </c>
      <c r="Y125" s="62" t="s">
        <v>630</v>
      </c>
      <c r="Z125" s="24">
        <v>1</v>
      </c>
      <c r="AA125" s="26">
        <f t="shared" si="14"/>
        <v>1</v>
      </c>
      <c r="AB125" s="27">
        <f t="shared" si="15"/>
        <v>1</v>
      </c>
      <c r="AC125" s="27" t="str">
        <f t="shared" si="12"/>
        <v>TERMINADA</v>
      </c>
      <c r="AD125" s="27" t="b">
        <f t="shared" si="13"/>
        <v>0</v>
      </c>
      <c r="AE125" s="28" t="str">
        <f t="shared" si="16"/>
        <v>TERMINADA</v>
      </c>
      <c r="AF125" s="63" t="s">
        <v>669</v>
      </c>
      <c r="AG125" s="24" t="s">
        <v>241</v>
      </c>
      <c r="AH125" s="24" t="str">
        <f t="shared" si="17"/>
        <v>CUMPLIDA</v>
      </c>
      <c r="AI125" s="21" t="s">
        <v>673</v>
      </c>
      <c r="AJ125" s="21" t="s">
        <v>157</v>
      </c>
      <c r="AK125" s="61" t="s">
        <v>671</v>
      </c>
    </row>
    <row r="126" spans="1:37" s="20" customFormat="1" ht="135" x14ac:dyDescent="0.25">
      <c r="A126" s="21">
        <v>117</v>
      </c>
      <c r="B126" s="35">
        <v>43370</v>
      </c>
      <c r="C126" s="21" t="s">
        <v>15</v>
      </c>
      <c r="D126" s="21" t="s">
        <v>256</v>
      </c>
      <c r="E126" s="35">
        <v>43370</v>
      </c>
      <c r="F126" s="36" t="s">
        <v>298</v>
      </c>
      <c r="G126" s="21" t="s">
        <v>567</v>
      </c>
      <c r="H126" s="36" t="s">
        <v>343</v>
      </c>
      <c r="I126" s="43" t="s">
        <v>419</v>
      </c>
      <c r="J126" s="36">
        <v>1</v>
      </c>
      <c r="K126" s="24" t="s">
        <v>48</v>
      </c>
      <c r="L126" s="36" t="s">
        <v>459</v>
      </c>
      <c r="M126" s="36" t="s">
        <v>510</v>
      </c>
      <c r="N126" s="37">
        <v>1</v>
      </c>
      <c r="O126" s="38">
        <v>43374</v>
      </c>
      <c r="P126" s="38">
        <v>43733</v>
      </c>
      <c r="Q126" s="21" t="s">
        <v>68</v>
      </c>
      <c r="R126" s="21" t="s">
        <v>520</v>
      </c>
      <c r="S126" s="21" t="s">
        <v>520</v>
      </c>
      <c r="T126" s="61"/>
      <c r="U126" s="61"/>
      <c r="V126" s="61"/>
      <c r="W126" s="61"/>
      <c r="X126" s="59">
        <v>43465</v>
      </c>
      <c r="Y126" s="62" t="s">
        <v>581</v>
      </c>
      <c r="Z126" s="24">
        <v>0</v>
      </c>
      <c r="AA126" s="26">
        <f t="shared" si="14"/>
        <v>0</v>
      </c>
      <c r="AB126" s="27">
        <f t="shared" si="15"/>
        <v>0</v>
      </c>
      <c r="AC126" s="27" t="str">
        <f t="shared" si="12"/>
        <v>SIN INICIAR</v>
      </c>
      <c r="AD126" s="27" t="b">
        <f t="shared" si="13"/>
        <v>0</v>
      </c>
      <c r="AE126" s="28" t="str">
        <f t="shared" si="16"/>
        <v>SIN INICIAR</v>
      </c>
      <c r="AF126" s="63" t="s">
        <v>670</v>
      </c>
      <c r="AG126" s="24" t="s">
        <v>241</v>
      </c>
      <c r="AH126" s="24" t="str">
        <f t="shared" si="17"/>
        <v>PENDIENTE</v>
      </c>
      <c r="AI126" s="61"/>
      <c r="AJ126" s="21"/>
      <c r="AK126" s="61"/>
    </row>
    <row r="127" spans="1:37" s="20" customFormat="1" ht="135" x14ac:dyDescent="0.25">
      <c r="A127" s="21">
        <v>118</v>
      </c>
      <c r="B127" s="35">
        <v>43370</v>
      </c>
      <c r="C127" s="21" t="s">
        <v>15</v>
      </c>
      <c r="D127" s="21" t="s">
        <v>256</v>
      </c>
      <c r="E127" s="35">
        <v>43370</v>
      </c>
      <c r="F127" s="36" t="s">
        <v>298</v>
      </c>
      <c r="G127" s="21" t="s">
        <v>567</v>
      </c>
      <c r="H127" s="36" t="s">
        <v>343</v>
      </c>
      <c r="I127" s="43" t="s">
        <v>420</v>
      </c>
      <c r="J127" s="36">
        <v>1</v>
      </c>
      <c r="K127" s="24" t="s">
        <v>48</v>
      </c>
      <c r="L127" s="36" t="s">
        <v>460</v>
      </c>
      <c r="M127" s="36" t="s">
        <v>510</v>
      </c>
      <c r="N127" s="37">
        <v>1</v>
      </c>
      <c r="O127" s="38">
        <v>43374</v>
      </c>
      <c r="P127" s="38">
        <v>43733</v>
      </c>
      <c r="Q127" s="21" t="s">
        <v>68</v>
      </c>
      <c r="R127" s="21" t="s">
        <v>520</v>
      </c>
      <c r="S127" s="21" t="s">
        <v>520</v>
      </c>
      <c r="T127" s="61"/>
      <c r="U127" s="61"/>
      <c r="V127" s="61"/>
      <c r="W127" s="61"/>
      <c r="X127" s="59">
        <v>43465</v>
      </c>
      <c r="Y127" s="62" t="s">
        <v>581</v>
      </c>
      <c r="Z127" s="24">
        <v>0</v>
      </c>
      <c r="AA127" s="26">
        <f t="shared" si="14"/>
        <v>0</v>
      </c>
      <c r="AB127" s="27">
        <f t="shared" si="15"/>
        <v>0</v>
      </c>
      <c r="AC127" s="27" t="str">
        <f t="shared" si="12"/>
        <v>SIN INICIAR</v>
      </c>
      <c r="AD127" s="27" t="b">
        <f t="shared" si="13"/>
        <v>0</v>
      </c>
      <c r="AE127" s="28" t="str">
        <f t="shared" si="16"/>
        <v>SIN INICIAR</v>
      </c>
      <c r="AF127" s="63" t="s">
        <v>670</v>
      </c>
      <c r="AG127" s="24" t="s">
        <v>241</v>
      </c>
      <c r="AH127" s="24" t="str">
        <f t="shared" si="17"/>
        <v>PENDIENTE</v>
      </c>
      <c r="AI127" s="61"/>
      <c r="AJ127" s="21"/>
      <c r="AK127" s="61"/>
    </row>
    <row r="128" spans="1:37" s="20" customFormat="1" ht="67.5" x14ac:dyDescent="0.25">
      <c r="A128" s="21">
        <v>119</v>
      </c>
      <c r="B128" s="35">
        <v>43370</v>
      </c>
      <c r="C128" s="21" t="s">
        <v>15</v>
      </c>
      <c r="D128" s="21" t="s">
        <v>256</v>
      </c>
      <c r="E128" s="35">
        <v>43370</v>
      </c>
      <c r="F128" s="36" t="s">
        <v>299</v>
      </c>
      <c r="G128" s="21" t="s">
        <v>568</v>
      </c>
      <c r="H128" s="36" t="s">
        <v>344</v>
      </c>
      <c r="I128" s="43" t="s">
        <v>399</v>
      </c>
      <c r="J128" s="36">
        <v>1</v>
      </c>
      <c r="K128" s="24" t="s">
        <v>48</v>
      </c>
      <c r="L128" s="36" t="s">
        <v>422</v>
      </c>
      <c r="M128" s="36" t="s">
        <v>498</v>
      </c>
      <c r="N128" s="37">
        <v>1</v>
      </c>
      <c r="O128" s="38">
        <v>43374</v>
      </c>
      <c r="P128" s="38">
        <v>43733</v>
      </c>
      <c r="Q128" s="61" t="s">
        <v>118</v>
      </c>
      <c r="R128" s="61" t="s">
        <v>56</v>
      </c>
      <c r="S128" s="61" t="s">
        <v>53</v>
      </c>
      <c r="T128" s="61"/>
      <c r="U128" s="61"/>
      <c r="V128" s="61"/>
      <c r="W128" s="61"/>
      <c r="X128" s="59">
        <v>43465</v>
      </c>
      <c r="Y128" s="62" t="s">
        <v>581</v>
      </c>
      <c r="Z128" s="24">
        <v>0</v>
      </c>
      <c r="AA128" s="26">
        <f t="shared" si="14"/>
        <v>0</v>
      </c>
      <c r="AB128" s="27">
        <f t="shared" si="15"/>
        <v>0</v>
      </c>
      <c r="AC128" s="27" t="str">
        <f t="shared" si="12"/>
        <v>SIN INICIAR</v>
      </c>
      <c r="AD128" s="27" t="b">
        <f t="shared" si="13"/>
        <v>0</v>
      </c>
      <c r="AE128" s="28" t="str">
        <f t="shared" si="16"/>
        <v>SIN INICIAR</v>
      </c>
      <c r="AF128" s="63" t="s">
        <v>633</v>
      </c>
      <c r="AG128" s="24" t="s">
        <v>241</v>
      </c>
      <c r="AH128" s="24" t="str">
        <f t="shared" si="17"/>
        <v>PENDIENTE</v>
      </c>
      <c r="AI128" s="61"/>
      <c r="AJ128" s="61"/>
      <c r="AK128" s="61"/>
    </row>
    <row r="129" spans="1:37" s="20" customFormat="1" ht="56.25" x14ac:dyDescent="0.25">
      <c r="A129" s="21">
        <v>120</v>
      </c>
      <c r="B129" s="35">
        <v>43370</v>
      </c>
      <c r="C129" s="21" t="s">
        <v>15</v>
      </c>
      <c r="D129" s="21" t="s">
        <v>256</v>
      </c>
      <c r="E129" s="35">
        <v>43370</v>
      </c>
      <c r="F129" s="36" t="s">
        <v>299</v>
      </c>
      <c r="G129" s="21" t="s">
        <v>568</v>
      </c>
      <c r="H129" s="36" t="s">
        <v>344</v>
      </c>
      <c r="I129" s="43" t="s">
        <v>421</v>
      </c>
      <c r="J129" s="36">
        <v>2</v>
      </c>
      <c r="K129" s="24" t="s">
        <v>48</v>
      </c>
      <c r="L129" s="36" t="s">
        <v>423</v>
      </c>
      <c r="M129" s="36" t="s">
        <v>482</v>
      </c>
      <c r="N129" s="37">
        <v>1</v>
      </c>
      <c r="O129" s="38">
        <v>43374</v>
      </c>
      <c r="P129" s="38">
        <v>43733</v>
      </c>
      <c r="Q129" s="61" t="s">
        <v>118</v>
      </c>
      <c r="R129" s="61" t="s">
        <v>56</v>
      </c>
      <c r="S129" s="61" t="s">
        <v>53</v>
      </c>
      <c r="T129" s="61"/>
      <c r="U129" s="61"/>
      <c r="V129" s="61"/>
      <c r="W129" s="61"/>
      <c r="X129" s="59">
        <v>43465</v>
      </c>
      <c r="Y129" s="62" t="s">
        <v>581</v>
      </c>
      <c r="Z129" s="24">
        <v>0</v>
      </c>
      <c r="AA129" s="26">
        <f t="shared" si="14"/>
        <v>0</v>
      </c>
      <c r="AB129" s="27">
        <f t="shared" si="15"/>
        <v>0</v>
      </c>
      <c r="AC129" s="27" t="str">
        <f t="shared" si="12"/>
        <v>SIN INICIAR</v>
      </c>
      <c r="AD129" s="27" t="b">
        <f t="shared" si="13"/>
        <v>0</v>
      </c>
      <c r="AE129" s="28" t="str">
        <f t="shared" si="16"/>
        <v>SIN INICIAR</v>
      </c>
      <c r="AF129" s="63" t="s">
        <v>633</v>
      </c>
      <c r="AG129" s="24" t="s">
        <v>241</v>
      </c>
      <c r="AH129" s="24" t="str">
        <f t="shared" si="17"/>
        <v>PENDIENTE</v>
      </c>
      <c r="AI129" s="61"/>
      <c r="AJ129" s="61"/>
      <c r="AK129" s="61"/>
    </row>
  </sheetData>
  <sheetProtection algorithmName="SHA-512" hashValue="D1RjtwJFauTAFDf/n5mSOFmUDEAyMmcVivd0uOu8wCHL5yvru8LFyg3+pxpdqFv+CHXtM7p94Bh9dS8SAnGzsA==" saltValue="dyg68BZ7JcE7eKnOLkMonQ==" spinCount="100000" sheet="1" formatCells="0" formatColumns="0"/>
  <mergeCells count="48">
    <mergeCell ref="AH1:AJ1"/>
    <mergeCell ref="AH2:AJ2"/>
    <mergeCell ref="AH3:AJ3"/>
    <mergeCell ref="AH4:AJ4"/>
    <mergeCell ref="T6:W6"/>
    <mergeCell ref="X6:AG6"/>
    <mergeCell ref="AH6:AK6"/>
    <mergeCell ref="A1:C4"/>
    <mergeCell ref="AK1:AK4"/>
    <mergeCell ref="D1:AG4"/>
    <mergeCell ref="S7:S8"/>
    <mergeCell ref="A7:A8"/>
    <mergeCell ref="B7:B8"/>
    <mergeCell ref="C7:C8"/>
    <mergeCell ref="D7:D8"/>
    <mergeCell ref="E7:E8"/>
    <mergeCell ref="P7:P8"/>
    <mergeCell ref="K7:K8"/>
    <mergeCell ref="R7:R8"/>
    <mergeCell ref="L7:L8"/>
    <mergeCell ref="Q7:Q8"/>
    <mergeCell ref="V7:V8"/>
    <mergeCell ref="A6:G6"/>
    <mergeCell ref="H6:S6"/>
    <mergeCell ref="U7:U8"/>
    <mergeCell ref="W7:W8"/>
    <mergeCell ref="X7:X8"/>
    <mergeCell ref="F7:F8"/>
    <mergeCell ref="G7:G8"/>
    <mergeCell ref="H7:H8"/>
    <mergeCell ref="I7:J7"/>
    <mergeCell ref="N7:N8"/>
    <mergeCell ref="O7:O8"/>
    <mergeCell ref="T7:T8"/>
    <mergeCell ref="AK7:AK8"/>
    <mergeCell ref="AH7:AH8"/>
    <mergeCell ref="AI7:AI8"/>
    <mergeCell ref="AJ7:AJ8"/>
    <mergeCell ref="M7:M8"/>
    <mergeCell ref="AC7:AC9"/>
    <mergeCell ref="AD7:AD9"/>
    <mergeCell ref="AG7:AG8"/>
    <mergeCell ref="AA7:AA8"/>
    <mergeCell ref="AB7:AB8"/>
    <mergeCell ref="AE7:AE8"/>
    <mergeCell ref="AF7:AF8"/>
    <mergeCell ref="Y7:Y8"/>
    <mergeCell ref="Z7:Z8"/>
  </mergeCells>
  <conditionalFormatting sqref="Y10:Y23 AF10:AF23">
    <cfRule type="containsText" dxfId="18" priority="1036" stopIfTrue="1" operator="containsText" text="Fecha debe ser posterior a la">
      <formula>NOT(ISERROR(SEARCH("Fecha debe ser posterior a la",Y10)))</formula>
    </cfRule>
  </conditionalFormatting>
  <conditionalFormatting sqref="AI10:AI23">
    <cfRule type="cellIs" priority="963" operator="equal">
      <formula>" "</formula>
    </cfRule>
  </conditionalFormatting>
  <conditionalFormatting sqref="AI10:AI23">
    <cfRule type="containsText" dxfId="17" priority="1018" stopIfTrue="1" operator="containsText" text="Cerrado">
      <formula>NOT(ISERROR(SEARCH("Cerrado",AI10)))</formula>
    </cfRule>
    <cfRule type="containsText" dxfId="16" priority="1019" stopIfTrue="1" operator="containsText" text="Abierto">
      <formula>NOT(ISERROR(SEARCH("Abierto",AI10)))</formula>
    </cfRule>
  </conditionalFormatting>
  <conditionalFormatting sqref="AJ99 AJ10:AJ23 AJ32 AJ49 AJ58:AJ59 AJ61 AJ63 AJ77:AJ78 AJ81 AJ84 AJ87 AJ89:AJ90 AJ92 AJ97 AJ104:AJ105 AJ116:AJ127">
    <cfRule type="containsText" dxfId="15" priority="23" operator="containsText" text="CERRADA">
      <formula>NOT(ISERROR(SEARCH("CERRADA",AJ10)))</formula>
    </cfRule>
    <cfRule type="containsText" dxfId="14" priority="24" operator="containsText" text="ABIERTA">
      <formula>NOT(ISERROR(SEARCH("ABIERTA",AJ10)))</formula>
    </cfRule>
  </conditionalFormatting>
  <conditionalFormatting sqref="AH10:AH129">
    <cfRule type="containsText" dxfId="13" priority="21" operator="containsText" text="PENDIENTE">
      <formula>NOT(ISERROR(SEARCH("PENDIENTE",AH10)))</formula>
    </cfRule>
    <cfRule type="containsText" dxfId="12" priority="22" operator="containsText" text="CUMPLIDA">
      <formula>NOT(ISERROR(SEARCH("CUMPLIDA",AH10)))</formula>
    </cfRule>
  </conditionalFormatting>
  <conditionalFormatting sqref="AE10:AE129">
    <cfRule type="containsText" dxfId="11" priority="10" operator="containsText" text="TERMINADA EXTEMPORÁNEA">
      <formula>NOT(ISERROR(SEARCH("TERMINADA EXTEMPORÁNEA",AE10)))</formula>
    </cfRule>
    <cfRule type="containsText" dxfId="10" priority="11" operator="containsText" text="TERMINADA">
      <formula>NOT(ISERROR(SEARCH("TERMINADA",AE10)))</formula>
    </cfRule>
    <cfRule type="containsText" dxfId="9" priority="12" operator="containsText" text="EN PROCESO">
      <formula>NOT(ISERROR(SEARCH("EN PROCESO",AE10)))</formula>
    </cfRule>
    <cfRule type="containsText" dxfId="8" priority="13" operator="containsText" text="INCUMPLIDA">
      <formula>NOT(ISERROR(SEARCH("INCUMPLIDA",AE10)))</formula>
    </cfRule>
    <cfRule type="containsText" dxfId="7" priority="14" operator="containsText" text="SIN INICIAR">
      <formula>NOT(ISERROR(SEARCH("SIN INICIAR",AE10)))</formula>
    </cfRule>
  </conditionalFormatting>
  <conditionalFormatting sqref="V10:V129">
    <cfRule type="containsText" dxfId="6" priority="5" operator="containsText" text="TERMINADA EXTEMPORÁNEA">
      <formula>NOT(ISERROR(SEARCH("TERMINADA EXTEMPORÁNEA",V10)))</formula>
    </cfRule>
    <cfRule type="containsText" dxfId="5" priority="6" operator="containsText" text="TERMINADA">
      <formula>NOT(ISERROR(SEARCH("TERMINADA",V10)))</formula>
    </cfRule>
    <cfRule type="containsText" dxfId="4" priority="7" operator="containsText" text="EN PROCESO">
      <formula>NOT(ISERROR(SEARCH("EN PROCESO",V10)))</formula>
    </cfRule>
    <cfRule type="containsText" dxfId="3" priority="8" operator="containsText" text="INCUMPLIDA">
      <formula>NOT(ISERROR(SEARCH("INCUMPLIDA",V10)))</formula>
    </cfRule>
    <cfRule type="containsText" dxfId="2" priority="9" operator="containsText" text="SIN INICIAR">
      <formula>NOT(ISERROR(SEARCH("SIN INICIAR",V10)))</formula>
    </cfRule>
  </conditionalFormatting>
  <conditionalFormatting sqref="AF49">
    <cfRule type="containsText" dxfId="1" priority="4" stopIfTrue="1" operator="containsText" text="Fecha debe ser posterior a la">
      <formula>NOT(ISERROR(SEARCH("Fecha debe ser posterior a la",AF49)))</formula>
    </cfRule>
  </conditionalFormatting>
  <conditionalFormatting sqref="AF77">
    <cfRule type="containsText" dxfId="0" priority="3" stopIfTrue="1" operator="containsText" text="Fecha debe ser posterior a la">
      <formula>NOT(ISERROR(SEARCH("Fecha debe ser posterior a la",AF77)))</formula>
    </cfRule>
  </conditionalFormatting>
  <dataValidations count="10">
    <dataValidation type="date" operator="greaterThan" allowBlank="1" showInputMessage="1" showErrorMessage="1" sqref="B10:B129 E10:E129">
      <formula1>36892</formula1>
    </dataValidation>
    <dataValidation type="date" operator="greaterThan" allowBlank="1" showInputMessage="1" showErrorMessage="1" error="Fecha debe ser posterior a la del hallazgo (Columna E)" sqref="O10:O129 P23:P129">
      <formula1>D10</formula1>
    </dataValidation>
    <dataValidation type="date" operator="greaterThan" allowBlank="1" showInputMessage="1" showErrorMessage="1" error="Fecha debe ser posterior a la de inicio (Columna U)" sqref="P10:P22">
      <formula1>O10</formula1>
    </dataValidation>
    <dataValidation type="date" errorStyle="warning" operator="greaterThan" allowBlank="1" showInputMessage="1" showErrorMessage="1" error="Fecha debe ser posterior a la de inicio (Columna U)" sqref="T10:T23">
      <formula1>O10</formula1>
    </dataValidation>
    <dataValidation type="textLength" allowBlank="1" showInputMessage="1" showErrorMessage="1" errorTitle="Entrada no válida" error="Escriba un texto  Maximo 20 Caracteres" promptTitle="Cualquier contenido Maximo 20 Caracteres" sqref="F24:F129">
      <formula1>0</formula1>
      <formula2>20</formula2>
    </dataValidation>
    <dataValidation type="textLength" allowBlank="1" showInputMessage="1" showErrorMessage="1" errorTitle="Entrada no válida" error="Escriba un texto  Maximo 500 Caracteres" promptTitle="Cualquier contenido Maximo 500 Caracteres" sqref="H24:I64 H66:I129">
      <formula1>0</formula1>
      <formula2>500</formula2>
    </dataValidation>
    <dataValidation type="textLength" allowBlank="1" showInputMessage="1" showErrorMessage="1" errorTitle="Entrada no válida" error="Escriba un texto  Maximo 200 Caracteres" promptTitle="Cualquier contenido Maximo 200 Caracteres" sqref="L66:L67 L24:L64 L69:L129">
      <formula1>0</formula1>
      <formula2>200</formula2>
    </dataValidation>
    <dataValidation type="textLength" allowBlank="1" showInputMessage="1" showErrorMessage="1" errorTitle="Entrada no válida" error="Escriba un texto  Maximo 100 Caracteres" promptTitle="Cualquier contenido Maximo 100 Caracteres" sqref="L68 L65 M24:M64 M66:M129">
      <formula1>0</formula1>
      <formula2>100</formula2>
    </dataValidation>
    <dataValidation type="whole" allowBlank="1" showInputMessage="1" showErrorMessage="1" errorTitle="Entrada no válida" error="Por favor escriba un número entero" promptTitle="Escriba un número entero en esta casilla" sqref="J24:J64 J66:J129">
      <formula1>-999</formula1>
      <formula2>999</formula2>
    </dataValidation>
    <dataValidation type="date" errorStyle="warning" operator="greaterThan" allowBlank="1" showInputMessage="1" showErrorMessage="1" error="Fecha debe ser posterior a la de inicio (Columna U)" sqref="X10:X129">
      <formula1>#REF!</formula1>
    </dataValidation>
  </dataValidations>
  <pageMargins left="0.39370078740157483" right="0.39370078740157483" top="0.59055118110236227" bottom="0.59055118110236227" header="0" footer="0"/>
  <pageSetup paperSize="5" scale="18" pageOrder="overThenDown" orientation="landscape" r:id="rId1"/>
  <headerFooter>
    <oddFooter>&amp;R&amp;"Tahoma,Normal"&amp;8Página &amp;P de &amp;N</oddFooter>
  </headerFooter>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Datos.!$I$3:$I$13</xm:f>
          </x14:formula1>
          <xm:sqref>N10:N129</xm:sqref>
        </x14:dataValidation>
        <x14:dataValidation type="list" allowBlank="1" showInputMessage="1" showErrorMessage="1">
          <x14:formula1>
            <xm:f>Datos.!$C$3:$C$4</xm:f>
          </x14:formula1>
          <xm:sqref>C10:C129</xm:sqref>
        </x14:dataValidation>
        <x14:dataValidation type="list" allowBlank="1" showInputMessage="1" showErrorMessage="1">
          <x14:formula1>
            <xm:f>Datos.!$E$3:$E$6</xm:f>
          </x14:formula1>
          <xm:sqref>K10:K129</xm:sqref>
        </x14:dataValidation>
        <x14:dataValidation type="list" allowBlank="1" showInputMessage="1" showErrorMessage="1">
          <x14:formula1>
            <xm:f>Datos.!$N$3:$N$4</xm:f>
          </x14:formula1>
          <xm:sqref>AJ116:AJ127 AJ77:AJ78 AJ99 AJ104:AJ105 AJ10:AJ23 AJ32 AJ49 AJ58:AJ59 AJ61 AJ63 AJ81 AJ84 AJ87 AJ89:AJ90 AJ92 AJ97</xm:sqref>
        </x14:dataValidation>
        <x14:dataValidation type="list" allowBlank="1" showInputMessage="1" showErrorMessage="1">
          <x14:formula1>
            <xm:f>Datos.!$K$3:$K$24</xm:f>
          </x14:formula1>
          <xm:sqref>J10:J23 Z10:Z129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9"/>
  <sheetViews>
    <sheetView topLeftCell="I25" workbookViewId="0">
      <selection activeCell="I46" sqref="I46"/>
    </sheetView>
  </sheetViews>
  <sheetFormatPr baseColWidth="10" defaultColWidth="11.42578125" defaultRowHeight="12.75" x14ac:dyDescent="0.2"/>
  <cols>
    <col min="1" max="1" width="1.42578125" style="2" customWidth="1"/>
    <col min="2" max="2" width="13.140625" style="1" customWidth="1"/>
    <col min="3" max="3" width="19.140625" style="2" customWidth="1"/>
    <col min="4" max="4" width="47.5703125" style="3" customWidth="1"/>
    <col min="5" max="5" width="18.85546875" style="2" customWidth="1"/>
    <col min="6" max="6" width="27.140625" style="2" customWidth="1"/>
    <col min="7" max="7" width="42.140625" style="4" customWidth="1"/>
    <col min="8" max="8" width="42.140625" style="5" customWidth="1"/>
    <col min="9" max="9" width="55.28515625" style="1" customWidth="1"/>
    <col min="10" max="10" width="39.85546875" style="1" customWidth="1"/>
    <col min="11" max="11" width="47.42578125" style="1" customWidth="1"/>
    <col min="12" max="12" width="17.5703125" style="2" customWidth="1"/>
    <col min="13" max="13" width="27.28515625" style="2" customWidth="1"/>
    <col min="14" max="14" width="17.85546875" style="2" customWidth="1"/>
    <col min="15" max="16384" width="11.42578125" style="2"/>
  </cols>
  <sheetData>
    <row r="1" spans="2:14" x14ac:dyDescent="0.2">
      <c r="I1" s="6"/>
      <c r="J1" s="6"/>
      <c r="K1" s="6"/>
      <c r="L1" s="1"/>
    </row>
    <row r="2" spans="2:14" s="7" customFormat="1" x14ac:dyDescent="0.25">
      <c r="B2" s="7" t="s">
        <v>85</v>
      </c>
      <c r="C2" s="7" t="s">
        <v>86</v>
      </c>
      <c r="D2" s="7" t="s">
        <v>87</v>
      </c>
      <c r="E2" s="7" t="s">
        <v>88</v>
      </c>
      <c r="F2" s="7" t="s">
        <v>89</v>
      </c>
      <c r="G2" s="7" t="s">
        <v>90</v>
      </c>
      <c r="H2" s="7" t="s">
        <v>91</v>
      </c>
      <c r="I2" s="8" t="s">
        <v>92</v>
      </c>
      <c r="J2" s="8" t="s">
        <v>49</v>
      </c>
      <c r="K2" s="8" t="s">
        <v>93</v>
      </c>
      <c r="L2" s="7" t="s">
        <v>94</v>
      </c>
      <c r="M2" s="7" t="s">
        <v>95</v>
      </c>
      <c r="N2" s="7" t="s">
        <v>96</v>
      </c>
    </row>
    <row r="3" spans="2:14" x14ac:dyDescent="0.2">
      <c r="B3" s="1">
        <v>1</v>
      </c>
      <c r="C3" s="2" t="s">
        <v>97</v>
      </c>
      <c r="D3" s="9" t="s">
        <v>98</v>
      </c>
      <c r="E3" s="10" t="s">
        <v>17</v>
      </c>
      <c r="F3" s="10" t="s">
        <v>61</v>
      </c>
      <c r="G3" s="11" t="s">
        <v>63</v>
      </c>
      <c r="H3" s="10" t="s">
        <v>99</v>
      </c>
      <c r="I3" s="6">
        <v>0.5</v>
      </c>
      <c r="J3" s="1">
        <v>0</v>
      </c>
      <c r="K3" s="1">
        <v>0</v>
      </c>
      <c r="L3" s="1" t="s">
        <v>100</v>
      </c>
      <c r="M3" s="2" t="s">
        <v>16</v>
      </c>
      <c r="N3" s="1" t="s">
        <v>157</v>
      </c>
    </row>
    <row r="4" spans="2:14" x14ac:dyDescent="0.2">
      <c r="B4" s="1">
        <v>2</v>
      </c>
      <c r="C4" s="2" t="s">
        <v>15</v>
      </c>
      <c r="D4" s="9" t="s">
        <v>101</v>
      </c>
      <c r="E4" s="10" t="s">
        <v>18</v>
      </c>
      <c r="F4" s="10" t="s">
        <v>61</v>
      </c>
      <c r="G4" s="11" t="s">
        <v>64</v>
      </c>
      <c r="H4" s="10" t="s">
        <v>62</v>
      </c>
      <c r="I4" s="6">
        <v>0.55000000000000004</v>
      </c>
      <c r="J4" s="12">
        <v>1</v>
      </c>
      <c r="K4" s="1">
        <v>0.5</v>
      </c>
      <c r="L4" s="1" t="s">
        <v>102</v>
      </c>
      <c r="M4" s="2" t="s">
        <v>103</v>
      </c>
      <c r="N4" s="1" t="s">
        <v>158</v>
      </c>
    </row>
    <row r="5" spans="2:14" x14ac:dyDescent="0.2">
      <c r="B5" s="1">
        <v>3</v>
      </c>
      <c r="D5" s="13" t="s">
        <v>104</v>
      </c>
      <c r="E5" s="10" t="s">
        <v>19</v>
      </c>
      <c r="F5" s="10" t="s">
        <v>51</v>
      </c>
      <c r="G5" s="11" t="s">
        <v>28</v>
      </c>
      <c r="H5" s="10" t="s">
        <v>105</v>
      </c>
      <c r="I5" s="6">
        <v>0.6</v>
      </c>
      <c r="J5" s="12">
        <v>2</v>
      </c>
      <c r="K5" s="12">
        <v>1</v>
      </c>
      <c r="L5" s="1"/>
      <c r="M5" s="2" t="s">
        <v>106</v>
      </c>
      <c r="N5" s="1"/>
    </row>
    <row r="6" spans="2:14" x14ac:dyDescent="0.2">
      <c r="B6" s="1">
        <v>4</v>
      </c>
      <c r="D6" s="9" t="s">
        <v>107</v>
      </c>
      <c r="E6" s="14" t="s">
        <v>48</v>
      </c>
      <c r="F6" s="10" t="s">
        <v>51</v>
      </c>
      <c r="G6" s="11" t="s">
        <v>65</v>
      </c>
      <c r="H6" s="10" t="s">
        <v>79</v>
      </c>
      <c r="I6" s="6">
        <v>0.65</v>
      </c>
      <c r="J6" s="12">
        <v>3</v>
      </c>
      <c r="K6" s="12">
        <v>2</v>
      </c>
      <c r="L6" s="1"/>
      <c r="M6" s="2" t="s">
        <v>108</v>
      </c>
    </row>
    <row r="7" spans="2:14" x14ac:dyDescent="0.2">
      <c r="B7" s="1">
        <v>5</v>
      </c>
      <c r="D7" s="9" t="s">
        <v>109</v>
      </c>
      <c r="F7" s="10" t="s">
        <v>51</v>
      </c>
      <c r="G7" s="11" t="s">
        <v>66</v>
      </c>
      <c r="H7" s="10" t="s">
        <v>51</v>
      </c>
      <c r="I7" s="6">
        <v>0.7</v>
      </c>
      <c r="J7" s="12">
        <v>4</v>
      </c>
      <c r="K7" s="12">
        <v>3</v>
      </c>
      <c r="L7" s="1"/>
      <c r="M7" s="2" t="s">
        <v>110</v>
      </c>
    </row>
    <row r="8" spans="2:14" x14ac:dyDescent="0.2">
      <c r="B8" s="1">
        <v>6</v>
      </c>
      <c r="D8" s="9" t="s">
        <v>111</v>
      </c>
      <c r="F8" s="10" t="s">
        <v>51</v>
      </c>
      <c r="G8" s="11" t="s">
        <v>67</v>
      </c>
      <c r="H8" s="11" t="s">
        <v>56</v>
      </c>
      <c r="I8" s="6">
        <v>0.75</v>
      </c>
      <c r="J8" s="12">
        <v>5</v>
      </c>
      <c r="K8" s="12">
        <v>4</v>
      </c>
      <c r="L8" s="1"/>
      <c r="M8" s="2" t="s">
        <v>80</v>
      </c>
    </row>
    <row r="9" spans="2:14" x14ac:dyDescent="0.2">
      <c r="B9" s="1">
        <v>7</v>
      </c>
      <c r="D9" s="9" t="s">
        <v>112</v>
      </c>
      <c r="F9" s="10" t="s">
        <v>52</v>
      </c>
      <c r="G9" s="11" t="s">
        <v>68</v>
      </c>
      <c r="H9" s="11" t="s">
        <v>75</v>
      </c>
      <c r="I9" s="6">
        <v>0.8</v>
      </c>
      <c r="J9" s="12">
        <v>6</v>
      </c>
      <c r="K9" s="12">
        <v>5</v>
      </c>
      <c r="L9" s="1"/>
    </row>
    <row r="10" spans="2:14" x14ac:dyDescent="0.2">
      <c r="B10" s="1">
        <v>8</v>
      </c>
      <c r="D10" s="9" t="s">
        <v>113</v>
      </c>
      <c r="F10" s="11" t="s">
        <v>56</v>
      </c>
      <c r="G10" s="11" t="s">
        <v>69</v>
      </c>
      <c r="H10" s="10" t="s">
        <v>57</v>
      </c>
      <c r="I10" s="6">
        <v>0.85</v>
      </c>
      <c r="J10" s="12">
        <v>7</v>
      </c>
      <c r="K10" s="12">
        <v>6</v>
      </c>
      <c r="L10" s="1"/>
    </row>
    <row r="11" spans="2:14" ht="12.75" customHeight="1" x14ac:dyDescent="0.2">
      <c r="B11" s="1">
        <v>9</v>
      </c>
      <c r="D11" s="13" t="s">
        <v>114</v>
      </c>
      <c r="F11" s="11" t="s">
        <v>54</v>
      </c>
      <c r="G11" s="11" t="s">
        <v>70</v>
      </c>
      <c r="H11" s="10" t="s">
        <v>58</v>
      </c>
      <c r="I11" s="6">
        <v>0.9</v>
      </c>
      <c r="J11" s="12">
        <v>8</v>
      </c>
      <c r="K11" s="12">
        <v>7</v>
      </c>
      <c r="L11" s="1"/>
    </row>
    <row r="12" spans="2:14" x14ac:dyDescent="0.2">
      <c r="B12" s="1">
        <v>10</v>
      </c>
      <c r="D12" s="9" t="s">
        <v>115</v>
      </c>
      <c r="F12" s="11" t="s">
        <v>54</v>
      </c>
      <c r="G12" s="11" t="s">
        <v>71</v>
      </c>
      <c r="H12" s="11" t="s">
        <v>116</v>
      </c>
      <c r="I12" s="6">
        <v>0.95</v>
      </c>
      <c r="J12" s="12">
        <v>9</v>
      </c>
      <c r="K12" s="12">
        <v>8</v>
      </c>
      <c r="L12" s="1"/>
    </row>
    <row r="13" spans="2:14" x14ac:dyDescent="0.2">
      <c r="B13" s="1">
        <v>11</v>
      </c>
      <c r="D13" s="9" t="s">
        <v>117</v>
      </c>
      <c r="F13" s="11" t="s">
        <v>56</v>
      </c>
      <c r="G13" s="11" t="s">
        <v>118</v>
      </c>
      <c r="H13" s="11" t="s">
        <v>53</v>
      </c>
      <c r="I13" s="6">
        <v>1</v>
      </c>
      <c r="J13" s="12">
        <v>10</v>
      </c>
      <c r="K13" s="12">
        <v>9</v>
      </c>
      <c r="L13" s="1"/>
    </row>
    <row r="14" spans="2:14" x14ac:dyDescent="0.2">
      <c r="B14" s="1">
        <v>12</v>
      </c>
      <c r="D14" s="13" t="s">
        <v>119</v>
      </c>
      <c r="F14" s="10" t="s">
        <v>62</v>
      </c>
      <c r="G14" s="11" t="s">
        <v>72</v>
      </c>
      <c r="H14" s="11" t="s">
        <v>52</v>
      </c>
      <c r="I14" s="6"/>
      <c r="J14" s="12"/>
      <c r="K14" s="12">
        <v>10</v>
      </c>
      <c r="L14" s="1"/>
    </row>
    <row r="15" spans="2:14" ht="15" customHeight="1" x14ac:dyDescent="0.2">
      <c r="B15" s="1">
        <v>13</v>
      </c>
      <c r="D15" s="13" t="s">
        <v>120</v>
      </c>
      <c r="F15" s="10" t="s">
        <v>61</v>
      </c>
      <c r="G15" s="11" t="s">
        <v>73</v>
      </c>
      <c r="H15" s="11" t="s">
        <v>54</v>
      </c>
      <c r="I15" s="6"/>
      <c r="J15" s="12"/>
      <c r="K15" s="12">
        <v>11</v>
      </c>
      <c r="L15" s="1"/>
    </row>
    <row r="16" spans="2:14" ht="14.25" customHeight="1" x14ac:dyDescent="0.2">
      <c r="B16" s="1">
        <v>14</v>
      </c>
      <c r="D16" s="13" t="s">
        <v>121</v>
      </c>
      <c r="F16" s="10" t="s">
        <v>51</v>
      </c>
      <c r="G16" s="11" t="s">
        <v>24</v>
      </c>
      <c r="H16" s="10" t="s">
        <v>122</v>
      </c>
      <c r="I16" s="6"/>
      <c r="J16" s="12"/>
      <c r="K16" s="12">
        <v>12</v>
      </c>
      <c r="L16" s="1"/>
    </row>
    <row r="17" spans="2:12" x14ac:dyDescent="0.2">
      <c r="B17" s="1">
        <v>15</v>
      </c>
      <c r="G17" s="11" t="s">
        <v>25</v>
      </c>
      <c r="H17" s="11" t="s">
        <v>123</v>
      </c>
      <c r="I17" s="6"/>
      <c r="J17" s="12"/>
      <c r="K17" s="12">
        <v>13</v>
      </c>
      <c r="L17" s="1"/>
    </row>
    <row r="18" spans="2:12" x14ac:dyDescent="0.2">
      <c r="B18" s="1">
        <v>16</v>
      </c>
      <c r="G18" s="11" t="s">
        <v>26</v>
      </c>
      <c r="H18" s="11" t="s">
        <v>124</v>
      </c>
      <c r="I18" s="6"/>
      <c r="J18" s="12"/>
      <c r="K18" s="12">
        <v>14</v>
      </c>
      <c r="L18" s="1"/>
    </row>
    <row r="19" spans="2:12" x14ac:dyDescent="0.2">
      <c r="B19" s="1">
        <v>17</v>
      </c>
      <c r="G19" s="11" t="s">
        <v>125</v>
      </c>
      <c r="H19" s="11" t="s">
        <v>126</v>
      </c>
      <c r="I19" s="6"/>
      <c r="J19" s="12"/>
      <c r="K19" s="12">
        <v>15</v>
      </c>
      <c r="L19" s="1"/>
    </row>
    <row r="20" spans="2:12" x14ac:dyDescent="0.2">
      <c r="B20" s="1">
        <v>18</v>
      </c>
      <c r="G20" s="11" t="s">
        <v>127</v>
      </c>
      <c r="H20" s="11" t="s">
        <v>128</v>
      </c>
      <c r="I20" s="6"/>
      <c r="J20" s="12"/>
      <c r="K20" s="12">
        <v>16</v>
      </c>
      <c r="L20" s="1"/>
    </row>
    <row r="21" spans="2:12" x14ac:dyDescent="0.2">
      <c r="B21" s="1">
        <v>19</v>
      </c>
      <c r="G21" s="11" t="s">
        <v>27</v>
      </c>
      <c r="H21" s="11" t="s">
        <v>129</v>
      </c>
      <c r="I21" s="6"/>
      <c r="J21" s="12"/>
      <c r="K21" s="12">
        <v>17</v>
      </c>
      <c r="L21" s="1"/>
    </row>
    <row r="22" spans="2:12" x14ac:dyDescent="0.2">
      <c r="B22" s="1">
        <v>20</v>
      </c>
      <c r="G22" s="11" t="s">
        <v>74</v>
      </c>
      <c r="H22" s="11" t="s">
        <v>55</v>
      </c>
      <c r="I22" s="6"/>
      <c r="J22" s="12"/>
      <c r="K22" s="12">
        <v>18</v>
      </c>
      <c r="L22" s="1"/>
    </row>
    <row r="23" spans="2:12" x14ac:dyDescent="0.2">
      <c r="B23" s="1">
        <v>21</v>
      </c>
      <c r="G23" s="11" t="s">
        <v>81</v>
      </c>
      <c r="H23" s="11" t="s">
        <v>130</v>
      </c>
      <c r="J23" s="12"/>
      <c r="K23" s="12">
        <v>19</v>
      </c>
    </row>
    <row r="24" spans="2:12" x14ac:dyDescent="0.2">
      <c r="B24" s="1">
        <v>22</v>
      </c>
      <c r="G24" s="11" t="s">
        <v>131</v>
      </c>
      <c r="H24" s="10" t="s">
        <v>132</v>
      </c>
      <c r="J24" s="12"/>
      <c r="K24" s="12">
        <v>20</v>
      </c>
    </row>
    <row r="25" spans="2:12" x14ac:dyDescent="0.2">
      <c r="B25" s="1">
        <v>23</v>
      </c>
      <c r="J25" s="12"/>
      <c r="K25" s="12"/>
    </row>
    <row r="26" spans="2:12" x14ac:dyDescent="0.2">
      <c r="B26" s="1">
        <v>24</v>
      </c>
      <c r="J26" s="12"/>
      <c r="K26" s="12"/>
    </row>
    <row r="27" spans="2:12" x14ac:dyDescent="0.2">
      <c r="B27" s="1">
        <v>25</v>
      </c>
      <c r="D27" s="7" t="s">
        <v>87</v>
      </c>
      <c r="E27" s="7" t="s">
        <v>89</v>
      </c>
      <c r="G27" s="7" t="s">
        <v>90</v>
      </c>
      <c r="H27" s="15" t="s">
        <v>134</v>
      </c>
      <c r="J27" s="7" t="s">
        <v>90</v>
      </c>
      <c r="K27" s="7" t="s">
        <v>133</v>
      </c>
    </row>
    <row r="28" spans="2:12" x14ac:dyDescent="0.2">
      <c r="B28" s="1">
        <v>26</v>
      </c>
      <c r="D28" s="9" t="s">
        <v>98</v>
      </c>
      <c r="E28" s="10" t="s">
        <v>61</v>
      </c>
      <c r="G28" s="11" t="s">
        <v>63</v>
      </c>
      <c r="H28" s="5" t="s">
        <v>61</v>
      </c>
      <c r="J28" s="11" t="s">
        <v>63</v>
      </c>
      <c r="K28" s="10" t="s">
        <v>99</v>
      </c>
    </row>
    <row r="29" spans="2:12" x14ac:dyDescent="0.2">
      <c r="B29" s="1">
        <v>27</v>
      </c>
      <c r="D29" s="9" t="s">
        <v>101</v>
      </c>
      <c r="E29" s="10" t="s">
        <v>61</v>
      </c>
      <c r="G29" s="11" t="s">
        <v>64</v>
      </c>
      <c r="H29" s="5" t="s">
        <v>135</v>
      </c>
      <c r="J29" s="11" t="s">
        <v>64</v>
      </c>
      <c r="K29" s="10" t="s">
        <v>62</v>
      </c>
    </row>
    <row r="30" spans="2:12" x14ac:dyDescent="0.2">
      <c r="B30" s="1">
        <v>28</v>
      </c>
      <c r="D30" s="13" t="s">
        <v>104</v>
      </c>
      <c r="E30" s="10" t="s">
        <v>51</v>
      </c>
      <c r="G30" s="11" t="s">
        <v>28</v>
      </c>
      <c r="H30" s="5" t="s">
        <v>61</v>
      </c>
      <c r="J30" s="11" t="s">
        <v>28</v>
      </c>
      <c r="K30" s="10" t="s">
        <v>105</v>
      </c>
    </row>
    <row r="31" spans="2:12" x14ac:dyDescent="0.2">
      <c r="B31" s="1">
        <v>29</v>
      </c>
      <c r="D31" s="9" t="s">
        <v>107</v>
      </c>
      <c r="E31" s="10" t="s">
        <v>51</v>
      </c>
      <c r="G31" s="11" t="s">
        <v>65</v>
      </c>
      <c r="H31" s="5" t="s">
        <v>61</v>
      </c>
      <c r="J31" s="11" t="s">
        <v>65</v>
      </c>
      <c r="K31" s="10" t="s">
        <v>79</v>
      </c>
    </row>
    <row r="32" spans="2:12" x14ac:dyDescent="0.2">
      <c r="B32" s="1">
        <v>30</v>
      </c>
      <c r="D32" s="9" t="s">
        <v>109</v>
      </c>
      <c r="E32" s="10" t="s">
        <v>51</v>
      </c>
      <c r="G32" s="11" t="s">
        <v>66</v>
      </c>
      <c r="H32" s="5" t="s">
        <v>51</v>
      </c>
      <c r="J32" s="11" t="s">
        <v>66</v>
      </c>
      <c r="K32" s="10" t="s">
        <v>51</v>
      </c>
    </row>
    <row r="33" spans="4:11" x14ac:dyDescent="0.2">
      <c r="D33" s="9" t="s">
        <v>111</v>
      </c>
      <c r="E33" s="10" t="s">
        <v>51</v>
      </c>
      <c r="G33" s="11" t="s">
        <v>67</v>
      </c>
      <c r="H33" s="5" t="s">
        <v>56</v>
      </c>
      <c r="J33" s="11" t="s">
        <v>67</v>
      </c>
      <c r="K33" s="11" t="s">
        <v>56</v>
      </c>
    </row>
    <row r="34" spans="4:11" x14ac:dyDescent="0.2">
      <c r="D34" s="9" t="s">
        <v>112</v>
      </c>
      <c r="E34" s="10" t="s">
        <v>52</v>
      </c>
      <c r="G34" s="11" t="s">
        <v>68</v>
      </c>
      <c r="H34" s="5" t="s">
        <v>136</v>
      </c>
      <c r="J34" s="11" t="s">
        <v>68</v>
      </c>
      <c r="K34" s="11" t="s">
        <v>75</v>
      </c>
    </row>
    <row r="35" spans="4:11" x14ac:dyDescent="0.2">
      <c r="D35" s="9" t="s">
        <v>113</v>
      </c>
      <c r="E35" s="11" t="s">
        <v>56</v>
      </c>
      <c r="G35" s="11" t="s">
        <v>69</v>
      </c>
      <c r="H35" s="5" t="s">
        <v>136</v>
      </c>
      <c r="J35" s="11" t="s">
        <v>69</v>
      </c>
      <c r="K35" s="10" t="s">
        <v>57</v>
      </c>
    </row>
    <row r="36" spans="4:11" x14ac:dyDescent="0.2">
      <c r="D36" s="13" t="s">
        <v>114</v>
      </c>
      <c r="E36" s="11" t="s">
        <v>54</v>
      </c>
      <c r="G36" s="11" t="s">
        <v>70</v>
      </c>
      <c r="H36" s="5" t="s">
        <v>136</v>
      </c>
      <c r="J36" s="11" t="s">
        <v>70</v>
      </c>
      <c r="K36" s="10" t="s">
        <v>58</v>
      </c>
    </row>
    <row r="37" spans="4:11" x14ac:dyDescent="0.2">
      <c r="D37" s="9" t="s">
        <v>115</v>
      </c>
      <c r="E37" s="11" t="s">
        <v>54</v>
      </c>
      <c r="G37" s="11" t="s">
        <v>71</v>
      </c>
      <c r="H37" s="5" t="s">
        <v>136</v>
      </c>
      <c r="J37" s="11" t="s">
        <v>71</v>
      </c>
      <c r="K37" s="11" t="s">
        <v>116</v>
      </c>
    </row>
    <row r="38" spans="4:11" x14ac:dyDescent="0.2">
      <c r="D38" s="9" t="s">
        <v>117</v>
      </c>
      <c r="E38" s="11" t="s">
        <v>56</v>
      </c>
      <c r="G38" s="11" t="s">
        <v>118</v>
      </c>
      <c r="H38" s="5" t="s">
        <v>56</v>
      </c>
      <c r="J38" s="11" t="s">
        <v>118</v>
      </c>
      <c r="K38" s="11" t="s">
        <v>53</v>
      </c>
    </row>
    <row r="39" spans="4:11" x14ac:dyDescent="0.2">
      <c r="D39" s="13" t="s">
        <v>119</v>
      </c>
      <c r="E39" s="10" t="s">
        <v>62</v>
      </c>
      <c r="G39" s="11" t="s">
        <v>72</v>
      </c>
      <c r="H39" s="5" t="s">
        <v>52</v>
      </c>
      <c r="J39" s="11" t="s">
        <v>72</v>
      </c>
      <c r="K39" s="11" t="s">
        <v>52</v>
      </c>
    </row>
    <row r="40" spans="4:11" x14ac:dyDescent="0.2">
      <c r="D40" s="13" t="s">
        <v>120</v>
      </c>
      <c r="E40" s="10" t="s">
        <v>61</v>
      </c>
      <c r="G40" s="11" t="s">
        <v>73</v>
      </c>
      <c r="H40" s="5" t="s">
        <v>76</v>
      </c>
      <c r="J40" s="11" t="s">
        <v>73</v>
      </c>
      <c r="K40" s="11" t="s">
        <v>54</v>
      </c>
    </row>
    <row r="41" spans="4:11" x14ac:dyDescent="0.2">
      <c r="D41" s="13" t="s">
        <v>121</v>
      </c>
      <c r="E41" s="10" t="s">
        <v>51</v>
      </c>
      <c r="G41" s="11" t="s">
        <v>24</v>
      </c>
      <c r="H41" s="5" t="s">
        <v>52</v>
      </c>
      <c r="J41" s="11" t="s">
        <v>24</v>
      </c>
      <c r="K41" s="10" t="s">
        <v>122</v>
      </c>
    </row>
    <row r="42" spans="4:11" x14ac:dyDescent="0.2">
      <c r="G42" s="11" t="s">
        <v>25</v>
      </c>
      <c r="H42" s="5" t="s">
        <v>52</v>
      </c>
      <c r="J42" s="11" t="s">
        <v>25</v>
      </c>
      <c r="K42" s="11" t="s">
        <v>123</v>
      </c>
    </row>
    <row r="43" spans="4:11" x14ac:dyDescent="0.2">
      <c r="G43" s="11" t="s">
        <v>26</v>
      </c>
      <c r="H43" s="5" t="s">
        <v>52</v>
      </c>
      <c r="J43" s="11" t="s">
        <v>26</v>
      </c>
      <c r="K43" s="11" t="s">
        <v>124</v>
      </c>
    </row>
    <row r="44" spans="4:11" x14ac:dyDescent="0.2">
      <c r="G44" s="11" t="s">
        <v>125</v>
      </c>
      <c r="H44" s="5" t="s">
        <v>52</v>
      </c>
      <c r="J44" s="11" t="s">
        <v>125</v>
      </c>
      <c r="K44" s="11" t="s">
        <v>126</v>
      </c>
    </row>
    <row r="45" spans="4:11" x14ac:dyDescent="0.2">
      <c r="G45" s="11" t="s">
        <v>127</v>
      </c>
      <c r="H45" s="5" t="s">
        <v>76</v>
      </c>
      <c r="J45" s="11" t="s">
        <v>127</v>
      </c>
      <c r="K45" s="11" t="s">
        <v>128</v>
      </c>
    </row>
    <row r="46" spans="4:11" x14ac:dyDescent="0.2">
      <c r="G46" s="11" t="s">
        <v>27</v>
      </c>
      <c r="H46" s="5" t="s">
        <v>76</v>
      </c>
      <c r="J46" s="11" t="s">
        <v>27</v>
      </c>
      <c r="K46" s="11" t="s">
        <v>129</v>
      </c>
    </row>
    <row r="47" spans="4:11" x14ac:dyDescent="0.2">
      <c r="G47" s="11" t="s">
        <v>74</v>
      </c>
      <c r="H47" s="5" t="s">
        <v>76</v>
      </c>
      <c r="J47" s="11" t="s">
        <v>74</v>
      </c>
      <c r="K47" s="11" t="s">
        <v>55</v>
      </c>
    </row>
    <row r="48" spans="4:11" x14ac:dyDescent="0.2">
      <c r="G48" s="11" t="s">
        <v>81</v>
      </c>
      <c r="H48" s="5" t="s">
        <v>56</v>
      </c>
      <c r="J48" s="11" t="s">
        <v>81</v>
      </c>
      <c r="K48" s="11" t="s">
        <v>155</v>
      </c>
    </row>
    <row r="49" spans="7:11" x14ac:dyDescent="0.2">
      <c r="G49" s="11" t="s">
        <v>131</v>
      </c>
      <c r="H49" s="5" t="s">
        <v>76</v>
      </c>
      <c r="J49" s="11" t="s">
        <v>131</v>
      </c>
      <c r="K49" s="10" t="s">
        <v>156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85A117-0A74-4F0C-BEAC-4703DE70DD99}">
  <ds:schemaRefs>
    <ds:schemaRef ds:uri="http://schemas.microsoft.com/sharepoint/v3/contenttype/forms"/>
  </ds:schemaRefs>
</ds:datastoreItem>
</file>

<file path=customXml/itemProps2.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B7E2677-5752-4F57-84D3-EBF4E2E6154A}">
  <ds:schemaRefs>
    <ds:schemaRef ds:uri="http://schemas.openxmlformats.org/package/2006/metadata/core-properties"/>
    <ds:schemaRef ds:uri="http://schemas.microsoft.com/office/2006/metadata/properties"/>
    <ds:schemaRef ds:uri="http://purl.org/dc/elements/1.1/"/>
    <ds:schemaRef ds:uri="http://purl.org/dc/dcmitype/"/>
    <ds:schemaRef ds:uri="http://purl.org/dc/terms/"/>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CCSE-FT-019_PM</vt:lpstr>
      <vt:lpstr>Datos.</vt:lpstr>
      <vt:lpstr>'CCSE-FT-019_PM'!Títulos_a_imprimir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 Hael Gonzalez Ramirez</cp:lastModifiedBy>
  <cp:lastPrinted>2018-04-04T18:48:31Z</cp:lastPrinted>
  <dcterms:created xsi:type="dcterms:W3CDTF">2013-10-03T17:21:56Z</dcterms:created>
  <dcterms:modified xsi:type="dcterms:W3CDTF">2019-02-26T15:33:42Z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