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D:\Users\Jizeth\Documents\JIZETH\1. CANAL CAPITAL\CANAL_CAPITAL_2025\PLANES DE MEJORAMIENTO\PRIMER CUATRIMESTRE\"/>
    </mc:Choice>
  </mc:AlternateContent>
  <xr:revisionPtr revIDLastSave="0" documentId="8_{03210D78-6D88-4786-814C-1627CCF5D374}" xr6:coauthVersionLast="47" xr6:coauthVersionMax="47" xr10:uidLastSave="{00000000-0000-0000-0000-000000000000}"/>
  <bookViews>
    <workbookView xWindow="-108" yWindow="-108" windowWidth="23256" windowHeight="12456" xr2:uid="{B9CB0C89-7B96-4404-A8CD-5F7E19F1B523}"/>
  </bookViews>
  <sheets>
    <sheet name="PMI_2025" sheetId="1" r:id="rId1"/>
  </sheets>
  <externalReferences>
    <externalReference r:id="rId2"/>
  </externalReferences>
  <definedNames>
    <definedName name="_xlnm._FilterDatabase" localSheetId="0" hidden="1">PMI_2025!$A$9:$AF$26</definedName>
    <definedName name="origen">[1]Datos!$B$3:$B$19</definedName>
    <definedName name="_xlnm.Print_Titles" localSheetId="0">PMI_2025!$1:$9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0" i="1" l="1"/>
  <c r="AB10" i="1" s="1"/>
  <c r="AA11" i="1"/>
  <c r="AB11" i="1" s="1"/>
  <c r="AD11" i="1" s="1"/>
  <c r="AG11" i="1"/>
  <c r="AA12" i="1"/>
  <c r="AB12" i="1" s="1"/>
  <c r="AD12" i="1" s="1"/>
  <c r="AA13" i="1"/>
  <c r="AD13" i="1" s="1"/>
  <c r="AB13" i="1"/>
  <c r="AC13" i="1"/>
  <c r="AA14" i="1"/>
  <c r="AC14" i="1" s="1"/>
  <c r="AB14" i="1"/>
  <c r="AD14" i="1" s="1"/>
  <c r="AG14" i="1"/>
  <c r="AA15" i="1"/>
  <c r="AB15" i="1" s="1"/>
  <c r="AA16" i="1"/>
  <c r="AB16" i="1"/>
  <c r="AC16" i="1"/>
  <c r="AD16" i="1"/>
  <c r="AG16" i="1"/>
  <c r="AA17" i="1"/>
  <c r="AB17" i="1"/>
  <c r="AD17" i="1" s="1"/>
  <c r="AC17" i="1"/>
  <c r="AG17" i="1"/>
  <c r="AA18" i="1"/>
  <c r="AC18" i="1" s="1"/>
  <c r="AB18" i="1"/>
  <c r="AA19" i="1"/>
  <c r="AB19" i="1" s="1"/>
  <c r="AD19" i="1" s="1"/>
  <c r="AC19" i="1"/>
  <c r="AG19" i="1"/>
  <c r="AA20" i="1"/>
  <c r="AB20" i="1" s="1"/>
  <c r="AA21" i="1"/>
  <c r="AG21" i="1" s="1"/>
  <c r="AB21" i="1"/>
  <c r="AC21" i="1"/>
  <c r="AD21" i="1" s="1"/>
  <c r="AA22" i="1"/>
  <c r="AC22" i="1" s="1"/>
  <c r="AD22" i="1" s="1"/>
  <c r="AB22" i="1"/>
  <c r="AG22" i="1"/>
  <c r="AA23" i="1"/>
  <c r="AB23" i="1" s="1"/>
  <c r="AA24" i="1"/>
  <c r="AB24" i="1"/>
  <c r="AC24" i="1"/>
  <c r="AD24" i="1"/>
  <c r="AG24" i="1"/>
  <c r="AA25" i="1"/>
  <c r="AB25" i="1"/>
  <c r="AC25" i="1"/>
  <c r="AD25" i="1" s="1"/>
  <c r="AG25" i="1"/>
  <c r="AA26" i="1"/>
  <c r="AC26" i="1" s="1"/>
  <c r="AB26" i="1"/>
  <c r="AC11" i="1" l="1"/>
  <c r="AG20" i="1"/>
  <c r="AG12" i="1"/>
  <c r="AG23" i="1"/>
  <c r="AD20" i="1"/>
  <c r="AD15" i="1"/>
  <c r="AC12" i="1"/>
  <c r="AG10" i="1"/>
  <c r="AG15" i="1"/>
  <c r="AG26" i="1"/>
  <c r="AC20" i="1"/>
  <c r="AG18" i="1"/>
  <c r="AD26" i="1"/>
  <c r="AC23" i="1"/>
  <c r="AD23" i="1" s="1"/>
  <c r="AD18" i="1"/>
  <c r="AC15" i="1"/>
  <c r="AG13" i="1"/>
  <c r="AD10" i="1"/>
  <c r="AC10" i="1"/>
</calcChain>
</file>

<file path=xl/sharedStrings.xml><?xml version="1.0" encoding="utf-8"?>
<sst xmlns="http://schemas.openxmlformats.org/spreadsheetml/2006/main" count="342" uniqueCount="182">
  <si>
    <t>Jizeth González</t>
  </si>
  <si>
    <r>
      <t xml:space="preserve">Reporte G. Documental: </t>
    </r>
    <r>
      <rPr>
        <sz val="8"/>
        <color theme="1"/>
        <rFont val="Arial"/>
        <family val="2"/>
      </rPr>
      <t xml:space="preserve">Esta actividad no estaba dentro del plan de mejoramiento que se venía reportando. 
</t>
    </r>
    <r>
      <rPr>
        <b/>
        <sz val="8"/>
        <color theme="1"/>
        <rFont val="Arial"/>
        <family val="2"/>
      </rPr>
      <t xml:space="preserve">Análisis OCI: </t>
    </r>
    <r>
      <rPr>
        <sz val="8"/>
        <color theme="1"/>
        <rFont val="Arial"/>
        <family val="2"/>
      </rPr>
      <t>Teniendo en cuenta el reporte del área, se avisa al responsable que la actividad fue formulada como resultado de los hallazgos adelantados por parte de la Contraloría de Bogotá en su Informe de Auditoría de Regularidad PAD 2024, el cual fue entregado al ente de control y vigilancia el 23 de diciembre de 2024, es el primer seguimiento que se adelanta a lo formulado. Por lo que se recomienda al área revisar el informe de auditoría publicado en la página web de la entidad y desarrollar lo programado dentro de los plazos establecidos. Por lo anterior, se califica la acción</t>
    </r>
    <r>
      <rPr>
        <b/>
        <sz val="8"/>
        <color theme="1"/>
        <rFont val="Arial"/>
        <family val="2"/>
      </rPr>
      <t xml:space="preserve"> "Sin Iniciar"</t>
    </r>
    <r>
      <rPr>
        <sz val="8"/>
        <color theme="1"/>
        <rFont val="Arial"/>
        <family val="2"/>
      </rPr>
      <t>.</t>
    </r>
  </si>
  <si>
    <t>No se remiten soportes para el presente seguimiento.</t>
  </si>
  <si>
    <t>SUBDIRECTOR ADMINISTRATIVO</t>
  </si>
  <si>
    <t>GESTION DOCUMENTAL</t>
  </si>
  <si>
    <t>Documentos actualizados / 1</t>
  </si>
  <si>
    <t>CORRECTIVA</t>
  </si>
  <si>
    <t>Actualizar el manual para la organización y almacenamiento de documentos digitales y/o electrónicos.</t>
  </si>
  <si>
    <t>Deficiente gestión documental de los expedientes contractuales auditados.</t>
  </si>
  <si>
    <t>Hallazgo administrativo con presunta incidencia disciplinaria y fiscal en cuantía de $79.459.765  por una gestión fiscal antieconómica, ineficaz, ineficiente e inoportuna por el manejo inadecuado por parte del canal capital en su actividad económica en términos presupuestales, principios de la contratación pública y gestión.</t>
  </si>
  <si>
    <t>3.2.1</t>
  </si>
  <si>
    <t>Informe Final Auditoría de Regularidad PAD 2024</t>
  </si>
  <si>
    <t>Origen Externo</t>
  </si>
  <si>
    <t>Mónica Virgüéz</t>
  </si>
  <si>
    <r>
      <t xml:space="preserve">Reporte Sub. Financiera: </t>
    </r>
    <r>
      <rPr>
        <sz val="8"/>
        <color theme="1"/>
        <rFont val="Arial"/>
        <family val="2"/>
      </rPr>
      <t>Una vez sea aprobado el Manual de Cartera se procederá a ajustar la Política Financiera. Lo anterior dado que por jerarquía documental, la Política es de mayor relevancia que el Manual.</t>
    </r>
    <r>
      <rPr>
        <b/>
        <sz val="8"/>
        <color theme="1"/>
        <rFont val="Arial"/>
        <family val="2"/>
      </rPr>
      <t xml:space="preserve">
</t>
    </r>
    <r>
      <rPr>
        <sz val="8"/>
        <color theme="1"/>
        <rFont val="Arial"/>
        <family val="2"/>
      </rPr>
      <t xml:space="preserve">
</t>
    </r>
    <r>
      <rPr>
        <b/>
        <sz val="8"/>
        <color theme="1"/>
        <rFont val="Arial"/>
        <family val="2"/>
      </rPr>
      <t xml:space="preserve">Análisis OCI: </t>
    </r>
    <r>
      <rPr>
        <sz val="8"/>
        <color theme="1"/>
        <rFont val="Arial"/>
        <family val="2"/>
      </rPr>
      <t>Teniendo en cuenta lo descrito como avance y que no reportan soportes, se califica como</t>
    </r>
    <r>
      <rPr>
        <b/>
        <sz val="8"/>
        <color theme="1"/>
        <rFont val="Arial"/>
        <family val="2"/>
      </rPr>
      <t xml:space="preserve"> "Sin iniciar".</t>
    </r>
  </si>
  <si>
    <t>SUBDIRECTOR FINANCIERO</t>
  </si>
  <si>
    <t>SUBDIRECCION FINANCIERA</t>
  </si>
  <si>
    <t>Política financiera actualizada / 1</t>
  </si>
  <si>
    <t>Actualizar la política financiera en lo que respecta a la gestión de cartera</t>
  </si>
  <si>
    <t>Debilidades en los lineamientos específicos para la gestión de la cartera del canal.</t>
  </si>
  <si>
    <t>CARTERA</t>
  </si>
  <si>
    <t>Henry Beltrán</t>
  </si>
  <si>
    <r>
      <rPr>
        <b/>
        <sz val="8"/>
        <color theme="1"/>
        <rFont val="Arial"/>
        <family val="2"/>
      </rPr>
      <t xml:space="preserve">Reporte jurídica: </t>
    </r>
    <r>
      <rPr>
        <sz val="8"/>
        <color theme="1"/>
        <rFont val="Arial"/>
        <family val="2"/>
      </rPr>
      <t xml:space="preserve">Se da inicio a la acción y se presenta avance en la ejecución, correspondiente a la revisión preliminar del documento del manual final.
</t>
    </r>
    <r>
      <rPr>
        <b/>
        <sz val="8"/>
        <color theme="1"/>
        <rFont val="Arial"/>
        <family val="2"/>
      </rPr>
      <t xml:space="preserve">Análisis OCI: </t>
    </r>
    <r>
      <rPr>
        <sz val="8"/>
        <color theme="1"/>
        <rFont val="Arial"/>
        <family val="2"/>
      </rPr>
      <t xml:space="preserve">Se dio inicio a la revisión preliminar del Manual de Cartera, el cual fue requerido vía correo electrónico desde el área Jurídica el 28 de abril de 2025, por lo cual se califica como </t>
    </r>
    <r>
      <rPr>
        <b/>
        <sz val="8"/>
        <color theme="1"/>
        <rFont val="Arial"/>
        <family val="2"/>
      </rPr>
      <t xml:space="preserve">"En Proceso" </t>
    </r>
  </si>
  <si>
    <t xml:space="preserve">Se allega como evidencia hilo correo electrónico sobre solicitud revisión preliminar manual de cartera </t>
  </si>
  <si>
    <t>JEFE OFICINA JURIDICA</t>
  </si>
  <si>
    <t>OFICINA JURIDICA</t>
  </si>
  <si>
    <t>Manual de cartera adoptado / 1</t>
  </si>
  <si>
    <t>Expedir el manual de cartera.</t>
  </si>
  <si>
    <r>
      <t xml:space="preserve">Reporte Sub. Financiera: </t>
    </r>
    <r>
      <rPr>
        <sz val="8"/>
        <color theme="1"/>
        <rFont val="Arial"/>
        <family val="2"/>
      </rPr>
      <t>Una vez sea aprobado el Manual de Cartera se procederá a ajustar la Política Financiera. Lo anterior dado que por jerarquía documental, la Política es de mayor relevancia que el Manual.</t>
    </r>
    <r>
      <rPr>
        <b/>
        <sz val="8"/>
        <color theme="1"/>
        <rFont val="Arial"/>
        <family val="2"/>
      </rPr>
      <t xml:space="preserve">
</t>
    </r>
    <r>
      <rPr>
        <sz val="8"/>
        <color theme="1"/>
        <rFont val="Arial"/>
        <family val="2"/>
      </rPr>
      <t xml:space="preserve">
</t>
    </r>
    <r>
      <rPr>
        <b/>
        <sz val="8"/>
        <color theme="1"/>
        <rFont val="Arial"/>
        <family val="2"/>
      </rPr>
      <t xml:space="preserve">Análisis OCI: Análisis OCI: </t>
    </r>
    <r>
      <rPr>
        <sz val="8"/>
        <color theme="1"/>
        <rFont val="Arial"/>
        <family val="2"/>
      </rPr>
      <t>Teniendo en cuenta lo descrito como avance y que no reportan soportes, se califica como</t>
    </r>
    <r>
      <rPr>
        <b/>
        <sz val="8"/>
        <color theme="1"/>
        <rFont val="Arial"/>
        <family val="2"/>
      </rPr>
      <t xml:space="preserve"> "Sin iniciar".</t>
    </r>
  </si>
  <si>
    <r>
      <t xml:space="preserve">Reporte Sub. Financiera: </t>
    </r>
    <r>
      <rPr>
        <sz val="8"/>
        <color theme="1"/>
        <rFont val="Arial"/>
        <family val="2"/>
      </rPr>
      <t>Ya se cuenta con una versión preliminar del Manual, elaborado de manera conjunta entre la subdirección financiera y la oficina jurídica, este borrador se encuentra en revisión de las partes interesadas al interior de la entidad, en espera de comentarios para ser sometido a aprobación.</t>
    </r>
    <r>
      <rPr>
        <b/>
        <sz val="8"/>
        <color theme="1"/>
        <rFont val="Arial"/>
        <family val="2"/>
      </rPr>
      <t xml:space="preserve">
</t>
    </r>
    <r>
      <rPr>
        <sz val="8"/>
        <color theme="1"/>
        <rFont val="Arial"/>
        <family val="2"/>
      </rPr>
      <t xml:space="preserve">
</t>
    </r>
    <r>
      <rPr>
        <b/>
        <sz val="8"/>
        <color theme="1"/>
        <rFont val="Arial"/>
        <family val="2"/>
      </rPr>
      <t xml:space="preserve">Análisis OCI: Análisis OCI: </t>
    </r>
    <r>
      <rPr>
        <sz val="8"/>
        <color theme="1"/>
        <rFont val="Arial"/>
        <family val="2"/>
      </rPr>
      <t>Teniendo en cuenta lo descrito como avance y que no reportan soportes, se califica como</t>
    </r>
    <r>
      <rPr>
        <b/>
        <sz val="8"/>
        <color theme="1"/>
        <rFont val="Arial"/>
        <family val="2"/>
      </rPr>
      <t xml:space="preserve"> "Sin iniciar".</t>
    </r>
  </si>
  <si>
    <t>GERENTE GENERAL</t>
  </si>
  <si>
    <t>VENTAS Y MERCADEO</t>
  </si>
  <si>
    <t>Portafolio de servicios actualizado / 1</t>
  </si>
  <si>
    <t>Actualizar y adoptar el portafolio de servicios conforme a una política comercial que desarrolle la misionalidad del canal.</t>
  </si>
  <si>
    <t>Debilidades en la concepción del portafolio de servicios del canal.</t>
  </si>
  <si>
    <r>
      <t xml:space="preserve">Reporte Sub. Financiera: </t>
    </r>
    <r>
      <rPr>
        <sz val="8"/>
        <color theme="1"/>
        <rFont val="Arial"/>
        <family val="2"/>
      </rPr>
      <t xml:space="preserve">El sistema de centros de costos está en proceso de implementación, se han desarrollado mesas de trabajo con las áreas misionales para definir líneas de negocios, centros de costos y alternativas de asignación de costos fijos.
</t>
    </r>
    <r>
      <rPr>
        <b/>
        <sz val="8"/>
        <color theme="1"/>
        <rFont val="Arial"/>
        <family val="2"/>
      </rPr>
      <t xml:space="preserve">Análisis OCI: </t>
    </r>
    <r>
      <rPr>
        <sz val="8"/>
        <color theme="1"/>
        <rFont val="Arial"/>
        <family val="2"/>
      </rPr>
      <t xml:space="preserve">Teniendo en cuenta lo descrito como avance y que no reportan soportes, se califica como </t>
    </r>
    <r>
      <rPr>
        <b/>
        <sz val="8"/>
        <color theme="1"/>
        <rFont val="Arial"/>
        <family val="2"/>
      </rPr>
      <t>"Sin iniciar".</t>
    </r>
  </si>
  <si>
    <t>Actualizar la política financiera en la que se incluyan los lineamientos del sistema de centro de costos</t>
  </si>
  <si>
    <t>Debilidades en los controles para el seguimiento a los costos de ventas ofrecidos por la entidad.</t>
  </si>
  <si>
    <t>Hallazgo administrativo por deficientes controles para el seguimiento a los costos de ventas de los servicios ofrecidos por la entidad y la inexactitud de la información reportada por canal capital.</t>
  </si>
  <si>
    <t>3.1.3</t>
  </si>
  <si>
    <t>Sistema de centro de costos implementado / 1</t>
  </si>
  <si>
    <t>Implementar en la contabilidad un sistema de centros de costos.</t>
  </si>
  <si>
    <t xml:space="preserve">El cierre queda a cargo de la Contraloría en el marco de la Auditoría Financiera y de Gestión </t>
  </si>
  <si>
    <t>Diana Romero</t>
  </si>
  <si>
    <r>
      <rPr>
        <b/>
        <sz val="8"/>
        <color theme="1"/>
        <rFont val="Arial"/>
        <family val="2"/>
      </rPr>
      <t xml:space="preserve">Reporte Planeación: </t>
    </r>
    <r>
      <rPr>
        <sz val="8"/>
        <color theme="1"/>
        <rFont val="Arial"/>
        <family val="2"/>
      </rPr>
      <t xml:space="preserve">Se llevó a cabo la revisión y actualización de los riesgos asociados al proceso de gestión de recursos administrativos, tomando como referencia el alcance funcional del proceso y su impacto en las operaciones internas del canal. Se adjunta matriz de riesgos
</t>
    </r>
    <r>
      <rPr>
        <b/>
        <sz val="8"/>
        <color theme="1"/>
        <rFont val="Arial"/>
        <family val="2"/>
      </rPr>
      <t xml:space="preserve">
Análisis OC</t>
    </r>
    <r>
      <rPr>
        <sz val="8"/>
        <color theme="1"/>
        <rFont val="Arial"/>
        <family val="2"/>
      </rPr>
      <t xml:space="preserve">I: Se remite como soporte la citación de una reunión por Meet entre el área de Planeación y Servicios Administrativos  realizadas el 17/02/2025 y el 27/03/2025, de igual manera, se remite la matriz de riesgos de gestión y corrupción actualizada para la vigencia 2025. Se evidencia la inclusión de un riesgo de gestión relacionado con los "cambios repentinos en las condiciones de uso y disponibilidad de la sede principal".
La acción de mejora se califica </t>
    </r>
    <r>
      <rPr>
        <b/>
        <sz val="8"/>
        <color theme="1"/>
        <rFont val="Arial"/>
        <family val="2"/>
      </rPr>
      <t>"Terminada Extemporánea</t>
    </r>
    <r>
      <rPr>
        <sz val="8"/>
        <color theme="1"/>
        <rFont val="Arial"/>
        <family val="2"/>
      </rPr>
      <t>" debido a que la fecha de terminación era el 18 de diciembre de 2024.  Se recomienda al área de Planeación publicar la matriz  en su versión final en la intranet institucional y documentar en acta de reunión las conclusiones, acuerdos y compromisos a los que se llegan en las mesas de trabajo para tener evidencia documental.</t>
    </r>
  </si>
  <si>
    <r>
      <t xml:space="preserve">Planeación: </t>
    </r>
    <r>
      <rPr>
        <sz val="8"/>
        <color theme="1"/>
        <rFont val="Arial"/>
        <family val="2"/>
      </rPr>
      <t>Matriz de riesgos actualizada.</t>
    </r>
  </si>
  <si>
    <t>INCUMPLIDA</t>
  </si>
  <si>
    <r>
      <rPr>
        <b/>
        <sz val="8"/>
        <color theme="1"/>
        <rFont val="Arial"/>
        <family val="2"/>
      </rPr>
      <t xml:space="preserve">Reporte Planeación: </t>
    </r>
    <r>
      <rPr>
        <sz val="8"/>
        <color theme="1"/>
        <rFont val="Arial"/>
        <family val="2"/>
      </rPr>
      <t xml:space="preserve">Al cierre del cuarto trimestre de 2024, se dio inicio a la actualización del mapa de riesgos, consultando a las áreas sobre sus necesidades de ajuste iniciales tras reportar por primer vez (piloto) el plan de acción 2024 propuesto por la actual Gerencia. Este proceso toma en cuenta los cambios significativos realizados en la planeación, los cuales impactan de manera profunda el diseño general de los mapas de riesgo. La revisión y actualización del mapa de procesos y el mapa de riesgos de  la entidad deben fundamentarse en la planeación y la plataforma estratégica vigentes. Durante 2024, la lógica de Canal Capital se transformó hacia un modelo que incorpora, optimiza, aprovecha y cumple con los lineamientos propios de canal público de televisión de Bogotá.  En conclusión, dentro del cronograma de 2024, las áreas enviaron sus propuestas para la actualización del mapa de riesgos y durante enero 2025 planeación se encuentra analizando el mapa de riesgos, realizando mesas de trabajo, a la luz de la planeación reportada a cierre 2024. De ahí que se tiene previsto que el mapa de riesgo esté finalizado a 31 de enero para publicación en página web. 
</t>
    </r>
    <r>
      <rPr>
        <b/>
        <sz val="8"/>
        <color theme="1"/>
        <rFont val="Arial"/>
        <family val="2"/>
      </rPr>
      <t xml:space="preserve">
Análisis OC</t>
    </r>
    <r>
      <rPr>
        <sz val="8"/>
        <color theme="1"/>
        <rFont val="Arial"/>
        <family val="2"/>
      </rPr>
      <t xml:space="preserve">I: Se recuerda al área tener presente lo formulado en las acciones de mejora y propender por el cumplimiento. En este caso la acción de mejora estaba dirigida a mesas de trabajo con el área de administrativa  para la revisión y actualización de los riesgos del proceso. El producto esperado era el soporte de la mesa de trabajo.
Si bien se reconoce el trabajo adelantado para la actualización de todo el mapa de riesgos institucional, se informa que para efecto de esta acción de mejora se califica </t>
    </r>
    <r>
      <rPr>
        <b/>
        <sz val="8"/>
        <color theme="1"/>
        <rFont val="Arial"/>
        <family val="2"/>
      </rPr>
      <t>"Incumplida</t>
    </r>
    <r>
      <rPr>
        <sz val="8"/>
        <color theme="1"/>
        <rFont val="Arial"/>
        <family val="2"/>
      </rPr>
      <t>" debido a que la fecha de terminación era el 18 de diciembre de 2024</t>
    </r>
  </si>
  <si>
    <t>PLANEACION</t>
  </si>
  <si>
    <t xml:space="preserve">Mesas de trabajo realizadas / mesas de trabajo programadas </t>
  </si>
  <si>
    <t xml:space="preserve">Adelantar la revisión y actualización de los riesgos del proceso de gestión de recursos administrativos  teniendo en cuenta el alcance del proceso y el impacto del mismo al interior de la entidad. </t>
  </si>
  <si>
    <t>La entidad tiene diversos riesgos más allá de los definidos actualmente en la política lo que genera la necesidad de analizar y ampliar el alcance de las diferentes temáticas de gestión asociadas a los riesgos institucionales.</t>
  </si>
  <si>
    <t>Hallazgo administrativo por no tener identificado el riesgo, cambio de sede, en la matriz de riesgos de la entidad.</t>
  </si>
  <si>
    <t>3.4.2.6</t>
  </si>
  <si>
    <t>Informe Final Auditoría de Regularidad PAD 2023</t>
  </si>
  <si>
    <r>
      <t xml:space="preserve">Reporte Sistemas: </t>
    </r>
    <r>
      <rPr>
        <sz val="8"/>
        <color theme="1"/>
        <rFont val="Arial"/>
        <family val="2"/>
      </rPr>
      <t xml:space="preserve">Se realiza mesa de trabajo con la oficina de control interno y formulación del plan de implementación y seguimiento para la ejecución de la meta 4 del proyecto 7511, específicamente en lo referente a la norma ISO 27001.  
</t>
    </r>
    <r>
      <rPr>
        <b/>
        <sz val="8"/>
        <color theme="1"/>
        <rFont val="Arial"/>
        <family val="2"/>
      </rPr>
      <t xml:space="preserve">Análisis OCI: </t>
    </r>
    <r>
      <rPr>
        <sz val="8"/>
        <color theme="1"/>
        <rFont val="Arial"/>
        <family val="2"/>
      </rPr>
      <t xml:space="preserve">Verificados los soportes no se remite evidencia de la mesa de trabajo mencionada en el reporte; sin embargo, se observa en el enlace relacionado el Plan de Trabajo ISO 27001 con un total de 26 actividades (2020 - 2024), las cuales relacionan el seguimiento de ejecución a lo largo de dichos periodos. Teniendo en cuenta lo formulado, las fechas de ejecución de las actividades y lo entregado por el área, se califica la acción como </t>
    </r>
    <r>
      <rPr>
        <b/>
        <sz val="8"/>
        <color theme="1"/>
        <rFont val="Arial"/>
        <family val="2"/>
      </rPr>
      <t>"Terminada"</t>
    </r>
    <r>
      <rPr>
        <sz val="8"/>
        <color theme="1"/>
        <rFont val="Arial"/>
        <family val="2"/>
      </rPr>
      <t xml:space="preserve"> y se deja abierta, con el fin de consignar los resultados arrojados por la Contraloría de Bogotá sobre la evaluación del plan. </t>
    </r>
  </si>
  <si>
    <t>1. https://drive.google.com/drive/folders/1EcQocT7yJHpsnV16ovpypTV2ncHKl3zJ</t>
  </si>
  <si>
    <r>
      <t xml:space="preserve">Análisis OCI: </t>
    </r>
    <r>
      <rPr>
        <sz val="8"/>
        <color theme="1"/>
        <rFont val="Arial"/>
        <family val="2"/>
      </rPr>
      <t>Sin reporte para el tercer seguimiento del plan de mejoramiento institucional. No se tiene información de avance. Se califica con alerta de "I</t>
    </r>
    <r>
      <rPr>
        <b/>
        <sz val="8"/>
        <color theme="1"/>
        <rFont val="Arial"/>
        <family val="2"/>
      </rPr>
      <t>ncumplida"</t>
    </r>
  </si>
  <si>
    <t>SISTEMAS</t>
  </si>
  <si>
    <t>Plan de implementación y seguimiento ISO 27001 / 1</t>
  </si>
  <si>
    <t xml:space="preserve">Formular un plan de implementación y seguimiento a la ejecución de la meta 4 del proyecto 7511 específicamente en lo relacionado con la ISO 27001. </t>
  </si>
  <si>
    <t>El hallazgo se presenta debido a que la información de seguimiento y los instrumentos que facilitan esta labor son susceptibles de mejora, en aras de contar con información más precisa sobre el estado de los proyectos, las novedades que puedan surgir en los mismos y dentro del horizonte de los Planes de Desarrollo Distrital (saliente 2020-2024 y entrante 2024-2028).</t>
  </si>
  <si>
    <t xml:space="preserve">Hallazgo administrativo con presunta incidencia disciplinaria, por inefectividad en la acción 1 del Plan de Mejoramiento, sobre el Hallazgo Administrativo con presunta incidencia disciplinaria 3.2.1.1.1 de la Auditoría de Regularidad Cód. 07, PAD 2021, vigencia 2020, por baja ejecución de la meta 10 del proyecto 80 e incumplimiento en la implementación del MIPG, al igual que debilidades en la ejecución y seguimiento de las metas 1 y 4 del Proyecto de Inversión 7511. </t>
  </si>
  <si>
    <t>3.4.1.1</t>
  </si>
  <si>
    <r>
      <rPr>
        <b/>
        <sz val="8"/>
        <color theme="1"/>
        <rFont val="Arial"/>
        <family val="2"/>
      </rPr>
      <t xml:space="preserve">Reporte Planeación: </t>
    </r>
    <r>
      <rPr>
        <sz val="8"/>
        <color theme="1"/>
        <rFont val="Arial"/>
        <family val="2"/>
      </rPr>
      <t xml:space="preserve">El Plan de Fortalecimiento Institucional mantiene la realización de 2 informes periódicos al año. En 2024, se publicó balance de cierre del PDD anterior, y otro con conclusiones de gestión, hallazgos y recomendaciones de la transición y del nuevo PDD a corte de diciembre 2024.  
</t>
    </r>
    <r>
      <rPr>
        <b/>
        <sz val="8"/>
        <color theme="1"/>
        <rFont val="Arial"/>
        <family val="2"/>
      </rPr>
      <t xml:space="preserve">Análisis OCI: </t>
    </r>
    <r>
      <rPr>
        <sz val="8"/>
        <color theme="1"/>
        <rFont val="Arial"/>
        <family val="2"/>
      </rPr>
      <t xml:space="preserve">De acuerdo al reporte y soportes presentados, se realizó el segundo informe denominado INFORME DE GESTIÓN Y RESULTADOS 2024 CBN-1090 Seguimiento al Plan de Acción Institucional, Proyectos de Inversión y Monitoreo ODS. 
Debido a que la fecha de terminación era el 18 de diciembre de 2024, se califica </t>
    </r>
    <r>
      <rPr>
        <b/>
        <sz val="8"/>
        <color theme="1"/>
        <rFont val="Arial"/>
        <family val="2"/>
      </rPr>
      <t>"Terminada Extemporánea"</t>
    </r>
  </si>
  <si>
    <r>
      <rPr>
        <b/>
        <sz val="8"/>
        <color theme="1"/>
        <rFont val="Arial"/>
        <family val="2"/>
      </rPr>
      <t xml:space="preserve">Reporte Planeación: </t>
    </r>
    <r>
      <rPr>
        <sz val="8"/>
        <color theme="1"/>
        <rFont val="Arial"/>
        <family val="2"/>
      </rPr>
      <t xml:space="preserve">Se elaboró y publicó un informe de balance y cierre sobre la gestión y los resultados del Plan Distrital de Desarrollo “Un nuevo contrato social y ambiental para Bogotá”, correspondiente al periodo enero-junio de 2024, el cual incluye reportes y conclusiones del plan de fortalecimiento. Para el periodo de junio a diciembre, se actualizó la formulación del Plan y se llevó a cabo el seguimiento al Plan de Fortalecimiento Institucional, cuyo reporte definitivo será presentado y publicado a más tardar el 24 de enero. 
</t>
    </r>
    <r>
      <rPr>
        <b/>
        <sz val="8"/>
        <color theme="1"/>
        <rFont val="Arial"/>
        <family val="2"/>
      </rPr>
      <t xml:space="preserve">Análisis OCI: </t>
    </r>
    <r>
      <rPr>
        <sz val="8"/>
        <color theme="1"/>
        <rFont val="Arial"/>
        <family val="2"/>
      </rPr>
      <t>De acuerdo al reporte y soportes presentados, se tiene un informe de conclusiones de dos que se esperaban. Si recomienda para el próximo seguimiento aportar el soporte del segundo informe de conclusiones. Hasta tanto y en atención a la fecha de terminación de la acción de mejora, se califica "I</t>
    </r>
    <r>
      <rPr>
        <b/>
        <sz val="8"/>
        <color theme="1"/>
        <rFont val="Arial"/>
        <family val="2"/>
      </rPr>
      <t>ncumplida"</t>
    </r>
  </si>
  <si>
    <t>Informes de conclusiones / 2</t>
  </si>
  <si>
    <t xml:space="preserve">Formular el plan de fortalecimiento institucional de la vigencia contemplando dos (2) informes de conclusiones de gestión en el marco del horizonte de los Planes de Desarrollo Distrital (saliente 2020-2024 y entrante 2024-2028). </t>
  </si>
  <si>
    <r>
      <rPr>
        <b/>
        <sz val="8"/>
        <color theme="1"/>
        <rFont val="Arial"/>
        <family val="2"/>
      </rPr>
      <t xml:space="preserve">Reporte Financiera: </t>
    </r>
    <r>
      <rPr>
        <sz val="8"/>
        <color theme="1"/>
        <rFont val="Arial"/>
        <family val="2"/>
      </rPr>
      <t xml:space="preserve">Se anexa soporte de cruce de información entre SIPROJ y saldos contables. La cual es una actividad recurrente (trimestral). Solicitamos el cierre de la acción ya que está implementado el control.
</t>
    </r>
    <r>
      <rPr>
        <b/>
        <sz val="8"/>
        <color theme="1"/>
        <rFont val="Arial"/>
        <family val="2"/>
      </rPr>
      <t xml:space="preserve">Análisis OCI: </t>
    </r>
    <r>
      <rPr>
        <sz val="8"/>
        <color theme="1"/>
        <rFont val="Arial"/>
        <family val="2"/>
      </rPr>
      <t xml:space="preserve">Se reitera lo señalado en el anterior seguimiento: se recomienda revisar la conciliación en conjunto con el área jurídica, ya que son los responsables de diligenciar la información en SIPROJ. Así mismo, estandarizar el formato con aprobaciones de las partes en el que conste la revisión de saldos, consignación de los mismos en la conciliación y el proceso de conciliación como partes involucradas. Se evidenció soporte de marzo 2025 y no del último trimestre de 2024 como correspondía y se había informado en el anterior seguimiento. Debido a que la fecha de terminación fue el 18 de diciembre de 2024, se califica como </t>
    </r>
    <r>
      <rPr>
        <b/>
        <sz val="8"/>
        <color theme="1"/>
        <rFont val="Arial"/>
        <family val="2"/>
      </rPr>
      <t>"Incumplida".</t>
    </r>
  </si>
  <si>
    <t>-Se anexa cruce de saldos SIPROJ primer trimestre 2025.
-Se anexa formato de conciliación procesos judiciales marzo 2025.</t>
  </si>
  <si>
    <r>
      <rPr>
        <b/>
        <sz val="8"/>
        <color theme="1"/>
        <rFont val="Arial"/>
        <family val="2"/>
      </rPr>
      <t xml:space="preserve">Reporte Financiera: </t>
    </r>
    <r>
      <rPr>
        <sz val="8"/>
        <color theme="1"/>
        <rFont val="Arial"/>
        <family val="2"/>
      </rPr>
      <t xml:space="preserve">Esta en proceso de conciliación el ultimo trimestre del 2024 para solicitar al área jurídica informe sobre las actuaciones con corte a 31 de 2024
</t>
    </r>
    <r>
      <rPr>
        <b/>
        <sz val="8"/>
        <color theme="1"/>
        <rFont val="Arial"/>
        <family val="2"/>
      </rPr>
      <t xml:space="preserve">Análisis OCI: </t>
    </r>
    <r>
      <rPr>
        <sz val="8"/>
        <color theme="1"/>
        <rFont val="Arial"/>
        <family val="2"/>
      </rPr>
      <t xml:space="preserve">Se reitera lo señalado en el anterior seguimiento: se recomienda revisar la conciliación en conjunto con el área jurídica, ya que son los responsables de diligenciar la información en SIPROJ. Así mismo, estandarizar el formato con aprobaciones de las partes en el que conste la revisión de saldos, consignación de los mismos en la conciliación y el proceso de conciliación como partes involucradas.
Adicionalmente se recomienda reportar las conciliaciones del último trimestre de 2024 en el próximo seguimiento. Debido a que la fecha de terminación fue el 18 de diciembre de 2024, se califica con alerta de </t>
    </r>
    <r>
      <rPr>
        <b/>
        <sz val="8"/>
        <color theme="1"/>
        <rFont val="Arial"/>
        <family val="2"/>
      </rPr>
      <t>"Incumplida"</t>
    </r>
  </si>
  <si>
    <t>CONTABILIDAD</t>
  </si>
  <si>
    <t>No. Conciliaciones contabilidad - SIPROJ /3</t>
  </si>
  <si>
    <t xml:space="preserve">Realizar de manera trimestral el cruce la información contable versus SIPROJ </t>
  </si>
  <si>
    <t>Falta de control y conciliación  de los saldos de SIPROJ y Contabilidad al final de la vigencia, para evitar ajustes posteriores</t>
  </si>
  <si>
    <t xml:space="preserve">Hallazgo administrativo por diferencia en el saldo de la cuenta 2701- Provisión litigios y demandas frente al reporte del Sistema de Procesos Judiciales SIPROJ a 31/12/2022. </t>
  </si>
  <si>
    <t>3.2.1.10</t>
  </si>
  <si>
    <r>
      <rPr>
        <b/>
        <sz val="8"/>
        <color theme="1"/>
        <rFont val="Arial"/>
        <family val="2"/>
      </rPr>
      <t xml:space="preserve">Reporte Financiera: </t>
    </r>
    <r>
      <rPr>
        <sz val="8"/>
        <color theme="1"/>
        <rFont val="Arial"/>
        <family val="2"/>
      </rPr>
      <t xml:space="preserve">Actualmente Contabilidad cuenta con el formato de cruce de ingresos entre la declaración de IVA e ICA (Bimestral) los cuales son soportes de las respectivas declaraciones. Teniendo en cuenta que el control está implementado, solicitamos el cierre de la acción.
</t>
    </r>
    <r>
      <rPr>
        <b/>
        <sz val="8"/>
        <color theme="1"/>
        <rFont val="Arial"/>
        <family val="2"/>
      </rPr>
      <t xml:space="preserve">Análisis OCI: </t>
    </r>
    <r>
      <rPr>
        <sz val="8"/>
        <color theme="1"/>
        <rFont val="Arial"/>
        <family val="2"/>
      </rPr>
      <t>Se da cuenta del uso del formato "conciliación de ingresos totales entre IVA e ICA bimestral", aportan conciliación del sexto bimestre de 2024. Por lo anterior se califica como</t>
    </r>
    <r>
      <rPr>
        <b/>
        <sz val="8"/>
        <color theme="1"/>
        <rFont val="Arial"/>
        <family val="2"/>
      </rPr>
      <t xml:space="preserve"> "Terminada extemporánea"</t>
    </r>
  </si>
  <si>
    <t>-Se anexa conciliación de ingresos IVA-ICA primer bimestre 2025 (realizada marzo 2025)
-Se anexa conciliación de ingresos IVA-ICA sexto bimestre 2024 (realizada enero 2025)</t>
  </si>
  <si>
    <r>
      <rPr>
        <b/>
        <sz val="8"/>
        <color theme="1"/>
        <rFont val="Arial"/>
        <family val="2"/>
      </rPr>
      <t xml:space="preserve">Reporte Financiera: </t>
    </r>
    <r>
      <rPr>
        <sz val="8"/>
        <color theme="1"/>
        <rFont val="Arial"/>
        <family val="2"/>
      </rPr>
      <t xml:space="preserve">Se adjunta formato de conciliaciones de Ingresos bimestrales declarados en IVA e ICA del sexto bimestre vigencia 2023, y primero, segundo, tercero, cuarto y quinto bimestre vigencia 2024, el sexto bimestre aún no se encuentra en proceso. 
</t>
    </r>
    <r>
      <rPr>
        <b/>
        <sz val="8"/>
        <color theme="1"/>
        <rFont val="Arial"/>
        <family val="2"/>
      </rPr>
      <t xml:space="preserve">Análisis OCI: </t>
    </r>
    <r>
      <rPr>
        <sz val="8"/>
        <color theme="1"/>
        <rFont val="Arial"/>
        <family val="2"/>
      </rPr>
      <t xml:space="preserve">Se da cuenta del uso del formato </t>
    </r>
    <r>
      <rPr>
        <b/>
        <sz val="8"/>
        <color theme="1"/>
        <rFont val="Arial"/>
        <family val="2"/>
      </rPr>
      <t xml:space="preserve">"conciliación de ingresos totales entre IVA e ICA bimestral", </t>
    </r>
    <r>
      <rPr>
        <sz val="8"/>
        <color theme="1"/>
        <rFont val="Arial"/>
        <family val="2"/>
      </rPr>
      <t xml:space="preserve">pero no se da cuenta que este su normalización y documentación conforme los lineamientos de la entidad. Se recomienda tener presente las acciones de mejora formuladas por el área para que se puede dar el cumplimiento adecuado. 
En este caso la acción de mejora tiene por objetivo la creación y normalización de un formato "de conciliación de Ingresos Bimestrales entre los declarados en el formulario del IVA y el del ICA". Esto implica tanto la creación como el aviso al área de planeación para que se documentado y normalizado. 
Se califica como </t>
    </r>
    <r>
      <rPr>
        <b/>
        <sz val="8"/>
        <color theme="1"/>
        <rFont val="Arial"/>
        <family val="2"/>
      </rPr>
      <t xml:space="preserve">"Incumplida" </t>
    </r>
    <r>
      <rPr>
        <sz val="8"/>
        <color theme="1"/>
        <rFont val="Arial"/>
        <family val="2"/>
      </rPr>
      <t>en razón a que la fecha de terminación de la acción era el 18 de diciembre de 2024</t>
    </r>
  </si>
  <si>
    <t>Formato Implementado / 1</t>
  </si>
  <si>
    <t>Implementar formato de conciliación de Ingresos Bimestrales entre los declarados en el formulario del IVA y el del ICA</t>
  </si>
  <si>
    <t>Falta de Conciliación de los ingresos al presentar las declaraciones Bimestrales de IVA e ICA.</t>
  </si>
  <si>
    <t xml:space="preserve">Hallazgo administrativo, por diferencia entre el valor bruto de los ingresos de la declaración del IVA, frente al total ingresos ordinarios y extraordinarios de la declaración del ICA, del sexto bimestre de 2022. </t>
  </si>
  <si>
    <t>3.2.1.9</t>
  </si>
  <si>
    <r>
      <rPr>
        <b/>
        <sz val="8"/>
        <color theme="1"/>
        <rFont val="Arial"/>
        <family val="2"/>
      </rPr>
      <t xml:space="preserve">Reporte Financiera: </t>
    </r>
    <r>
      <rPr>
        <sz val="8"/>
        <color theme="1"/>
        <rFont val="Arial"/>
        <family val="2"/>
      </rPr>
      <t xml:space="preserve">Se realizó consulta con el proveedor SIIGO, donde el programador externo informó que reparametrizado el módulo de activos fijos para incluir los intangibles, ocasionaría diferencias en los saldos de los activos tangibles ya activados. 
</t>
    </r>
    <r>
      <rPr>
        <b/>
        <sz val="8"/>
        <color theme="1"/>
        <rFont val="Arial"/>
        <family val="2"/>
      </rPr>
      <t xml:space="preserve">Análisis OCI: </t>
    </r>
    <r>
      <rPr>
        <sz val="8"/>
        <color theme="1"/>
        <rFont val="Arial"/>
        <family val="2"/>
      </rPr>
      <t xml:space="preserve">No se presentan avances para el cumplimiento de esta acción, cuyo objetivo era la solicitud de contratación de un asesor externo referido por el proveedor SIIGO para la reparametrización del Software, de lo cual no se tiene reporte ni soporte para este seguimiento. En el anterior seguimiento reportaron que se realizó la PQR a SIIGO el día 8 de noviembre donde contestaron con la lista de asesores el día 22 de noviembre para comunicación directa, se realizó reunión con la asesora Alfa donde se explicó todo el proceso de parametrización el cual se encontraba en proceso de pruebas en el sistema SIIGO y para este seguimiento se informa lo contrario: que no se puede realizar. Por lo tanto y en razón a la fecha de vencimiento de la acción de mejora, se califica como </t>
    </r>
    <r>
      <rPr>
        <b/>
        <sz val="8"/>
        <color theme="1"/>
        <rFont val="Arial"/>
        <family val="2"/>
      </rPr>
      <t>"Incumplida"</t>
    </r>
  </si>
  <si>
    <t>No se remiten avances ni soportes para el presente seguimiento.</t>
  </si>
  <si>
    <r>
      <rPr>
        <b/>
        <sz val="8"/>
        <color theme="1"/>
        <rFont val="Arial"/>
        <family val="2"/>
      </rPr>
      <t xml:space="preserve">Reporte Financiera: </t>
    </r>
    <r>
      <rPr>
        <sz val="8"/>
        <color theme="1"/>
        <rFont val="Arial"/>
        <family val="2"/>
      </rPr>
      <t xml:space="preserve">Se realizo la PQR a SIIGO el día 8 de noviembre donde nos contestaron con la lista de asesores el día 22 de noviembre informaron la lista de asesores para comunicación directa, se realizo reunión con la asesora Alfa donde se explico todo el proceso de parametrización el cual se encuentra en proceso de pruebas en el sistema SIIGO.
</t>
    </r>
    <r>
      <rPr>
        <b/>
        <sz val="8"/>
        <color theme="1"/>
        <rFont val="Arial"/>
        <family val="2"/>
      </rPr>
      <t xml:space="preserve">Análisis OCI: </t>
    </r>
    <r>
      <rPr>
        <sz val="8"/>
        <color theme="1"/>
        <rFont val="Arial"/>
        <family val="2"/>
      </rPr>
      <t xml:space="preserve">Se presenta avances para el cumplimiento de esta acción. Sin embargo, el objetivo es la solicitud de contratación de un asesor externo referido por el proveedor SIIGO para la reparametrización del Software, de lo cual no se tiene reporte ni soporte para este seguimiento. 
por lo tanto y en razón a la fecha de vencimiento de la acción de mejora, se califica con alerta de </t>
    </r>
    <r>
      <rPr>
        <b/>
        <sz val="8"/>
        <color theme="1"/>
        <rFont val="Arial"/>
        <family val="2"/>
      </rPr>
      <t>"Incumplida"</t>
    </r>
  </si>
  <si>
    <t>Software reparametrizado / software por reparametrizar</t>
  </si>
  <si>
    <t xml:space="preserve">Solicitar la contratación de asesor externo referido por el proveedor SIIGO para la reparametrización del Software, de acuerdo a las necesidades que se tienen a la fecha con los diferentes procesos que realiza el sistema, de acuerdo con la existencia de disponibilidad presupuestal </t>
  </si>
  <si>
    <t>Falta de Parametrización en el Software SIIGO para el reconocimiento de las Licencias en el Modulo de Activos Fijos y la respectiva amortización de las mismas</t>
  </si>
  <si>
    <t xml:space="preserve">Hallazgo administrativo por deficiencias en el control e inconsistencias y errores en los saldos de la cuenta 1970-activos intangibles y 1975-amortización acumulada de activos intangibles, con corte al 31/12/2022. </t>
  </si>
  <si>
    <t>3.2.1.6</t>
  </si>
  <si>
    <r>
      <rPr>
        <b/>
        <sz val="8"/>
        <color theme="1"/>
        <rFont val="Arial"/>
        <family val="2"/>
      </rPr>
      <t xml:space="preserve">Reporte Financiera: </t>
    </r>
    <r>
      <rPr>
        <sz val="8"/>
        <color theme="1"/>
        <rFont val="Arial"/>
        <family val="2"/>
      </rPr>
      <t xml:space="preserve">Se hizo la consulta a la Contaduría General de la Nación, la cual no ha sido respondida a la fecha. Una vez recibamos la respuesta, procederemos con el ajuste en la Política.
</t>
    </r>
    <r>
      <rPr>
        <b/>
        <sz val="8"/>
        <color theme="1"/>
        <rFont val="Arial"/>
        <family val="2"/>
      </rPr>
      <t xml:space="preserve">Análisis OCI: </t>
    </r>
    <r>
      <rPr>
        <sz val="8"/>
        <color theme="1"/>
        <rFont val="Arial"/>
        <family val="2"/>
      </rPr>
      <t xml:space="preserve">Se cuenta con el oficio 1325 que fue radicado ante la Contaduría General de la Nación el día 13 de noviembre de 2024. La fecha de terminación de la acción fue el 18 de diciembre de 2024. Si bien se tiene un avance en el cumplimiento de la acción y que se esta a la espera de la respuesta por parte de la CGN, el plazo de la acción ya se cumplió.  No se evidencia seguimiento al radicado en la Contaduría ni tampoco con el profesional asignado por la misma para asesorar al Canal. Por lo anterior, se califica como </t>
    </r>
    <r>
      <rPr>
        <b/>
        <sz val="8"/>
        <color theme="1"/>
        <rFont val="Arial"/>
        <family val="2"/>
      </rPr>
      <t>"Incumplida".</t>
    </r>
  </si>
  <si>
    <t>-Se anexa oficio dirigido a la Contaduría General de la Nación - CGN.</t>
  </si>
  <si>
    <r>
      <rPr>
        <b/>
        <sz val="8"/>
        <color theme="1"/>
        <rFont val="Arial"/>
        <family val="2"/>
      </rPr>
      <t xml:space="preserve">Reporte Financiera: </t>
    </r>
    <r>
      <rPr>
        <sz val="8"/>
        <color theme="1"/>
        <rFont val="Arial"/>
        <family val="2"/>
      </rPr>
      <t xml:space="preserve">El día 8 de noviembre se remite consulta a la Contaduría General de la Nación por correo electrónico, por lo anterior estamos pendientes de la respuesta para actualizar la política financiera.
</t>
    </r>
    <r>
      <rPr>
        <b/>
        <sz val="8"/>
        <color theme="1"/>
        <rFont val="Arial"/>
        <family val="2"/>
      </rPr>
      <t xml:space="preserve">Análisis OCI: </t>
    </r>
    <r>
      <rPr>
        <sz val="8"/>
        <color theme="1"/>
        <rFont val="Arial"/>
        <family val="2"/>
      </rPr>
      <t xml:space="preserve">Se cuenta con el oficio 1325 fue radicado ente la Contaduría General de la Nación el día 13 de noviembre de 2024. La fecha de terminación de la acción fue el 18 de diciembre de 2024. Si bien se tiene un avance en el cumplimiento de la acción y que se esta a la espera de la respuesta por parte de la CGN, también es que el plazo de la acción ya se cumplió. 
Se tiene entonces que para este seguimiento  queda con aviso de </t>
    </r>
    <r>
      <rPr>
        <b/>
        <sz val="8"/>
        <color theme="1"/>
        <rFont val="Arial"/>
        <family val="2"/>
      </rPr>
      <t xml:space="preserve">"Incumplida" </t>
    </r>
    <r>
      <rPr>
        <sz val="8"/>
        <color theme="1"/>
        <rFont val="Arial"/>
        <family val="2"/>
      </rPr>
      <t xml:space="preserve">estrictamente por razón de la fecha formulada para la terminación de la acción. </t>
    </r>
  </si>
  <si>
    <t>Política Financiera actualizada / 1</t>
  </si>
  <si>
    <t>Actualizar la política financiera en términos del reconocimiento de los Bienes de Interés Cultural y de Conservación arquitectónica, de acuerdo con el resultado de la consulta que se realizará a la Contaduría General de la Nación al respecto de la depreciación de los mismos</t>
  </si>
  <si>
    <t xml:space="preserve">Falta de actualización en la política financiera para el reconocimiento y depreciación de los Bienes de Interés Cultural y de Conservación Arquitectónica que posee la entidad </t>
  </si>
  <si>
    <t xml:space="preserve">Hallazgo administrativo por no reconocimiento de la depreciación del inmueble casa Quinta Camacho, propiedad del Canal Capital, con efectos en la cuenta 1685-depreciación acumulada edificios y 32-Patrimonio.  </t>
  </si>
  <si>
    <t>3.2.1.4</t>
  </si>
  <si>
    <r>
      <rPr>
        <b/>
        <sz val="8"/>
        <color theme="1"/>
        <rFont val="Arial"/>
        <family val="2"/>
      </rPr>
      <t xml:space="preserve">Reporte Planeación: </t>
    </r>
    <r>
      <rPr>
        <sz val="8"/>
        <color theme="1"/>
        <rFont val="Arial"/>
        <family val="2"/>
      </rPr>
      <t xml:space="preserve">Se llevó a cabo la revisión y actualización de los riesgos del proceso de gestión del talento humano, considerando de manera integral el alcance del proceso y su impacto en las funciones estratégicas y operativas del canal. Se adjunta matriz de riesgos.
</t>
    </r>
    <r>
      <rPr>
        <b/>
        <sz val="8"/>
        <color theme="1"/>
        <rFont val="Arial"/>
        <family val="2"/>
      </rPr>
      <t xml:space="preserve">Análisis OCI: </t>
    </r>
    <r>
      <rPr>
        <sz val="8"/>
        <color theme="1"/>
        <rFont val="Arial"/>
        <family val="2"/>
      </rPr>
      <t xml:space="preserve">Se remite como soporte la citación de una reunión por Meet entre el área de Planeación y Recursos Humanos realizada el 14/02/2025, de igual manera, se remite la matriz de riesgos de gestión y corrupción actualizada para la vigencia 2025.
La acción de mejora se califica </t>
    </r>
    <r>
      <rPr>
        <b/>
        <sz val="8"/>
        <color theme="1"/>
        <rFont val="Arial"/>
        <family val="2"/>
      </rPr>
      <t xml:space="preserve">"Terminada Extemporánea" </t>
    </r>
    <r>
      <rPr>
        <sz val="8"/>
        <color theme="1"/>
        <rFont val="Arial"/>
        <family val="2"/>
      </rPr>
      <t>debido a que la fecha de terminación era el 18 de diciembre de 2024.  Se recomienda al área de Planeación publicar la matriz  en su versión final en la intranet institucional y documentar en acta de reunión las conclusiones, acuerdos y compromisos a los que se llegan en las mesas de trabajo para tener evidencia documental.</t>
    </r>
  </si>
  <si>
    <r>
      <rPr>
        <b/>
        <sz val="8"/>
        <color theme="1"/>
        <rFont val="Arial"/>
        <family val="2"/>
      </rPr>
      <t xml:space="preserve">Reporte Planeación: </t>
    </r>
    <r>
      <rPr>
        <sz val="8"/>
        <color theme="1"/>
        <rFont val="Arial"/>
        <family val="2"/>
      </rPr>
      <t xml:space="preserve">Al cierre del cuarto trimestre de 2024, se dio inicio a la actualización del mapa de riesgos, consultando a las áreas sobre sus necesidades de ajuste iniciales tras reportar por primer vez (piloto) el plan de acción 2024 propuesto por la actual Gerencia. Este proceso toma en cuenta los cambios significativos realizados en la planeación, los cuales impactan de manera profunda el diseño general de los mapas de riesgo. La revisión y actualización del mapa de procesos y el mapa de riesgos de  la entidad deben fundamentarse en la planeación y la plataforma estratégica vigentes. Durante 2024, la lógica de Canal Capital se transformó hacia un modelo que incorpora, optimiza, aprovecha y cumple con los lineamientos propios de canal público de televisión de Bogotá.  En conclusión, dentro del cronograma de 2024, las áreas enviaron sus propuestas para la actualización del mapa de riesgos y durante enero 2025 planeación se encuentra analizando el mapa de riesgos, realizando mesas de trabajo, a la luz de la planeación reportada a cierre 2024. De ahí que se tiene previsto que el mapa de riesgo esté finalizado a 31 de enero para publicación en página web. 
</t>
    </r>
    <r>
      <rPr>
        <b/>
        <sz val="8"/>
        <color theme="1"/>
        <rFont val="Arial"/>
        <family val="2"/>
      </rPr>
      <t xml:space="preserve">Análisis OCI: </t>
    </r>
    <r>
      <rPr>
        <sz val="8"/>
        <color theme="1"/>
        <rFont val="Arial"/>
        <family val="2"/>
      </rPr>
      <t xml:space="preserve">Se recuerda al área tener presente lo formulado en las acciones de mejora y propender por el cumplimiento. En este caso la acción de mejora estaba dirigida a mesas de trabajo con el área de Talento humano para la revisión y actualización de los riesgos del proceso. El producto esperado era el soporte de la mesa de trabajo.
Si bien se reconoce el trabajo adelantado para la actualización de todo el mapa de riesgos institucional, se informa que para efecto de esta acción de mejora se califica </t>
    </r>
    <r>
      <rPr>
        <b/>
        <sz val="8"/>
        <color theme="1"/>
        <rFont val="Arial"/>
        <family val="2"/>
      </rPr>
      <t xml:space="preserve">"Incumplida" </t>
    </r>
    <r>
      <rPr>
        <sz val="8"/>
        <color theme="1"/>
        <rFont val="Arial"/>
        <family val="2"/>
      </rPr>
      <t>debido a que la fecha de terminación era el 18 de diciembre de 2024</t>
    </r>
  </si>
  <si>
    <t xml:space="preserve">Adelantar la revisión y actualización de los riesgos del proceso de gestión del talento humano teniendo en cuenta el alcance del proceso y el impacto del mismo al interior de la entidad. </t>
  </si>
  <si>
    <t xml:space="preserve">Desde la política de riesgos, se identificó que el riesgo de mayor posibilidad y más relevante para talento humano es el riesgo actualmente identificado, esto teniendo en cuenta inicialmente el nivel de probabilidad de ocurrencia del mismo, con los diferentes cambios operativos en materia de gestión del talento humano que ha presentado la entidad se hace necesario revisar y analizar el panorama de riesgos del proceso. </t>
  </si>
  <si>
    <t xml:space="preserve">Hallazgo Administrativo con presunta incidencia disciplinaria por la inadecuada definición de los riesgos del proceso de Gestión de Talento Humano en las matrices de gestión y anticorrupción. </t>
  </si>
  <si>
    <t>3.1.5</t>
  </si>
  <si>
    <r>
      <rPr>
        <b/>
        <sz val="8"/>
        <color theme="1"/>
        <rFont val="Arial"/>
        <family val="2"/>
      </rPr>
      <t xml:space="preserve">Reporte Planeación: </t>
    </r>
    <r>
      <rPr>
        <sz val="8"/>
        <color theme="1"/>
        <rFont val="Arial"/>
        <family val="2"/>
      </rPr>
      <t xml:space="preserve">Se remite correo de evidencia de publicación de esquema a diciembre 2024 y se anexa el documento (en construcción de lineamientos para publicación de información.)
</t>
    </r>
    <r>
      <rPr>
        <b/>
        <sz val="8"/>
        <color theme="1"/>
        <rFont val="Arial"/>
        <family val="2"/>
      </rPr>
      <t xml:space="preserve">Análisis OCI: </t>
    </r>
    <r>
      <rPr>
        <sz val="8"/>
        <color theme="1"/>
        <rFont val="Arial"/>
        <family val="2"/>
      </rPr>
      <t xml:space="preserve">De conformidad con lo reportado el "LINEAMIENTO PARA PUBLICACION DE INFORMACION SEDE ELECTRONICA", continúa en proceso de actualización, se recibieron ajustes de las áreas.
Por lo anterior y teniendo presente que la fecha de terminación de la acción es el 18 de diciembre de 2025, se califica con alerta de </t>
    </r>
    <r>
      <rPr>
        <b/>
        <sz val="8"/>
        <color theme="1"/>
        <rFont val="Arial"/>
        <family val="2"/>
      </rPr>
      <t>"Incumplida"</t>
    </r>
  </si>
  <si>
    <r>
      <t>Planeación:</t>
    </r>
    <r>
      <rPr>
        <sz val="8"/>
        <color theme="1"/>
        <rFont val="Arial"/>
        <family val="2"/>
      </rPr>
      <t xml:space="preserve"> Se remite correo de evidencia de publicación de esquema a diciembre 2024 y se anexa el documento (en construcción de lineamientos para publicación de información.)</t>
    </r>
  </si>
  <si>
    <r>
      <rPr>
        <b/>
        <sz val="8"/>
        <color theme="1"/>
        <rFont val="Arial"/>
        <family val="2"/>
      </rPr>
      <t xml:space="preserve">Reporte Planeación: </t>
    </r>
    <r>
      <rPr>
        <sz val="8"/>
        <color theme="1"/>
        <rFont val="Arial"/>
        <family val="2"/>
      </rPr>
      <t xml:space="preserve">Se realizó reunión con el área de digital para revisión colaborativa la versión editable del documento "EPLE-GU-002 Lineamientos para Publicación de Información Sede Electrónica". Durante enero se han llevado a cabo mesas de trabajo con las áreas responsables del procedimiento para actualizar el documento, incorporando ajustes, acciones de mejora y recomendaciones relacionadas, con el fin de alinearlo a la realidad del canal. Se prevé su actualización en el Sistema de Gestión durante el primer trimestre de 2025. 
</t>
    </r>
    <r>
      <rPr>
        <b/>
        <sz val="8"/>
        <color theme="1"/>
        <rFont val="Arial"/>
        <family val="2"/>
      </rPr>
      <t xml:space="preserve">Análisis OCI: </t>
    </r>
    <r>
      <rPr>
        <sz val="8"/>
        <color theme="1"/>
        <rFont val="Arial"/>
        <family val="2"/>
      </rPr>
      <t xml:space="preserve">Se da cuenta del borrador para la actualización del documento "LINEAMITOS PARA PUBLICACION DE INFORMACION SEDE ELECTRONICA". Conforme el reporte, se tiene previsto se culmine la actualización en el primer semestre de 2025. 
Por lo anterior y teniendo presente que la fecha de terminación de la acción es el 18 de diciembre de 2025, se califica con alerta de </t>
    </r>
    <r>
      <rPr>
        <b/>
        <sz val="8"/>
        <color theme="1"/>
        <rFont val="Arial"/>
        <family val="2"/>
      </rPr>
      <t>"Incumplida"</t>
    </r>
  </si>
  <si>
    <t xml:space="preserve">Un (1) instrumento de publicación de información revisado y actualizado. </t>
  </si>
  <si>
    <t xml:space="preserve">Actualizar la herramienta de monitoreo de publicación de información en la sede electrónica y llevar a cabo el proceso de socialización de la misma con el equipo de marca y comunicaciones.  </t>
  </si>
  <si>
    <t>La página web fue actualizada en el año 2023 lo que generó algunas fallas en la publicación de los instrumentos correspondientes.</t>
  </si>
  <si>
    <t xml:space="preserve">Hallazgo Administrativo por el incumplimiento a la Ley 1712 de 2014, por la no publicación de información en la página web del Canal Capital. </t>
  </si>
  <si>
    <t>3.1.4</t>
  </si>
  <si>
    <r>
      <rPr>
        <b/>
        <sz val="8"/>
        <color theme="1"/>
        <rFont val="Arial"/>
        <family val="2"/>
      </rPr>
      <t xml:space="preserve">Reporte R. Humanos: </t>
    </r>
    <r>
      <rPr>
        <sz val="8"/>
        <color theme="1"/>
        <rFont val="Arial"/>
        <family val="2"/>
      </rPr>
      <t xml:space="preserve">Se radicó en el DASCD el Oficio 321 - Solicitud concepto previo favorable para la modificación de la estructura organizacional y ampliación de la planta de personal.
Recibida en el DASCD con radicado 1-2025-4665 del 27 de marzo de 2025.
</t>
    </r>
    <r>
      <rPr>
        <b/>
        <sz val="8"/>
        <color theme="1"/>
        <rFont val="Arial"/>
        <family val="2"/>
      </rPr>
      <t xml:space="preserve">Análisis OCI: </t>
    </r>
    <r>
      <rPr>
        <sz val="8"/>
        <color theme="1"/>
        <rFont val="Arial"/>
        <family val="2"/>
      </rPr>
      <t>El reporte y el soporte presentado evidencia que se ha iniciado el tramite administrativo para la eventual reestructuración de la planta oficial. Se recomienda continuar con la gestión y tener presente que la actividad se cumplía el 18 de diciembre de 2024. Se califica como "</t>
    </r>
    <r>
      <rPr>
        <b/>
        <sz val="8"/>
        <color theme="1"/>
        <rFont val="Arial"/>
        <family val="2"/>
      </rPr>
      <t xml:space="preserve">Terminada Extemporánea" </t>
    </r>
  </si>
  <si>
    <t>Oficio 321</t>
  </si>
  <si>
    <r>
      <rPr>
        <b/>
        <sz val="8"/>
        <color theme="1"/>
        <rFont val="Arial"/>
        <family val="2"/>
      </rPr>
      <t xml:space="preserve">Reporte T. Humano: </t>
    </r>
    <r>
      <rPr>
        <sz val="8"/>
        <color theme="1"/>
        <rFont val="Arial"/>
        <family val="2"/>
      </rPr>
      <t xml:space="preserve">Desde el segundo semestre de 2024, se empezó a gestionar el proceso estipulado en la Circular 010 de 2024, Lineamientos para la solicitud y emisión del concepto previo dispuesto en el artículo 3 del Decreto Distrital 062 de 2024, consagradas para la Modificación de estructuras administrativas, plantas de personal y administración de personal. QUE SE HA REALIZADO: Se Presentó el proyecto de modificación de estructura y planta de personal ante Junta Administradora Regional de la entidad; en sesión ordinaria del 17 de octubre de 2024, en la cual luego de la sustentación realizada por unanimidad los miembros de la Junta aprobaron que se continúen con los trámites pertinentes para la modificación. Presentó el proyecto de modificación de estructura y planta de personal ante el Comité Sectorial de Gestión Desempeño del sector Cultura; en sesión realizada entre el 16 y 17 de diciembre de 2024, en la cual los miembros del Comité Sectorial, autorizaron para continuar con el trámite de modificación de la estructura organizacional y planta de personal. Se Presentó oficio a la Secretaría General de la Alcaldía Mayor de Bogotá D.C., con copia al Departamento Administrativo del Servicio Civil, solicitando concepto previo para la modificación de estructura y planta de personal; esta solicitud fue realizada el 17 de diciembre de 2024. Se adjunta oficio.
A la fecha no se ha recibido respuesta.
</t>
    </r>
    <r>
      <rPr>
        <b/>
        <sz val="8"/>
        <color theme="1"/>
        <rFont val="Arial"/>
        <family val="2"/>
      </rPr>
      <t xml:space="preserve">Análisis OCI: </t>
    </r>
    <r>
      <rPr>
        <sz val="8"/>
        <color theme="1"/>
        <rFont val="Arial"/>
        <family val="2"/>
      </rPr>
      <t xml:space="preserve"> Si bien se han conseguido avances importantes en el proceso de ampliación de la planta de Canal Capital, es importante tener en cuenta que el proceso tuvo variaciones en las actividades frente a la forma como se realizaba en el momento de formular la acción propuesta. 
Teniendo en cuenta que la acción de mejora formulada busca la radicación del proceso ante  DASCD y la Secretaria de Hacienda del Distrito, a la fecha del presente seguimiento no se ha adelantado, de conformidad con lo programado. Por lo anterior y debido a la fecha de cumplimiento de la acción, se califica </t>
    </r>
    <r>
      <rPr>
        <b/>
        <sz val="8"/>
        <color theme="1"/>
        <rFont val="Arial"/>
        <family val="2"/>
      </rPr>
      <t>"Incumplida"</t>
    </r>
    <r>
      <rPr>
        <sz val="8"/>
        <color theme="1"/>
        <rFont val="Arial"/>
        <family val="2"/>
      </rPr>
      <t xml:space="preserve"> </t>
    </r>
  </si>
  <si>
    <t>RECURSOS HUMANOS</t>
  </si>
  <si>
    <t>Documentos realizados y radicados en e DASCD</t>
  </si>
  <si>
    <t>de acuerdo a los lineamientos y directrices que se impartan por la Gerencia, se tramitaran los documentos requeridos para gestionar el proceso correspondiente ante el DASCD y  la Secretaria de Hacienda del Distrito para la creación de la Oficina de Planeación y demás actuaciones pertinentes.</t>
  </si>
  <si>
    <t>Teniendo en cuenta que los recursos son limitados, la formalización del equipo de planeación no pudo ser priorizada, sin embargo teniendo en cuenta los diferentes roles y responsabilidades que existen en materia de implementación del MIPG, así como a la gestión de los proyectos de inversión y la gestión como segunda línea de defensa, se deja la necesidad de adelantar el ejercicio a partir de la vigencia 2024</t>
  </si>
  <si>
    <t xml:space="preserve">Hallazgo Administrativo con presunta incidencia disciplinaria por falta de adecuación de la estructura organizacional según las necesidades funcionales identificadas por Canal Capital </t>
  </si>
  <si>
    <t>(Nombre Jefe Oficina de Control Interno)</t>
  </si>
  <si>
    <t>(Seleccione de la lista desplegable)</t>
  </si>
  <si>
    <t>(Información del análisis del estado de la acción)</t>
  </si>
  <si>
    <t>(Resultado automático)</t>
  </si>
  <si>
    <t>(Promedio de las acciones formuladas)</t>
  </si>
  <si>
    <t>(Nombre)</t>
  </si>
  <si>
    <t>(Información automática)</t>
  </si>
  <si>
    <t>(Cálculo automático)</t>
  </si>
  <si>
    <t>(Información del análisis adelantado por el auditor que realizó el seguimiento - OCI)</t>
  </si>
  <si>
    <t>(No. actividades realizadas de las indicadas en la columna K).</t>
  </si>
  <si>
    <t>(Relacione los documentos  que soportan y evidencian avances de ejecución)</t>
  </si>
  <si>
    <t>(DD-MM-AA)</t>
  </si>
  <si>
    <t>(Formule acorde con cantidad de actividades de la Columna K)</t>
  </si>
  <si>
    <t>(Cantidad de actividades de la acción - Columna J).</t>
  </si>
  <si>
    <t>(Detalle todas las actividades que ejecutarán para eliminar la(s) causa(s) de  la observación y/o hallazgo)</t>
  </si>
  <si>
    <t>(Utilice cualquier técnica: 5 ¿por qué?, espina pescado, lluvia de ideas etc.)</t>
  </si>
  <si>
    <t>(Indique el proceso o procesos)</t>
  </si>
  <si>
    <t>(Transcripción de la observación y/o hallazgo)</t>
  </si>
  <si>
    <t>(Identificación de  la observación y/o hallazgo, en el informe)</t>
  </si>
  <si>
    <t>(Nombre completo del informe origen Auditoría / Seguimiento)</t>
  </si>
  <si>
    <t>(Asignado por la Oficina de Control Interno)</t>
  </si>
  <si>
    <t>Universo</t>
  </si>
  <si>
    <t>Detalle de Actividades para ejecutar la acción</t>
  </si>
  <si>
    <t>Auditor que cierra la observación y/o hallazgo</t>
  </si>
  <si>
    <t>Cierre de la observación y/o hallazgo</t>
  </si>
  <si>
    <t>Observaciones</t>
  </si>
  <si>
    <t>Estado de la acción</t>
  </si>
  <si>
    <t>Avance promedio de la Auditoría</t>
  </si>
  <si>
    <t>Auditor que realizó el seguimiento</t>
  </si>
  <si>
    <t>Alerta</t>
  </si>
  <si>
    <t>Fechas (seguimiento vigente)</t>
  </si>
  <si>
    <t>Fechas (previas al seguimiento)</t>
  </si>
  <si>
    <t>% avance en ejecución de la meta</t>
  </si>
  <si>
    <t>Análisis del seguimiento</t>
  </si>
  <si>
    <t>Actividades realizadas  a la fecha</t>
  </si>
  <si>
    <t>Evidencias o soportes ejecución acción de mejora</t>
  </si>
  <si>
    <t>Fecha seguimiento</t>
  </si>
  <si>
    <t>Cargo del Líder proceso</t>
  </si>
  <si>
    <t>Área responsable de ejecución</t>
  </si>
  <si>
    <t>Fecha terminación</t>
  </si>
  <si>
    <t>Fecha de inicio</t>
  </si>
  <si>
    <t>% que se espera alcanzar de la meta</t>
  </si>
  <si>
    <t>Fórmula del indicador</t>
  </si>
  <si>
    <t>Tipo de acción Propuesta</t>
  </si>
  <si>
    <t>ACCIÓN</t>
  </si>
  <si>
    <t>Causa(s) de la observación y/o hallazgo</t>
  </si>
  <si>
    <t>Proceso(s) afectado(s)</t>
  </si>
  <si>
    <t>Observación y/o hallazgo detectado</t>
  </si>
  <si>
    <t>Código o capítulo</t>
  </si>
  <si>
    <t>Fecha de  la observación y/o hallazgo</t>
  </si>
  <si>
    <t>Detalle de la fuente</t>
  </si>
  <si>
    <t>Fuente de  la observación y/o hallazgo</t>
  </si>
  <si>
    <t>No. solicitud</t>
  </si>
  <si>
    <t>CIERRE ACCIÓN / OBSERVACIÓN Y/O HALLAZGO</t>
  </si>
  <si>
    <t>PRIMER SEGUIMIENTO DE 2025</t>
  </si>
  <si>
    <t>RESUMEN TERCER SEGUIMIENTO DE 2024</t>
  </si>
  <si>
    <t>ESTABLECIMIENTO ACCIONES DE MEJORA</t>
  </si>
  <si>
    <t>IDENTIFICACIÓN DE LA OBSERVACIÓN Y/O HALLAZGO</t>
  </si>
  <si>
    <t>SEGUIMIENTO PLAN DE MEJORAMIENTO INSTITUCIONAL
PRIMER CUATRIMESTRE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</si>
</sst>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Aptos Narrow"/>
      <family val="2"/>
      <scheme val="minor"/>
    </font>
    <font>
      <sz val="11"/>
      <color theme="1"/>
      <name val="Aptos Narrow"/>
      <family val="2"/>
      <scheme val="minor"/>
    </font>
    <font>
      <sz val="10"/>
      <color theme="1"/>
      <name val="Tahoma"/>
      <family val="2"/>
    </font>
    <font>
      <sz val="8"/>
      <color theme="1"/>
      <name val="Tahoma"/>
      <family val="2"/>
    </font>
    <font>
      <sz val="8"/>
      <color theme="1"/>
      <name val="Arial"/>
      <family val="2"/>
    </font>
    <font>
      <sz val="8"/>
      <name val="Arial"/>
      <family val="2"/>
    </font>
    <font>
      <b/>
      <sz val="8"/>
      <color theme="1"/>
      <name val="Arial"/>
      <family val="2"/>
    </font>
    <font>
      <sz val="8"/>
      <color indexed="8"/>
      <name val="Arial"/>
      <family val="2"/>
    </font>
    <font>
      <sz val="8"/>
      <color rgb="FF000000"/>
      <name val="Arial"/>
      <family val="2"/>
    </font>
    <font>
      <sz val="7"/>
      <color theme="1"/>
      <name val="Tahoma"/>
      <family val="2"/>
    </font>
    <font>
      <b/>
      <sz val="8"/>
      <color theme="1"/>
      <name val="Tahoma"/>
      <family val="2"/>
    </font>
    <font>
      <b/>
      <sz val="8"/>
      <color theme="0"/>
      <name val="Tahoma"/>
      <family val="2"/>
    </font>
    <font>
      <sz val="9"/>
      <color theme="1"/>
      <name val="Tahoma"/>
      <family val="2"/>
    </font>
    <font>
      <b/>
      <sz val="10"/>
      <color theme="0"/>
      <name val="Tahoma"/>
      <family val="2"/>
    </font>
    <font>
      <b/>
      <sz val="9"/>
      <color theme="0"/>
      <name val="Tahoma"/>
      <family val="2"/>
    </font>
    <font>
      <b/>
      <sz val="16"/>
      <color theme="1"/>
      <name val="Tahoma"/>
      <family val="2"/>
    </font>
  </fonts>
  <fills count="17">
    <fill>
      <patternFill patternType="none"/>
    </fill>
    <fill>
      <patternFill patternType="gray125"/>
    </fill>
    <fill>
      <patternFill patternType="solid">
        <fgColor theme="0" tint="-4.9989318521683403E-2"/>
        <bgColor indexed="64"/>
      </patternFill>
    </fill>
    <fill>
      <patternFill patternType="solid">
        <fgColor rgb="FFEFECF4"/>
        <bgColor indexed="64"/>
      </patternFill>
    </fill>
    <fill>
      <patternFill patternType="solid">
        <fgColor theme="7" tint="0.59999389629810485"/>
        <bgColor indexed="64"/>
      </patternFill>
    </fill>
    <fill>
      <patternFill patternType="solid">
        <fgColor rgb="FFE8F5F8"/>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5" tint="-0.499984740745262"/>
        <bgColor indexed="64"/>
      </patternFill>
    </fill>
    <fill>
      <patternFill patternType="solid">
        <fgColor rgb="FF002060"/>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medium">
        <color indexed="64"/>
      </right>
      <top style="thin">
        <color theme="0"/>
      </top>
      <bottom style="medium">
        <color indexed="64"/>
      </bottom>
      <diagonal/>
    </border>
    <border>
      <left/>
      <right style="thin">
        <color theme="0"/>
      </right>
      <top style="thin">
        <color theme="0"/>
      </top>
      <bottom style="medium">
        <color indexed="64"/>
      </bottom>
      <diagonal/>
    </border>
    <border>
      <left style="medium">
        <color indexed="64"/>
      </left>
      <right style="thin">
        <color theme="0"/>
      </right>
      <top style="thin">
        <color theme="0"/>
      </top>
      <bottom style="medium">
        <color indexed="64"/>
      </bottom>
      <diagonal/>
    </border>
    <border>
      <left/>
      <right style="medium">
        <color indexed="64"/>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medium">
        <color indexed="64"/>
      </bottom>
      <diagonal/>
    </border>
    <border>
      <left style="thin">
        <color theme="0"/>
      </left>
      <right/>
      <top style="thin">
        <color theme="0"/>
      </top>
      <bottom style="medium">
        <color indexed="64"/>
      </bottom>
      <diagonal/>
    </border>
    <border>
      <left style="thin">
        <color theme="0"/>
      </left>
      <right style="medium">
        <color indexed="64"/>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medium">
        <color indexed="64"/>
      </left>
      <right style="thin">
        <color theme="0"/>
      </right>
      <top/>
      <bottom style="thin">
        <color theme="0"/>
      </bottom>
      <diagonal/>
    </border>
    <border>
      <left style="medium">
        <color indexed="64"/>
      </left>
      <right/>
      <top/>
      <bottom style="thin">
        <color theme="0"/>
      </bottom>
      <diagonal/>
    </border>
    <border>
      <left style="thin">
        <color theme="0"/>
      </left>
      <right/>
      <top style="thin">
        <color theme="0"/>
      </top>
      <bottom style="thin">
        <color theme="0"/>
      </bottom>
      <diagonal/>
    </border>
    <border>
      <left style="thin">
        <color theme="0"/>
      </left>
      <right style="medium">
        <color indexed="64"/>
      </right>
      <top style="medium">
        <color indexed="64"/>
      </top>
      <bottom/>
      <diagonal/>
    </border>
    <border>
      <left style="thin">
        <color theme="0"/>
      </left>
      <right style="thin">
        <color theme="0"/>
      </right>
      <top style="medium">
        <color indexed="64"/>
      </top>
      <bottom/>
      <diagonal/>
    </border>
    <border>
      <left style="medium">
        <color indexed="64"/>
      </left>
      <right style="thin">
        <color theme="0"/>
      </right>
      <top style="medium">
        <color indexed="64"/>
      </top>
      <bottom/>
      <diagonal/>
    </border>
    <border>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medium">
        <color indexed="64"/>
      </left>
      <right/>
      <top style="medium">
        <color indexed="64"/>
      </top>
      <bottom/>
      <diagonal/>
    </border>
    <border>
      <left style="thin">
        <color theme="0"/>
      </left>
      <right/>
      <top/>
      <bottom style="thin">
        <color theme="0"/>
      </bottom>
      <diagonal/>
    </border>
    <border>
      <left style="thin">
        <color theme="0"/>
      </left>
      <right style="medium">
        <color indexed="64"/>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63">
    <xf numFmtId="0" fontId="0" fillId="0" borderId="0" xfId="0"/>
    <xf numFmtId="0" fontId="2"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justify" vertical="center"/>
    </xf>
    <xf numFmtId="164" fontId="3" fillId="0" borderId="0" xfId="0" applyNumberFormat="1" applyFont="1" applyAlignment="1">
      <alignment horizontal="center" vertical="center"/>
    </xf>
    <xf numFmtId="9" fontId="3" fillId="0" borderId="0" xfId="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9" fontId="2" fillId="0" borderId="0" xfId="1" applyFont="1" applyAlignment="1">
      <alignment horizontal="center" vertical="center"/>
    </xf>
    <xf numFmtId="0" fontId="2" fillId="0" borderId="0" xfId="0" applyFont="1" applyAlignment="1">
      <alignment horizontal="center"/>
    </xf>
    <xf numFmtId="0" fontId="2" fillId="0" borderId="0" xfId="0" applyFont="1" applyAlignment="1">
      <alignment horizontal="justify" vertical="center"/>
    </xf>
    <xf numFmtId="0" fontId="4" fillId="0" borderId="0" xfId="0" applyFont="1"/>
    <xf numFmtId="0" fontId="4" fillId="0" borderId="1" xfId="0" applyFont="1" applyBorder="1" applyAlignment="1">
      <alignment horizontal="center" vertical="center"/>
    </xf>
    <xf numFmtId="0" fontId="5" fillId="0" borderId="1" xfId="0" applyFont="1" applyBorder="1" applyAlignment="1" applyProtection="1">
      <alignment horizontal="center" vertical="center" wrapText="1"/>
      <protection hidden="1"/>
    </xf>
    <xf numFmtId="0" fontId="4" fillId="0" borderId="2" xfId="0" applyFont="1" applyBorder="1" applyAlignment="1">
      <alignment horizontal="center" vertical="center"/>
    </xf>
    <xf numFmtId="165" fontId="5" fillId="0" borderId="1" xfId="0" applyNumberFormat="1" applyFont="1" applyBorder="1" applyAlignment="1" applyProtection="1">
      <alignment horizontal="center" vertical="center" wrapText="1"/>
      <protection hidden="1"/>
    </xf>
    <xf numFmtId="2" fontId="4" fillId="0" borderId="1" xfId="0" applyNumberFormat="1" applyFont="1" applyBorder="1" applyAlignment="1" applyProtection="1">
      <alignment horizontal="center" vertical="center" wrapText="1"/>
      <protection hidden="1"/>
    </xf>
    <xf numFmtId="9" fontId="4" fillId="0" borderId="1" xfId="1" applyFont="1" applyBorder="1" applyAlignment="1">
      <alignment horizontal="center" vertical="center" wrapText="1"/>
    </xf>
    <xf numFmtId="0" fontId="6" fillId="0" borderId="2" xfId="0" applyFont="1" applyBorder="1" applyAlignment="1">
      <alignment horizontal="justify" vertical="center" wrapText="1"/>
    </xf>
    <xf numFmtId="1" fontId="4" fillId="0" borderId="2" xfId="0" applyNumberFormat="1" applyFont="1" applyBorder="1" applyAlignment="1">
      <alignment horizontal="center" vertical="center"/>
    </xf>
    <xf numFmtId="0" fontId="4" fillId="0" borderId="2" xfId="0" applyFont="1" applyBorder="1" applyAlignment="1">
      <alignment horizontal="left" vertical="center"/>
    </xf>
    <xf numFmtId="15" fontId="4" fillId="0" borderId="2" xfId="0" applyNumberFormat="1" applyFont="1" applyBorder="1" applyAlignment="1">
      <alignment horizontal="center" vertical="center"/>
    </xf>
    <xf numFmtId="0" fontId="4" fillId="2" borderId="2" xfId="0" applyFont="1" applyFill="1" applyBorder="1" applyAlignment="1">
      <alignment horizontal="center" vertical="center"/>
    </xf>
    <xf numFmtId="9" fontId="4" fillId="2" borderId="2" xfId="1" applyFont="1" applyFill="1" applyBorder="1" applyAlignment="1">
      <alignment horizontal="center" vertical="center"/>
    </xf>
    <xf numFmtId="0" fontId="4" fillId="2" borderId="2" xfId="0" applyFont="1" applyFill="1" applyBorder="1" applyAlignment="1">
      <alignment horizontal="left" vertical="center"/>
    </xf>
    <xf numFmtId="0" fontId="5" fillId="0" borderId="2"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14" fontId="7" fillId="0" borderId="2" xfId="0" applyNumberFormat="1" applyFont="1" applyBorder="1" applyAlignment="1">
      <alignment horizontal="center" vertical="center" wrapText="1"/>
    </xf>
    <xf numFmtId="165" fontId="4" fillId="0" borderId="2" xfId="1" applyNumberFormat="1" applyFont="1" applyFill="1" applyBorder="1" applyAlignment="1" applyProtection="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pplyProtection="1">
      <alignment horizontal="justify" vertical="center" wrapText="1"/>
      <protection locked="0"/>
    </xf>
    <xf numFmtId="0" fontId="4" fillId="0" borderId="2" xfId="0" applyFont="1" applyBorder="1" applyAlignment="1" applyProtection="1">
      <alignment vertical="center" wrapText="1"/>
      <protection locked="0"/>
    </xf>
    <xf numFmtId="0" fontId="4" fillId="0" borderId="2" xfId="0" applyFont="1" applyBorder="1" applyAlignment="1">
      <alignment horizontal="justify" vertical="center" wrapText="1"/>
    </xf>
    <xf numFmtId="0" fontId="8" fillId="0" borderId="2" xfId="0" applyFont="1" applyBorder="1" applyAlignment="1" applyProtection="1">
      <alignment horizontal="center" vertical="center"/>
      <protection locked="0"/>
    </xf>
    <xf numFmtId="15" fontId="4"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165" fontId="4" fillId="0" borderId="2" xfId="1" applyNumberFormat="1" applyFont="1" applyFill="1" applyBorder="1" applyAlignment="1">
      <alignment horizontal="justify" vertical="center" wrapText="1"/>
    </xf>
    <xf numFmtId="0" fontId="6" fillId="0" borderId="2" xfId="0" applyFont="1" applyBorder="1" applyAlignment="1">
      <alignment horizontal="left" vertical="center" wrapText="1"/>
    </xf>
    <xf numFmtId="9" fontId="6" fillId="0" borderId="1" xfId="1" applyFont="1" applyBorder="1" applyAlignment="1">
      <alignment horizontal="center" vertical="center"/>
    </xf>
    <xf numFmtId="9" fontId="4" fillId="0" borderId="2" xfId="1" applyFont="1" applyBorder="1" applyAlignment="1">
      <alignment horizontal="center" vertical="center"/>
    </xf>
    <xf numFmtId="9" fontId="4" fillId="0" borderId="1" xfId="1" applyFont="1" applyFill="1" applyBorder="1" applyAlignment="1">
      <alignment horizontal="center" vertical="center" wrapText="1"/>
    </xf>
    <xf numFmtId="9" fontId="6" fillId="0" borderId="3" xfId="1" applyFont="1" applyBorder="1" applyAlignment="1">
      <alignment horizontal="center" vertical="center"/>
    </xf>
    <xf numFmtId="165" fontId="6" fillId="0" borderId="2" xfId="1" applyNumberFormat="1" applyFont="1" applyFill="1" applyBorder="1" applyAlignment="1">
      <alignment horizontal="justify" vertical="center" wrapText="1"/>
    </xf>
    <xf numFmtId="0" fontId="5" fillId="0" borderId="2" xfId="0" applyFont="1" applyBorder="1" applyAlignment="1" applyProtection="1">
      <alignment horizontal="center" vertical="center" wrapText="1"/>
      <protection locked="0" hidden="1"/>
    </xf>
    <xf numFmtId="0" fontId="4" fillId="0" borderId="4" xfId="0" applyFont="1" applyBorder="1" applyAlignment="1">
      <alignment horizontal="center" vertical="center"/>
    </xf>
    <xf numFmtId="0" fontId="4" fillId="0" borderId="2" xfId="0" applyFont="1" applyBorder="1" applyAlignment="1">
      <alignment vertical="center" wrapText="1"/>
    </xf>
    <xf numFmtId="15" fontId="4" fillId="0" borderId="5" xfId="0" applyNumberFormat="1" applyFont="1" applyBorder="1" applyAlignment="1">
      <alignment horizontal="center" vertical="center"/>
    </xf>
    <xf numFmtId="49" fontId="4" fillId="0" borderId="2" xfId="0" applyNumberFormat="1" applyFont="1" applyBorder="1" applyAlignment="1">
      <alignment horizontal="justify" vertical="center"/>
    </xf>
    <xf numFmtId="9" fontId="6" fillId="0" borderId="6" xfId="1" applyFont="1" applyBorder="1" applyAlignment="1">
      <alignment horizontal="center" vertical="center"/>
    </xf>
    <xf numFmtId="0" fontId="9" fillId="0" borderId="0" xfId="0" applyFont="1" applyAlignment="1">
      <alignment horizontal="center"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9" fontId="3" fillId="3" borderId="11" xfId="1" applyFont="1" applyFill="1" applyBorder="1" applyAlignment="1">
      <alignment horizontal="center" vertical="center" wrapText="1"/>
    </xf>
    <xf numFmtId="164" fontId="3" fillId="3" borderId="11"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9" fontId="3" fillId="5" borderId="11" xfId="1" applyFont="1" applyFill="1" applyBorder="1" applyAlignment="1">
      <alignment horizontal="center" vertical="center" wrapText="1"/>
    </xf>
    <xf numFmtId="0" fontId="3" fillId="5" borderId="9"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11" xfId="0" applyFont="1" applyFill="1" applyBorder="1" applyAlignment="1">
      <alignment horizontal="center" vertical="center" wrapText="1"/>
    </xf>
    <xf numFmtId="9" fontId="9" fillId="6" borderId="11" xfId="1" applyFont="1" applyFill="1" applyBorder="1" applyAlignment="1" applyProtection="1">
      <alignment horizontal="center" vertical="center" wrapText="1"/>
    </xf>
    <xf numFmtId="0" fontId="9" fillId="6" borderId="9"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1" xfId="0" applyFont="1" applyFill="1" applyBorder="1" applyAlignment="1" applyProtection="1">
      <alignment horizontal="center" vertical="center" wrapText="1"/>
      <protection locked="0"/>
    </xf>
    <xf numFmtId="0" fontId="9" fillId="7" borderId="9"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9" xfId="0" applyFont="1" applyFill="1" applyBorder="1" applyAlignment="1">
      <alignment horizontal="center" vertical="center" wrapText="1"/>
    </xf>
    <xf numFmtId="9" fontId="10" fillId="4" borderId="18" xfId="1" applyFont="1" applyFill="1" applyBorder="1" applyAlignment="1">
      <alignment horizontal="center" vertical="center" wrapText="1"/>
    </xf>
    <xf numFmtId="164" fontId="10" fillId="4" borderId="15" xfId="0" applyNumberFormat="1"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1" fillId="9" borderId="18" xfId="0" applyFont="1" applyFill="1" applyBorder="1" applyAlignment="1">
      <alignment horizontal="center" vertical="center" wrapText="1"/>
    </xf>
    <xf numFmtId="9" fontId="11" fillId="9" borderId="18" xfId="1" applyFont="1" applyFill="1" applyBorder="1" applyAlignment="1">
      <alignment horizontal="center" vertical="center" wrapText="1"/>
    </xf>
    <xf numFmtId="0" fontId="11" fillId="9" borderId="20" xfId="0" applyFont="1" applyFill="1" applyBorder="1" applyAlignment="1">
      <alignment horizontal="center" vertical="center" wrapText="1"/>
    </xf>
    <xf numFmtId="0" fontId="10" fillId="10" borderId="17" xfId="0" applyFont="1" applyFill="1" applyBorder="1" applyAlignment="1">
      <alignment horizontal="center" vertical="center" wrapText="1"/>
    </xf>
    <xf numFmtId="0" fontId="10" fillId="10" borderId="18" xfId="0" applyFont="1" applyFill="1" applyBorder="1" applyAlignment="1">
      <alignment horizontal="center" vertical="center" wrapText="1"/>
    </xf>
    <xf numFmtId="9" fontId="10" fillId="10" borderId="18" xfId="1" applyFont="1" applyFill="1" applyBorder="1" applyAlignment="1" applyProtection="1">
      <alignment horizontal="center" vertical="center" wrapText="1"/>
    </xf>
    <xf numFmtId="0" fontId="10" fillId="10" borderId="15" xfId="0" applyFont="1" applyFill="1" applyBorder="1" applyAlignment="1">
      <alignment horizontal="center" vertical="center" wrapText="1"/>
    </xf>
    <xf numFmtId="0" fontId="10" fillId="10" borderId="21" xfId="0" applyFont="1" applyFill="1" applyBorder="1" applyAlignment="1">
      <alignment horizontal="center" vertical="center" wrapText="1"/>
    </xf>
    <xf numFmtId="0" fontId="10" fillId="11" borderId="22" xfId="0" applyFont="1" applyFill="1" applyBorder="1" applyAlignment="1">
      <alignment horizontal="center" vertical="center" wrapText="1"/>
    </xf>
    <xf numFmtId="0" fontId="10" fillId="11" borderId="15" xfId="0" applyFont="1" applyFill="1" applyBorder="1" applyAlignment="1">
      <alignment horizontal="center" vertical="center" wrapText="1"/>
    </xf>
    <xf numFmtId="0" fontId="10" fillId="11" borderId="16"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0" fillId="8" borderId="18" xfId="0" applyFont="1" applyFill="1" applyBorder="1" applyAlignment="1">
      <alignment horizontal="center" vertical="center" wrapText="1"/>
    </xf>
    <xf numFmtId="0" fontId="10" fillId="8" borderId="20"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4" xfId="0" applyFont="1" applyFill="1" applyBorder="1" applyAlignment="1">
      <alignment horizontal="center" vertical="center" wrapText="1"/>
    </xf>
    <xf numFmtId="9" fontId="10" fillId="4" borderId="24" xfId="1" applyFont="1" applyFill="1" applyBorder="1" applyAlignment="1">
      <alignment horizontal="center" vertical="center" wrapText="1"/>
    </xf>
    <xf numFmtId="164" fontId="10" fillId="4" borderId="18" xfId="0" applyNumberFormat="1"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1" fillId="9" borderId="23" xfId="0" applyFont="1" applyFill="1" applyBorder="1" applyAlignment="1">
      <alignment horizontal="center" vertical="center" wrapText="1"/>
    </xf>
    <xf numFmtId="0" fontId="11" fillId="9" borderId="24" xfId="0" applyFont="1" applyFill="1" applyBorder="1" applyAlignment="1">
      <alignment horizontal="center" vertical="center" wrapText="1"/>
    </xf>
    <xf numFmtId="9" fontId="11" fillId="9" borderId="24" xfId="1" applyFont="1" applyFill="1" applyBorder="1" applyAlignment="1">
      <alignment horizontal="center" vertical="center" wrapText="1"/>
    </xf>
    <xf numFmtId="0" fontId="11" fillId="9" borderId="25" xfId="0" applyFont="1" applyFill="1" applyBorder="1" applyAlignment="1">
      <alignment horizontal="center" vertical="center" wrapText="1"/>
    </xf>
    <xf numFmtId="0" fontId="10" fillId="10" borderId="23" xfId="0" applyFont="1" applyFill="1" applyBorder="1" applyAlignment="1">
      <alignment horizontal="center" vertical="center" wrapText="1"/>
    </xf>
    <xf numFmtId="0" fontId="10" fillId="10" borderId="24" xfId="0" applyFont="1" applyFill="1" applyBorder="1" applyAlignment="1">
      <alignment horizontal="center" vertical="center" wrapText="1"/>
    </xf>
    <xf numFmtId="9" fontId="10" fillId="10" borderId="24" xfId="1" applyFont="1" applyFill="1" applyBorder="1" applyAlignment="1" applyProtection="1">
      <alignment horizontal="center" vertical="center" wrapText="1"/>
    </xf>
    <xf numFmtId="0" fontId="10" fillId="10" borderId="26" xfId="0" applyFont="1" applyFill="1" applyBorder="1" applyAlignment="1">
      <alignment horizontal="center" vertical="center"/>
    </xf>
    <xf numFmtId="0" fontId="10" fillId="10" borderId="27" xfId="0" applyFont="1" applyFill="1" applyBorder="1" applyAlignment="1">
      <alignment horizontal="center" vertical="center"/>
    </xf>
    <xf numFmtId="0" fontId="10" fillId="10" borderId="28" xfId="0" applyFont="1" applyFill="1" applyBorder="1" applyAlignment="1">
      <alignment horizontal="center" vertical="center" wrapText="1"/>
    </xf>
    <xf numFmtId="0" fontId="10" fillId="11" borderId="29" xfId="0" applyFont="1" applyFill="1" applyBorder="1" applyAlignment="1">
      <alignment horizontal="center" vertical="center" wrapText="1"/>
    </xf>
    <xf numFmtId="0" fontId="10" fillId="11" borderId="18" xfId="0" applyFont="1" applyFill="1" applyBorder="1" applyAlignment="1">
      <alignment horizontal="center" vertical="center" wrapText="1"/>
    </xf>
    <xf numFmtId="0" fontId="10" fillId="11" borderId="20" xfId="0" applyFont="1" applyFill="1" applyBorder="1" applyAlignment="1">
      <alignment horizontal="center" vertical="center" wrapText="1"/>
    </xf>
    <xf numFmtId="0" fontId="12" fillId="0" borderId="0" xfId="0" applyFont="1"/>
    <xf numFmtId="0" fontId="13" fillId="12" borderId="30" xfId="0" applyFont="1" applyFill="1" applyBorder="1" applyAlignment="1">
      <alignment horizontal="center" vertical="center"/>
    </xf>
    <xf numFmtId="0" fontId="13" fillId="12" borderId="31" xfId="0" applyFont="1" applyFill="1" applyBorder="1" applyAlignment="1">
      <alignment horizontal="center" vertical="center"/>
    </xf>
    <xf numFmtId="0" fontId="13" fillId="12" borderId="32" xfId="0" applyFont="1" applyFill="1" applyBorder="1" applyAlignment="1">
      <alignment horizontal="center" vertical="center"/>
    </xf>
    <xf numFmtId="0" fontId="13" fillId="13" borderId="33" xfId="0" applyFont="1" applyFill="1" applyBorder="1" applyAlignment="1">
      <alignment horizontal="center" vertical="center" wrapText="1"/>
    </xf>
    <xf numFmtId="0" fontId="13" fillId="13" borderId="34" xfId="0" applyFont="1" applyFill="1" applyBorder="1" applyAlignment="1">
      <alignment horizontal="center" vertical="center" wrapText="1"/>
    </xf>
    <xf numFmtId="164" fontId="13" fillId="13" borderId="34" xfId="0" applyNumberFormat="1" applyFont="1" applyFill="1" applyBorder="1" applyAlignment="1">
      <alignment horizontal="center" vertical="center" wrapText="1"/>
    </xf>
    <xf numFmtId="0" fontId="13" fillId="13" borderId="35" xfId="0" applyFont="1" applyFill="1" applyBorder="1" applyAlignment="1">
      <alignment horizontal="center" vertical="center" wrapText="1"/>
    </xf>
    <xf numFmtId="0" fontId="13" fillId="14" borderId="33" xfId="0" applyFont="1" applyFill="1" applyBorder="1" applyAlignment="1">
      <alignment horizontal="center" vertical="center" wrapText="1"/>
    </xf>
    <xf numFmtId="0" fontId="13" fillId="14" borderId="34" xfId="0" applyFont="1" applyFill="1" applyBorder="1" applyAlignment="1">
      <alignment horizontal="center" vertical="center" wrapText="1"/>
    </xf>
    <xf numFmtId="0" fontId="13" fillId="14" borderId="35" xfId="0" applyFont="1" applyFill="1" applyBorder="1" applyAlignment="1">
      <alignment horizontal="center" vertical="center" wrapText="1"/>
    </xf>
    <xf numFmtId="0" fontId="14" fillId="15" borderId="33" xfId="0" applyFont="1" applyFill="1" applyBorder="1" applyAlignment="1">
      <alignment horizontal="center" vertical="center" wrapText="1"/>
    </xf>
    <xf numFmtId="0" fontId="14" fillId="15" borderId="34" xfId="0" applyFont="1" applyFill="1" applyBorder="1" applyAlignment="1">
      <alignment horizontal="center" vertical="center" wrapText="1"/>
    </xf>
    <xf numFmtId="0" fontId="14" fillId="15" borderId="35" xfId="0" applyFont="1" applyFill="1" applyBorder="1" applyAlignment="1">
      <alignment horizontal="center" vertical="center" wrapText="1"/>
    </xf>
    <xf numFmtId="0" fontId="14" fillId="16" borderId="34" xfId="0" applyFont="1" applyFill="1" applyBorder="1" applyAlignment="1">
      <alignment horizontal="center" vertical="center" wrapText="1"/>
    </xf>
    <xf numFmtId="0" fontId="14" fillId="16" borderId="35" xfId="0" applyFont="1" applyFill="1" applyBorder="1" applyAlignment="1">
      <alignment horizontal="center" vertical="center" wrapText="1"/>
    </xf>
    <xf numFmtId="164" fontId="2" fillId="0" borderId="0" xfId="0" applyNumberFormat="1" applyFont="1" applyAlignment="1">
      <alignment horizontal="center" vertical="center"/>
    </xf>
    <xf numFmtId="9" fontId="2" fillId="0" borderId="0" xfId="1" applyFont="1" applyBorder="1" applyAlignment="1">
      <alignment horizontal="center" vertical="center"/>
    </xf>
    <xf numFmtId="0" fontId="2" fillId="0" borderId="36" xfId="0" applyFont="1" applyBorder="1" applyAlignment="1">
      <alignment horizontal="center"/>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0" xfId="0" applyFont="1" applyAlignment="1">
      <alignment horizontal="center" vertical="center" wrapText="1"/>
    </xf>
    <xf numFmtId="164" fontId="15" fillId="0" borderId="37" xfId="0" applyNumberFormat="1" applyFont="1" applyBorder="1" applyAlignment="1">
      <alignment horizontal="center"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164" fontId="15" fillId="0" borderId="0" xfId="0" applyNumberFormat="1" applyFont="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5"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28" xfId="0" applyFont="1" applyBorder="1" applyAlignment="1">
      <alignment horizontal="center" vertical="center" wrapText="1"/>
    </xf>
    <xf numFmtId="164" fontId="15" fillId="0" borderId="47" xfId="0" applyNumberFormat="1" applyFont="1" applyBorder="1" applyAlignment="1">
      <alignment horizontal="center" vertical="center" wrapText="1"/>
    </xf>
    <xf numFmtId="0" fontId="2" fillId="0" borderId="28"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cellXfs>
  <cellStyles count="2">
    <cellStyle name="Normal" xfId="0" builtinId="0"/>
    <cellStyle name="Porcentaje" xfId="1" builtinId="5"/>
  </cellStyles>
  <dxfs count="16">
    <dxf>
      <font>
        <b/>
        <i val="0"/>
        <color theme="0"/>
      </font>
      <fill>
        <patternFill>
          <bgColor rgb="FFC00000"/>
        </patternFill>
      </fill>
    </dxf>
    <dxf>
      <font>
        <b/>
        <i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color theme="0"/>
      </font>
      <fill>
        <patternFill>
          <bgColor rgb="FFFF3300"/>
        </patternFill>
      </fill>
    </dxf>
    <dxf>
      <font>
        <b/>
        <i val="0"/>
      </font>
      <fill>
        <patternFill>
          <bgColor rgb="FFFFC000"/>
        </patternFill>
      </fill>
    </dxf>
    <dxf>
      <font>
        <b/>
        <i val="0"/>
        <color theme="0"/>
      </font>
      <fill>
        <patternFill>
          <bgColor rgb="FF4DA02C"/>
        </patternFill>
      </fill>
    </dxf>
    <dxf>
      <font>
        <b/>
        <i val="0"/>
        <color theme="0"/>
      </font>
      <fill>
        <patternFill>
          <bgColor theme="9" tint="-0.499984740745262"/>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205740</xdr:colOff>
      <xdr:row>0</xdr:row>
      <xdr:rowOff>60960</xdr:rowOff>
    </xdr:from>
    <xdr:ext cx="952500" cy="809625"/>
    <xdr:pic>
      <xdr:nvPicPr>
        <xdr:cNvPr id="2" name="image1.png" title="Imagen">
          <a:extLst>
            <a:ext uri="{FF2B5EF4-FFF2-40B4-BE49-F238E27FC236}">
              <a16:creationId xmlns:a16="http://schemas.microsoft.com/office/drawing/2014/main" id="{F76BE8A2-9A65-4A25-B7BC-8C162F2E4947}"/>
            </a:ext>
          </a:extLst>
        </xdr:cNvPr>
        <xdr:cNvPicPr preferRelativeResize="0"/>
      </xdr:nvPicPr>
      <xdr:blipFill>
        <a:blip xmlns:r="http://schemas.openxmlformats.org/officeDocument/2006/relationships" r:embed="rId1" cstate="print"/>
        <a:stretch>
          <a:fillRect/>
        </a:stretch>
      </xdr:blipFill>
      <xdr:spPr>
        <a:xfrm>
          <a:off x="16687800" y="60960"/>
          <a:ext cx="952500" cy="809625"/>
        </a:xfrm>
        <a:prstGeom prst="rect">
          <a:avLst/>
        </a:prstGeom>
        <a:noFill/>
      </xdr:spPr>
    </xdr:pic>
    <xdr:clientData fLocksWithSheet="0"/>
  </xdr:oneCellAnchor>
  <xdr:oneCellAnchor>
    <xdr:from>
      <xdr:col>35</xdr:col>
      <xdr:colOff>198120</xdr:colOff>
      <xdr:row>0</xdr:row>
      <xdr:rowOff>83820</xdr:rowOff>
    </xdr:from>
    <xdr:ext cx="952500" cy="809625"/>
    <xdr:pic>
      <xdr:nvPicPr>
        <xdr:cNvPr id="3" name="image1.png" title="Imagen">
          <a:extLst>
            <a:ext uri="{FF2B5EF4-FFF2-40B4-BE49-F238E27FC236}">
              <a16:creationId xmlns:a16="http://schemas.microsoft.com/office/drawing/2014/main" id="{7AD24CE1-2676-4703-AB79-32D99FCA71BE}"/>
            </a:ext>
          </a:extLst>
        </xdr:cNvPr>
        <xdr:cNvPicPr preferRelativeResize="0"/>
      </xdr:nvPicPr>
      <xdr:blipFill>
        <a:blip xmlns:r="http://schemas.openxmlformats.org/officeDocument/2006/relationships" r:embed="rId1" cstate="print"/>
        <a:stretch>
          <a:fillRect/>
        </a:stretch>
      </xdr:blipFill>
      <xdr:spPr>
        <a:xfrm>
          <a:off x="27668220" y="83820"/>
          <a:ext cx="952500" cy="809625"/>
        </a:xfrm>
        <a:prstGeom prst="rect">
          <a:avLst/>
        </a:prstGeom>
        <a:noFill/>
      </xdr:spPr>
    </xdr:pic>
    <xdr:clientData fLocksWithSheet="0"/>
  </xdr:oneCellAnchor>
  <xdr:oneCellAnchor>
    <xdr:from>
      <xdr:col>22</xdr:col>
      <xdr:colOff>68580</xdr:colOff>
      <xdr:row>0</xdr:row>
      <xdr:rowOff>53340</xdr:rowOff>
    </xdr:from>
    <xdr:ext cx="1169750" cy="853440"/>
    <xdr:pic>
      <xdr:nvPicPr>
        <xdr:cNvPr id="4" name="Imagen 3">
          <a:extLst>
            <a:ext uri="{FF2B5EF4-FFF2-40B4-BE49-F238E27FC236}">
              <a16:creationId xmlns:a16="http://schemas.microsoft.com/office/drawing/2014/main" id="{7862DACF-4059-4DBC-A324-677755A27C1A}"/>
            </a:ext>
          </a:extLst>
        </xdr:cNvPr>
        <xdr:cNvPicPr>
          <a:picLocks noChangeAspect="1"/>
        </xdr:cNvPicPr>
      </xdr:nvPicPr>
      <xdr:blipFill>
        <a:blip xmlns:r="http://schemas.openxmlformats.org/officeDocument/2006/relationships" r:embed="rId2"/>
        <a:stretch>
          <a:fillRect/>
        </a:stretch>
      </xdr:blipFill>
      <xdr:spPr>
        <a:xfrm>
          <a:off x="17335500" y="53340"/>
          <a:ext cx="1169750" cy="853440"/>
        </a:xfrm>
        <a:prstGeom prst="rect">
          <a:avLst/>
        </a:prstGeom>
      </xdr:spPr>
    </xdr:pic>
    <xdr:clientData/>
  </xdr:oneCellAnchor>
  <xdr:oneCellAnchor>
    <xdr:from>
      <xdr:col>0</xdr:col>
      <xdr:colOff>480060</xdr:colOff>
      <xdr:row>0</xdr:row>
      <xdr:rowOff>68580</xdr:rowOff>
    </xdr:from>
    <xdr:ext cx="1169750" cy="853440"/>
    <xdr:pic>
      <xdr:nvPicPr>
        <xdr:cNvPr id="5" name="Imagen 4">
          <a:extLst>
            <a:ext uri="{FF2B5EF4-FFF2-40B4-BE49-F238E27FC236}">
              <a16:creationId xmlns:a16="http://schemas.microsoft.com/office/drawing/2014/main" id="{A68E4ED2-01DD-4136-ADD6-77F2A65A0261}"/>
            </a:ext>
          </a:extLst>
        </xdr:cNvPr>
        <xdr:cNvPicPr>
          <a:picLocks noChangeAspect="1"/>
        </xdr:cNvPicPr>
      </xdr:nvPicPr>
      <xdr:blipFill>
        <a:blip xmlns:r="http://schemas.openxmlformats.org/officeDocument/2006/relationships" r:embed="rId2"/>
        <a:stretch>
          <a:fillRect/>
        </a:stretch>
      </xdr:blipFill>
      <xdr:spPr>
        <a:xfrm>
          <a:off x="480060" y="68580"/>
          <a:ext cx="1169750" cy="85344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D4BBB-2623-44E2-BF51-A453FB5807E2}">
  <dimension ref="A1:AJ26"/>
  <sheetViews>
    <sheetView tabSelected="1" zoomScaleNormal="100" zoomScaleSheetLayoutView="40" workbookViewId="0">
      <selection activeCell="B10" sqref="B10"/>
    </sheetView>
  </sheetViews>
  <sheetFormatPr baseColWidth="10" defaultColWidth="11.44140625" defaultRowHeight="13.2" x14ac:dyDescent="0.25"/>
  <cols>
    <col min="1" max="1" width="13.6640625" style="1" customWidth="1"/>
    <col min="2" max="2" width="17" style="8" customWidth="1"/>
    <col min="3" max="3" width="21.5546875" style="8" customWidth="1"/>
    <col min="4" max="4" width="13.44140625" style="8" customWidth="1"/>
    <col min="5" max="5" width="20.6640625" style="8" customWidth="1"/>
    <col min="6" max="6" width="67.44140625" style="11" customWidth="1"/>
    <col min="7" max="7" width="20.6640625" style="10" customWidth="1"/>
    <col min="8" max="8" width="50.6640625" style="10" customWidth="1"/>
    <col min="9" max="9" width="50.6640625" style="1" customWidth="1"/>
    <col min="10" max="10" width="18.109375" style="8" customWidth="1"/>
    <col min="11" max="11" width="15.5546875" style="8" customWidth="1"/>
    <col min="12" max="12" width="21.44140625" style="8" customWidth="1"/>
    <col min="13" max="13" width="16.6640625" style="9" customWidth="1"/>
    <col min="14" max="15" width="16.6640625" style="8" customWidth="1"/>
    <col min="16" max="16" width="16.6640625" style="7" customWidth="1"/>
    <col min="17" max="17" width="17.88671875" style="7" customWidth="1"/>
    <col min="18" max="18" width="18.88671875" style="2" customWidth="1"/>
    <col min="19" max="19" width="80.88671875" style="3" customWidth="1"/>
    <col min="20" max="20" width="18.88671875" style="6" customWidth="1"/>
    <col min="21" max="23" width="18.88671875" style="2" customWidth="1"/>
    <col min="24" max="24" width="45.88671875" style="3" customWidth="1"/>
    <col min="25" max="25" width="18.88671875" style="5" customWidth="1"/>
    <col min="26" max="26" width="60.88671875" style="4" customWidth="1"/>
    <col min="27" max="27" width="18.88671875" style="2" customWidth="1"/>
    <col min="28" max="29" width="18.88671875" style="3" hidden="1" customWidth="1"/>
    <col min="30" max="32" width="18.88671875" style="2" customWidth="1"/>
    <col min="33" max="36" width="18.88671875" style="1" customWidth="1"/>
    <col min="37" max="16384" width="11.44140625" style="1"/>
  </cols>
  <sheetData>
    <row r="1" spans="1:36" ht="20.25" customHeight="1" x14ac:dyDescent="0.25">
      <c r="A1" s="162"/>
      <c r="B1" s="161"/>
      <c r="C1" s="157" t="s">
        <v>181</v>
      </c>
      <c r="D1" s="156"/>
      <c r="E1" s="156"/>
      <c r="F1" s="156"/>
      <c r="G1" s="156"/>
      <c r="H1" s="156"/>
      <c r="I1" s="156"/>
      <c r="J1" s="156"/>
      <c r="K1" s="156"/>
      <c r="L1" s="156"/>
      <c r="M1" s="156"/>
      <c r="N1" s="156"/>
      <c r="O1" s="156"/>
      <c r="P1" s="156"/>
      <c r="Q1" s="156"/>
      <c r="R1" s="156"/>
      <c r="S1" s="156"/>
      <c r="T1" s="156"/>
      <c r="U1" s="156"/>
      <c r="V1" s="160"/>
      <c r="W1" s="159"/>
      <c r="X1" s="157" t="s">
        <v>181</v>
      </c>
      <c r="Y1" s="158"/>
      <c r="Z1" s="156"/>
      <c r="AA1" s="155"/>
      <c r="AB1" s="140"/>
      <c r="AC1" s="140"/>
      <c r="AD1" s="157"/>
      <c r="AE1" s="156"/>
      <c r="AF1" s="156"/>
      <c r="AG1" s="156"/>
      <c r="AH1" s="156"/>
      <c r="AI1" s="155"/>
      <c r="AJ1" s="154"/>
    </row>
    <row r="2" spans="1:36" ht="20.25" customHeight="1" x14ac:dyDescent="0.25">
      <c r="A2" s="153"/>
      <c r="B2" s="152"/>
      <c r="C2" s="148"/>
      <c r="D2" s="140"/>
      <c r="E2" s="140"/>
      <c r="F2" s="140"/>
      <c r="G2" s="140"/>
      <c r="H2" s="140"/>
      <c r="I2" s="140"/>
      <c r="J2" s="140"/>
      <c r="K2" s="140"/>
      <c r="L2" s="140"/>
      <c r="M2" s="140"/>
      <c r="N2" s="140"/>
      <c r="O2" s="140"/>
      <c r="P2" s="140"/>
      <c r="Q2" s="140"/>
      <c r="R2" s="140"/>
      <c r="S2" s="140"/>
      <c r="T2" s="140"/>
      <c r="U2" s="140"/>
      <c r="V2" s="151"/>
      <c r="W2" s="150"/>
      <c r="X2" s="148"/>
      <c r="Y2" s="149"/>
      <c r="Z2" s="140"/>
      <c r="AA2" s="147"/>
      <c r="AB2" s="140"/>
      <c r="AC2" s="140"/>
      <c r="AD2" s="148"/>
      <c r="AE2" s="140"/>
      <c r="AF2" s="140"/>
      <c r="AG2" s="140"/>
      <c r="AH2" s="140"/>
      <c r="AI2" s="147"/>
      <c r="AJ2" s="146"/>
    </row>
    <row r="3" spans="1:36" ht="20.25" customHeight="1" x14ac:dyDescent="0.25">
      <c r="A3" s="153"/>
      <c r="B3" s="152"/>
      <c r="C3" s="148"/>
      <c r="D3" s="140"/>
      <c r="E3" s="140"/>
      <c r="F3" s="140"/>
      <c r="G3" s="140"/>
      <c r="H3" s="140"/>
      <c r="I3" s="140"/>
      <c r="J3" s="140"/>
      <c r="K3" s="140"/>
      <c r="L3" s="140"/>
      <c r="M3" s="140"/>
      <c r="N3" s="140"/>
      <c r="O3" s="140"/>
      <c r="P3" s="140"/>
      <c r="Q3" s="140"/>
      <c r="R3" s="140"/>
      <c r="S3" s="140"/>
      <c r="T3" s="140"/>
      <c r="U3" s="140"/>
      <c r="V3" s="151"/>
      <c r="W3" s="150"/>
      <c r="X3" s="148"/>
      <c r="Y3" s="149"/>
      <c r="Z3" s="140"/>
      <c r="AA3" s="147"/>
      <c r="AB3" s="140"/>
      <c r="AC3" s="140"/>
      <c r="AD3" s="148"/>
      <c r="AE3" s="140"/>
      <c r="AF3" s="140"/>
      <c r="AG3" s="140"/>
      <c r="AH3" s="140"/>
      <c r="AI3" s="147"/>
      <c r="AJ3" s="146"/>
    </row>
    <row r="4" spans="1:36" ht="20.25" customHeight="1" thickBot="1" x14ac:dyDescent="0.3">
      <c r="A4" s="145"/>
      <c r="B4" s="144"/>
      <c r="C4" s="139"/>
      <c r="D4" s="138"/>
      <c r="E4" s="138"/>
      <c r="F4" s="138"/>
      <c r="G4" s="138"/>
      <c r="H4" s="138"/>
      <c r="I4" s="138"/>
      <c r="J4" s="138"/>
      <c r="K4" s="138"/>
      <c r="L4" s="138"/>
      <c r="M4" s="138"/>
      <c r="N4" s="138"/>
      <c r="O4" s="138"/>
      <c r="P4" s="138"/>
      <c r="Q4" s="138"/>
      <c r="R4" s="138"/>
      <c r="S4" s="138"/>
      <c r="T4" s="138"/>
      <c r="U4" s="138"/>
      <c r="V4" s="143"/>
      <c r="W4" s="142"/>
      <c r="X4" s="139"/>
      <c r="Y4" s="141"/>
      <c r="Z4" s="138"/>
      <c r="AA4" s="137"/>
      <c r="AB4" s="140"/>
      <c r="AC4" s="140"/>
      <c r="AD4" s="139"/>
      <c r="AE4" s="138"/>
      <c r="AF4" s="138"/>
      <c r="AG4" s="138"/>
      <c r="AH4" s="138"/>
      <c r="AI4" s="137"/>
      <c r="AJ4" s="136"/>
    </row>
    <row r="5" spans="1:36" ht="13.8" thickBot="1" x14ac:dyDescent="0.3">
      <c r="M5" s="135"/>
      <c r="R5" s="8"/>
      <c r="S5" s="1"/>
      <c r="T5" s="9"/>
      <c r="U5" s="8"/>
      <c r="V5" s="8"/>
      <c r="W5" s="8"/>
      <c r="X5" s="1"/>
      <c r="Y5" s="134"/>
      <c r="Z5" s="11"/>
      <c r="AA5" s="8"/>
      <c r="AB5" s="1"/>
      <c r="AC5" s="1"/>
      <c r="AD5" s="8"/>
      <c r="AE5" s="8"/>
      <c r="AF5" s="8"/>
    </row>
    <row r="6" spans="1:36" s="118" customFormat="1" ht="13.95" customHeight="1" thickBot="1" x14ac:dyDescent="0.25">
      <c r="A6" s="133" t="s">
        <v>180</v>
      </c>
      <c r="B6" s="132"/>
      <c r="C6" s="132"/>
      <c r="D6" s="132"/>
      <c r="E6" s="132"/>
      <c r="F6" s="132"/>
      <c r="G6" s="132"/>
      <c r="H6" s="131" t="s">
        <v>179</v>
      </c>
      <c r="I6" s="130"/>
      <c r="J6" s="130"/>
      <c r="K6" s="130"/>
      <c r="L6" s="130"/>
      <c r="M6" s="130"/>
      <c r="N6" s="130"/>
      <c r="O6" s="130"/>
      <c r="P6" s="130"/>
      <c r="Q6" s="129"/>
      <c r="R6" s="128" t="s">
        <v>178</v>
      </c>
      <c r="S6" s="127"/>
      <c r="T6" s="127"/>
      <c r="U6" s="127"/>
      <c r="V6" s="126"/>
      <c r="W6" s="125" t="s">
        <v>177</v>
      </c>
      <c r="X6" s="123"/>
      <c r="Y6" s="124"/>
      <c r="Z6" s="123"/>
      <c r="AA6" s="123"/>
      <c r="AB6" s="123"/>
      <c r="AC6" s="123"/>
      <c r="AD6" s="123"/>
      <c r="AE6" s="123"/>
      <c r="AF6" s="122"/>
      <c r="AG6" s="121" t="s">
        <v>176</v>
      </c>
      <c r="AH6" s="120"/>
      <c r="AI6" s="120"/>
      <c r="AJ6" s="119"/>
    </row>
    <row r="7" spans="1:36" s="2" customFormat="1" ht="10.199999999999999" customHeight="1" x14ac:dyDescent="0.3">
      <c r="A7" s="117" t="s">
        <v>175</v>
      </c>
      <c r="B7" s="116" t="s">
        <v>174</v>
      </c>
      <c r="C7" s="116" t="s">
        <v>173</v>
      </c>
      <c r="D7" s="116" t="s">
        <v>172</v>
      </c>
      <c r="E7" s="116" t="s">
        <v>171</v>
      </c>
      <c r="F7" s="116" t="s">
        <v>170</v>
      </c>
      <c r="G7" s="115" t="s">
        <v>169</v>
      </c>
      <c r="H7" s="114" t="s">
        <v>168</v>
      </c>
      <c r="I7" s="113" t="s">
        <v>167</v>
      </c>
      <c r="J7" s="112"/>
      <c r="K7" s="110" t="s">
        <v>166</v>
      </c>
      <c r="L7" s="110" t="s">
        <v>165</v>
      </c>
      <c r="M7" s="111" t="s">
        <v>164</v>
      </c>
      <c r="N7" s="110" t="s">
        <v>163</v>
      </c>
      <c r="O7" s="110" t="s">
        <v>162</v>
      </c>
      <c r="P7" s="110" t="s">
        <v>161</v>
      </c>
      <c r="Q7" s="109" t="s">
        <v>160</v>
      </c>
      <c r="R7" s="108" t="s">
        <v>159</v>
      </c>
      <c r="S7" s="106" t="s">
        <v>156</v>
      </c>
      <c r="T7" s="107" t="s">
        <v>155</v>
      </c>
      <c r="U7" s="106" t="s">
        <v>152</v>
      </c>
      <c r="V7" s="105" t="s">
        <v>150</v>
      </c>
      <c r="W7" s="104" t="s">
        <v>159</v>
      </c>
      <c r="X7" s="79" t="s">
        <v>158</v>
      </c>
      <c r="Y7" s="103" t="s">
        <v>157</v>
      </c>
      <c r="Z7" s="79" t="s">
        <v>156</v>
      </c>
      <c r="AA7" s="102" t="s">
        <v>155</v>
      </c>
      <c r="AB7" s="101" t="s">
        <v>154</v>
      </c>
      <c r="AC7" s="101" t="s">
        <v>153</v>
      </c>
      <c r="AD7" s="79" t="s">
        <v>152</v>
      </c>
      <c r="AE7" s="101" t="s">
        <v>151</v>
      </c>
      <c r="AF7" s="100" t="s">
        <v>150</v>
      </c>
      <c r="AG7" s="99" t="s">
        <v>149</v>
      </c>
      <c r="AH7" s="98" t="s">
        <v>148</v>
      </c>
      <c r="AI7" s="98" t="s">
        <v>147</v>
      </c>
      <c r="AJ7" s="97" t="s">
        <v>146</v>
      </c>
    </row>
    <row r="8" spans="1:36" s="2" customFormat="1" ht="10.95" customHeight="1" x14ac:dyDescent="0.3">
      <c r="A8" s="96"/>
      <c r="B8" s="95"/>
      <c r="C8" s="95"/>
      <c r="D8" s="95"/>
      <c r="E8" s="95"/>
      <c r="F8" s="95"/>
      <c r="G8" s="94"/>
      <c r="H8" s="93"/>
      <c r="I8" s="92" t="s">
        <v>145</v>
      </c>
      <c r="J8" s="92" t="s">
        <v>144</v>
      </c>
      <c r="K8" s="90"/>
      <c r="L8" s="90"/>
      <c r="M8" s="91"/>
      <c r="N8" s="90"/>
      <c r="O8" s="90"/>
      <c r="P8" s="90"/>
      <c r="Q8" s="89"/>
      <c r="R8" s="88"/>
      <c r="S8" s="86"/>
      <c r="T8" s="87"/>
      <c r="U8" s="86"/>
      <c r="V8" s="85"/>
      <c r="W8" s="84"/>
      <c r="X8" s="80"/>
      <c r="Y8" s="83"/>
      <c r="Z8" s="80"/>
      <c r="AA8" s="82"/>
      <c r="AB8" s="81"/>
      <c r="AC8" s="81"/>
      <c r="AD8" s="80"/>
      <c r="AE8" s="79"/>
      <c r="AF8" s="78"/>
      <c r="AG8" s="77"/>
      <c r="AH8" s="76"/>
      <c r="AI8" s="76"/>
      <c r="AJ8" s="75"/>
    </row>
    <row r="9" spans="1:36" s="52" customFormat="1" ht="31.2" thickBot="1" x14ac:dyDescent="0.35">
      <c r="A9" s="74" t="s">
        <v>143</v>
      </c>
      <c r="B9" s="72" t="s">
        <v>124</v>
      </c>
      <c r="C9" s="72" t="s">
        <v>142</v>
      </c>
      <c r="D9" s="73" t="s">
        <v>134</v>
      </c>
      <c r="E9" s="72" t="s">
        <v>141</v>
      </c>
      <c r="F9" s="72" t="s">
        <v>140</v>
      </c>
      <c r="G9" s="71" t="s">
        <v>139</v>
      </c>
      <c r="H9" s="70" t="s">
        <v>138</v>
      </c>
      <c r="I9" s="68" t="s">
        <v>137</v>
      </c>
      <c r="J9" s="68" t="s">
        <v>136</v>
      </c>
      <c r="K9" s="68" t="s">
        <v>124</v>
      </c>
      <c r="L9" s="68" t="s">
        <v>135</v>
      </c>
      <c r="M9" s="69" t="s">
        <v>124</v>
      </c>
      <c r="N9" s="68" t="s">
        <v>134</v>
      </c>
      <c r="O9" s="68" t="s">
        <v>134</v>
      </c>
      <c r="P9" s="67" t="s">
        <v>124</v>
      </c>
      <c r="Q9" s="66" t="s">
        <v>124</v>
      </c>
      <c r="R9" s="65" t="s">
        <v>134</v>
      </c>
      <c r="S9" s="63" t="s">
        <v>131</v>
      </c>
      <c r="T9" s="64" t="s">
        <v>130</v>
      </c>
      <c r="U9" s="63" t="s">
        <v>129</v>
      </c>
      <c r="V9" s="62" t="s">
        <v>127</v>
      </c>
      <c r="W9" s="61" t="s">
        <v>134</v>
      </c>
      <c r="X9" s="57" t="s">
        <v>133</v>
      </c>
      <c r="Y9" s="60" t="s">
        <v>132</v>
      </c>
      <c r="Z9" s="57" t="s">
        <v>131</v>
      </c>
      <c r="AA9" s="59" t="s">
        <v>130</v>
      </c>
      <c r="AB9" s="58"/>
      <c r="AC9" s="58"/>
      <c r="AD9" s="57" t="s">
        <v>129</v>
      </c>
      <c r="AE9" s="57" t="s">
        <v>128</v>
      </c>
      <c r="AF9" s="56" t="s">
        <v>127</v>
      </c>
      <c r="AG9" s="55" t="s">
        <v>126</v>
      </c>
      <c r="AH9" s="54" t="s">
        <v>125</v>
      </c>
      <c r="AI9" s="54" t="s">
        <v>124</v>
      </c>
      <c r="AJ9" s="53" t="s">
        <v>123</v>
      </c>
    </row>
    <row r="10" spans="1:36" s="12" customFormat="1" ht="214.2" x14ac:dyDescent="0.2">
      <c r="A10" s="26">
        <v>243</v>
      </c>
      <c r="B10" s="30" t="s">
        <v>12</v>
      </c>
      <c r="C10" s="30" t="s">
        <v>54</v>
      </c>
      <c r="D10" s="35">
        <v>45280</v>
      </c>
      <c r="E10" s="34" t="s">
        <v>39</v>
      </c>
      <c r="F10" s="33" t="s">
        <v>122</v>
      </c>
      <c r="G10" s="27" t="s">
        <v>118</v>
      </c>
      <c r="H10" s="32" t="s">
        <v>121</v>
      </c>
      <c r="I10" s="31" t="s">
        <v>120</v>
      </c>
      <c r="J10" s="15">
        <v>1</v>
      </c>
      <c r="K10" s="30" t="s">
        <v>6</v>
      </c>
      <c r="L10" s="27" t="s">
        <v>119</v>
      </c>
      <c r="M10" s="29">
        <v>1</v>
      </c>
      <c r="N10" s="28">
        <v>45313</v>
      </c>
      <c r="O10" s="28">
        <v>45638</v>
      </c>
      <c r="P10" s="27" t="s">
        <v>118</v>
      </c>
      <c r="Q10" s="46" t="s">
        <v>3</v>
      </c>
      <c r="R10" s="22">
        <v>45657</v>
      </c>
      <c r="S10" s="39" t="s">
        <v>117</v>
      </c>
      <c r="T10" s="42">
        <v>0.5</v>
      </c>
      <c r="U10" s="15" t="s">
        <v>46</v>
      </c>
      <c r="V10" s="51">
        <v>0.45</v>
      </c>
      <c r="W10" s="22">
        <v>45777</v>
      </c>
      <c r="X10" s="21" t="s">
        <v>116</v>
      </c>
      <c r="Y10" s="15">
        <v>1</v>
      </c>
      <c r="Z10" s="33" t="s">
        <v>115</v>
      </c>
      <c r="AA10" s="18">
        <f>IF(OR(Y10="",J10=""),"",IF(OR(Y10=0,J10=0),0,IF((Y10*100%)/J10&gt;100%,100%,(Y10*100%)/J10)))</f>
        <v>1</v>
      </c>
      <c r="AB10" s="17" t="str">
        <f>IF(AA10="","",IF(W10&gt;O10,IF(AA10&lt;100%,"INCUMPLIDA",IF(AA10=100%,"TERMINADA EXTEMPORÁNEA"))))</f>
        <v>TERMINADA EXTEMPORÁNEA</v>
      </c>
      <c r="AC10" s="17" t="b">
        <f>IF(AA10="","",IF(W10&lt;O10,IF(AA10=0%,"SIN INICIAR",IF(AA10&lt;100%,"EN PROCESO",IF(AA10=100%,"TERMINADA")))))</f>
        <v>0</v>
      </c>
      <c r="AD10" s="16" t="str">
        <f>IF(AA10="","",IF(W10&gt;O10,AB10,IF(W10&lt;O10,AC10)))</f>
        <v>TERMINADA EXTEMPORÁNEA</v>
      </c>
      <c r="AE10" s="15" t="s">
        <v>21</v>
      </c>
      <c r="AF10" s="15"/>
      <c r="AG10" s="14" t="str">
        <f>IF(AA10="","",IF(AA10=100%,"CUMPLIDA","PENDIENTE"))</f>
        <v>CUMPLIDA</v>
      </c>
      <c r="AH10" s="38" t="s">
        <v>42</v>
      </c>
      <c r="AI10" s="13"/>
      <c r="AJ10" s="13"/>
    </row>
    <row r="11" spans="1:36" s="12" customFormat="1" ht="122.4" x14ac:dyDescent="0.2">
      <c r="A11" s="36">
        <v>244</v>
      </c>
      <c r="B11" s="30" t="s">
        <v>12</v>
      </c>
      <c r="C11" s="30" t="s">
        <v>54</v>
      </c>
      <c r="D11" s="35">
        <v>45280</v>
      </c>
      <c r="E11" s="34" t="s">
        <v>114</v>
      </c>
      <c r="F11" s="33" t="s">
        <v>113</v>
      </c>
      <c r="G11" s="27" t="s">
        <v>48</v>
      </c>
      <c r="H11" s="32" t="s">
        <v>112</v>
      </c>
      <c r="I11" s="31" t="s">
        <v>111</v>
      </c>
      <c r="J11" s="15">
        <v>1</v>
      </c>
      <c r="K11" s="30" t="s">
        <v>6</v>
      </c>
      <c r="L11" s="27" t="s">
        <v>110</v>
      </c>
      <c r="M11" s="29">
        <v>1</v>
      </c>
      <c r="N11" s="28">
        <v>45313</v>
      </c>
      <c r="O11" s="28">
        <v>45644</v>
      </c>
      <c r="P11" s="27" t="s">
        <v>48</v>
      </c>
      <c r="Q11" s="26" t="s">
        <v>30</v>
      </c>
      <c r="R11" s="22">
        <v>45657</v>
      </c>
      <c r="S11" s="39" t="s">
        <v>109</v>
      </c>
      <c r="T11" s="42">
        <v>0.5</v>
      </c>
      <c r="U11" s="15" t="s">
        <v>46</v>
      </c>
      <c r="V11" s="44"/>
      <c r="W11" s="22">
        <v>45777</v>
      </c>
      <c r="X11" s="40" t="s">
        <v>108</v>
      </c>
      <c r="Y11" s="15">
        <v>0.6</v>
      </c>
      <c r="Z11" s="39" t="s">
        <v>107</v>
      </c>
      <c r="AA11" s="18">
        <f>IF(OR(Y11="",J11=""),"",IF(OR(Y11=0,J11=0),0,IF((Y11*100%)/J11&gt;100%,100%,(Y11*100%)/J11)))</f>
        <v>0.6</v>
      </c>
      <c r="AB11" s="17" t="str">
        <f>IF(AA11="","",IF(W11&gt;O11,IF(AA11&lt;100%,"INCUMPLIDA",IF(AA11=100%,"TERMINADA EXTEMPORÁNEA"))))</f>
        <v>INCUMPLIDA</v>
      </c>
      <c r="AC11" s="17" t="b">
        <f>IF(AA11="","",IF(W11&lt;O11,IF(AA11=0%,"SIN INICIAR",IF(AA11&lt;100%,"EN PROCESO",IF(AA11=100%,"TERMINADA")))))</f>
        <v>0</v>
      </c>
      <c r="AD11" s="16" t="str">
        <f>IF(AA11="","",IF(W11&gt;O11,AB11,IF(W11&lt;O11,AC11)))</f>
        <v>INCUMPLIDA</v>
      </c>
      <c r="AE11" s="15" t="s">
        <v>43</v>
      </c>
      <c r="AF11" s="15"/>
      <c r="AG11" s="14" t="str">
        <f>IF(AA11="","",IF(AA11=100%,"CUMPLIDA","PENDIENTE"))</f>
        <v>PENDIENTE</v>
      </c>
      <c r="AH11" s="13"/>
      <c r="AI11" s="13"/>
      <c r="AJ11" s="13"/>
    </row>
    <row r="12" spans="1:36" s="12" customFormat="1" ht="193.8" x14ac:dyDescent="0.2">
      <c r="A12" s="26">
        <v>245</v>
      </c>
      <c r="B12" s="30" t="s">
        <v>12</v>
      </c>
      <c r="C12" s="30" t="s">
        <v>54</v>
      </c>
      <c r="D12" s="35">
        <v>45280</v>
      </c>
      <c r="E12" s="34" t="s">
        <v>106</v>
      </c>
      <c r="F12" s="33" t="s">
        <v>105</v>
      </c>
      <c r="G12" s="27" t="s">
        <v>48</v>
      </c>
      <c r="H12" s="32" t="s">
        <v>104</v>
      </c>
      <c r="I12" s="31" t="s">
        <v>103</v>
      </c>
      <c r="J12" s="15">
        <v>1</v>
      </c>
      <c r="K12" s="30" t="s">
        <v>6</v>
      </c>
      <c r="L12" s="27" t="s">
        <v>49</v>
      </c>
      <c r="M12" s="29">
        <v>1</v>
      </c>
      <c r="N12" s="28">
        <v>45313</v>
      </c>
      <c r="O12" s="28">
        <v>45644</v>
      </c>
      <c r="P12" s="27" t="s">
        <v>48</v>
      </c>
      <c r="Q12" s="26" t="s">
        <v>30</v>
      </c>
      <c r="R12" s="22">
        <v>45657</v>
      </c>
      <c r="S12" s="39" t="s">
        <v>102</v>
      </c>
      <c r="T12" s="42">
        <v>0.5</v>
      </c>
      <c r="U12" s="15" t="s">
        <v>46</v>
      </c>
      <c r="V12" s="44"/>
      <c r="W12" s="22">
        <v>45777</v>
      </c>
      <c r="X12" s="40" t="s">
        <v>45</v>
      </c>
      <c r="Y12" s="15">
        <v>1</v>
      </c>
      <c r="Z12" s="39" t="s">
        <v>101</v>
      </c>
      <c r="AA12" s="18">
        <f>IF(OR(Y12="",J12=""),"",IF(OR(Y12=0,J12=0),0,IF((Y12*100%)/J12&gt;100%,100%,(Y12*100%)/J12)))</f>
        <v>1</v>
      </c>
      <c r="AB12" s="17" t="str">
        <f>IF(AA12="","",IF(W12&gt;O12,IF(AA12&lt;100%,"INCUMPLIDA",IF(AA12=100%,"TERMINADA EXTEMPORÁNEA"))))</f>
        <v>TERMINADA EXTEMPORÁNEA</v>
      </c>
      <c r="AC12" s="17" t="b">
        <f>IF(AA12="","",IF(W12&lt;O12,IF(AA12=0%,"SIN INICIAR",IF(AA12&lt;100%,"EN PROCESO",IF(AA12=100%,"TERMINADA")))))</f>
        <v>0</v>
      </c>
      <c r="AD12" s="16" t="str">
        <f>IF(AA12="","",IF(W12&gt;O12,AB12,IF(W12&lt;O12,AC12)))</f>
        <v>TERMINADA EXTEMPORÁNEA</v>
      </c>
      <c r="AE12" s="15" t="s">
        <v>43</v>
      </c>
      <c r="AF12" s="15"/>
      <c r="AG12" s="14" t="str">
        <f>IF(AA12="","",IF(AA12=100%,"CUMPLIDA","PENDIENTE"))</f>
        <v>CUMPLIDA</v>
      </c>
      <c r="AH12" s="38" t="s">
        <v>42</v>
      </c>
      <c r="AI12" s="13"/>
      <c r="AJ12" s="13"/>
    </row>
    <row r="13" spans="1:36" s="12" customFormat="1" ht="112.2" x14ac:dyDescent="0.2">
      <c r="A13" s="26">
        <v>246</v>
      </c>
      <c r="B13" s="30" t="s">
        <v>12</v>
      </c>
      <c r="C13" s="30" t="s">
        <v>54</v>
      </c>
      <c r="D13" s="35">
        <v>45280</v>
      </c>
      <c r="E13" s="34" t="s">
        <v>100</v>
      </c>
      <c r="F13" s="33" t="s">
        <v>99</v>
      </c>
      <c r="G13" s="27" t="s">
        <v>71</v>
      </c>
      <c r="H13" s="32" t="s">
        <v>98</v>
      </c>
      <c r="I13" s="31" t="s">
        <v>97</v>
      </c>
      <c r="J13" s="15">
        <v>1</v>
      </c>
      <c r="K13" s="30" t="s">
        <v>6</v>
      </c>
      <c r="L13" s="27" t="s">
        <v>96</v>
      </c>
      <c r="M13" s="29">
        <v>1</v>
      </c>
      <c r="N13" s="28">
        <v>45313</v>
      </c>
      <c r="O13" s="28">
        <v>45644</v>
      </c>
      <c r="P13" s="27" t="s">
        <v>71</v>
      </c>
      <c r="Q13" s="27" t="s">
        <v>15</v>
      </c>
      <c r="R13" s="22">
        <v>45657</v>
      </c>
      <c r="S13" s="39" t="s">
        <v>95</v>
      </c>
      <c r="T13" s="42">
        <v>0</v>
      </c>
      <c r="U13" s="15" t="s">
        <v>46</v>
      </c>
      <c r="V13" s="44"/>
      <c r="W13" s="22">
        <v>45777</v>
      </c>
      <c r="X13" s="50" t="s">
        <v>94</v>
      </c>
      <c r="Y13" s="15">
        <v>0.3</v>
      </c>
      <c r="Z13" s="39" t="s">
        <v>93</v>
      </c>
      <c r="AA13" s="18">
        <f>IF(OR(Y13="",J13=""),"",IF(OR(Y13=0,J13=0),0,IF((Y13*100%)/J13&gt;100%,100%,(Y13*100%)/J13)))</f>
        <v>0.3</v>
      </c>
      <c r="AB13" s="17" t="str">
        <f>IF(AA13="","",IF(W13&gt;O13,IF(AA13&lt;100%,"INCUMPLIDA",IF(AA13=100%,"TERMINADA EXTEMPORÁNEA"))))</f>
        <v>INCUMPLIDA</v>
      </c>
      <c r="AC13" s="17" t="b">
        <f>IF(AA13="","",IF(W13&lt;O13,IF(AA13=0%,"SIN INICIAR",IF(AA13&lt;100%,"EN PROCESO",IF(AA13=100%,"TERMINADA")))))</f>
        <v>0</v>
      </c>
      <c r="AD13" s="16" t="str">
        <f>IF(AA13="","",IF(W13&gt;O13,AB13,IF(W13&lt;O13,AC13)))</f>
        <v>INCUMPLIDA</v>
      </c>
      <c r="AE13" s="15" t="s">
        <v>13</v>
      </c>
      <c r="AF13" s="15"/>
      <c r="AG13" s="14" t="str">
        <f>IF(AA13="","",IF(AA13=100%,"CUMPLIDA","PENDIENTE"))</f>
        <v>PENDIENTE</v>
      </c>
      <c r="AH13" s="13"/>
      <c r="AI13" s="13"/>
      <c r="AJ13" s="13"/>
    </row>
    <row r="14" spans="1:36" s="12" customFormat="1" ht="142.80000000000001" x14ac:dyDescent="0.2">
      <c r="A14" s="36">
        <v>247</v>
      </c>
      <c r="B14" s="30" t="s">
        <v>12</v>
      </c>
      <c r="C14" s="30" t="s">
        <v>54</v>
      </c>
      <c r="D14" s="35">
        <v>45280</v>
      </c>
      <c r="E14" s="34" t="s">
        <v>92</v>
      </c>
      <c r="F14" s="33" t="s">
        <v>91</v>
      </c>
      <c r="G14" s="27" t="s">
        <v>71</v>
      </c>
      <c r="H14" s="32" t="s">
        <v>90</v>
      </c>
      <c r="I14" s="31" t="s">
        <v>89</v>
      </c>
      <c r="J14" s="15">
        <v>1</v>
      </c>
      <c r="K14" s="30" t="s">
        <v>6</v>
      </c>
      <c r="L14" s="27" t="s">
        <v>88</v>
      </c>
      <c r="M14" s="29">
        <v>1</v>
      </c>
      <c r="N14" s="28">
        <v>45313</v>
      </c>
      <c r="O14" s="28">
        <v>45644</v>
      </c>
      <c r="P14" s="27" t="s">
        <v>71</v>
      </c>
      <c r="Q14" s="27" t="s">
        <v>15</v>
      </c>
      <c r="R14" s="22">
        <v>45657</v>
      </c>
      <c r="S14" s="39" t="s">
        <v>87</v>
      </c>
      <c r="T14" s="42">
        <v>0.5</v>
      </c>
      <c r="U14" s="15" t="s">
        <v>46</v>
      </c>
      <c r="V14" s="44"/>
      <c r="W14" s="22">
        <v>45777</v>
      </c>
      <c r="X14" s="50" t="s">
        <v>86</v>
      </c>
      <c r="Y14" s="15">
        <v>0.5</v>
      </c>
      <c r="Z14" s="39" t="s">
        <v>85</v>
      </c>
      <c r="AA14" s="18">
        <f>IF(OR(Y14="",J14=""),"",IF(OR(Y14=0,J14=0),0,IF((Y14*100%)/J14&gt;100%,100%,(Y14*100%)/J14)))</f>
        <v>0.5</v>
      </c>
      <c r="AB14" s="17" t="str">
        <f>IF(AA14="","",IF(W14&gt;O14,IF(AA14&lt;100%,"INCUMPLIDA",IF(AA14=100%,"TERMINADA EXTEMPORÁNEA"))))</f>
        <v>INCUMPLIDA</v>
      </c>
      <c r="AC14" s="17" t="b">
        <f>IF(AA14="","",IF(W14&lt;O14,IF(AA14=0%,"SIN INICIAR",IF(AA14&lt;100%,"EN PROCESO",IF(AA14=100%,"TERMINADA")))))</f>
        <v>0</v>
      </c>
      <c r="AD14" s="16" t="str">
        <f>IF(AA14="","",IF(W14&gt;O14,AB14,IF(W14&lt;O14,AC14)))</f>
        <v>INCUMPLIDA</v>
      </c>
      <c r="AE14" s="15" t="s">
        <v>13</v>
      </c>
      <c r="AF14" s="15"/>
      <c r="AG14" s="14" t="str">
        <f>IF(AA14="","",IF(AA14=100%,"CUMPLIDA","PENDIENTE"))</f>
        <v>PENDIENTE</v>
      </c>
      <c r="AH14" s="13"/>
      <c r="AI14" s="13"/>
      <c r="AJ14" s="13"/>
    </row>
    <row r="15" spans="1:36" s="12" customFormat="1" ht="132.6" x14ac:dyDescent="0.2">
      <c r="A15" s="26">
        <v>248</v>
      </c>
      <c r="B15" s="30" t="s">
        <v>12</v>
      </c>
      <c r="C15" s="30" t="s">
        <v>54</v>
      </c>
      <c r="D15" s="35">
        <v>45280</v>
      </c>
      <c r="E15" s="34" t="s">
        <v>84</v>
      </c>
      <c r="F15" s="33" t="s">
        <v>83</v>
      </c>
      <c r="G15" s="27" t="s">
        <v>71</v>
      </c>
      <c r="H15" s="32" t="s">
        <v>82</v>
      </c>
      <c r="I15" s="31" t="s">
        <v>81</v>
      </c>
      <c r="J15" s="15">
        <v>1</v>
      </c>
      <c r="K15" s="30" t="s">
        <v>6</v>
      </c>
      <c r="L15" s="27" t="s">
        <v>80</v>
      </c>
      <c r="M15" s="29">
        <v>1</v>
      </c>
      <c r="N15" s="28">
        <v>45313</v>
      </c>
      <c r="O15" s="28">
        <v>45644</v>
      </c>
      <c r="P15" s="27" t="s">
        <v>71</v>
      </c>
      <c r="Q15" s="27" t="s">
        <v>15</v>
      </c>
      <c r="R15" s="22">
        <v>45657</v>
      </c>
      <c r="S15" s="39" t="s">
        <v>79</v>
      </c>
      <c r="T15" s="42">
        <v>0.8</v>
      </c>
      <c r="U15" s="15" t="s">
        <v>46</v>
      </c>
      <c r="V15" s="44"/>
      <c r="W15" s="49">
        <v>45777</v>
      </c>
      <c r="X15" s="48" t="s">
        <v>78</v>
      </c>
      <c r="Y15" s="47">
        <v>1</v>
      </c>
      <c r="Z15" s="39" t="s">
        <v>77</v>
      </c>
      <c r="AA15" s="18">
        <f>IF(OR(Y15="",J15=""),"",IF(OR(Y15=0,J15=0),0,IF((Y15*100%)/J15&gt;100%,100%,(Y15*100%)/J15)))</f>
        <v>1</v>
      </c>
      <c r="AB15" s="17" t="str">
        <f>IF(AA15="","",IF(W15&gt;O15,IF(AA15&lt;100%,"INCUMPLIDA",IF(AA15=100%,"TERMINADA EXTEMPORÁNEA"))))</f>
        <v>TERMINADA EXTEMPORÁNEA</v>
      </c>
      <c r="AC15" s="17" t="b">
        <f>IF(AA15="","",IF(W15&lt;O15,IF(AA15=0%,"SIN INICIAR",IF(AA15&lt;100%,"EN PROCESO",IF(AA15=100%,"TERMINADA")))))</f>
        <v>0</v>
      </c>
      <c r="AD15" s="16" t="str">
        <f>IF(AA15="","",IF(W15&gt;O15,AB15,IF(W15&lt;O15,AC15)))</f>
        <v>TERMINADA EXTEMPORÁNEA</v>
      </c>
      <c r="AE15" s="15" t="s">
        <v>13</v>
      </c>
      <c r="AF15" s="15"/>
      <c r="AG15" s="14" t="str">
        <f>IF(AA15="","",IF(AA15=100%,"CUMPLIDA","PENDIENTE"))</f>
        <v>CUMPLIDA</v>
      </c>
      <c r="AH15" s="38" t="s">
        <v>42</v>
      </c>
      <c r="AI15" s="13"/>
      <c r="AJ15" s="13"/>
    </row>
    <row r="16" spans="1:36" s="12" customFormat="1" ht="122.4" x14ac:dyDescent="0.2">
      <c r="A16" s="26">
        <v>249</v>
      </c>
      <c r="B16" s="30" t="s">
        <v>12</v>
      </c>
      <c r="C16" s="30" t="s">
        <v>54</v>
      </c>
      <c r="D16" s="35">
        <v>45280</v>
      </c>
      <c r="E16" s="34" t="s">
        <v>76</v>
      </c>
      <c r="F16" s="33" t="s">
        <v>75</v>
      </c>
      <c r="G16" s="27" t="s">
        <v>71</v>
      </c>
      <c r="H16" s="32" t="s">
        <v>74</v>
      </c>
      <c r="I16" s="31" t="s">
        <v>73</v>
      </c>
      <c r="J16" s="15">
        <v>3</v>
      </c>
      <c r="K16" s="30" t="s">
        <v>6</v>
      </c>
      <c r="L16" s="27" t="s">
        <v>72</v>
      </c>
      <c r="M16" s="29">
        <v>1</v>
      </c>
      <c r="N16" s="28">
        <v>45313</v>
      </c>
      <c r="O16" s="28">
        <v>45644</v>
      </c>
      <c r="P16" s="27" t="s">
        <v>71</v>
      </c>
      <c r="Q16" s="27" t="s">
        <v>15</v>
      </c>
      <c r="R16" s="22">
        <v>45657</v>
      </c>
      <c r="S16" s="39" t="s">
        <v>70</v>
      </c>
      <c r="T16" s="42">
        <v>0.67</v>
      </c>
      <c r="U16" s="15" t="s">
        <v>46</v>
      </c>
      <c r="V16" s="44"/>
      <c r="W16" s="49">
        <v>45777</v>
      </c>
      <c r="X16" s="48" t="s">
        <v>69</v>
      </c>
      <c r="Y16" s="47">
        <v>2</v>
      </c>
      <c r="Z16" s="39" t="s">
        <v>68</v>
      </c>
      <c r="AA16" s="18">
        <f>IF(OR(Y16="",J16=""),"",IF(OR(Y16=0,J16=0),0,IF((Y16*100%)/J16&gt;100%,100%,(Y16*100%)/J16)))</f>
        <v>0.66666666666666663</v>
      </c>
      <c r="AB16" s="17" t="str">
        <f>IF(AA16="","",IF(W16&gt;O16,IF(AA16&lt;100%,"INCUMPLIDA",IF(AA16=100%,"TERMINADA EXTEMPORÁNEA"))))</f>
        <v>INCUMPLIDA</v>
      </c>
      <c r="AC16" s="17" t="b">
        <f>IF(AA16="","",IF(W16&lt;O16,IF(AA16=0%,"SIN INICIAR",IF(AA16&lt;100%,"EN PROCESO",IF(AA16=100%,"TERMINADA")))))</f>
        <v>0</v>
      </c>
      <c r="AD16" s="16" t="str">
        <f>IF(AA16="","",IF(W16&gt;O16,AB16,IF(W16&lt;O16,AC16)))</f>
        <v>INCUMPLIDA</v>
      </c>
      <c r="AE16" s="15" t="s">
        <v>13</v>
      </c>
      <c r="AF16" s="15"/>
      <c r="AG16" s="14" t="str">
        <f>IF(AA16="","",IF(AA16=100%,"CUMPLIDA","PENDIENTE"))</f>
        <v>PENDIENTE</v>
      </c>
      <c r="AH16" s="13"/>
      <c r="AI16" s="13"/>
      <c r="AJ16" s="13"/>
    </row>
    <row r="17" spans="1:36" s="12" customFormat="1" ht="112.2" x14ac:dyDescent="0.2">
      <c r="A17" s="36">
        <v>250</v>
      </c>
      <c r="B17" s="30" t="s">
        <v>12</v>
      </c>
      <c r="C17" s="30" t="s">
        <v>54</v>
      </c>
      <c r="D17" s="35">
        <v>45280</v>
      </c>
      <c r="E17" s="34" t="s">
        <v>63</v>
      </c>
      <c r="F17" s="33" t="s">
        <v>62</v>
      </c>
      <c r="G17" s="27" t="s">
        <v>48</v>
      </c>
      <c r="H17" s="32" t="s">
        <v>61</v>
      </c>
      <c r="I17" s="31" t="s">
        <v>67</v>
      </c>
      <c r="J17" s="15">
        <v>2</v>
      </c>
      <c r="K17" s="30" t="s">
        <v>6</v>
      </c>
      <c r="L17" s="27" t="s">
        <v>66</v>
      </c>
      <c r="M17" s="29">
        <v>1</v>
      </c>
      <c r="N17" s="28">
        <v>45313</v>
      </c>
      <c r="O17" s="28">
        <v>45644</v>
      </c>
      <c r="P17" s="27" t="s">
        <v>48</v>
      </c>
      <c r="Q17" s="26" t="s">
        <v>30</v>
      </c>
      <c r="R17" s="22">
        <v>45657</v>
      </c>
      <c r="S17" s="39" t="s">
        <v>65</v>
      </c>
      <c r="T17" s="42">
        <v>0.5</v>
      </c>
      <c r="U17" s="15" t="s">
        <v>46</v>
      </c>
      <c r="V17" s="44"/>
      <c r="W17" s="22">
        <v>45777</v>
      </c>
      <c r="X17" s="40" t="s">
        <v>45</v>
      </c>
      <c r="Y17" s="15">
        <v>2</v>
      </c>
      <c r="Z17" s="39" t="s">
        <v>64</v>
      </c>
      <c r="AA17" s="18">
        <f>IF(OR(Y17="",J17=""),"",IF(OR(Y17=0,J17=0),0,IF((Y17*100%)/J17&gt;100%,100%,(Y17*100%)/J17)))</f>
        <v>1</v>
      </c>
      <c r="AB17" s="17" t="str">
        <f>IF(AA17="","",IF(W17&gt;O17,IF(AA17&lt;100%,"INCUMPLIDA",IF(AA17=100%,"TERMINADA EXTEMPORÁNEA"))))</f>
        <v>TERMINADA EXTEMPORÁNEA</v>
      </c>
      <c r="AC17" s="17" t="b">
        <f>IF(AA17="","",IF(W17&lt;O17,IF(AA17=0%,"SIN INICIAR",IF(AA17&lt;100%,"EN PROCESO",IF(AA17=100%,"TERMINADA")))))</f>
        <v>0</v>
      </c>
      <c r="AD17" s="16" t="str">
        <f>IF(AA17="","",IF(W17&gt;O17,AB17,IF(W17&lt;O17,AC17)))</f>
        <v>TERMINADA EXTEMPORÁNEA</v>
      </c>
      <c r="AE17" s="15" t="s">
        <v>43</v>
      </c>
      <c r="AF17" s="15"/>
      <c r="AG17" s="14" t="str">
        <f>IF(AA17="","",IF(AA17=100%,"CUMPLIDA","PENDIENTE"))</f>
        <v>CUMPLIDA</v>
      </c>
      <c r="AH17" s="38" t="s">
        <v>42</v>
      </c>
      <c r="AI17" s="13"/>
      <c r="AJ17" s="13"/>
    </row>
    <row r="18" spans="1:36" s="12" customFormat="1" ht="112.2" x14ac:dyDescent="0.2">
      <c r="A18" s="26">
        <v>251</v>
      </c>
      <c r="B18" s="30" t="s">
        <v>12</v>
      </c>
      <c r="C18" s="30" t="s">
        <v>54</v>
      </c>
      <c r="D18" s="35">
        <v>45280</v>
      </c>
      <c r="E18" s="34" t="s">
        <v>63</v>
      </c>
      <c r="F18" s="33" t="s">
        <v>62</v>
      </c>
      <c r="G18" s="27" t="s">
        <v>58</v>
      </c>
      <c r="H18" s="32" t="s">
        <v>61</v>
      </c>
      <c r="I18" s="31" t="s">
        <v>60</v>
      </c>
      <c r="J18" s="15">
        <v>1</v>
      </c>
      <c r="K18" s="30" t="s">
        <v>6</v>
      </c>
      <c r="L18" s="27" t="s">
        <v>59</v>
      </c>
      <c r="M18" s="29">
        <v>1</v>
      </c>
      <c r="N18" s="28">
        <v>45313</v>
      </c>
      <c r="O18" s="28">
        <v>45644</v>
      </c>
      <c r="P18" s="27" t="s">
        <v>58</v>
      </c>
      <c r="Q18" s="46" t="s">
        <v>3</v>
      </c>
      <c r="R18" s="22">
        <v>45657</v>
      </c>
      <c r="S18" s="45" t="s">
        <v>57</v>
      </c>
      <c r="T18" s="42">
        <v>0</v>
      </c>
      <c r="U18" s="15" t="s">
        <v>46</v>
      </c>
      <c r="V18" s="44"/>
      <c r="W18" s="22">
        <v>45777</v>
      </c>
      <c r="X18" s="37" t="s">
        <v>56</v>
      </c>
      <c r="Y18" s="15">
        <v>1</v>
      </c>
      <c r="Z18" s="19" t="s">
        <v>55</v>
      </c>
      <c r="AA18" s="43">
        <f>IF(OR(Y18="",J18=""),"",IF(OR(Y18=0,J18=0),0,IF((Y18*100%)/J18&gt;100%,100%,(Y18*100%)/J18)))</f>
        <v>1</v>
      </c>
      <c r="AB18" s="17" t="str">
        <f>IF(AA18="","",IF(W18&gt;O18,IF(AA18&lt;100%,"INCUMPLIDA",IF(AA18=100%,"TERMINADA"))))</f>
        <v>TERMINADA</v>
      </c>
      <c r="AC18" s="17" t="b">
        <f>IF(AA18="","",IF(W18&lt;O18,IF(AA18=0%,"SIN INICIAR",IF(AA18&lt;100%,"EN PROCESO",IF(AA18=100%,"TERMINADA")))))</f>
        <v>0</v>
      </c>
      <c r="AD18" s="16" t="str">
        <f>IF(AA18="","",IF(W18&gt;O18,AB18,IF(W18&lt;O18,AC18)))</f>
        <v>TERMINADA</v>
      </c>
      <c r="AE18" s="15" t="s">
        <v>0</v>
      </c>
      <c r="AF18" s="15"/>
      <c r="AG18" s="14" t="str">
        <f>IF(AA18="","",IF(AA18=100%,"CUMPLIDA","PENDIENTE"))</f>
        <v>CUMPLIDA</v>
      </c>
      <c r="AH18" s="38" t="s">
        <v>42</v>
      </c>
      <c r="AI18" s="13"/>
      <c r="AJ18" s="13"/>
    </row>
    <row r="19" spans="1:36" s="12" customFormat="1" ht="193.8" x14ac:dyDescent="0.2">
      <c r="A19" s="26">
        <v>252</v>
      </c>
      <c r="B19" s="30" t="s">
        <v>12</v>
      </c>
      <c r="C19" s="30" t="s">
        <v>54</v>
      </c>
      <c r="D19" s="35">
        <v>45280</v>
      </c>
      <c r="E19" s="34" t="s">
        <v>53</v>
      </c>
      <c r="F19" s="33" t="s">
        <v>52</v>
      </c>
      <c r="G19" s="27" t="s">
        <v>48</v>
      </c>
      <c r="H19" s="32" t="s">
        <v>51</v>
      </c>
      <c r="I19" s="31" t="s">
        <v>50</v>
      </c>
      <c r="J19" s="15">
        <v>1</v>
      </c>
      <c r="K19" s="30" t="s">
        <v>6</v>
      </c>
      <c r="L19" s="27" t="s">
        <v>49</v>
      </c>
      <c r="M19" s="29">
        <v>1</v>
      </c>
      <c r="N19" s="28">
        <v>45313</v>
      </c>
      <c r="O19" s="28">
        <v>45644</v>
      </c>
      <c r="P19" s="27" t="s">
        <v>48</v>
      </c>
      <c r="Q19" s="26" t="s">
        <v>30</v>
      </c>
      <c r="R19" s="22">
        <v>45657</v>
      </c>
      <c r="S19" s="39" t="s">
        <v>47</v>
      </c>
      <c r="T19" s="42">
        <v>0.5</v>
      </c>
      <c r="U19" s="15" t="s">
        <v>46</v>
      </c>
      <c r="V19" s="41"/>
      <c r="W19" s="22">
        <v>45777</v>
      </c>
      <c r="X19" s="40" t="s">
        <v>45</v>
      </c>
      <c r="Y19" s="15">
        <v>1</v>
      </c>
      <c r="Z19" s="39" t="s">
        <v>44</v>
      </c>
      <c r="AA19" s="18">
        <f>IF(OR(Y19="",J19=""),"",IF(OR(Y19=0,J19=0),0,IF((Y19*100%)/J19&gt;100%,100%,(Y19*100%)/J19)))</f>
        <v>1</v>
      </c>
      <c r="AB19" s="17" t="str">
        <f>IF(AA19="","",IF(W19&gt;O19,IF(AA19&lt;100%,"INCUMPLIDA",IF(AA19=100%,"TERMINADA EXTEMPORÁNEA"))))</f>
        <v>TERMINADA EXTEMPORÁNEA</v>
      </c>
      <c r="AC19" s="17" t="b">
        <f>IF(AA19="","",IF(W19&lt;O19,IF(AA19=0%,"SIN INICIAR",IF(AA19&lt;100%,"EN PROCESO",IF(AA19=100%,"TERMINADA")))))</f>
        <v>0</v>
      </c>
      <c r="AD19" s="16" t="str">
        <f>IF(AA19="","",IF(W19&gt;O19,AB19,IF(W19&lt;O19,AC19)))</f>
        <v>TERMINADA EXTEMPORÁNEA</v>
      </c>
      <c r="AE19" s="15" t="s">
        <v>43</v>
      </c>
      <c r="AF19" s="15"/>
      <c r="AG19" s="14" t="str">
        <f>IF(AA19="","",IF(AA19=100%,"CUMPLIDA","PENDIENTE"))</f>
        <v>CUMPLIDA</v>
      </c>
      <c r="AH19" s="38" t="s">
        <v>42</v>
      </c>
      <c r="AI19" s="13"/>
      <c r="AJ19" s="13"/>
    </row>
    <row r="20" spans="1:36" s="12" customFormat="1" ht="61.2" x14ac:dyDescent="0.2">
      <c r="A20" s="36">
        <v>253</v>
      </c>
      <c r="B20" s="30" t="s">
        <v>12</v>
      </c>
      <c r="C20" s="30" t="s">
        <v>11</v>
      </c>
      <c r="D20" s="35">
        <v>45649</v>
      </c>
      <c r="E20" s="34" t="s">
        <v>39</v>
      </c>
      <c r="F20" s="33" t="s">
        <v>38</v>
      </c>
      <c r="G20" s="27" t="s">
        <v>31</v>
      </c>
      <c r="H20" s="32" t="s">
        <v>37</v>
      </c>
      <c r="I20" s="31" t="s">
        <v>41</v>
      </c>
      <c r="J20" s="15">
        <v>1</v>
      </c>
      <c r="K20" s="30" t="s">
        <v>6</v>
      </c>
      <c r="L20" s="27" t="s">
        <v>40</v>
      </c>
      <c r="M20" s="29">
        <v>1</v>
      </c>
      <c r="N20" s="28">
        <v>45643</v>
      </c>
      <c r="O20" s="28">
        <v>46007</v>
      </c>
      <c r="P20" s="27" t="s">
        <v>16</v>
      </c>
      <c r="Q20" s="26" t="s">
        <v>15</v>
      </c>
      <c r="R20" s="22">
        <v>45657</v>
      </c>
      <c r="S20" s="25"/>
      <c r="T20" s="24"/>
      <c r="U20" s="23"/>
      <c r="V20" s="23"/>
      <c r="W20" s="22">
        <v>45777</v>
      </c>
      <c r="X20" s="21" t="s">
        <v>2</v>
      </c>
      <c r="Y20" s="15">
        <v>0</v>
      </c>
      <c r="Z20" s="19" t="s">
        <v>35</v>
      </c>
      <c r="AA20" s="18">
        <f>IF(OR(Y20="",J20=""),"",IF(OR(Y20=0,J20=0),0,IF((Y20*100%)/J20&gt;100%,100%,(Y20*100%)/J20)))</f>
        <v>0</v>
      </c>
      <c r="AB20" s="17" t="b">
        <f>IF(AA20="","",IF(W20&gt;O20,IF(AA20&lt;100%,"INCUMPLIDA",IF(AA20=100%,"TERMINADA EXTEMPORÁNEA"))))</f>
        <v>0</v>
      </c>
      <c r="AC20" s="17" t="str">
        <f>IF(AA20="","",IF(W20&lt;O20,IF(AA20=0%,"SIN INICIAR",IF(AA20&lt;100%,"EN PROCESO",IF(AA20=100%,"TERMINADA")))))</f>
        <v>SIN INICIAR</v>
      </c>
      <c r="AD20" s="16" t="str">
        <f>IF(AA20="","",IF(W20&gt;O20,AB20,IF(W20&lt;O20,AC20)))</f>
        <v>SIN INICIAR</v>
      </c>
      <c r="AE20" s="15" t="s">
        <v>13</v>
      </c>
      <c r="AF20" s="15"/>
      <c r="AG20" s="14" t="str">
        <f>IF(AA20="","",IF(AA20=100%,"CUMPLIDA","PENDIENTE"))</f>
        <v>PENDIENTE</v>
      </c>
      <c r="AH20" s="13"/>
      <c r="AI20" s="13"/>
      <c r="AJ20" s="13"/>
    </row>
    <row r="21" spans="1:36" s="12" customFormat="1" ht="61.2" x14ac:dyDescent="0.2">
      <c r="A21" s="26">
        <v>254</v>
      </c>
      <c r="B21" s="30" t="s">
        <v>12</v>
      </c>
      <c r="C21" s="30" t="s">
        <v>11</v>
      </c>
      <c r="D21" s="35">
        <v>45649</v>
      </c>
      <c r="E21" s="34" t="s">
        <v>39</v>
      </c>
      <c r="F21" s="33" t="s">
        <v>38</v>
      </c>
      <c r="G21" s="27" t="s">
        <v>31</v>
      </c>
      <c r="H21" s="32" t="s">
        <v>37</v>
      </c>
      <c r="I21" s="31" t="s">
        <v>36</v>
      </c>
      <c r="J21" s="15">
        <v>1</v>
      </c>
      <c r="K21" s="30" t="s">
        <v>6</v>
      </c>
      <c r="L21" s="27" t="s">
        <v>17</v>
      </c>
      <c r="M21" s="29">
        <v>1</v>
      </c>
      <c r="N21" s="28">
        <v>45643</v>
      </c>
      <c r="O21" s="28">
        <v>46007</v>
      </c>
      <c r="P21" s="27" t="s">
        <v>16</v>
      </c>
      <c r="Q21" s="26" t="s">
        <v>15</v>
      </c>
      <c r="R21" s="22">
        <v>45657</v>
      </c>
      <c r="S21" s="25"/>
      <c r="T21" s="24"/>
      <c r="U21" s="23"/>
      <c r="V21" s="23"/>
      <c r="W21" s="22">
        <v>45777</v>
      </c>
      <c r="X21" s="21" t="s">
        <v>2</v>
      </c>
      <c r="Y21" s="15">
        <v>0</v>
      </c>
      <c r="Z21" s="19" t="s">
        <v>35</v>
      </c>
      <c r="AA21" s="18">
        <f>IF(OR(Y21="",J21=""),"",IF(OR(Y21=0,J21=0),0,IF((Y21*100%)/J21&gt;100%,100%,(Y21*100%)/J21)))</f>
        <v>0</v>
      </c>
      <c r="AB21" s="17" t="b">
        <f>IF(AA21="","",IF(W21&gt;O21,IF(AA21&lt;100%,"INCUMPLIDA",IF(AA21=100%,"TERMINADA EXTEMPORÁNEA"))))</f>
        <v>0</v>
      </c>
      <c r="AC21" s="17" t="str">
        <f>IF(AA21="","",IF(W21&lt;O21,IF(AA21=0%,"SIN INICIAR",IF(AA21&lt;100%,"EN PROCESO",IF(AA21=100%,"TERMINADA")))))</f>
        <v>SIN INICIAR</v>
      </c>
      <c r="AD21" s="16" t="str">
        <f>IF(AA21="","",IF(W21&gt;O21,AB21,IF(W21&lt;O21,AC21)))</f>
        <v>SIN INICIAR</v>
      </c>
      <c r="AE21" s="15" t="s">
        <v>13</v>
      </c>
      <c r="AF21" s="15"/>
      <c r="AG21" s="14" t="str">
        <f>IF(AA21="","",IF(AA21=100%,"CUMPLIDA","PENDIENTE"))</f>
        <v>PENDIENTE</v>
      </c>
      <c r="AH21" s="13"/>
      <c r="AI21" s="13"/>
      <c r="AJ21" s="13"/>
    </row>
    <row r="22" spans="1:36" s="12" customFormat="1" ht="71.400000000000006" x14ac:dyDescent="0.2">
      <c r="A22" s="26">
        <v>255</v>
      </c>
      <c r="B22" s="30" t="s">
        <v>12</v>
      </c>
      <c r="C22" s="30" t="s">
        <v>11</v>
      </c>
      <c r="D22" s="35">
        <v>45649</v>
      </c>
      <c r="E22" s="34" t="s">
        <v>10</v>
      </c>
      <c r="F22" s="33" t="s">
        <v>9</v>
      </c>
      <c r="G22" s="27" t="s">
        <v>31</v>
      </c>
      <c r="H22" s="32" t="s">
        <v>34</v>
      </c>
      <c r="I22" s="31" t="s">
        <v>33</v>
      </c>
      <c r="J22" s="15">
        <v>1</v>
      </c>
      <c r="K22" s="30" t="s">
        <v>6</v>
      </c>
      <c r="L22" s="27" t="s">
        <v>32</v>
      </c>
      <c r="M22" s="29">
        <v>1</v>
      </c>
      <c r="N22" s="28">
        <v>45643</v>
      </c>
      <c r="O22" s="28">
        <v>46007</v>
      </c>
      <c r="P22" s="27" t="s">
        <v>31</v>
      </c>
      <c r="Q22" s="26" t="s">
        <v>30</v>
      </c>
      <c r="R22" s="22">
        <v>45657</v>
      </c>
      <c r="S22" s="25"/>
      <c r="T22" s="24"/>
      <c r="U22" s="23"/>
      <c r="V22" s="23"/>
      <c r="W22" s="22">
        <v>45777</v>
      </c>
      <c r="X22" s="21" t="s">
        <v>2</v>
      </c>
      <c r="Y22" s="15">
        <v>0</v>
      </c>
      <c r="Z22" s="19" t="s">
        <v>29</v>
      </c>
      <c r="AA22" s="18">
        <f>IF(OR(Y22="",J22=""),"",IF(OR(Y22=0,J22=0),0,IF((Y22*100%)/J22&gt;100%,100%,(Y22*100%)/J22)))</f>
        <v>0</v>
      </c>
      <c r="AB22" s="17" t="b">
        <f>IF(AA22="","",IF(W22&gt;O22,IF(AA22&lt;100%,"INCUMPLIDA",IF(AA22=100%,"TERMINADA EXTEMPORÁNEA"))))</f>
        <v>0</v>
      </c>
      <c r="AC22" s="17" t="str">
        <f>IF(AA22="","",IF(W22&lt;O22,IF(AA22=0%,"SIN INICIAR",IF(AA22&lt;100%,"EN PROCESO",IF(AA22=100%,"TERMINADA")))))</f>
        <v>SIN INICIAR</v>
      </c>
      <c r="AD22" s="16" t="str">
        <f>IF(AA22="","",IF(W22&gt;O22,AB22,IF(W22&lt;O22,AC22)))</f>
        <v>SIN INICIAR</v>
      </c>
      <c r="AE22" s="15" t="s">
        <v>0</v>
      </c>
      <c r="AF22" s="15"/>
      <c r="AG22" s="14" t="str">
        <f>IF(AA22="","",IF(AA22=100%,"CUMPLIDA","PENDIENTE"))</f>
        <v>PENDIENTE</v>
      </c>
      <c r="AH22" s="13"/>
      <c r="AI22" s="13"/>
      <c r="AJ22" s="13"/>
    </row>
    <row r="23" spans="1:36" s="12" customFormat="1" ht="61.2" x14ac:dyDescent="0.2">
      <c r="A23" s="36">
        <v>256</v>
      </c>
      <c r="B23" s="30" t="s">
        <v>12</v>
      </c>
      <c r="C23" s="30" t="s">
        <v>11</v>
      </c>
      <c r="D23" s="35">
        <v>45649</v>
      </c>
      <c r="E23" s="34" t="s">
        <v>10</v>
      </c>
      <c r="F23" s="33" t="s">
        <v>9</v>
      </c>
      <c r="G23" s="27" t="s">
        <v>20</v>
      </c>
      <c r="H23" s="32" t="s">
        <v>19</v>
      </c>
      <c r="I23" s="31" t="s">
        <v>27</v>
      </c>
      <c r="J23" s="15">
        <v>1</v>
      </c>
      <c r="K23" s="30" t="s">
        <v>6</v>
      </c>
      <c r="L23" s="27" t="s">
        <v>26</v>
      </c>
      <c r="M23" s="29">
        <v>1</v>
      </c>
      <c r="N23" s="28">
        <v>45643</v>
      </c>
      <c r="O23" s="28">
        <v>46007</v>
      </c>
      <c r="P23" s="27" t="s">
        <v>16</v>
      </c>
      <c r="Q23" s="26" t="s">
        <v>15</v>
      </c>
      <c r="R23" s="22">
        <v>45657</v>
      </c>
      <c r="S23" s="25"/>
      <c r="T23" s="24"/>
      <c r="U23" s="23"/>
      <c r="V23" s="23"/>
      <c r="W23" s="22">
        <v>45777</v>
      </c>
      <c r="X23" s="21" t="s">
        <v>2</v>
      </c>
      <c r="Y23" s="15">
        <v>0</v>
      </c>
      <c r="Z23" s="19" t="s">
        <v>28</v>
      </c>
      <c r="AA23" s="18">
        <f>IF(OR(Y23="",J23=""),"",IF(OR(Y23=0,J23=0),0,IF((Y23*100%)/J23&gt;100%,100%,(Y23*100%)/J23)))</f>
        <v>0</v>
      </c>
      <c r="AB23" s="17" t="b">
        <f>IF(AA23="","",IF(W23&gt;O23,IF(AA23&lt;100%,"INCUMPLIDA",IF(AA23=100%,"TERMINADA EXTEMPORÁNEA"))))</f>
        <v>0</v>
      </c>
      <c r="AC23" s="17" t="str">
        <f>IF(AA23="","",IF(W23&lt;O23,IF(AA23=0%,"SIN INICIAR",IF(AA23&lt;100%,"EN PROCESO",IF(AA23=100%,"TERMINADA")))))</f>
        <v>SIN INICIAR</v>
      </c>
      <c r="AD23" s="16" t="str">
        <f>IF(AA23="","",IF(W23&gt;O23,AB23,IF(W23&lt;O23,AC23)))</f>
        <v>SIN INICIAR</v>
      </c>
      <c r="AE23" s="15" t="s">
        <v>13</v>
      </c>
      <c r="AF23" s="15"/>
      <c r="AG23" s="14" t="str">
        <f>IF(AA23="","",IF(AA23=100%,"CUMPLIDA","PENDIENTE"))</f>
        <v>PENDIENTE</v>
      </c>
      <c r="AH23" s="13"/>
      <c r="AI23" s="13"/>
      <c r="AJ23" s="13"/>
    </row>
    <row r="24" spans="1:36" s="12" customFormat="1" ht="61.2" x14ac:dyDescent="0.2">
      <c r="A24" s="26">
        <v>257</v>
      </c>
      <c r="B24" s="30" t="s">
        <v>12</v>
      </c>
      <c r="C24" s="30" t="s">
        <v>11</v>
      </c>
      <c r="D24" s="35">
        <v>45649</v>
      </c>
      <c r="E24" s="34" t="s">
        <v>10</v>
      </c>
      <c r="F24" s="33" t="s">
        <v>9</v>
      </c>
      <c r="G24" s="27" t="s">
        <v>20</v>
      </c>
      <c r="H24" s="32" t="s">
        <v>19</v>
      </c>
      <c r="I24" s="31" t="s">
        <v>27</v>
      </c>
      <c r="J24" s="15">
        <v>1</v>
      </c>
      <c r="K24" s="30" t="s">
        <v>6</v>
      </c>
      <c r="L24" s="27" t="s">
        <v>26</v>
      </c>
      <c r="M24" s="29">
        <v>1</v>
      </c>
      <c r="N24" s="28">
        <v>45643</v>
      </c>
      <c r="O24" s="28">
        <v>46007</v>
      </c>
      <c r="P24" s="27" t="s">
        <v>25</v>
      </c>
      <c r="Q24" s="26" t="s">
        <v>24</v>
      </c>
      <c r="R24" s="22">
        <v>45657</v>
      </c>
      <c r="S24" s="25"/>
      <c r="T24" s="24"/>
      <c r="U24" s="23"/>
      <c r="V24" s="23"/>
      <c r="W24" s="22">
        <v>45777</v>
      </c>
      <c r="X24" s="37" t="s">
        <v>23</v>
      </c>
      <c r="Y24" s="15">
        <v>0.3</v>
      </c>
      <c r="Z24" s="33" t="s">
        <v>22</v>
      </c>
      <c r="AA24" s="18">
        <f>IF(OR(Y24="",J24=""),"",IF(OR(Y24=0,J24=0),0,IF((Y24*100%)/J24&gt;100%,100%,(Y24*100%)/J24)))</f>
        <v>0.3</v>
      </c>
      <c r="AB24" s="17" t="b">
        <f>IF(AA24="","",IF(W24&gt;O24,IF(AA24&lt;100%,"INCUMPLIDA",IF(AA24=100%,"TERMINADA EXTEMPORÁNEA"))))</f>
        <v>0</v>
      </c>
      <c r="AC24" s="17" t="str">
        <f>IF(AA24="","",IF(W24&lt;O24,IF(AA24=0%,"SIN INICIAR",IF(AA24&lt;100%,"EN PROCESO",IF(AA24=100%,"TERMINADA")))))</f>
        <v>EN PROCESO</v>
      </c>
      <c r="AD24" s="16" t="str">
        <f>IF(AA24="","",IF(W24&gt;O24,AB24,IF(W24&lt;O24,AC24)))</f>
        <v>EN PROCESO</v>
      </c>
      <c r="AE24" s="15" t="s">
        <v>21</v>
      </c>
      <c r="AF24" s="15"/>
      <c r="AG24" s="14" t="str">
        <f>IF(AA24="","",IF(AA24=100%,"CUMPLIDA","PENDIENTE"))</f>
        <v>PENDIENTE</v>
      </c>
      <c r="AH24" s="13"/>
      <c r="AI24" s="13"/>
      <c r="AJ24" s="13"/>
    </row>
    <row r="25" spans="1:36" s="12" customFormat="1" ht="61.2" x14ac:dyDescent="0.2">
      <c r="A25" s="26">
        <v>258</v>
      </c>
      <c r="B25" s="30" t="s">
        <v>12</v>
      </c>
      <c r="C25" s="30" t="s">
        <v>11</v>
      </c>
      <c r="D25" s="35">
        <v>45649</v>
      </c>
      <c r="E25" s="34" t="s">
        <v>10</v>
      </c>
      <c r="F25" s="33" t="s">
        <v>9</v>
      </c>
      <c r="G25" s="27" t="s">
        <v>20</v>
      </c>
      <c r="H25" s="32" t="s">
        <v>19</v>
      </c>
      <c r="I25" s="31" t="s">
        <v>18</v>
      </c>
      <c r="J25" s="15">
        <v>1</v>
      </c>
      <c r="K25" s="30" t="s">
        <v>6</v>
      </c>
      <c r="L25" s="27" t="s">
        <v>17</v>
      </c>
      <c r="M25" s="29">
        <v>1</v>
      </c>
      <c r="N25" s="28">
        <v>45643</v>
      </c>
      <c r="O25" s="28">
        <v>46007</v>
      </c>
      <c r="P25" s="27" t="s">
        <v>16</v>
      </c>
      <c r="Q25" s="26" t="s">
        <v>15</v>
      </c>
      <c r="R25" s="22">
        <v>45657</v>
      </c>
      <c r="S25" s="25"/>
      <c r="T25" s="24"/>
      <c r="U25" s="23"/>
      <c r="V25" s="23"/>
      <c r="W25" s="22">
        <v>45777</v>
      </c>
      <c r="X25" s="21" t="s">
        <v>2</v>
      </c>
      <c r="Y25" s="15">
        <v>0</v>
      </c>
      <c r="Z25" s="19" t="s">
        <v>14</v>
      </c>
      <c r="AA25" s="18">
        <f>IF(OR(Y25="",J25=""),"",IF(OR(Y25=0,J25=0),0,IF((Y25*100%)/J25&gt;100%,100%,(Y25*100%)/J25)))</f>
        <v>0</v>
      </c>
      <c r="AB25" s="17" t="b">
        <f>IF(AA25="","",IF(W25&gt;O25,IF(AA25&lt;100%,"INCUMPLIDA",IF(AA25=100%,"TERMINADA EXTEMPORÁNEA"))))</f>
        <v>0</v>
      </c>
      <c r="AC25" s="17" t="str">
        <f>IF(AA25="","",IF(W25&lt;O25,IF(AA25=0%,"SIN INICIAR",IF(AA25&lt;100%,"EN PROCESO",IF(AA25=100%,"TERMINADA")))))</f>
        <v>SIN INICIAR</v>
      </c>
      <c r="AD25" s="16" t="str">
        <f>IF(AA25="","",IF(W25&gt;O25,AB25,IF(W25&lt;O25,AC25)))</f>
        <v>SIN INICIAR</v>
      </c>
      <c r="AE25" s="15" t="s">
        <v>13</v>
      </c>
      <c r="AF25" s="15"/>
      <c r="AG25" s="14" t="str">
        <f>IF(AA25="","",IF(AA25=100%,"CUMPLIDA","PENDIENTE"))</f>
        <v>PENDIENTE</v>
      </c>
      <c r="AH25" s="13"/>
      <c r="AI25" s="13"/>
      <c r="AJ25" s="13"/>
    </row>
    <row r="26" spans="1:36" s="12" customFormat="1" ht="102" x14ac:dyDescent="0.2">
      <c r="A26" s="36">
        <v>259</v>
      </c>
      <c r="B26" s="30" t="s">
        <v>12</v>
      </c>
      <c r="C26" s="30" t="s">
        <v>11</v>
      </c>
      <c r="D26" s="35">
        <v>45649</v>
      </c>
      <c r="E26" s="34" t="s">
        <v>10</v>
      </c>
      <c r="F26" s="33" t="s">
        <v>9</v>
      </c>
      <c r="G26" s="27" t="s">
        <v>4</v>
      </c>
      <c r="H26" s="32" t="s">
        <v>8</v>
      </c>
      <c r="I26" s="31" t="s">
        <v>7</v>
      </c>
      <c r="J26" s="15">
        <v>1</v>
      </c>
      <c r="K26" s="30" t="s">
        <v>6</v>
      </c>
      <c r="L26" s="27" t="s">
        <v>5</v>
      </c>
      <c r="M26" s="29">
        <v>1</v>
      </c>
      <c r="N26" s="28">
        <v>45643</v>
      </c>
      <c r="O26" s="28">
        <v>46007</v>
      </c>
      <c r="P26" s="27" t="s">
        <v>4</v>
      </c>
      <c r="Q26" s="26" t="s">
        <v>3</v>
      </c>
      <c r="R26" s="22">
        <v>45657</v>
      </c>
      <c r="S26" s="25"/>
      <c r="T26" s="24"/>
      <c r="U26" s="23"/>
      <c r="V26" s="23"/>
      <c r="W26" s="22">
        <v>45777</v>
      </c>
      <c r="X26" s="21" t="s">
        <v>2</v>
      </c>
      <c r="Y26" s="20">
        <v>0</v>
      </c>
      <c r="Z26" s="19" t="s">
        <v>1</v>
      </c>
      <c r="AA26" s="18">
        <f>IF(OR(Y26="",J26=""),"",IF(OR(Y26=0,J26=0),0,IF((Y26*100%)/J26&gt;100%,100%,(Y26*100%)/J26)))</f>
        <v>0</v>
      </c>
      <c r="AB26" s="17" t="b">
        <f>IF(AA26="","",IF(W26&gt;O26,IF(AA26&lt;100%,"INCUMPLIDA",IF(AA26=100%,"TERMINADA EXTEMPORÁNEA"))))</f>
        <v>0</v>
      </c>
      <c r="AC26" s="17" t="str">
        <f>IF(AA26="","",IF(W26&lt;O26,IF(AA26=0%,"SIN INICIAR",IF(AA26&lt;100%,"EN PROCESO",IF(AA26=100%,"TERMINADA")))))</f>
        <v>SIN INICIAR</v>
      </c>
      <c r="AD26" s="16" t="str">
        <f>IF(AA26="","",IF(W26&gt;O26,AB26,IF(W26&lt;O26,AC26)))</f>
        <v>SIN INICIAR</v>
      </c>
      <c r="AE26" s="15" t="s">
        <v>0</v>
      </c>
      <c r="AF26" s="15"/>
      <c r="AG26" s="14" t="str">
        <f>IF(AA26="","",IF(AA26=100%,"CUMPLIDA","PENDIENTE"))</f>
        <v>PENDIENTE</v>
      </c>
      <c r="AH26" s="13"/>
      <c r="AI26" s="13"/>
      <c r="AJ26" s="13"/>
    </row>
  </sheetData>
  <sheetProtection formatCells="0"/>
  <autoFilter ref="A9:AF26" xr:uid="{00000000-0009-0000-0000-000000000000}"/>
  <mergeCells count="47">
    <mergeCell ref="A1:B4"/>
    <mergeCell ref="C1:U4"/>
    <mergeCell ref="V1:V4"/>
    <mergeCell ref="W1:W4"/>
    <mergeCell ref="X1:AI4"/>
    <mergeCell ref="AJ1:AJ4"/>
    <mergeCell ref="A6:G6"/>
    <mergeCell ref="H6:Q6"/>
    <mergeCell ref="R6:V6"/>
    <mergeCell ref="W6:AF6"/>
    <mergeCell ref="AG6:AJ6"/>
    <mergeCell ref="A7:A8"/>
    <mergeCell ref="B7:B8"/>
    <mergeCell ref="C7:C8"/>
    <mergeCell ref="D7:D8"/>
    <mergeCell ref="E7:E8"/>
    <mergeCell ref="F7:F8"/>
    <mergeCell ref="G7:G8"/>
    <mergeCell ref="H7:H8"/>
    <mergeCell ref="I7:J7"/>
    <mergeCell ref="K7:K8"/>
    <mergeCell ref="L7:L8"/>
    <mergeCell ref="M7:M8"/>
    <mergeCell ref="N7:N8"/>
    <mergeCell ref="O7:O8"/>
    <mergeCell ref="P7:P8"/>
    <mergeCell ref="Q7:Q8"/>
    <mergeCell ref="R7:R8"/>
    <mergeCell ref="S7:S8"/>
    <mergeCell ref="T7:T8"/>
    <mergeCell ref="U7:U8"/>
    <mergeCell ref="V7:V8"/>
    <mergeCell ref="W7:W8"/>
    <mergeCell ref="X7:X8"/>
    <mergeCell ref="AJ7:AJ8"/>
    <mergeCell ref="Y7:Y8"/>
    <mergeCell ref="Z7:Z8"/>
    <mergeCell ref="AA7:AA8"/>
    <mergeCell ref="AB7:AB9"/>
    <mergeCell ref="AC7:AC9"/>
    <mergeCell ref="AD7:AD8"/>
    <mergeCell ref="V10:V19"/>
    <mergeCell ref="AE7:AE8"/>
    <mergeCell ref="AF7:AF8"/>
    <mergeCell ref="AG7:AG8"/>
    <mergeCell ref="AH7:AH8"/>
    <mergeCell ref="AI7:AI8"/>
  </mergeCells>
  <conditionalFormatting sqref="AD10:AD26">
    <cfRule type="containsText" dxfId="15" priority="1" operator="containsText" text="INCUMPLIDA">
      <formula>NOT(ISERROR(SEARCH("INCUMPLIDA",AD10)))</formula>
    </cfRule>
    <cfRule type="containsText" dxfId="14" priority="2" operator="containsText" text="TERMINADA EXTEMPORÁNEA">
      <formula>NOT(ISERROR(SEARCH("TERMINADA EXTEMPORÁNEA",AD10)))</formula>
    </cfRule>
    <cfRule type="containsText" dxfId="13" priority="3" operator="containsText" text="TERMINADA">
      <formula>NOT(ISERROR(SEARCH("TERMINADA",AD10)))</formula>
    </cfRule>
    <cfRule type="containsText" dxfId="12" priority="4" operator="containsText" text="EN PROCESO">
      <formula>NOT(ISERROR(SEARCH("EN PROCESO",AD10)))</formula>
    </cfRule>
    <cfRule type="containsText" dxfId="11" priority="5" operator="containsText" text="SIN INICIAR">
      <formula>NOT(ISERROR(SEARCH("SIN INICIAR",AD10)))</formula>
    </cfRule>
  </conditionalFormatting>
  <conditionalFormatting sqref="AG10:AG26">
    <cfRule type="containsText" dxfId="10" priority="8" operator="containsText" text="EN PROCESO">
      <formula>NOT(ISERROR(SEARCH("EN PROCESO",AG10)))</formula>
    </cfRule>
    <cfRule type="containsText" dxfId="9" priority="9" operator="containsText" text="CUMPLIDA">
      <formula>NOT(ISERROR(SEARCH("CUMPLIDA",AG10)))</formula>
    </cfRule>
    <cfRule type="containsText" dxfId="8" priority="10" operator="containsText" text="CERRADA">
      <formula>NOT(ISERROR(SEARCH("CERRADA",AG10)))</formula>
    </cfRule>
    <cfRule type="containsText" dxfId="7" priority="11" operator="containsText" text="TERMINADA EXTEMPORÁNEA">
      <formula>NOT(ISERROR(SEARCH("TERMINADA EXTEMPORÁNEA",AG10)))</formula>
    </cfRule>
    <cfRule type="containsText" dxfId="6" priority="12" operator="containsText" text="TERMINADA">
      <formula>NOT(ISERROR(SEARCH("TERMINADA",AG10)))</formula>
    </cfRule>
    <cfRule type="containsText" dxfId="5" priority="13" operator="containsText" text="PENDIENTE">
      <formula>NOT(ISERROR(SEARCH("PENDIENTE",AG10)))</formula>
    </cfRule>
    <cfRule type="containsText" dxfId="4" priority="14" operator="containsText" text="ABIERTA">
      <formula>NOT(ISERROR(SEARCH("ABIERTA",AG10)))</formula>
    </cfRule>
    <cfRule type="containsText" dxfId="3" priority="15" operator="containsText" text="INCUMPLIDA">
      <formula>NOT(ISERROR(SEARCH("INCUMPLIDA",AG10)))</formula>
    </cfRule>
    <cfRule type="containsText" dxfId="2" priority="16" operator="containsText" text="SIN INICIAR">
      <formula>NOT(ISERROR(SEARCH("SIN INICIAR",AG10)))</formula>
    </cfRule>
  </conditionalFormatting>
  <conditionalFormatting sqref="AI10:AI26">
    <cfRule type="containsText" dxfId="1" priority="6" operator="containsText" text="CERRADA">
      <formula>NOT(ISERROR(SEARCH("CERRADA",AI10)))</formula>
    </cfRule>
    <cfRule type="containsText" dxfId="0" priority="7" operator="containsText" text="ABIERTA">
      <formula>NOT(ISERROR(SEARCH("ABIERTA",AI10)))</formula>
    </cfRule>
  </conditionalFormatting>
  <dataValidations count="6">
    <dataValidation type="textLength" allowBlank="1" showInputMessage="1" showErrorMessage="1" errorTitle="Entrada no válida" error="Escriba un texto  Maximo 100 Caracteres" promptTitle="Cualquier contenido Maximo 100 Caracteres" sqref="P10:P26 G10:G26" xr:uid="{2825D301-5FE0-4DD8-8546-684EB6A691C2}">
      <formula1>0</formula1>
      <formula2>100</formula2>
    </dataValidation>
    <dataValidation type="textLength" allowBlank="1" showInputMessage="1" showErrorMessage="1" errorTitle="Entrada no válida" error="Escriba un texto  Maximo 500 Caracteres" promptTitle="Cualquier contenido Maximo 500 Caracteres" sqref="H10:I19" xr:uid="{5AE373E0-FD8C-4DC1-B963-F13F0FBF051B}">
      <formula1>0</formula1>
      <formula2>500</formula2>
    </dataValidation>
    <dataValidation type="textLength" allowBlank="1" showInputMessage="1" showErrorMessage="1" errorTitle="Entrada no válida" error="Escriba un texto  Maximo 20 Caracteres" promptTitle="Cualquier contenido Maximo 20 Caracteres" sqref="E10:E19" xr:uid="{D3253DBD-539F-43CF-8EA3-D22C3266EDC9}">
      <formula1>0</formula1>
      <formula2>20</formula2>
    </dataValidation>
    <dataValidation type="textLength" allowBlank="1" showInputMessage="1" showErrorMessage="1" errorTitle="Entrada no válida" error="Escriba un texto  Maximo 200 Caracteres" promptTitle="Cualquier contenido Maximo 200 Caracteres" sqref="L10:L19" xr:uid="{761D3702-39D5-447D-BF3E-EB08C26F9CDD}">
      <formula1>0</formula1>
      <formula2>200</formula2>
    </dataValidation>
    <dataValidation type="date" allowBlank="1" showInputMessage="1" errorTitle="Entrada no válida" error="Por favor escriba una fecha válida (AAAA/MM/DD)" promptTitle="Ingrese una fecha (AAAA/MM/DD)" sqref="N10:O19" xr:uid="{59E73E59-F15E-4CFC-ACA3-0F8AB22A2ECB}">
      <formula1>1900/1/1</formula1>
      <formula2>3000/1/1</formula2>
    </dataValidation>
    <dataValidation type="textLength" operator="lessThanOrEqual" allowBlank="1" showInputMessage="1" showErrorMessage="1" sqref="S20:S26 R10:R26" xr:uid="{B46A501B-0197-44A5-B9B6-91F36A889688}">
      <formula1>300</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PMI_2025</vt:lpstr>
      <vt:lpstr>PMI_2025!Títulos_a_imprimir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HAEL GONZALEZ RAMIREZ</cp:lastModifiedBy>
  <dcterms:created xsi:type="dcterms:W3CDTF">2025-06-19T15:13:06Z</dcterms:created>
  <dcterms:modified xsi:type="dcterms:W3CDTF">2025-06-19T15:15:12Z</dcterms:modified>
</cp:coreProperties>
</file>