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Users\Jizeth\Documents\JIZETH\1. CANAL CAPITAL\CANAL CAPITAL_2024\20241218_PMI_3CUAT\"/>
    </mc:Choice>
  </mc:AlternateContent>
  <xr:revisionPtr revIDLastSave="0" documentId="8_{C5A264E1-7DDC-4F85-B725-D0BB3E57B7C0}" xr6:coauthVersionLast="47" xr6:coauthVersionMax="47" xr10:uidLastSave="{00000000-0000-0000-0000-000000000000}"/>
  <bookViews>
    <workbookView xWindow="-108" yWindow="-108" windowWidth="23256" windowHeight="12456" tabRatio="860" xr2:uid="{00000000-000D-0000-FFFF-FFFF00000000}"/>
  </bookViews>
  <sheets>
    <sheet name="CCSE-FT-019_PM" sheetId="4" r:id="rId1"/>
    <sheet name="Datos" sheetId="3" state="hidden" r:id="rId2"/>
  </sheets>
  <externalReferences>
    <externalReference r:id="rId3"/>
  </externalReferences>
  <definedNames>
    <definedName name="_xlnm._FilterDatabase" localSheetId="0" hidden="1">'CCSE-FT-019_PM'!$A$9:$AS$39</definedName>
    <definedName name="origen">[1]Datos!$B$3:$B$19</definedName>
    <definedName name="_xlnm.Print_Titles" localSheetId="0">'CCSE-FT-019_PM'!$1:$9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1" i="4" l="1"/>
  <c r="AG39" i="4" l="1"/>
  <c r="AG38" i="4"/>
  <c r="AG37" i="4"/>
  <c r="AG36" i="4"/>
  <c r="AG35" i="4"/>
  <c r="AH35" i="4" s="1"/>
  <c r="AG34" i="4"/>
  <c r="AI34" i="4" s="1"/>
  <c r="AG33" i="4"/>
  <c r="AG32" i="4"/>
  <c r="AG31" i="4"/>
  <c r="AG30" i="4"/>
  <c r="AG29" i="4"/>
  <c r="AG28" i="4"/>
  <c r="AG27" i="4"/>
  <c r="AG26" i="4"/>
  <c r="AG25" i="4"/>
  <c r="AG24" i="4"/>
  <c r="AG23" i="4"/>
  <c r="AG22" i="4"/>
  <c r="AG21" i="4"/>
  <c r="AG20" i="4"/>
  <c r="AG19" i="4"/>
  <c r="AG18" i="4"/>
  <c r="AG17" i="4"/>
  <c r="AG16" i="4"/>
  <c r="AH16" i="4" s="1"/>
  <c r="AJ16" i="4" s="1"/>
  <c r="AG15" i="4"/>
  <c r="AG14" i="4"/>
  <c r="AG13" i="4"/>
  <c r="AG12" i="4"/>
  <c r="AG11" i="4"/>
  <c r="AG10" i="4"/>
  <c r="AI35" i="4" l="1"/>
  <c r="AJ35" i="4" s="1"/>
  <c r="AI16" i="4"/>
  <c r="AH34" i="4"/>
  <c r="AJ34" i="4" s="1"/>
  <c r="AH26" i="4"/>
  <c r="AI32" i="4"/>
  <c r="AJ32" i="4" s="1"/>
  <c r="AH32" i="4"/>
  <c r="AH17" i="4"/>
  <c r="AI17" i="4"/>
  <c r="AJ17" i="4" s="1"/>
  <c r="AI25" i="4"/>
  <c r="AH25" i="4"/>
  <c r="AJ25" i="4" s="1"/>
  <c r="AI33" i="4"/>
  <c r="AJ33" i="4" s="1"/>
  <c r="AH33" i="4"/>
  <c r="AH18" i="4"/>
  <c r="AI18" i="4"/>
  <c r="AJ18" i="4" s="1"/>
  <c r="AI26" i="4"/>
  <c r="AJ26" i="4" s="1"/>
  <c r="AI11" i="4"/>
  <c r="AH11" i="4"/>
  <c r="AJ11" i="4" s="1"/>
  <c r="AH19" i="4"/>
  <c r="AJ19" i="4" s="1"/>
  <c r="AI19" i="4"/>
  <c r="AI27" i="4"/>
  <c r="AH27" i="4"/>
  <c r="AJ27" i="4" s="1"/>
  <c r="AI12" i="4"/>
  <c r="AH12" i="4"/>
  <c r="AJ12" i="4" s="1"/>
  <c r="AH20" i="4"/>
  <c r="AI20" i="4"/>
  <c r="AJ20" i="4" s="1"/>
  <c r="AH28" i="4"/>
  <c r="AI28" i="4"/>
  <c r="AJ28" i="4" s="1"/>
  <c r="AI36" i="4"/>
  <c r="AJ36" i="4" s="1"/>
  <c r="AH36" i="4"/>
  <c r="AH13" i="4"/>
  <c r="AI13" i="4"/>
  <c r="AJ13" i="4" s="1"/>
  <c r="AI29" i="4"/>
  <c r="AH29" i="4"/>
  <c r="AJ29" i="4" s="1"/>
  <c r="AI37" i="4"/>
  <c r="AH37" i="4"/>
  <c r="AJ37" i="4" s="1"/>
  <c r="AI14" i="4"/>
  <c r="AH14" i="4"/>
  <c r="AJ14" i="4" s="1"/>
  <c r="AI22" i="4"/>
  <c r="AH22" i="4"/>
  <c r="AJ22" i="4" s="1"/>
  <c r="AI30" i="4"/>
  <c r="AJ30" i="4" s="1"/>
  <c r="AH30" i="4"/>
  <c r="AI38" i="4"/>
  <c r="AJ38" i="4" s="1"/>
  <c r="AH38" i="4"/>
  <c r="AH24" i="4"/>
  <c r="AJ24" i="4" s="1"/>
  <c r="AI24" i="4"/>
  <c r="AI15" i="4"/>
  <c r="AJ15" i="4" s="1"/>
  <c r="AH15" i="4"/>
  <c r="AI23" i="4"/>
  <c r="AJ23" i="4" s="1"/>
  <c r="AH23" i="4"/>
  <c r="AH31" i="4"/>
  <c r="AI31" i="4"/>
  <c r="AJ31" i="4" s="1"/>
  <c r="AI39" i="4"/>
  <c r="AJ39" i="4" s="1"/>
  <c r="AH39" i="4"/>
  <c r="AI21" i="4"/>
  <c r="AH21" i="4"/>
  <c r="AM38" i="4"/>
  <c r="AM36" i="4"/>
  <c r="AM15" i="4"/>
  <c r="AM39" i="4" l="1"/>
  <c r="AM35" i="4"/>
  <c r="AM34" i="4"/>
  <c r="AM32" i="4"/>
  <c r="AM31" i="4"/>
  <c r="AM28" i="4"/>
  <c r="AM25" i="4"/>
  <c r="AM22" i="4"/>
  <c r="AM19" i="4"/>
  <c r="AM18" i="4"/>
  <c r="AM14" i="4"/>
  <c r="AM12" i="4"/>
  <c r="AL10" i="4" l="1"/>
  <c r="AM21" i="4"/>
  <c r="AI10" i="4"/>
  <c r="AJ10" i="4" s="1"/>
  <c r="AM17" i="4"/>
  <c r="AM16" i="4"/>
  <c r="AM20" i="4"/>
  <c r="AM37" i="4"/>
  <c r="AM10" i="4"/>
  <c r="AM33" i="4"/>
  <c r="AM11" i="4"/>
  <c r="AM13" i="4"/>
  <c r="AM27" i="4"/>
  <c r="AM24" i="4"/>
  <c r="AM30" i="4"/>
  <c r="AM23" i="4"/>
  <c r="AM26" i="4"/>
  <c r="AM29" i="4"/>
  <c r="AH1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<sst xmlns="http://schemas.openxmlformats.org/spreadsheetml/2006/main" count="930" uniqueCount="398">
  <si>
    <t>CÓDIGO: CCSE-FT-019</t>
  </si>
  <si>
    <t>IDENTIFICACIÓN DE LA OBSERVACIÓN Y/O HALLAZGO</t>
  </si>
  <si>
    <t>ESTABLECIMIENTO ACCIONES DE MEJORA</t>
  </si>
  <si>
    <t>No. solicitud</t>
  </si>
  <si>
    <t>Fuente de  la observación y/o hallazgo</t>
  </si>
  <si>
    <t>Detalle de la fuente</t>
  </si>
  <si>
    <t>Fecha de  la observación y/o hallazgo</t>
  </si>
  <si>
    <t>Código o capítulo</t>
  </si>
  <si>
    <t>Observación y/o hallazgo detectado</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</si>
  <si>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</si>
  <si>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</si>
  <si>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</si>
  <si>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</si>
  <si>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</si>
  <si>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</si>
  <si>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</si>
  <si>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</si>
  <si>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</si>
  <si>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Fecha seguimiento</t>
  </si>
  <si>
    <t>Análisis del seguimiento</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</si>
  <si>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</si>
  <si>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</si>
  <si>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</si>
  <si>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</si>
  <si>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</si>
  <si>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</si>
  <si>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</si>
  <si>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</si>
  <si>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Estado de la acción</t>
  </si>
  <si>
    <t>Observaciones</t>
  </si>
  <si>
    <t>Cierre de la observación y/o hallazgo</t>
  </si>
  <si>
    <t>Auditor que cierra la observación y/o hallazgo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</si>
  <si>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</si>
  <si>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</si>
  <si>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</si>
  <si>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</si>
  <si>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</si>
  <si>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</si>
  <si>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</si>
  <si>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</si>
  <si>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</si>
  <si>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</si>
  <si>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</si>
  <si>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</si>
  <si>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(Información del análisis adelantado por el auditor que realizó el seguimiento - OCI)</t>
  </si>
  <si>
    <t>(Cálculo automático)</t>
  </si>
  <si>
    <t>(Información automática)</t>
  </si>
  <si>
    <t>(Abierta / Cerrada)</t>
  </si>
  <si>
    <t>(Nombre)</t>
  </si>
  <si>
    <t>(Relacione los documentos  que soportan y evidencian avances de ejecución)</t>
  </si>
  <si>
    <t>(No. actividades realizadas de las indicadas en la columna K).</t>
  </si>
  <si>
    <t>(Resultado automático)</t>
  </si>
  <si>
    <t>(Información del análisis del estado de la acción)</t>
  </si>
  <si>
    <t>(Nombre Jefe Oficina de Control Interno)</t>
  </si>
  <si>
    <t>Origen Externo</t>
  </si>
  <si>
    <t>Subdirector Administrativo</t>
  </si>
  <si>
    <t>No</t>
  </si>
  <si>
    <t>ABIERTA</t>
  </si>
  <si>
    <t>CERRADA</t>
  </si>
  <si>
    <t xml:space="preserve">Origen Interno </t>
  </si>
  <si>
    <t>Gestión de Recursos y Administración de la Información</t>
  </si>
  <si>
    <t>De mejora</t>
  </si>
  <si>
    <t>Gestión Documental</t>
  </si>
  <si>
    <t xml:space="preserve">Líder de Gestión Documental </t>
  </si>
  <si>
    <t>Gestión Financiera y Facturación</t>
  </si>
  <si>
    <t>Subdirección Financiera</t>
  </si>
  <si>
    <t>Correctiva</t>
  </si>
  <si>
    <t>Servicios Administrativos</t>
  </si>
  <si>
    <t>Técnico de Servicios Administrativos</t>
  </si>
  <si>
    <t>Subdirector Financiero</t>
  </si>
  <si>
    <t>Contabilidad</t>
  </si>
  <si>
    <t>Recursos Humanos</t>
  </si>
  <si>
    <t>Preventiva</t>
  </si>
  <si>
    <t>Secretario General</t>
  </si>
  <si>
    <t xml:space="preserve">Oficina de Control Interno </t>
  </si>
  <si>
    <t xml:space="preserve">Jefe Oficina de Control Interno </t>
  </si>
  <si>
    <t>Jefe Oficina de Control Interno</t>
  </si>
  <si>
    <t>Atención al Ciudadano</t>
  </si>
  <si>
    <t>Facturación y Cartera</t>
  </si>
  <si>
    <t>Gerente General</t>
  </si>
  <si>
    <t>Ventas y Mercadeo</t>
  </si>
  <si>
    <t>Sistemas</t>
  </si>
  <si>
    <t xml:space="preserve">Planeación </t>
  </si>
  <si>
    <t>Gerencia General</t>
  </si>
  <si>
    <t>Planeación</t>
  </si>
  <si>
    <t xml:space="preserve">Subdirector Administrativo </t>
  </si>
  <si>
    <t>Secretaría General</t>
  </si>
  <si>
    <t>Procedimiento actualizado / 1</t>
  </si>
  <si>
    <t>Líder de Gestión Documental</t>
  </si>
  <si>
    <t>Subdirección Administrativa</t>
  </si>
  <si>
    <t>Director Operativo</t>
  </si>
  <si>
    <t>Oficina de Control Interno</t>
  </si>
  <si>
    <t>Planeación Estratégica</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</si>
  <si>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</si>
  <si>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</si>
  <si>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</si>
  <si>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</si>
  <si>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</si>
  <si>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</si>
  <si>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</si>
  <si>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</si>
  <si>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</si>
  <si>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</si>
  <si>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</si>
  <si>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</si>
  <si>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Profesional Universitario de Planeación </t>
  </si>
  <si>
    <t>Si</t>
  </si>
  <si>
    <t>Ente externo</t>
  </si>
  <si>
    <t>Gestión de las Comunicaciones</t>
  </si>
  <si>
    <t xml:space="preserve">Coordinación de Prensa y Comunicaciones </t>
  </si>
  <si>
    <t>Coordinadora de Prensa y Comunicaciones</t>
  </si>
  <si>
    <t>Néstor Fernando Avella Avella</t>
  </si>
  <si>
    <t>Diseño y Creación de Contenidos</t>
  </si>
  <si>
    <t>Coordinación Técnica</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</si>
  <si>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</si>
  <si>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</si>
  <si>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</si>
  <si>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</si>
  <si>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</si>
  <si>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</si>
  <si>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Coordinador de Prensa y Comunicaciones</t>
  </si>
  <si>
    <t>Gloria Marcela Morales Páez</t>
  </si>
  <si>
    <t>Producción de Televisión</t>
  </si>
  <si>
    <t>Coordinación de Producción</t>
  </si>
  <si>
    <t xml:space="preserve">Coordinadora de Producción </t>
  </si>
  <si>
    <t xml:space="preserve">Jizeth Hael González Ramírez </t>
  </si>
  <si>
    <t>Emisión de Contenidos</t>
  </si>
  <si>
    <t>Coordinación de Programación</t>
  </si>
  <si>
    <t xml:space="preserve">Coordinadora de Programación </t>
  </si>
  <si>
    <t>Nelson Jairo Rincón Martínez</t>
  </si>
  <si>
    <t>Subdirectora Financiera</t>
  </si>
  <si>
    <t>Coordinador de Producción</t>
  </si>
  <si>
    <t>Gestión Jurídica y Contractual</t>
  </si>
  <si>
    <t xml:space="preserve">Coordinación Jurídica </t>
  </si>
  <si>
    <t xml:space="preserve">Profesional Universitario de Contabilidad </t>
  </si>
  <si>
    <t>Coordinador de Programación</t>
  </si>
  <si>
    <t>Servicios administrativos</t>
  </si>
  <si>
    <t>Coordinadora Jurídica</t>
  </si>
  <si>
    <t>Coordinador Técnico</t>
  </si>
  <si>
    <t>Gestión de Talento Humano</t>
  </si>
  <si>
    <t>Técnico Servicios Administrativos</t>
  </si>
  <si>
    <t>Profesional Universitario de Ventas y Mercadeo</t>
  </si>
  <si>
    <t>Servicio al Ciudadano y Defensor del Televidente</t>
  </si>
  <si>
    <t>Profesional Universitario de Recursos Humanos</t>
  </si>
  <si>
    <t>Coordinador Jurídico</t>
  </si>
  <si>
    <t>Control, Seguimiento y Evaluación</t>
  </si>
  <si>
    <t>Auxiliar de Atención al Ciudadano</t>
  </si>
  <si>
    <t>Profesional Universitario de Contabilidad</t>
  </si>
  <si>
    <t>Profesional Universitario de Tesorería</t>
  </si>
  <si>
    <t>Profesional Universitario de Presupuesto</t>
  </si>
  <si>
    <t>Profesional Universitario de Facturación</t>
  </si>
  <si>
    <t>Profesional Universitario de Sistemas</t>
  </si>
  <si>
    <t>Área</t>
  </si>
  <si>
    <t xml:space="preserve">Cargo responsable </t>
  </si>
  <si>
    <t>Gestión de Comunicaciones</t>
  </si>
  <si>
    <t>Coordinación de Prensa y Comunicaciones</t>
  </si>
  <si>
    <t>Dirección Operativa</t>
  </si>
  <si>
    <t>Atención al Usuario y Defensor del Televidente</t>
  </si>
  <si>
    <t>Coordinación Jurídica y Contractual</t>
  </si>
  <si>
    <t>Proceso de Participación Ciudadana y Control Social</t>
  </si>
  <si>
    <t>Prestación/Emisión Servicio de Televisión</t>
  </si>
  <si>
    <t>Profesional Universitario de Talento Humano</t>
  </si>
  <si>
    <t>Tesorería</t>
  </si>
  <si>
    <t>Presupuesto</t>
  </si>
  <si>
    <t xml:space="preserve">Profesional Universitario de Facturación </t>
  </si>
  <si>
    <t>Sistema Informativo</t>
  </si>
  <si>
    <t>Director Sistema Informativo</t>
  </si>
  <si>
    <t>CIERRE ACCIÓN / OBSERVACIÓN Y/O HALLAZGO</t>
  </si>
  <si>
    <t>Avance promedio de la Auditoría</t>
  </si>
  <si>
    <t>(Promedio de las acciones formuladas)</t>
  </si>
  <si>
    <t>VERSIÓN: 13</t>
  </si>
  <si>
    <t>FECHA DE APROBACIÓN: 30/09/2024</t>
  </si>
  <si>
    <t>RESPONSABLE: OFICINA DE CONTROL INTERNO</t>
  </si>
  <si>
    <t>Informe Final Auditoría de Regularidad PAD 2023</t>
  </si>
  <si>
    <t>3.1.3</t>
  </si>
  <si>
    <t xml:space="preserve">Hallazgo Administrativo con presunta incidencia disciplinaria por falta de adecuación de la estructura organizacional según las necesidades funcionales identificadas por Canal Capital </t>
  </si>
  <si>
    <t>Teniendo en cuenta que los recursos son limitados, la formalización del equipo de planeación no pudo ser priorizada, sin embargo teniendo en cuenta los diferentes roles y responsabilidades que existen en materia de implementación del MIPG, así como a la gestión de los proyectos de inversión y la gestión como segunda línea de defensa, se deja la necesidad de adelantar el ejercicio a partir de la vigencia 2024</t>
  </si>
  <si>
    <t>Revisar y actualizar el estudio de cargas laborales con el personal necesario para atender las funciones a cargo de planeación y articulados con  los procedimientos.</t>
  </si>
  <si>
    <t xml:space="preserve">Un (1) estudio de cargas laborales de los procesos de planeación actualizado </t>
  </si>
  <si>
    <t>Talento Humano</t>
  </si>
  <si>
    <t>de acuerdo a los lineamientos y directrices que se impartan por la Gerencia, se tramitaran los documentos requeridos para gestionar el proceso correspondiente ante el DASCD y  la Secretaria de Hacienda del Distrito para la creación de la Oficina de Planeación y demás actuaciones pertinentes.</t>
  </si>
  <si>
    <t>Documentos realizados y radicados en e DASCD</t>
  </si>
  <si>
    <t xml:space="preserve">Talento Humano / Gerencia </t>
  </si>
  <si>
    <t>Subdirector Administrativo
Gerente General</t>
  </si>
  <si>
    <t>3.1.4</t>
  </si>
  <si>
    <t xml:space="preserve">Hallazgo Administrativo por el incumplimiento a la Ley 1712 de 2014, por la no publicación de información en la página web del Canal Capital. </t>
  </si>
  <si>
    <t>La página web fue actualizada en el año 2023 lo que generó algunas fallas en la publicación de los instrumentos correspondientes.</t>
  </si>
  <si>
    <t xml:space="preserve">Actualizar la herramienta de monitoreo de publicación de información en la sede electrónica y llevar a cabo el proceso de socialización de la misma con el equipo de marca y comunicaciones.  </t>
  </si>
  <si>
    <t xml:space="preserve">Un (1) instrumento de publicación de información revisado y actualizado. </t>
  </si>
  <si>
    <t>Error en el proceso de migración de la información lo que ocasionó que algunos enlaces se rompieran. La migración se efectuó en el marco rediseño de la página web.</t>
  </si>
  <si>
    <t>Realizar una mesa de trabajo con el equipo de Planeación, Atención al ciudadano y Talento humano, para corregir los enlaces que se encuentre rotos.</t>
  </si>
  <si>
    <t>Mesas de trabajo realizadas /1</t>
  </si>
  <si>
    <t>Equipo Digital</t>
  </si>
  <si>
    <t>3.1.5</t>
  </si>
  <si>
    <t xml:space="preserve">Hallazgo Administrativo con presunta incidencia disciplinaria por la inadecuada definición de los riesgos del proceso de Gestión de Talento Humano en las matrices de gestión y anticorrupción. </t>
  </si>
  <si>
    <t xml:space="preserve">Desde la política de riesgos, se identificó que el riesgo de mayor posibilidad y más relevante para talento humano es el riesgo actualmente identificado, esto teniendo en cuenta inicialmente el nivel de probabilidad de ocurrencia del mismo, con los diferentes cambios operativos en materia de gestión del talento humano que ha presentado la entidad se hace necesario revisar y analizar el panorama de riesgos del proceso. </t>
  </si>
  <si>
    <t xml:space="preserve">Adelantar la revisión y actualización de los riesgos del proceso de gestión del talento humano teniendo en cuenta el alcance del proceso y el impacto del mismo al interior de la entidad. </t>
  </si>
  <si>
    <t xml:space="preserve">Mesas de trabajo realizadas / mesas de trabajo programadas </t>
  </si>
  <si>
    <t>3.2.1.2</t>
  </si>
  <si>
    <t xml:space="preserve">Hallazgo administrativo por saldos antiguos reflejados en la cuenta 1311 denominada CONTRIBUCIONES TASAS E INGRESOS NO TRIBUTARIOS, originados en sanciones disciplinarias a exfuncionarios.  </t>
  </si>
  <si>
    <t>Falta de actualización en la política financiera para el reconocimiento inicial y posterior de acuerdo a la naturaleza del cobro por concepto a sanciones disciplinarias a Ex Funcionarios</t>
  </si>
  <si>
    <t>Actualizar la política financiera, en el sentido de incluir el reconocimiento y medición posterior de acuerdo a la antigüedad de los derechos a favor de la entidad, derivados de sanciones disciplinarias a los Ex Funcionarios.</t>
  </si>
  <si>
    <t>Política Financiera actualizada / 1</t>
  </si>
  <si>
    <t xml:space="preserve">Presentar trimestralmente a la Subdirección Financiera un informe que evidencie el estado de los procesos administrativos de cobro coactivo, con  la finalidad de que se efectúen los registros y actualizaciones en los cobros  a que haya lugar. </t>
  </si>
  <si>
    <t>Informe / 3</t>
  </si>
  <si>
    <t xml:space="preserve">Oficina Jurídica </t>
  </si>
  <si>
    <t>3.2.1.3</t>
  </si>
  <si>
    <t xml:space="preserve">Hallazgo administrativo por falta de seguimiento en el registro de cuenta por cobrar en el código 1906-anticipos y avances entregados y su contrapartida otros ingresos, por $10.000.000, premio por ocupar el segundo lugar como mejor noticiero regional en los premios India Catalina 2019, reflejado en reporte de cartera a 31/12/2022, así como por inconsistencias en el documento CÓDIGO: AGFF-FA-FT-002-FORMATO CONCILIACIÓN SALDOS CONTABILIDAD VS CARTERA, el cual no refleja la realidad de la cartera del grupo 13. </t>
  </si>
  <si>
    <t>Falta de actualización en la política financiera para el reconocimiento de cuentas por cobrar disciplinarias a Ex Funcionarios</t>
  </si>
  <si>
    <t>3.2.1.4</t>
  </si>
  <si>
    <t xml:space="preserve">Hallazgo administrativo por no reconocimiento de la depreciación del inmueble casa Quinta Camacho, propiedad del Canal Capital, con efectos en la cuenta 1685-depreciación acumulada edificios y 32-Patrimonio.  </t>
  </si>
  <si>
    <t xml:space="preserve">Falta de actualización en la política financiera para el reconocimiento y depreciación de los Bienes de Interés Cultural y de Conservación Arquitectónica que posee la entidad </t>
  </si>
  <si>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</si>
  <si>
    <t>3.2.1.5</t>
  </si>
  <si>
    <t xml:space="preserve">Hallazgo administrativo con presunta incidencia disciplinaria y fiscal, por falta de la gestión oportuna para la recuperación de la pérdida o hurto de elementos, en cuantía de $9.061.418. </t>
  </si>
  <si>
    <t>Falta de gestión por parte de las áreas competentes en suministrar la información necesaria para adelantar los procesos de reposición de bienes</t>
  </si>
  <si>
    <t>Actualizar el procedimiento AGRI-SA-PD-007 REPOSICION DE BIENES  con el fin de incluir tiempos de reporte por parte de las áreas responsables al área de Servicios Administrativos</t>
  </si>
  <si>
    <t>Realizar una capacitación sobre el procedimiento REPOSICIÓN DE BIENES a funcionarios y contratistas de la entidad en aras de reforzar sus conocimientos e informar los cambios realizados.</t>
  </si>
  <si>
    <t>Capacitación realizada / Capacitación programada</t>
  </si>
  <si>
    <t>3.2.1.6</t>
  </si>
  <si>
    <t xml:space="preserve">Hallazgo administrativo por deficiencias en el control e inconsistencias y errores en los saldos de la cuenta 1970-activos intangibles y 1975-amortización acumulada de activos intangibles, con corte al 31/12/2022. </t>
  </si>
  <si>
    <t>Falta de Parametrización en el Software SIIGO para el reconocimiento de las Licencias en el Modulo de Activos Fijos y la respectiva amortización de las mismas</t>
  </si>
  <si>
    <t xml:space="preserve">Solicitar la contratación de asesor externo referido por el proveedor SIIGO para la reparametrización del Software, de acuerdo a las necesidades que se tienen a la fecha con los diferentes procesos que realiza el sistema, de acuerdo con la existencia de disponibilidad presupuestal </t>
  </si>
  <si>
    <t>Software reparametrizado / software por reparametrizar</t>
  </si>
  <si>
    <t>3.2.1.8</t>
  </si>
  <si>
    <t>Hallazgo administrativo por inconsistencias al cierre de la vigencia 2022, asociadas a la cuenta 2436-Retención en la fuente e impuesto de timbre.</t>
  </si>
  <si>
    <t xml:space="preserve">Falta de revisión de la información numérica que se consigna en las notas a los Estados Financieros </t>
  </si>
  <si>
    <t xml:space="preserve">Actualizar el Procedimiento  AGFF-CO-PD-001 ESTADOS FINANCIEROS, incluyendo un punto de control sobre la información numérica que se va a consignar en la Notas a los Estados Financieros </t>
  </si>
  <si>
    <t>3.2.1.9</t>
  </si>
  <si>
    <t xml:space="preserve">Hallazgo administrativo, por diferencia entre el valor bruto de los ingresos de la declaración del IVA, frente al total ingresos ordinarios y extraordinarios de la declaración del ICA, del sexto bimestre de 2022. </t>
  </si>
  <si>
    <t>Falta de Conciliación de los ingresos al presentar las declaraciones Bimestrales de IVA e ICA.</t>
  </si>
  <si>
    <t>Implementar formato de conciliación de Ingresos Bimestrales entre los declarados en el formulario del IVA y el del ICA</t>
  </si>
  <si>
    <t>Formato Implementado / 1</t>
  </si>
  <si>
    <t>3.2.1.10</t>
  </si>
  <si>
    <t xml:space="preserve">Hallazgo administrativo por diferencia en el saldo de la cuenta 2701- Provisión litigios y demandas frente al reporte del Sistema de Procesos Judiciales SIPROJ a 31/12/2022. </t>
  </si>
  <si>
    <t>Falta de control y conciliación  de los saldos de SIPROJ y Contabilidad al final de la vigencia, para evitar ajustes posteriores</t>
  </si>
  <si>
    <t xml:space="preserve">Realizar de manera trimestral el cruce la información contable versus SIPROJ </t>
  </si>
  <si>
    <t>No. Conciliaciones contabilidad - SIPROJ /3</t>
  </si>
  <si>
    <t>3.2.1.11</t>
  </si>
  <si>
    <t xml:space="preserve">Hallazgo administrativo por recursos recibidos en administración originados en convenios interadministrativos ya finalizados, con saldos pendientes de legalizar a 31/12/2022. </t>
  </si>
  <si>
    <t>Falta de seguimiento en las solicitudes de legalización realizadas al finalizar cada vigencia.</t>
  </si>
  <si>
    <t>Remitir memorando a los supervisores para que alleguen las actas de liquidación o los avances de los convenios Interadministrativos, por lo menos dos veces durante cada vigencia, para los registros del caso.</t>
  </si>
  <si>
    <t>Memorandos remitidos / 2</t>
  </si>
  <si>
    <t>3.4.1.1</t>
  </si>
  <si>
    <t xml:space="preserve">Hallazgo administrativo con presunta incidencia disciplinaria, por inefectividad en la acción 1 del Plan de Mejoramiento, sobre el Hallazgo Administrativo con presunta incidencia disciplinaria 3.2.1.1.1 de la Auditoría de Regularidad Cód. 07, PAD 2021, vigencia 2020, por baja ejecución de la meta 10 del proyecto 80 e incumplimiento en la implementación del MIPG, al igual que debilidades en la ejecución y seguimiento de las metas 1 y 4 del Proyecto de Inversión 7511. </t>
  </si>
  <si>
    <t>El hallazgo se presenta debido a que la información de seguimiento y los instrumentos que facilitan esta labor son susceptibles de mejora, en aras de contar con información más precisa sobre el estado de los proyectos, las novedades que puedan surgir en los mismos y dentro del horizonte de los Planes de Desarrollo Distrital (saliente 2020-2024 y entrante 2024-2028).</t>
  </si>
  <si>
    <t xml:space="preserve">Formular el plan de fortalecimiento institucional de la vigencia contemplando dos (2) informes de conclusiones de gestión en el marco del horizonte de los Planes de Desarrollo Distrital (saliente 2020-2024 y entrante 2024-2028). </t>
  </si>
  <si>
    <t>Informes de conclusiones / 2</t>
  </si>
  <si>
    <t>Diseñar e implementar una herramienta para el seguimiento a los proyectos de inversión contemplando los resultados de ejecución física y presupuestal.</t>
  </si>
  <si>
    <t>Herramienta de seguimiento a proyectos de inversión diseñada e implementada / 1</t>
  </si>
  <si>
    <t xml:space="preserve">Formular un plan de implementación y seguimiento a la ejecución de la meta 4 del proyecto 7511 específicamente en lo relacionado con la ISO 27001. </t>
  </si>
  <si>
    <t>Plan de implementación y seguimiento ISO 27001 / 1</t>
  </si>
  <si>
    <t>3.4.2.1</t>
  </si>
  <si>
    <t>Hallazgo administrativo con presunta incidencia disciplinaria, por inefectividad en la acción 1 del Plan de Mejoramiento, sobre el Hallazgo Administrativo con presunta incidencia disciplinaria 3.2.4.1 de la Auditoría de Regularidad Cód. 07, PAD 2021, Vigencia 2020, por no publicar o publicar extemporáneamente los documentos de los contratos 798 de 2019 y 102 de 2020, al igual que el contrato 901 de 2018 en el SECOP.</t>
  </si>
  <si>
    <t>Errores en la publicación de los documentos en SECOP II</t>
  </si>
  <si>
    <t xml:space="preserve">Realizar la revisión y actualización de la circular 010, y una vez se encuentre ajustada realizar la actividades de socialización. </t>
  </si>
  <si>
    <t>Circular actualizada / 1</t>
  </si>
  <si>
    <t>3.4.2.2</t>
  </si>
  <si>
    <t xml:space="preserve">Hallazgo administrativo con presunta incidencia disciplinaria, por inefectividad en la acción 1 del Plan de Mejoramiento, sobre el Hallazgo Administrativo con presunta incidencia disciplinaria 3.2.4.2 de la Auditoría de Regularidad Cód. 07, PAD 2021, Vigencia 2020, por no publicar información del contrato 470 de 2020, al igual que los contratos 352 de 2019 y 010 de 2022 en el SECOP. </t>
  </si>
  <si>
    <t>3.4.2.3</t>
  </si>
  <si>
    <t xml:space="preserve">Hallazgo administrativo con presunta incidencia disciplinaria, por inefectividad en la acción 1 del Plan de Mejoramiento, sobre el Hallazgo Administrativo con presunta incidencia disciplinaria 4.2.1 de la Auditoría de Regularidad Cód. 07, PAD 2021, Vigencia 2020, por no publicar en término, los documentos de los contratos 0123, 0136, 0141 y 0326 de 2020 que conforman el DPC 1094 de 2020, al igual que los contratos 022, 094 y 261 de 2022 en el SECOP II </t>
  </si>
  <si>
    <t>3.4.2.4</t>
  </si>
  <si>
    <t xml:space="preserve">Hallazgo administrativo por la falta de controles al emitir el certificado de inexistencia personal de planta, empleado para justificar la necesidad de contratación en el estudio previo del contrato de 10 de 2022. </t>
  </si>
  <si>
    <t>Falta de controles al emitir el certificado de inexistencia personal de planta, empleado para justificar la necesidad de contratación en el estudio previo del contrato de 10 de 2022.</t>
  </si>
  <si>
    <t>Construcción de un formato de solicitud del certificado en el cual se incluya información más precisa y específica de la contratación a realizar.</t>
  </si>
  <si>
    <t>Un formato construido y socializado / 1</t>
  </si>
  <si>
    <t>3.4.2.5</t>
  </si>
  <si>
    <t xml:space="preserve">Hallazgo administrativo con presunta incidencia disciplinaria, por una gestión ineficiente del contrato de 400-2020. </t>
  </si>
  <si>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</si>
  <si>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t>Realizar capacitación a los supervisores de contratos del área de Ventas y Mercadeo con relación a la cobertura de Pólizas.</t>
  </si>
  <si>
    <t>Capacitación cobertura de pólizas / 1</t>
  </si>
  <si>
    <t>Cambios internos en el desarrollo del proyecto (contrato 335 de 2020)
Error humano en el control diligenciamiento del formato AGJC-CNFT-026 SOLICITUD DE MODIFICACIÓN CONTRACTUAL
Falta de capacitación de los supervisores con relación a la cobertura de las pólizas.
Falta de claridad acerca de las garantías de los contratos durante la fase de estudios previos, especialmente en lo que concierne a los plazos de las garantías</t>
  </si>
  <si>
    <t>Realizar la revisión del procedimiento de gestión de negocios y proyectos estratégicos con relación a la revisión de los documentos precontractuales</t>
  </si>
  <si>
    <t>Revisión procedimiento / 1</t>
  </si>
  <si>
    <t>3.4.2.6</t>
  </si>
  <si>
    <t>Hallazgo administrativo por no tener identificado el riesgo, cambio de sede, en la matriz de riesgos de la entidad.</t>
  </si>
  <si>
    <t>La entidad tiene diversos riesgos más allá de los definidos actualmente en la política lo que genera la necesidad de analizar y ampliar el alcance de las diferentes temáticas de gestión asociadas a los riesgos institucionales.</t>
  </si>
  <si>
    <t xml:space="preserve">Adelantar la revisión y actualización de los riesgos del proceso de gestión de recursos administrativos  teniendo en cuenta el alcance del proceso y el impacto del mismo al interior de la entidad. </t>
  </si>
  <si>
    <t>3.4.2.7</t>
  </si>
  <si>
    <t xml:space="preserve">Hallazgo administrativo por inconsistencias en el contenido de algunos documentos relacionados con la identificación de la necesidad y el objeto contractual estipulado en la minuta del contrato de prestación de servicios No. 022 de 2022.  </t>
  </si>
  <si>
    <t>Error involuntario en la verificación en la uniformidad del estudio previo, la minuta contractual y el certificado expedido por el área de Talento Humano</t>
  </si>
  <si>
    <t>Realizar jornada de sensibilización al interior del equipo de abogados del área Jurídica con relación a la importancia de realizar la verificación en la uniformidad del estudio previo, la minuta contractual y el certificado expedido por el área de Talento Humano.</t>
  </si>
  <si>
    <t>Numero de jornadas de sensibilización realizadas /2</t>
  </si>
  <si>
    <r>
      <rPr>
        <b/>
        <sz val="8"/>
        <color theme="1"/>
        <rFont val="Tahoma"/>
        <family val="2"/>
      </rPr>
      <t xml:space="preserve">Análisis OCI: </t>
    </r>
    <r>
      <rPr>
        <sz val="8"/>
        <color theme="1"/>
        <rFont val="Tahoma"/>
        <family val="2"/>
      </rPr>
      <t xml:space="preserve">No se reportó información para el primer cuatrimestre por parte de Recursos Humanos. Por lo que la acción se califica </t>
    </r>
    <r>
      <rPr>
        <b/>
        <sz val="8"/>
        <color theme="1"/>
        <rFont val="Tahoma"/>
        <family val="2"/>
      </rPr>
      <t>"Sin Iniciar"</t>
    </r>
    <r>
      <rPr>
        <sz val="8"/>
        <color theme="1"/>
        <rFont val="Tahoma"/>
        <family val="2"/>
      </rPr>
      <t>.</t>
    </r>
  </si>
  <si>
    <t>SIN INICIAR</t>
  </si>
  <si>
    <t>Diana Romero</t>
  </si>
  <si>
    <r>
      <rPr>
        <b/>
        <sz val="8"/>
        <color theme="1"/>
        <rFont val="Tahoma"/>
        <family val="2"/>
      </rPr>
      <t xml:space="preserve">Reporte planeación: </t>
    </r>
    <r>
      <rPr>
        <sz val="8"/>
        <color theme="1"/>
        <rFont val="Tahoma"/>
        <family val="2"/>
      </rPr>
      <t xml:space="preserve">Se avanzó en la actualización de los lineamientos para la publicación de información en la sede electrónica de la entidad.
</t>
    </r>
    <r>
      <rPr>
        <b/>
        <sz val="8"/>
        <color theme="1"/>
        <rFont val="Tahoma"/>
        <family val="2"/>
      </rPr>
      <t xml:space="preserve">Análisis OCI: </t>
    </r>
    <r>
      <rPr>
        <sz val="8"/>
        <color theme="1"/>
        <rFont val="Tahoma"/>
        <family val="2"/>
      </rPr>
      <t xml:space="preserve">Acción en proceso de ejecución. Se recomienda al área analizar y consultar con la Gerencia, si la socialización de esta acción si será con el área de marca y comunicaciones o tendrá algún cambio. Por lo anterior se califica </t>
    </r>
    <r>
      <rPr>
        <b/>
        <sz val="8"/>
        <color theme="1"/>
        <rFont val="Tahoma"/>
        <family val="2"/>
      </rPr>
      <t>"En Proceso"</t>
    </r>
    <r>
      <rPr>
        <sz val="8"/>
        <color theme="1"/>
        <rFont val="Tahoma"/>
        <family val="2"/>
      </rPr>
      <t>.</t>
    </r>
  </si>
  <si>
    <t>EN PROCESO</t>
  </si>
  <si>
    <t>Henry Beltrán</t>
  </si>
  <si>
    <r>
      <t xml:space="preserve">Reporte Digital: </t>
    </r>
    <r>
      <rPr>
        <sz val="8"/>
        <color theme="1"/>
        <rFont val="Tahoma"/>
        <family val="2"/>
      </rPr>
      <t>Durante el 1er cuatrimestre de 2024 se realizaron las siguientes actividades: 1. Mesa de trabajo con el equipo de Planeación, 2. Mesa de trabajo con el equipo de Atención al ciudadano. Lo anterior con el objetivo de realizar la revisión de la corrección realizada a los enlaces que se encentraban rotos o mal direccionados.</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y la actividad propuesta se evidencia que falta por realizar  la mesa de trabajo con el área de Talento Humano. Por lo anterior, se califica como </t>
    </r>
    <r>
      <rPr>
        <b/>
        <sz val="8"/>
        <color theme="1"/>
        <rFont val="Tahoma"/>
        <family val="2"/>
      </rPr>
      <t>"En proceso"</t>
    </r>
  </si>
  <si>
    <r>
      <rPr>
        <b/>
        <sz val="8"/>
        <color theme="1"/>
        <rFont val="Tahoma"/>
        <family val="2"/>
      </rPr>
      <t xml:space="preserve">reporte Planeación: </t>
    </r>
    <r>
      <rPr>
        <sz val="8"/>
        <color theme="1"/>
        <rFont val="Tahoma"/>
        <family val="2"/>
      </rPr>
      <t xml:space="preserve">Desde el proceso de talento humano se han adelantado espacios para la identificación de riesgos y la reformulación de los mismos (si es el caso) teniendo en cuenta las necesidades de identificar y documentar los cambios sensibles en el proceso en materia de riesgos.
</t>
    </r>
    <r>
      <rPr>
        <b/>
        <sz val="8"/>
        <color theme="1"/>
        <rFont val="Tahoma"/>
        <family val="2"/>
      </rPr>
      <t xml:space="preserve">Análisis OCI: </t>
    </r>
    <r>
      <rPr>
        <sz val="8"/>
        <color theme="1"/>
        <rFont val="Tahoma"/>
        <family val="2"/>
      </rPr>
      <t xml:space="preserve">De acuerdo a lo reportado por el área de planeación se empezó con la actividad propuesta. Se tiene una revisión preliminar de los riesgos asociados al proceso de talento humano. Se califica </t>
    </r>
    <r>
      <rPr>
        <b/>
        <sz val="8"/>
        <color theme="1"/>
        <rFont val="Tahoma"/>
        <family val="2"/>
      </rPr>
      <t>"En Proceso"</t>
    </r>
    <r>
      <rPr>
        <sz val="8"/>
        <color theme="1"/>
        <rFont val="Tahoma"/>
        <family val="2"/>
      </rPr>
      <t>.</t>
    </r>
  </si>
  <si>
    <r>
      <rPr>
        <b/>
        <sz val="8"/>
        <rFont val="Tahoma"/>
        <family val="2"/>
      </rPr>
      <t xml:space="preserve">Reporte Sub Financiera: </t>
    </r>
    <r>
      <rPr>
        <sz val="8"/>
        <rFont val="Tahoma"/>
        <family val="2"/>
      </rPr>
      <t xml:space="preserve">Esta en proceso de revisión de todas las áreas que conforman la Subdirección Financiera.
</t>
    </r>
    <r>
      <rPr>
        <b/>
        <sz val="8"/>
        <rFont val="Tahoma"/>
        <family val="2"/>
      </rPr>
      <t>Análisis OCI:</t>
    </r>
    <r>
      <rPr>
        <sz val="8"/>
        <rFont val="Tahoma"/>
        <family val="2"/>
      </rPr>
      <t xml:space="preserve"> Según el avance reportado y teniendo en cuenta que no se adjuntó ningún soporte, se califica la acción como </t>
    </r>
    <r>
      <rPr>
        <b/>
        <sz val="8"/>
        <rFont val="Tahoma"/>
        <family val="2"/>
      </rPr>
      <t xml:space="preserve"> "Sin iniciar"</t>
    </r>
    <r>
      <rPr>
        <sz val="8"/>
        <rFont val="Tahoma"/>
        <family val="2"/>
      </rPr>
      <t xml:space="preserve">. </t>
    </r>
  </si>
  <si>
    <t>Mónica Virgüéz</t>
  </si>
  <si>
    <r>
      <t xml:space="preserve">Reporte área: </t>
    </r>
    <r>
      <rPr>
        <sz val="8"/>
        <color theme="1"/>
        <rFont val="Tahoma"/>
        <family val="2"/>
      </rPr>
      <t xml:space="preserve">Se presentaron los informes a la Subdirección financiera sobre el estado de los proceso administrativos de cobro coactivo.
</t>
    </r>
    <r>
      <rPr>
        <b/>
        <sz val="8"/>
        <color theme="1"/>
        <rFont val="Tahoma"/>
        <family val="2"/>
      </rPr>
      <t xml:space="preserve">Análisis OCI: </t>
    </r>
    <r>
      <rPr>
        <sz val="8"/>
        <color theme="1"/>
        <rFont val="Tahoma"/>
        <family val="2"/>
      </rPr>
      <t xml:space="preserve">Se remite por parte del área los soportes de presentación del informe trimestral del proceso en estado de cobros coactivos y judiciales al área financiera durante abril de 2024, así como los comunicados de procesos terminados por prescripción de las acciones de cobro correspondientes a febrero de 2024 y diciembre de 2023. Por lo que, teniendo en cuenta lo formulado, así como la fecha de terminación se califica la acción </t>
    </r>
    <r>
      <rPr>
        <b/>
        <sz val="8"/>
        <color theme="1"/>
        <rFont val="Tahoma"/>
        <family val="2"/>
      </rPr>
      <t>"En Proceso"</t>
    </r>
    <r>
      <rPr>
        <sz val="8"/>
        <color theme="1"/>
        <rFont val="Tahoma"/>
        <family val="2"/>
      </rPr>
      <t xml:space="preserve">. </t>
    </r>
  </si>
  <si>
    <t>Jizeth González</t>
  </si>
  <si>
    <r>
      <rPr>
        <b/>
        <sz val="8"/>
        <rFont val="Tahoma"/>
        <family val="2"/>
      </rPr>
      <t xml:space="preserve">Reporte Sub Financiera: </t>
    </r>
    <r>
      <rPr>
        <sz val="8"/>
        <rFont val="Tahoma"/>
        <family val="2"/>
      </rPr>
      <t xml:space="preserve">El borrador de la consulta esta en proceso de revisión por parte del Subdirector Financiero para ser emitido a la Contaduría General de la Nación.
</t>
    </r>
    <r>
      <rPr>
        <b/>
        <sz val="8"/>
        <rFont val="Tahoma"/>
        <family val="2"/>
      </rPr>
      <t xml:space="preserve">Análisis OCI: </t>
    </r>
    <r>
      <rPr>
        <sz val="8"/>
        <rFont val="Tahoma"/>
        <family val="2"/>
      </rPr>
      <t xml:space="preserve">Según el avance reportado y teniendo en cuenta que no se adjuntó ningún soporte, se califica la acción como  </t>
    </r>
    <r>
      <rPr>
        <b/>
        <sz val="8"/>
        <rFont val="Tahoma"/>
        <family val="2"/>
      </rPr>
      <t xml:space="preserve">"Sin iniciar". </t>
    </r>
  </si>
  <si>
    <r>
      <t xml:space="preserve">Reporte área: </t>
    </r>
    <r>
      <rPr>
        <sz val="8"/>
        <color theme="1"/>
        <rFont val="Tahoma"/>
        <family val="2"/>
      </rPr>
      <t xml:space="preserve">La actividad se encuentra en proceso de realización. 
</t>
    </r>
    <r>
      <rPr>
        <b/>
        <sz val="8"/>
        <color theme="1"/>
        <rFont val="Tahoma"/>
        <family val="2"/>
      </rPr>
      <t xml:space="preserve">Análisis OCI: </t>
    </r>
    <r>
      <rPr>
        <sz val="8"/>
        <color theme="1"/>
        <rFont val="Tahoma"/>
        <family val="2"/>
      </rPr>
      <t>Teniendo en cuenta el reporte del área, así como la fecha de terminación programada, se califica la acción</t>
    </r>
    <r>
      <rPr>
        <b/>
        <sz val="8"/>
        <color theme="1"/>
        <rFont val="Tahoma"/>
        <family val="2"/>
      </rPr>
      <t xml:space="preserve"> "Sin Iniciar".</t>
    </r>
  </si>
  <si>
    <r>
      <t xml:space="preserve">Reporte área: </t>
    </r>
    <r>
      <rPr>
        <sz val="8"/>
        <color theme="1"/>
        <rFont val="Tahoma"/>
        <family val="2"/>
      </rPr>
      <t xml:space="preserve">La actividad se encuentra en proceso de realización conforme al cronograma de capacitaciones institucionales de la entidad.
</t>
    </r>
    <r>
      <rPr>
        <b/>
        <sz val="8"/>
        <color theme="1"/>
        <rFont val="Tahoma"/>
        <family val="2"/>
      </rPr>
      <t xml:space="preserve">Análisis OCI: </t>
    </r>
    <r>
      <rPr>
        <sz val="8"/>
        <color theme="1"/>
        <rFont val="Tahoma"/>
        <family val="2"/>
      </rPr>
      <t xml:space="preserve">Teniendo en cuenta el reporte del área, así como la fecha de terminación programada, se califica la acción </t>
    </r>
    <r>
      <rPr>
        <b/>
        <sz val="8"/>
        <color theme="1"/>
        <rFont val="Tahoma"/>
        <family val="2"/>
      </rPr>
      <t>"Sin Iniciar"</t>
    </r>
    <r>
      <rPr>
        <sz val="8"/>
        <color theme="1"/>
        <rFont val="Tahoma"/>
        <family val="2"/>
      </rPr>
      <t>.</t>
    </r>
  </si>
  <si>
    <r>
      <rPr>
        <b/>
        <sz val="8"/>
        <rFont val="Tahoma"/>
        <family val="2"/>
      </rPr>
      <t xml:space="preserve">Reporte Sub Financiera: </t>
    </r>
    <r>
      <rPr>
        <sz val="8"/>
        <rFont val="Tahoma"/>
        <family val="2"/>
      </rPr>
      <t xml:space="preserve">De acuerdo a las indicaciones del Proveedor del Software, se realizó la solicitud por correo electrónico, solicitando la cotización de la parametrización. Se han remitido varios correos sin una respuesta positiva para iniciar el proceso con el proveedor.
</t>
    </r>
    <r>
      <rPr>
        <b/>
        <sz val="8"/>
        <rFont val="Tahoma"/>
        <family val="2"/>
      </rPr>
      <t>Análisis OCI:</t>
    </r>
    <r>
      <rPr>
        <sz val="8"/>
        <rFont val="Tahoma"/>
        <family val="2"/>
      </rPr>
      <t xml:space="preserve"> Se verifican correos remitidos y se evidencia que en marzo 2024 se está respondiendo un correo de junio 2023. De acuerdo con lo anterior, se recomienda iniciar nuevamente el proceso colocando caso  de servicio en Siigo y realizar seguimiento oportuno. De acuerdo con lo anterior y el plazo fijado para la acción dentro de la vigencia 2024, se califica como </t>
    </r>
    <r>
      <rPr>
        <b/>
        <sz val="8"/>
        <rFont val="Tahoma"/>
        <family val="2"/>
      </rPr>
      <t xml:space="preserve"> "Sin iniciar"</t>
    </r>
    <r>
      <rPr>
        <sz val="8"/>
        <rFont val="Tahoma"/>
        <family val="2"/>
      </rPr>
      <t xml:space="preserve">. </t>
    </r>
  </si>
  <si>
    <r>
      <rPr>
        <b/>
        <sz val="8"/>
        <rFont val="Tahoma"/>
        <family val="2"/>
      </rPr>
      <t xml:space="preserve">Reporte Sub Financiera: </t>
    </r>
    <r>
      <rPr>
        <sz val="8"/>
        <rFont val="Tahoma"/>
        <family val="2"/>
      </rPr>
      <t>El apoyo profesional de contabilidad realizó la proyección de borrador del procedimiento de Estados Financieros, éste se encuentra en revisión del profesional de Contabilidad.</t>
    </r>
    <r>
      <rPr>
        <b/>
        <sz val="8"/>
        <rFont val="Tahoma"/>
        <family val="2"/>
      </rPr>
      <t xml:space="preserve">
</t>
    </r>
    <r>
      <rPr>
        <sz val="8"/>
        <rFont val="Tahoma"/>
        <family val="2"/>
      </rPr>
      <t xml:space="preserve">
</t>
    </r>
    <r>
      <rPr>
        <b/>
        <sz val="8"/>
        <rFont val="Tahoma"/>
        <family val="2"/>
      </rPr>
      <t>Análisis OCI:</t>
    </r>
    <r>
      <rPr>
        <sz val="8"/>
        <rFont val="Tahoma"/>
        <family val="2"/>
      </rPr>
      <t xml:space="preserve"> Se evidencia borrador de actualización del procedimiento.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</si>
  <si>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El profesional de Contabilidad elaboró un formato para realizar la conciliación de Ingresos declarados en el IVA -ICA
</t>
    </r>
    <r>
      <rPr>
        <b/>
        <sz val="8"/>
        <rFont val="Tahoma"/>
        <family val="2"/>
      </rPr>
      <t>Análisis OCI:</t>
    </r>
    <r>
      <rPr>
        <sz val="8"/>
        <rFont val="Tahoma"/>
        <family val="2"/>
      </rPr>
      <t xml:space="preserve"> Se evidencia borrador de formato de conciliación. Se recomienda continuar proceso de revisión, aprobación y estandarización del mismo. De acuerdo con lo anterior y el plazo fijado para la acción, se califica como  </t>
    </r>
    <r>
      <rPr>
        <b/>
        <sz val="8"/>
        <rFont val="Tahoma"/>
        <family val="2"/>
      </rPr>
      <t xml:space="preserve">"En proceso". </t>
    </r>
  </si>
  <si>
    <r>
      <rPr>
        <b/>
        <sz val="8"/>
        <rFont val="Tahoma"/>
        <family val="2"/>
      </rPr>
      <t xml:space="preserve">Reporte Sub Financiera: </t>
    </r>
    <r>
      <rPr>
        <sz val="8"/>
        <rFont val="Tahoma"/>
        <family val="2"/>
      </rPr>
      <t xml:space="preserve">El profesional de Contabilidad elaboro la conciliación trimestral corte 31 de marzo 2024.
</t>
    </r>
    <r>
      <rPr>
        <b/>
        <sz val="8"/>
        <rFont val="Tahoma"/>
        <family val="2"/>
      </rPr>
      <t>Análisis OCI:</t>
    </r>
    <r>
      <rPr>
        <sz val="8"/>
        <rFont val="Tahoma"/>
        <family val="2"/>
      </rPr>
      <t xml:space="preserve">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</si>
  <si>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A la fecha no hay convenios firmados por lo cual no es aplicable la emisión de memorando.
</t>
    </r>
    <r>
      <rPr>
        <b/>
        <sz val="8"/>
        <rFont val="Tahoma"/>
        <family val="2"/>
      </rPr>
      <t>Análisis OCI:</t>
    </r>
    <r>
      <rPr>
        <sz val="8"/>
        <rFont val="Tahoma"/>
        <family val="2"/>
      </rPr>
      <t xml:space="preserve"> Se recomienda revisar el hallazgo y la acción de mejora establecida, ya que hacen referencia a los saldos pendientes de legalizar de convenios interadministrativos ya finalizados, no  nuevos. De acuerdo con lo anterior y el plazo fijado para la acción, se califica como </t>
    </r>
    <r>
      <rPr>
        <b/>
        <sz val="8"/>
        <rFont val="Tahoma"/>
        <family val="2"/>
      </rPr>
      <t xml:space="preserve"> "Sin iniciar"</t>
    </r>
    <r>
      <rPr>
        <sz val="8"/>
        <rFont val="Tahoma"/>
        <family val="2"/>
      </rPr>
      <t xml:space="preserve">. </t>
    </r>
  </si>
  <si>
    <r>
      <rPr>
        <b/>
        <sz val="8"/>
        <color theme="1"/>
        <rFont val="Tahoma"/>
        <family val="2"/>
      </rPr>
      <t>Reporte Planeación:</t>
    </r>
    <r>
      <rPr>
        <sz val="8"/>
        <color theme="1"/>
        <rFont val="Tahoma"/>
        <family val="2"/>
      </rPr>
      <t xml:space="preserve"> Desde el área de Planeación se contempla la realización de los informes de conclusiones, sin embargo, el Plan de Fortalecimiento se encuentra apenas en su tercer seguimiento, por lo que hasta la fecha la acción no cuenta con avance.
</t>
    </r>
    <r>
      <rPr>
        <b/>
        <sz val="8"/>
        <color theme="1"/>
        <rFont val="Tahoma"/>
        <family val="2"/>
      </rPr>
      <t>Análisis OCI:</t>
    </r>
    <r>
      <rPr>
        <sz val="8"/>
        <color theme="1"/>
        <rFont val="Tahoma"/>
        <family val="2"/>
      </rPr>
      <t xml:space="preserve"> De acuerdo a lo informado, se avisa que el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</si>
  <si>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color theme="1"/>
        <rFont val="Tahoma"/>
        <family val="2"/>
      </rPr>
      <t xml:space="preserve">Reporte Planeación: </t>
    </r>
    <r>
      <rPr>
        <sz val="8"/>
        <color theme="1"/>
        <rFont val="Tahoma"/>
        <family val="2"/>
      </rPr>
      <t xml:space="preserve">El seguimiento a los proyectos de inversión para el reporte al SPI se realiza en un archivo donde se registra de manera mensual la información que se subirá a la plataforma. 
 No obstante, para efecto de implementar adecuadamente la mejora, este archivo será revisado y ajustado para que facilite el reporte y se implemente con los seguimientos al proyecto de inversión que se formule para el PDD 2024 - 2028.
</t>
    </r>
    <r>
      <rPr>
        <b/>
        <sz val="8"/>
        <color theme="1"/>
        <rFont val="Tahoma"/>
        <family val="2"/>
      </rPr>
      <t xml:space="preserve">Análisis OCI: </t>
    </r>
    <r>
      <rPr>
        <sz val="8"/>
        <color theme="1"/>
        <rFont val="Tahoma"/>
        <family val="2"/>
      </rPr>
      <t xml:space="preserve">Se cuenta con el inicio de la acción y esta pendiente la implementación de la herramienta diseñada. Se califica </t>
    </r>
    <r>
      <rPr>
        <b/>
        <sz val="8"/>
        <color theme="1"/>
        <rFont val="Tahoma"/>
        <family val="2"/>
      </rPr>
      <t>"En Proceso"</t>
    </r>
    <r>
      <rPr>
        <sz val="8"/>
        <color theme="1"/>
        <rFont val="Tahoma"/>
        <family val="2"/>
      </rPr>
      <t>.</t>
    </r>
  </si>
  <si>
    <r>
      <t xml:space="preserve">Reporte área: </t>
    </r>
    <r>
      <rPr>
        <sz val="8"/>
        <color theme="1"/>
        <rFont val="Tahoma"/>
        <family val="2"/>
      </rPr>
      <t xml:space="preserve">Se realizó mesa de trabajo entre la secretaria general y el jefe de la Oficina Jurídica para definir los pasos a seguirán el proceso de revisión de la circular y otra reunión para dar inicio a la revisión de la circular.
</t>
    </r>
    <r>
      <rPr>
        <b/>
        <sz val="8"/>
        <color theme="1"/>
        <rFont val="Tahoma"/>
        <family val="2"/>
      </rPr>
      <t xml:space="preserve">Análisis OCI: </t>
    </r>
    <r>
      <rPr>
        <sz val="8"/>
        <color theme="1"/>
        <rFont val="Tahoma"/>
        <family val="2"/>
      </rPr>
      <t xml:space="preserve">Se adelantan reuniones del 27 de febrero, 5 de marzo, 19 de marzo, 22 de marzo y 4 de abril de 2024 en las cuales se realizó la revisión de las acciones formuladas en el plan de mejoramiento frente a la Circular 010, identificando ajustes; sin embargo, teniendo en cuenta que a la fecha no se ha finalizado el ajuste y publicación de esta, se califica la acción </t>
    </r>
    <r>
      <rPr>
        <b/>
        <sz val="8"/>
        <color theme="1"/>
        <rFont val="Tahoma"/>
        <family val="2"/>
      </rPr>
      <t>"En Proceso"</t>
    </r>
    <r>
      <rPr>
        <sz val="8"/>
        <color theme="1"/>
        <rFont val="Tahoma"/>
        <family val="2"/>
      </rPr>
      <t>.</t>
    </r>
  </si>
  <si>
    <r>
      <t xml:space="preserve">Análisis OCI: </t>
    </r>
    <r>
      <rPr>
        <sz val="8"/>
        <color theme="1"/>
        <rFont val="Tahoma"/>
        <family val="2"/>
      </rPr>
      <t xml:space="preserve">Teniendo en cuenta que el área no adelantó reporte de avances y soportes, se recomienda adelantar la ejecución de lo formulado, se califica la acción </t>
    </r>
    <r>
      <rPr>
        <b/>
        <sz val="8"/>
        <color theme="1"/>
        <rFont val="Tahoma"/>
        <family val="2"/>
      </rPr>
      <t>"Sin Iniciar"</t>
    </r>
    <r>
      <rPr>
        <sz val="8"/>
        <color theme="1"/>
        <rFont val="Tahoma"/>
        <family val="2"/>
      </rPr>
      <t>.</t>
    </r>
  </si>
  <si>
    <r>
      <t xml:space="preserve">Reporte área: </t>
    </r>
    <r>
      <rPr>
        <sz val="8"/>
        <color theme="1"/>
        <rFont val="Tahoma"/>
        <family val="2"/>
      </rPr>
      <t xml:space="preserve">De acuerdo con la solicitud del área de Ventas y Mercadeo se programó y realizó capacitación el 12 de marzo, en materia cobertura de pólizas.
</t>
    </r>
    <r>
      <rPr>
        <b/>
        <sz val="8"/>
        <color theme="1"/>
        <rFont val="Tahoma"/>
        <family val="2"/>
      </rPr>
      <t xml:space="preserve">Análisis OCI: </t>
    </r>
    <r>
      <rPr>
        <sz val="8"/>
        <color theme="1"/>
        <rFont val="Tahoma"/>
        <family val="2"/>
      </rPr>
      <t xml:space="preserve">Se remite por parte del área el acta de reunión del 12 de marzo de 2024 en la cual se consigna el resumen de la capacitación adelantada a las personas vinculadas a Ventas y Mercadeo, de conformidad con lo formulado en el plan; respecto a la grabación, se reitera al área que los enlaces entregados deben contar con los permisos (lectura) para la respectiva evaluación, como se menciona en la Circular Interna No.024 del 15 de septiembre de 2020. Teniendo en cuenta lo mencionado, se califica la acción </t>
    </r>
    <r>
      <rPr>
        <b/>
        <sz val="8"/>
        <color theme="1"/>
        <rFont val="Tahoma"/>
        <family val="2"/>
      </rPr>
      <t>"En Proceso"</t>
    </r>
    <r>
      <rPr>
        <sz val="8"/>
        <color theme="1"/>
        <rFont val="Tahoma"/>
        <family val="2"/>
      </rPr>
      <t>.</t>
    </r>
  </si>
  <si>
    <r>
      <t xml:space="preserve">Reporte área Ventas y Mercadeo: </t>
    </r>
    <r>
      <rPr>
        <sz val="8"/>
        <color theme="1"/>
        <rFont val="Tahoma"/>
        <family val="2"/>
      </rPr>
      <t>Durante el cuatrimestre se realizó la revisión del procedimiento y se identificaron ajustes. Una vez se finalice la revisión y aval por los lideres del proceso, se realizará el tramite de actualización con el equipo de Planeación en la intranet.</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se evidencia que el procedimiento se encuentra en proceso actualización. Por lo anterior, la acción se califica como </t>
    </r>
    <r>
      <rPr>
        <b/>
        <sz val="8"/>
        <color theme="1"/>
        <rFont val="Tahoma"/>
        <family val="2"/>
      </rPr>
      <t>"En proceso"</t>
    </r>
  </si>
  <si>
    <r>
      <rPr>
        <b/>
        <sz val="8"/>
        <color theme="1"/>
        <rFont val="Tahoma"/>
        <family val="2"/>
      </rPr>
      <t>Reporte planeación:</t>
    </r>
    <r>
      <rPr>
        <sz val="8"/>
        <color theme="1"/>
        <rFont val="Tahoma"/>
        <family val="2"/>
      </rPr>
      <t xml:space="preserve"> Esta actividad dará inicio en el segundo cuatrimestre del año
</t>
    </r>
    <r>
      <rPr>
        <b/>
        <sz val="8"/>
        <color theme="1"/>
        <rFont val="Tahoma"/>
        <family val="2"/>
      </rPr>
      <t>Análisis OCI:</t>
    </r>
    <r>
      <rPr>
        <sz val="8"/>
        <color theme="1"/>
        <rFont val="Tahoma"/>
        <family val="2"/>
      </rPr>
      <t xml:space="preserve"> De acuerdo a lo informado, se avisa que el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</si>
  <si>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t xml:space="preserve">Reporte área: </t>
    </r>
    <r>
      <rPr>
        <sz val="8"/>
        <color theme="1"/>
        <rFont val="Tahoma"/>
        <family val="2"/>
      </rPr>
      <t xml:space="preserve">Durante el 1er cuatrimestre de 2024 se realizó la jornada de sensibilización al interior del equipo de abogados del área Jurídica con relación a la importancia de realizar la verificación en la uniformidad del estudio previo, la minuta contractual y el certificado expedido por el área de Talento Humano.
</t>
    </r>
    <r>
      <rPr>
        <b/>
        <sz val="8"/>
        <color theme="1"/>
        <rFont val="Tahoma"/>
        <family val="2"/>
      </rPr>
      <t xml:space="preserve">Análisis OCI: </t>
    </r>
    <r>
      <rPr>
        <sz val="8"/>
        <color theme="1"/>
        <rFont val="Tahoma"/>
        <family val="2"/>
      </rPr>
      <t xml:space="preserve">Se remite la citación a la jornada de sensibilización de uniformidad contractual, a la cual asistieron cuatro (4) personas de las (11) citadas con fecha del 26 de abril de 2024, se reitera la recomendación a las áreas de remitir los enlaces con los permisos requeridos para la evaluación correspondiente. Teniendo en cuenta el indicador formulado, así como las fechas de terminación, se califica la acción </t>
    </r>
    <r>
      <rPr>
        <b/>
        <sz val="8"/>
        <color theme="1"/>
        <rFont val="Tahoma"/>
        <family val="2"/>
      </rPr>
      <t>"En Proceso"</t>
    </r>
    <r>
      <rPr>
        <sz val="8"/>
        <color theme="1"/>
        <rFont val="Tahoma"/>
        <family val="2"/>
      </rPr>
      <t xml:space="preserve">. </t>
    </r>
  </si>
  <si>
    <t>SEGUIMIENTO PLAN DE MEJORAMIENTO
TERCER CUATRIMESTRE
2024</t>
  </si>
  <si>
    <t>1. Memorando No. 704 del 27-08-2024 
2. Acta reunión 10-12-2024
3. Memorando No. 25 del 13-01-2024</t>
  </si>
  <si>
    <t xml:space="preserve">Se anexa copia de la Circular No. 008 del 12 de diciembre de 2024 y el comunicado interno #58 del 13 de diciembre de 2024 emitido desde el área de Comunicaciones para socializar la citada Circular. </t>
  </si>
  <si>
    <t>Se anexa acta de reunión celebrada el 24 de octubre de 2024, firmada por los abogados asistentes frente a como debe adelantarse la revisión y elaboración de los documentos precontractuales para exista una concordancia entre los mismos. Así mismo, se remite el agendamiento correspondiente.</t>
  </si>
  <si>
    <t>Como soporte de la actividad se suministra 
1. El PDF del procedimiento
2. Enlace de publicación del documento en la intranet
https://intranet.canalcapital.gov.co/intranet/docdowncc/index.php?pg=508&amp;cardep=58</t>
  </si>
  <si>
    <t xml:space="preserve">Se anexa acta de reunión celebrada el 24 de octubre de 2024, firmada por los abogados asistentes frente a como debe adelantarse la revisión y elaboración de los documentos precontractuales para exista una concordancia entre los mismos. Así mismo, se remite el agendamiento correspondiente. </t>
  </si>
  <si>
    <t xml:space="preserve">Se remite el agendamiento correspondiente, la grabación de la sesión de sensibilización realizada el 14 de enero de 2025 y finalmente, el acta de reunión donde se puede verificar la asistencia del personal que participó en dicha actividad. </t>
  </si>
  <si>
    <t xml:space="preserve">Como soporte de la realización del plan de mejoramiento se suministran los siguientes soportes:
1. Solicitud de espacio de reunión a Control Interno.
2. Agendamiento de la reunión realizada con Control Interno.
3. Correo electrónico remitido a las áreas el 6 de diciembre de 2024 
4. Correo electrónico de coordinación de ajustes </t>
  </si>
  <si>
    <t xml:space="preserve">1. Consulta radicada el 7 de noviembre de 2024
2. Respuesta con radicado de la CGN </t>
  </si>
  <si>
    <t>1. Correo Actualización procedimiento de Estados Financieros.
2. Procedimiento AGFF-CO-PD-001  ESTADOS FINANCIEROS.</t>
  </si>
  <si>
    <t>Se adjuntan 6 formatos de conciliación de Ingresos bimestrales de IVA e ICA</t>
  </si>
  <si>
    <t xml:space="preserve">sin reporte </t>
  </si>
  <si>
    <t>EPLE-GU-002 LINEAMIENTOS PARA PUBLICACIÓN DE INFORMACIÓN SEDE ELECTRÓNICA.docx</t>
  </si>
  <si>
    <t>https://drive.google.com/drive/folders/12azo3IXFtjHq81W_KAbrHjuqU23B0sC9?usp=share_link</t>
  </si>
  <si>
    <t>https://www.canalcapital.gov.co/sites/default/files/media/file/file/Informe%20de%20Cierre%20y%20Avances%20de%20Gesti%C3%B3n%20UNCSAB%20a%20Junio%2030%20.pdf
https://docs.google.com/spreadsheets/d/1UM00ElU_wWrGDp5tGRHq-ka-Kucdf-uo/edit?gid=1759907529#gid=1759907529</t>
  </si>
  <si>
    <t>Código_3.4.1.1 - Google Drive</t>
  </si>
  <si>
    <t>https://drive.google.com/drive/folders/18QbbTws0DyAOl_ngFA9GTwP2E8Ayxq_S?usp=share_link</t>
  </si>
  <si>
    <t>Correo de envío a Planeación.
Matriz de riesgos propuesta</t>
  </si>
  <si>
    <t>Nuevo formato de solicitud</t>
  </si>
  <si>
    <t>https://drive.google.com/drive/u/0/folders/1bdL0o4UbBi-u8T3oQwPDUJIX5n6nEwAO</t>
  </si>
  <si>
    <t>https://drive.google.com/drive/u/0/folders/18lBg_L8chLR4QUz7Oo5q4TuOUFngz-Gj</t>
  </si>
  <si>
    <t>https://drive.google.com/drive/u/0/folders/1ANvHEtHHBXlA1zYacF3JyQua4_2WhKIR</t>
  </si>
  <si>
    <r>
      <rPr>
        <b/>
        <sz val="8"/>
        <color theme="1"/>
        <rFont val="Tahoma"/>
        <family val="2"/>
      </rPr>
      <t xml:space="preserve">Reporte Digital: </t>
    </r>
    <r>
      <rPr>
        <sz val="8"/>
        <color theme="1"/>
        <rFont val="Tahoma"/>
        <family val="2"/>
      </rPr>
      <t xml:space="preserve">Durante el periodo de reporte se realizaron las siguientes acciones para atender este Plan de Mejoramiento:
1. Reunión con el equipo de Control Interno para solicitar orientación sobre la recomendación dada por Control Interno como resultado del reporte del 2do cuatrimestre "Análisis OCI: De conformidad con los soportes remitidos se evidencia que se realizó la reunión que faltaba con el área de Talento Humano. Por lo anterior, se califica como "Terminada", sin embargo, se recomienda al área Digital revisar de nuevo el funcionamiento de la totalidad de enlaces de la página web y el botón de transparencia".
2. Se remitió correo a las áreas para incentivas la revisión de la información publicada en la sede electrónica, específicamente, en el botón de transparencia. 
3. Conforme las áreas dieron respuesta al requerimiento se consolidaron las necesidades de ajustes y fueron gestionadas al interior del equipo Digital.
Nota: el seguimiento incluido en la columna R corresponde al 1er cuatrimestre, en el segundo cuatrimestre se remitió el soporte asociado a talento humano, de ser posible se solicita el ajuste del contenido.
</t>
    </r>
    <r>
      <rPr>
        <b/>
        <sz val="8"/>
        <color theme="1"/>
        <rFont val="Tahoma"/>
        <family val="2"/>
      </rPr>
      <t xml:space="preserve">Análisis OCI: </t>
    </r>
    <r>
      <rPr>
        <sz val="8"/>
        <color theme="1"/>
        <rFont val="Tahoma"/>
        <family val="2"/>
      </rPr>
      <t>Se da cuenta del reporte, soportes y referencia a documentos entregados en este seguimiento y en el anterior. Por lo tanto se avisa que se da cumplimiento a las actividades propuestas para el cumplimiento de la acción, se avisa que se califica</t>
    </r>
    <r>
      <rPr>
        <b/>
        <sz val="8"/>
        <color theme="1"/>
        <rFont val="Tahoma"/>
        <family val="2"/>
      </rPr>
      <t xml:space="preserve"> "Terminada"</t>
    </r>
    <r>
      <rPr>
        <sz val="8"/>
        <color theme="1"/>
        <rFont val="Tahoma"/>
        <family val="2"/>
      </rPr>
      <t>.</t>
    </r>
  </si>
  <si>
    <r>
      <rPr>
        <b/>
        <sz val="8"/>
        <color theme="1"/>
        <rFont val="Tahoma"/>
        <family val="2"/>
      </rPr>
      <t xml:space="preserve">Reporte T. humano: </t>
    </r>
    <r>
      <rPr>
        <sz val="8"/>
        <color theme="1"/>
        <rFont val="Tahoma"/>
        <family val="2"/>
      </rPr>
      <t xml:space="preserve">Después a reuniones con el área de planeación, se realizó una matriz de riesgos nuevos para el área de Recursos Humanos. La cual fue envía al área de Planeación.
</t>
    </r>
    <r>
      <rPr>
        <b/>
        <sz val="8"/>
        <color theme="1"/>
        <rFont val="Tahoma"/>
        <family val="2"/>
      </rPr>
      <t xml:space="preserve">Análisis OCI: </t>
    </r>
    <r>
      <rPr>
        <sz val="8"/>
        <color theme="1"/>
        <rFont val="Tahoma"/>
        <family val="2"/>
      </rPr>
      <t xml:space="preserve">El área de talento humano adelanto la revisión y actualización de la matriz de riesgos del proceso. Fue enviada al área de planeación el 26 de noviembre de 2024.
Se recuerda al área tener presente la formulación de las acciones de mejora. Esto incluye las actividades para llevar a cabo la acción, la fecha de terminación y el indicador de seguimiento. Para esta acción, el indicador de seguimiento estaba propuesto para cumplimiento con una mesa de trabajo, es decir, un acta de reunión. Para este seguimiento, no se reporto acta de reunión. 
Así las cosas, se califica como </t>
    </r>
    <r>
      <rPr>
        <b/>
        <sz val="8"/>
        <color theme="1"/>
        <rFont val="Tahoma"/>
        <family val="2"/>
      </rPr>
      <t xml:space="preserve">"Terminada", </t>
    </r>
    <r>
      <rPr>
        <sz val="8"/>
        <color theme="1"/>
        <rFont val="Tahoma"/>
        <family val="2"/>
      </rPr>
      <t xml:space="preserve"> a pesar de no contar con el soporte correspondiente. </t>
    </r>
  </si>
  <si>
    <r>
      <rPr>
        <b/>
        <sz val="8"/>
        <color theme="1"/>
        <rFont val="Tahoma"/>
        <family val="2"/>
      </rPr>
      <t xml:space="preserve">Reporte Financiera: </t>
    </r>
    <r>
      <rPr>
        <sz val="8"/>
        <color theme="1"/>
        <rFont val="Tahoma"/>
        <family val="2"/>
      </rPr>
      <t xml:space="preserve">Se realizó actualización de la política contable, se adjunta correo electrónico de la solicitud al área de planeación.
</t>
    </r>
    <r>
      <rPr>
        <b/>
        <sz val="8"/>
        <color theme="1"/>
        <rFont val="Tahoma"/>
        <family val="2"/>
      </rPr>
      <t xml:space="preserve">Análisis OCI: </t>
    </r>
    <r>
      <rPr>
        <sz val="8"/>
        <color theme="1"/>
        <rFont val="Tahoma"/>
        <family val="2"/>
      </rPr>
      <t xml:space="preserve">El 23 de diciembre de 2024 fue publicada la versión 10 de la política financiera de Canal Capital. En el numeral 8,2 CARTERA , se incluyo lo relacionado con la acción de mejora formulada. Por lo anterior se cumplió con la acción de mejora. Calificada como </t>
    </r>
    <r>
      <rPr>
        <b/>
        <sz val="8"/>
        <color theme="1"/>
        <rFont val="Tahoma"/>
        <family val="2"/>
      </rPr>
      <t>"Terminada"</t>
    </r>
  </si>
  <si>
    <r>
      <rPr>
        <b/>
        <sz val="8"/>
        <color theme="1"/>
        <rFont val="Tahoma"/>
        <family val="2"/>
      </rPr>
      <t xml:space="preserve">Reporte Jurídica: </t>
    </r>
    <r>
      <rPr>
        <sz val="8"/>
        <color theme="1"/>
        <rFont val="Tahoma"/>
        <family val="2"/>
      </rPr>
      <t xml:space="preserve">1. Informe reporte agosto. 2. Reunión informe socialización estado procesos de cobro 3. Informe final reporte con corte 31 de diciembre de 2024
</t>
    </r>
    <r>
      <rPr>
        <b/>
        <sz val="8"/>
        <color theme="1"/>
        <rFont val="Tahoma"/>
        <family val="2"/>
      </rPr>
      <t xml:space="preserve">Análisis OCI: </t>
    </r>
    <r>
      <rPr>
        <sz val="8"/>
        <color theme="1"/>
        <rFont val="Tahoma"/>
        <family val="2"/>
      </rPr>
      <t xml:space="preserve">Se informa que el área reporto y presento los soportes de los informes trimestrales del segundo semestre de 2024. Se avisa entonces que durante 2024 se presentaron los informes contemplados en la acción de mejora. Así las cosas, se califica como </t>
    </r>
    <r>
      <rPr>
        <b/>
        <sz val="8"/>
        <color theme="1"/>
        <rFont val="Tahoma"/>
        <family val="2"/>
      </rPr>
      <t>"Terminada".</t>
    </r>
  </si>
  <si>
    <r>
      <rPr>
        <b/>
        <sz val="8"/>
        <color theme="1"/>
        <rFont val="Tahoma"/>
        <family val="2"/>
      </rPr>
      <t xml:space="preserve">Reporte Financiera: </t>
    </r>
    <r>
      <rPr>
        <sz val="8"/>
        <color theme="1"/>
        <rFont val="Tahoma"/>
        <family val="2"/>
      </rPr>
      <t xml:space="preserve">El día 8 de noviembre se remite consulta a la Contaduría General de la Nación por correo electrónico, por lo anterior estamos pendientes de la respuesta para actualizar la política financiera.
</t>
    </r>
    <r>
      <rPr>
        <b/>
        <sz val="8"/>
        <color theme="1"/>
        <rFont val="Tahoma"/>
        <family val="2"/>
      </rPr>
      <t xml:space="preserve">Análisis OCI: </t>
    </r>
    <r>
      <rPr>
        <sz val="8"/>
        <color theme="1"/>
        <rFont val="Tahoma"/>
        <family val="2"/>
      </rPr>
      <t xml:space="preserve">Se cuenta con el oficio 1325 fue radicado ente la Contaduría General de la Nación el día 13 de noviembre de 2024. La fecha de terminación de la acción fue el 18 de diciembre de 2024. Si bien se tiene un avance en el cumplimiento de la acción y que se esta a la espera de la respuesta por parte de la CGN, también es que el plazo de la acción ya se cumplió. 
Se tiene entonces que para este seguimiento  queda con aviso de </t>
    </r>
    <r>
      <rPr>
        <b/>
        <sz val="8"/>
        <color theme="1"/>
        <rFont val="Tahoma"/>
        <family val="2"/>
      </rPr>
      <t xml:space="preserve">"Incumplida" </t>
    </r>
    <r>
      <rPr>
        <sz val="8"/>
        <color theme="1"/>
        <rFont val="Tahoma"/>
        <family val="2"/>
      </rPr>
      <t xml:space="preserve">estrictamente por razón de la fecha formulada para la terminación de la acción. </t>
    </r>
  </si>
  <si>
    <r>
      <rPr>
        <b/>
        <sz val="8"/>
        <color theme="1"/>
        <rFont val="Tahoma"/>
        <family val="2"/>
      </rPr>
      <t xml:space="preserve">Reporte S. Administrativos: </t>
    </r>
    <r>
      <rPr>
        <sz val="8"/>
        <color theme="1"/>
        <rFont val="Tahoma"/>
        <family val="2"/>
      </rPr>
      <t xml:space="preserve">Se actualiza el procedimiento AGRI-SA-PD-007 REPOSICION DE BIENES el pasado 12 de noviembre de 2024, el cual, dentro de varios ajustes, se incluye tiempos para que los responsables de los bienes, una vez conozcan un siniestro, adelanten el proceso ante Servicios Administrativos
</t>
    </r>
    <r>
      <rPr>
        <b/>
        <sz val="8"/>
        <color theme="1"/>
        <rFont val="Tahoma"/>
        <family val="2"/>
      </rPr>
      <t xml:space="preserve">Análisis OCI: </t>
    </r>
    <r>
      <rPr>
        <sz val="8"/>
        <color theme="1"/>
        <rFont val="Tahoma"/>
        <family val="2"/>
      </rPr>
      <t>El soporte presentado por el área da cuenta que el procedimiento AGRI-SA-PD-007 REPOSICION DE BIENES fue actualizado el 12 de noviembre de 2024. En la primera actividad quedo documentado lo que ordenaba la acción de mejora. Por lo tanto se califica "</t>
    </r>
    <r>
      <rPr>
        <b/>
        <sz val="8"/>
        <color theme="1"/>
        <rFont val="Tahoma"/>
        <family val="2"/>
      </rPr>
      <t>Terminada"</t>
    </r>
  </si>
  <si>
    <r>
      <rPr>
        <b/>
        <sz val="8"/>
        <color theme="1"/>
        <rFont val="Tahoma"/>
        <family val="2"/>
      </rPr>
      <t xml:space="preserve">Reporte Financiera: </t>
    </r>
    <r>
      <rPr>
        <sz val="8"/>
        <color theme="1"/>
        <rFont val="Tahoma"/>
        <family val="2"/>
      </rPr>
      <t xml:space="preserve">Se realizo la PQR a SIIGO el día 8 de noviembre donde nos contestaron con la lista de asesores el día 22 de noviembre informaron la lista de asesores para comunicación directa, se realizo reunión con la asesora Alfa donde se explico todo el proceso de parametrización el cual se encuentra en proceso de pruebas en el sistema SIIGO.
</t>
    </r>
    <r>
      <rPr>
        <b/>
        <sz val="8"/>
        <color theme="1"/>
        <rFont val="Tahoma"/>
        <family val="2"/>
      </rPr>
      <t xml:space="preserve">Análisis OCI: </t>
    </r>
    <r>
      <rPr>
        <sz val="8"/>
        <color theme="1"/>
        <rFont val="Tahoma"/>
        <family val="2"/>
      </rPr>
      <t xml:space="preserve">Se presenta avances para el cumplimiento de esta acción. Sin embargo, el objetivo es la solicitud de contratación de un asesor externo referido por el proveedor SIIGO para la reparametrización del Software, de lo cual no se tiene reporte ni soporte para este seguimiento. 
por lo tanto y en razón a la fecha de vencimiento de la acción de mejora, se califica con alerta de </t>
    </r>
    <r>
      <rPr>
        <b/>
        <sz val="8"/>
        <color theme="1"/>
        <rFont val="Tahoma"/>
        <family val="2"/>
      </rPr>
      <t>"Incumplida"</t>
    </r>
  </si>
  <si>
    <r>
      <rPr>
        <b/>
        <sz val="8"/>
        <color theme="1"/>
        <rFont val="Tahoma"/>
        <family val="2"/>
      </rPr>
      <t xml:space="preserve">Reporte Financiera: </t>
    </r>
    <r>
      <rPr>
        <sz val="8"/>
        <color theme="1"/>
        <rFont val="Tahoma"/>
        <family val="2"/>
      </rPr>
      <t xml:space="preserve">Se actualiza el procedimiento de Estados Financieros incluyendo el punto de control de las notas a los Estados Financieros.
</t>
    </r>
    <r>
      <rPr>
        <b/>
        <sz val="8"/>
        <color theme="1"/>
        <rFont val="Tahoma"/>
        <family val="2"/>
      </rPr>
      <t xml:space="preserve">Análisis OCI: </t>
    </r>
    <r>
      <rPr>
        <sz val="8"/>
        <color theme="1"/>
        <rFont val="Tahoma"/>
        <family val="2"/>
      </rPr>
      <t>El día 16 de diciembre se publico la versión 16 del procedimiento "</t>
    </r>
    <r>
      <rPr>
        <b/>
        <sz val="8"/>
        <color theme="1"/>
        <rFont val="Tahoma"/>
        <family val="2"/>
      </rPr>
      <t xml:space="preserve">ESTADOS FINANCIEROS", </t>
    </r>
    <r>
      <rPr>
        <sz val="8"/>
        <color theme="1"/>
        <rFont val="Tahoma"/>
        <family val="2"/>
      </rPr>
      <t>en el cual se incluyó la actividad 21 e identificada como punto de control sobre la elaboración de las notas a los estados financieros. De esta manera se puede informar que se dio cumplimiento a la acción.  Se califica como</t>
    </r>
    <r>
      <rPr>
        <b/>
        <sz val="8"/>
        <color theme="1"/>
        <rFont val="Tahoma"/>
        <family val="2"/>
      </rPr>
      <t xml:space="preserve"> "Terminada"</t>
    </r>
  </si>
  <si>
    <r>
      <t xml:space="preserve">Análisis OCI: </t>
    </r>
    <r>
      <rPr>
        <sz val="8"/>
        <color theme="1"/>
        <rFont val="Tahoma"/>
        <family val="2"/>
      </rPr>
      <t>Sin reporte para el tercer seguimiento del plan de mejoramiento institucional. No se tiene información de avance. Se califica con alerta de "I</t>
    </r>
    <r>
      <rPr>
        <b/>
        <sz val="8"/>
        <color theme="1"/>
        <rFont val="Tahoma"/>
        <family val="2"/>
      </rPr>
      <t>ncumplida"</t>
    </r>
  </si>
  <si>
    <r>
      <rPr>
        <b/>
        <sz val="8"/>
        <color theme="1"/>
        <rFont val="Tahoma"/>
        <family val="2"/>
      </rPr>
      <t xml:space="preserve">Reporte Jurídica: </t>
    </r>
    <r>
      <rPr>
        <sz val="8"/>
        <color theme="1"/>
        <rFont val="Tahoma"/>
        <family val="2"/>
      </rPr>
      <t xml:space="preserve">La Secretaría General de la Entidad expidió la Circular No 008 del 12 de diciembre de 2024 por la cual se derogó la Circular 010 del 30 de diciembre de 2022 y se dictaron nuevos lineamientos frente a la publicación de los documentos en la Plataforma denominada SECOP.  Igualmente, se realizó la socialización mediante la emisión de comunicado interno.-
</t>
    </r>
    <r>
      <rPr>
        <b/>
        <sz val="8"/>
        <color theme="1"/>
        <rFont val="Tahoma"/>
        <family val="2"/>
      </rPr>
      <t xml:space="preserve">Análisis OCI: </t>
    </r>
    <r>
      <rPr>
        <sz val="8"/>
        <color theme="1"/>
        <rFont val="Tahoma"/>
        <family val="2"/>
      </rPr>
      <t xml:space="preserve">Se actualizo el documento sobre publicación en SECOP y se utilizo como medio de socialización los comunicados internos vía correo electrónico. Se avisa que se da cumplimiento a la acción formulada y se califica como </t>
    </r>
    <r>
      <rPr>
        <b/>
        <sz val="8"/>
        <color theme="1"/>
        <rFont val="Tahoma"/>
        <family val="2"/>
      </rPr>
      <t>"Terminada".</t>
    </r>
  </si>
  <si>
    <r>
      <rPr>
        <b/>
        <sz val="8"/>
        <color theme="1"/>
        <rFont val="Tahoma"/>
        <family val="2"/>
      </rPr>
      <t xml:space="preserve">Reporte Jurídica: </t>
    </r>
    <r>
      <rPr>
        <sz val="8"/>
        <color theme="1"/>
        <rFont val="Tahoma"/>
        <family val="2"/>
      </rPr>
      <t xml:space="preserve">La Secretaría General de la Entidad expidió la Circular No 008 del 12 de diciembre de 2024 por la cual se derogó la Circular 010 del 30 de diciembre de 2022 y se dictaron nuevos lineamientos frente a la publicación de los documentos en la Plataforma denominada SECOP.  Igualmente, se realizó la socialización mediante la emisión de comunicado interno.-
</t>
    </r>
    <r>
      <rPr>
        <b/>
        <sz val="8"/>
        <color theme="1"/>
        <rFont val="Tahoma"/>
        <family val="2"/>
      </rPr>
      <t xml:space="preserve">Análisis OCI: </t>
    </r>
    <r>
      <rPr>
        <sz val="8"/>
        <color theme="1"/>
        <rFont val="Tahoma"/>
        <family val="2"/>
      </rPr>
      <t>Se actualizo el documento sobre publicación en SECOP y se utilizo como medio de socialización los comunicados internos vía correo electrónico. Se avisa que se da cumplimiento a la acción formulada y se califica como</t>
    </r>
    <r>
      <rPr>
        <b/>
        <sz val="8"/>
        <color theme="1"/>
        <rFont val="Tahoma"/>
        <family val="2"/>
      </rPr>
      <t xml:space="preserve"> "Terminada"</t>
    </r>
    <r>
      <rPr>
        <sz val="8"/>
        <color theme="1"/>
        <rFont val="Tahoma"/>
        <family val="2"/>
      </rPr>
      <t>.</t>
    </r>
  </si>
  <si>
    <r>
      <rPr>
        <b/>
        <sz val="8"/>
        <color theme="1"/>
        <rFont val="Tahoma"/>
        <family val="2"/>
      </rPr>
      <t xml:space="preserve">Reporte Jurídica: </t>
    </r>
    <r>
      <rPr>
        <sz val="8"/>
        <color theme="1"/>
        <rFont val="Tahoma"/>
        <family val="2"/>
      </rPr>
      <t xml:space="preserve">La Secretaría General de la Entidad expidió la Circular No 008 del 12 de diciembre de 2024 por la cual se derogó la Circular 010 del 30 de diciembre de 2022 y se dictaron nuevos lineamientos frente a la publicación de los documentos en la Plataforma denominada SECOP.  Igualmente, se realizó la socialización mediante la emisión de comunicado interno.-
</t>
    </r>
    <r>
      <rPr>
        <b/>
        <sz val="8"/>
        <color theme="1"/>
        <rFont val="Tahoma"/>
        <family val="2"/>
      </rPr>
      <t xml:space="preserve">Análisis OCI: </t>
    </r>
    <r>
      <rPr>
        <sz val="8"/>
        <color theme="1"/>
        <rFont val="Tahoma"/>
        <family val="2"/>
      </rPr>
      <t xml:space="preserve">Se actualizo el documento sobre publicación en SECOP y se utilizo como medio de socialización los comunicados internos vía correo electrónico. Se avisa que se da cumplimiento a la acción formulada y se califica como </t>
    </r>
    <r>
      <rPr>
        <b/>
        <sz val="8"/>
        <color theme="1"/>
        <rFont val="Tahoma"/>
        <family val="2"/>
      </rPr>
      <t>"Terminada"</t>
    </r>
    <r>
      <rPr>
        <sz val="8"/>
        <color theme="1"/>
        <rFont val="Tahoma"/>
        <family val="2"/>
      </rPr>
      <t>.</t>
    </r>
  </si>
  <si>
    <r>
      <rPr>
        <b/>
        <sz val="8"/>
        <color theme="1"/>
        <rFont val="Tahoma"/>
        <family val="2"/>
      </rPr>
      <t xml:space="preserve">Reporte T. humano: </t>
    </r>
    <r>
      <rPr>
        <sz val="8"/>
        <color theme="1"/>
        <rFont val="Tahoma"/>
        <family val="2"/>
      </rPr>
      <t xml:space="preserve">Se construyo un formato de solicitud de certificado de inexistencia o insuficiencia de personal.
</t>
    </r>
    <r>
      <rPr>
        <b/>
        <sz val="8"/>
        <color theme="1"/>
        <rFont val="Tahoma"/>
        <family val="2"/>
      </rPr>
      <t xml:space="preserve">Análisis OCI: </t>
    </r>
    <r>
      <rPr>
        <sz val="8"/>
        <color theme="1"/>
        <rFont val="Tahoma"/>
        <family val="2"/>
      </rPr>
      <t>Se informa que el formato reportado se implemento desde el segundo semestre de 2024. El área de control interno utilizo el formato para la gestión de los contratos de prestación de servicios del área y se califica como</t>
    </r>
    <r>
      <rPr>
        <b/>
        <sz val="8"/>
        <color theme="1"/>
        <rFont val="Tahoma"/>
        <family val="2"/>
      </rPr>
      <t xml:space="preserve"> "Terminada"</t>
    </r>
    <r>
      <rPr>
        <sz val="8"/>
        <color theme="1"/>
        <rFont val="Tahoma"/>
        <family val="2"/>
      </rPr>
      <t>.</t>
    </r>
  </si>
  <si>
    <r>
      <rPr>
        <b/>
        <sz val="8"/>
        <color theme="1"/>
        <rFont val="Tahoma"/>
        <family val="2"/>
      </rPr>
      <t xml:space="preserve">Reporte Jurídica: </t>
    </r>
    <r>
      <rPr>
        <sz val="8"/>
        <color theme="1"/>
        <rFont val="Tahoma"/>
        <family val="2"/>
      </rPr>
      <t xml:space="preserve">El día 24 de octubre de 2024, se adelantó reunión dirigida por el doctor Edwin Mendoza Contratista de la Secretaría General en el que se revisaron varios pendientes del área de Contratación de la Secretaría General, dentro de los cuales, la profesional especializada grado 3 de la Secretaría General realizó una charla a los abogados sobre la necesidad de la concordancia de todos los documentos precontractuales. 
</t>
    </r>
    <r>
      <rPr>
        <b/>
        <sz val="8"/>
        <color theme="1"/>
        <rFont val="Tahoma"/>
        <family val="2"/>
      </rPr>
      <t xml:space="preserve">Análisis OCI: </t>
    </r>
    <r>
      <rPr>
        <sz val="8"/>
        <color theme="1"/>
        <rFont val="Tahoma"/>
        <family val="2"/>
      </rPr>
      <t xml:space="preserve">Con el reporte efectuado para este seguimiento se puede dar cuenta del cumplimiento de las dos jornadas de sensibilización propuestas. el acta de reunión del día 24 de octubre evidencia que se trataron temas relacionadas con la acción de mejora, y se califica como </t>
    </r>
    <r>
      <rPr>
        <b/>
        <sz val="8"/>
        <color theme="1"/>
        <rFont val="Tahoma"/>
        <family val="2"/>
      </rPr>
      <t>"Terminada"</t>
    </r>
    <r>
      <rPr>
        <sz val="8"/>
        <color theme="1"/>
        <rFont val="Tahoma"/>
        <family val="2"/>
      </rPr>
      <t>.</t>
    </r>
  </si>
  <si>
    <r>
      <rPr>
        <b/>
        <sz val="8"/>
        <color theme="1"/>
        <rFont val="Tahoma"/>
        <family val="2"/>
      </rPr>
      <t xml:space="preserve">Reporte Sec. General: </t>
    </r>
    <r>
      <rPr>
        <sz val="8"/>
        <color theme="1"/>
        <rFont val="Tahoma"/>
        <family val="2"/>
      </rPr>
      <t xml:space="preserve">El día 24 de octubre de 2024, se adelantó reunión dirigida por el doctor Edwin Mendoza Contratista de la Secretaría General en el que se revisaron varios pendientes del área de Contratación de la Secretaría General, dentro de los cuales, la profesional especializada grado 3 de la Secretaría General realizó una charla a los abogados sobre la necesidad de la concordancia de todos los documentos precontractuales.
</t>
    </r>
    <r>
      <rPr>
        <b/>
        <sz val="8"/>
        <color theme="1"/>
        <rFont val="Tahoma"/>
        <family val="2"/>
      </rPr>
      <t xml:space="preserve">Análisis OCI: </t>
    </r>
    <r>
      <rPr>
        <sz val="8"/>
        <color theme="1"/>
        <rFont val="Tahoma"/>
        <family val="2"/>
      </rPr>
      <t xml:space="preserve">Se da cumplimiento a la acción formulada. Tanto el reporte como los soportes dan cuenta de la charla que se dio al interior del equipo de contratación de la Secretaria General para establecer la necesidad de verificar los documentos precontractuales con la necesidad de contratación y se califica como </t>
    </r>
    <r>
      <rPr>
        <b/>
        <sz val="8"/>
        <color theme="1"/>
        <rFont val="Tahoma"/>
        <family val="2"/>
      </rPr>
      <t>"Terminada"</t>
    </r>
    <r>
      <rPr>
        <sz val="8"/>
        <color theme="1"/>
        <rFont val="Tahoma"/>
        <family val="2"/>
      </rPr>
      <t>.</t>
    </r>
  </si>
  <si>
    <t>TERCER SEGUIMIENTO DE 2024</t>
  </si>
  <si>
    <t>RESUMEN PRIMER SEGUIMIENTO 2024</t>
  </si>
  <si>
    <r>
      <rPr>
        <b/>
        <sz val="8"/>
        <color theme="1"/>
        <rFont val="Tahoma"/>
        <family val="2"/>
      </rPr>
      <t xml:space="preserve">Reporte Recursos Humanos: </t>
    </r>
    <r>
      <rPr>
        <sz val="8"/>
        <color theme="1"/>
        <rFont val="Tahoma"/>
        <family val="2"/>
      </rPr>
      <t xml:space="preserve">Se envío correo al área de Planeación solicitando la revisión y actualización de cargas del área.
</t>
    </r>
    <r>
      <rPr>
        <b/>
        <sz val="8"/>
        <color theme="1"/>
        <rFont val="Tahoma"/>
        <family val="2"/>
      </rPr>
      <t xml:space="preserve">Análisis OCI: </t>
    </r>
    <r>
      <rPr>
        <sz val="8"/>
        <color theme="1"/>
        <rFont val="Tahoma"/>
        <family val="2"/>
      </rPr>
      <t xml:space="preserve">Se verificó correo y respuesta del mismo por parte del área de Planeación. Se recomienda a Recursos Humanos avanzar en la acción para dar cumplimiento a la meta del estudio de cargas laborales de los procesos de planeación actualizado. Por lo anterior se califica </t>
    </r>
    <r>
      <rPr>
        <b/>
        <sz val="8"/>
        <color theme="1"/>
        <rFont val="Tahoma"/>
        <family val="2"/>
      </rPr>
      <t>"En Proceso"</t>
    </r>
    <r>
      <rPr>
        <sz val="8"/>
        <color theme="1"/>
        <rFont val="Tahoma"/>
        <family val="2"/>
      </rPr>
      <t>.</t>
    </r>
  </si>
  <si>
    <r>
      <rPr>
        <b/>
        <sz val="8"/>
        <color theme="1"/>
        <rFont val="Tahoma"/>
        <family val="2"/>
      </rPr>
      <t xml:space="preserve">Reporte Recursos Humanos: </t>
    </r>
    <r>
      <rPr>
        <sz val="8"/>
        <color theme="1"/>
        <rFont val="Tahoma"/>
        <family val="2"/>
      </rPr>
      <t xml:space="preserve">La nueva administración del Canal esta analizando y actualizando sus planeación estratégica y demás planes y procesos, por tanto en el segundo semestre determinará la necesidad de crear cargos, modificar las planta o crear áreas, desde luego de acuerdo con una viabilidad presupuestal para el tema.
</t>
    </r>
    <r>
      <rPr>
        <b/>
        <sz val="8"/>
        <color theme="1"/>
        <rFont val="Tahoma"/>
        <family val="2"/>
      </rPr>
      <t xml:space="preserve">Análisis OCI: </t>
    </r>
    <r>
      <rPr>
        <sz val="8"/>
        <color theme="1"/>
        <rFont val="Tahoma"/>
        <family val="2"/>
      </rPr>
      <t xml:space="preserve">Se remite correo de la referencia para reunión sobre el tema desde la Secretaría General del Canal. Se recomienda a Recursos Humanos analizar el avance de la acción y el plazo, para decidir si debe solicitar ajustar la acción o ampliar el plazo (según Resolución Contraloría adjunta a Circular 4 de 2024 del Canal), o avanzar en la acción para dar cumplimiento a la meta planteada de Documentos realizados y radicados en el DASCD. Por lo anterior se califica </t>
    </r>
    <r>
      <rPr>
        <b/>
        <sz val="8"/>
        <color theme="1"/>
        <rFont val="Tahoma"/>
        <family val="2"/>
      </rPr>
      <t>"En proceso"</t>
    </r>
    <r>
      <rPr>
        <sz val="8"/>
        <color theme="1"/>
        <rFont val="Tahoma"/>
        <family val="2"/>
      </rPr>
      <t>.</t>
    </r>
  </si>
  <si>
    <r>
      <t xml:space="preserve">Análisis OCI: </t>
    </r>
    <r>
      <rPr>
        <sz val="8"/>
        <color theme="1"/>
        <rFont val="Tahoma"/>
        <family val="2"/>
      </rPr>
      <t>No hay avances frente al reporte del primer cuatrimestre. Teniendo en cuenta lo anterior y el plazo pactado, se califica como "En proceso", por lo que, en el marco de la Circular 04 de 2024 "Lineamientos para la formulación, modificación y seguimiento a los Planes de Mejoramiento (Institucional y por Procesos), Mapas de Riesgos (tipologías identificadas) y al Programa de Transparencia y Ética Pública - PTEP" se recomienda al área evaluar si se requiere ajuste y/o reformulación de la acción, de igual manera de conformidad con la Resolución Reglamentaria 136 de 28 de diciembre de 2023 de la Contraloría de Bogotá se recomienda revisar si es pertinente solicitar una modificación al plazo de cumplimiento de la misma,  se recuerda que el plazo puede extenderse hasta por un plazo de seis (6) meses más.</t>
    </r>
  </si>
  <si>
    <r>
      <t xml:space="preserve">Reporte Digital: </t>
    </r>
    <r>
      <rPr>
        <sz val="8"/>
        <color theme="1"/>
        <rFont val="Tahoma"/>
        <family val="2"/>
      </rPr>
      <t>Para este periodo realizamos la reunión con el área de Talento Humano el día 12 de Mayo donde se acordaron los ajustes necesario para cumplir con esta acción.</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con los soportes remitidos se evidencia que se realizó la reunión que faltaba con el área de Talento Humano. Por lo anterior, se califica como </t>
    </r>
    <r>
      <rPr>
        <b/>
        <sz val="8"/>
        <color theme="1"/>
        <rFont val="Tahoma"/>
        <family val="2"/>
      </rPr>
      <t xml:space="preserve">"Terminada", </t>
    </r>
    <r>
      <rPr>
        <sz val="8"/>
        <color theme="1"/>
        <rFont val="Tahoma"/>
        <family val="2"/>
      </rPr>
      <t>sin embargo, se recomienda al área Digital revisar de nuevo el funcionamiento de la totalidad de enlaces de la página web y el botón de transparencia.</t>
    </r>
  </si>
  <si>
    <r>
      <rPr>
        <b/>
        <sz val="8"/>
        <color theme="1"/>
        <rFont val="Tahoma"/>
        <family val="2"/>
      </rPr>
      <t xml:space="preserve">Reporte Planeación: </t>
    </r>
    <r>
      <rPr>
        <sz val="8"/>
        <color theme="1"/>
        <rFont val="Tahoma"/>
        <family val="2"/>
      </rPr>
      <t xml:space="preserve">En el mes de agosto se llevó a cabo la mesa de trabajo con el equipo de recursos humanos con la finalidad de identificar y/o ajustar los riesgos institucionales del proceso de talento humano.
</t>
    </r>
    <r>
      <rPr>
        <b/>
        <sz val="8"/>
        <color theme="1"/>
        <rFont val="Tahoma"/>
        <family val="2"/>
      </rPr>
      <t>Reporte Recursos Humanos:</t>
    </r>
    <r>
      <rPr>
        <sz val="8"/>
        <color theme="1"/>
        <rFont val="Tahoma"/>
        <family val="2"/>
      </rPr>
      <t xml:space="preserve"> Durante el transcurso del año 2024, se han adelantado diversas mesas de trabajo con el área de Recursos Humanos, con el objetivo de avanzar en la construcción de una matriz de riesgos. En estas mesas, se han identificado riesgos desde diferentes perspectivas y procesos. Posteriormente, hemos sostenido reuniones de conclusiones con el área de Planeación, en las cuales se han presentado los avances alcanzados. En dichas reuniones, se han realizado observaciones y se han corregido posibles inconsistencias detectadas en el desarrollo de la matriz. Actualmente, nos encontramos aplicando la metodología del manual de gestión de riesgos, incorporando los ajustes solicitados por el área de Planeación, con el fin de lograr un producto final consolidado que refleje con precisión los riesgos identificados y las medidas a implementar.
</t>
    </r>
    <r>
      <rPr>
        <b/>
        <sz val="8"/>
        <color theme="1"/>
        <rFont val="Tahoma"/>
        <family val="2"/>
      </rPr>
      <t xml:space="preserve">Análisis OCI: </t>
    </r>
    <r>
      <rPr>
        <sz val="8"/>
        <color theme="1"/>
        <rFont val="Tahoma"/>
        <family val="2"/>
      </rPr>
      <t xml:space="preserve">De conformidad con el reporte la matriz de riesgos del área de Talento Humano aún está en proceso de revisión y actualización; se recomienda a las áreas avanzar en la acción para finalizar la meta planteada, por lo tanto, se califica </t>
    </r>
    <r>
      <rPr>
        <b/>
        <sz val="8"/>
        <color theme="1"/>
        <rFont val="Tahoma"/>
        <family val="2"/>
      </rPr>
      <t>"En proceso"</t>
    </r>
  </si>
  <si>
    <r>
      <rPr>
        <b/>
        <sz val="8"/>
        <rFont val="Tahoma"/>
        <family val="2"/>
      </rPr>
      <t>Reporte Sub Financiera:</t>
    </r>
    <r>
      <rPr>
        <sz val="8"/>
        <rFont val="Tahoma"/>
        <family val="2"/>
      </rPr>
      <t xml:space="preserve"> La profesional de Facturación tiene el borrador del procedimiento de cartera incluyendo el manejo de las sanciones interdisciplinarias de los Ex funcionarios, este documento esta pendiente la aprobación del Subdirector Financiero, socializar y publicar en la Entidad.
</t>
    </r>
    <r>
      <rPr>
        <b/>
        <sz val="8"/>
        <rFont val="Tahoma"/>
        <family val="2"/>
      </rPr>
      <t>Análisis OCI:</t>
    </r>
    <r>
      <rPr>
        <sz val="8"/>
        <rFont val="Tahoma"/>
        <family val="2"/>
      </rPr>
      <t xml:space="preserve"> Se verifica soporte y avance de la acción, encontrando que no corresponde con lo propuesto: </t>
    </r>
    <r>
      <rPr>
        <b/>
        <sz val="8"/>
        <rFont val="Tahoma"/>
        <family val="2"/>
      </rPr>
      <t>Actualizar la política financiera</t>
    </r>
    <r>
      <rPr>
        <sz val="8"/>
        <rFont val="Tahoma"/>
        <family val="2"/>
      </rPr>
      <t xml:space="preserve">, en el sentido de incluir el reconocimiento y medición posterior de acuerdo a la antigüedad de los derechos a favor de la entidad, derivados de sanciones disciplinarias a los Ex Funcionarios. Se recomienda revisar la acción y remitir soporte y avance correcto. Por lo anterior, se califica </t>
    </r>
    <r>
      <rPr>
        <b/>
        <sz val="8"/>
        <rFont val="Tahoma"/>
        <family val="2"/>
      </rPr>
      <t>"Sin iniciar"</t>
    </r>
    <r>
      <rPr>
        <sz val="8"/>
        <rFont val="Tahoma"/>
        <family val="2"/>
      </rPr>
      <t xml:space="preserve">. </t>
    </r>
  </si>
  <si>
    <r>
      <rPr>
        <b/>
        <sz val="8"/>
        <color theme="1"/>
        <rFont val="Tahoma"/>
        <family val="2"/>
      </rPr>
      <t xml:space="preserve">Análisis OCI: </t>
    </r>
    <r>
      <rPr>
        <sz val="8"/>
        <color theme="1"/>
        <rFont val="Tahoma"/>
        <family val="2"/>
      </rPr>
      <t xml:space="preserve">El área jurídica no presento reporte en la herramienta dispuesta para tal fin. Por lo anterior se imposibilita la revisión del avance en el cumplimiento de la acción. Se recomienda al área tener presente la fecha de culminación de la acción </t>
    </r>
    <r>
      <rPr>
        <b/>
        <sz val="8"/>
        <color theme="1"/>
        <rFont val="Tahoma"/>
        <family val="2"/>
      </rPr>
      <t>(18 de diciembre de 2024)</t>
    </r>
    <r>
      <rPr>
        <sz val="8"/>
        <color theme="1"/>
        <rFont val="Tahoma"/>
        <family val="2"/>
      </rPr>
      <t xml:space="preserve">. Por lo anterior se califica </t>
    </r>
    <r>
      <rPr>
        <b/>
        <sz val="8"/>
        <color theme="1"/>
        <rFont val="Tahoma"/>
        <family val="2"/>
      </rPr>
      <t>en proceso.</t>
    </r>
  </si>
  <si>
    <r>
      <rPr>
        <b/>
        <sz val="8"/>
        <rFont val="Tahoma"/>
        <family val="2"/>
      </rPr>
      <t xml:space="preserve">Reporte Sub Financiera: </t>
    </r>
    <r>
      <rPr>
        <sz val="8"/>
        <rFont val="Tahoma"/>
        <family val="2"/>
      </rPr>
      <t xml:space="preserve">Debido al cambio del Subdirector Financiero, esta pendiente socializar y contextualizar  este hallazgo por parte del profesional de Contabilidad, esto con el fin de tener el borrador del correo aprobado por el Subdirector Financiero.
</t>
    </r>
    <r>
      <rPr>
        <b/>
        <sz val="8"/>
        <rFont val="Tahoma"/>
        <family val="2"/>
      </rPr>
      <t xml:space="preserve">Análisis OCI: </t>
    </r>
    <r>
      <rPr>
        <sz val="8"/>
        <rFont val="Tahoma"/>
        <family val="2"/>
      </rPr>
      <t xml:space="preserve">Según el avance reportado y teniendo en cuenta que no se adjuntó ningún soporte, se califica la acción como  </t>
    </r>
    <r>
      <rPr>
        <b/>
        <sz val="8"/>
        <rFont val="Tahoma"/>
        <family val="2"/>
      </rPr>
      <t xml:space="preserve">"Sin iniciar".  </t>
    </r>
    <r>
      <rPr>
        <sz val="8"/>
        <rFont val="Tahoma"/>
        <family val="2"/>
      </rPr>
      <t xml:space="preserve">Se insiste a la Subdirección Financiera revisar la acción y meta propuesta, es decir: </t>
    </r>
    <r>
      <rPr>
        <b/>
        <sz val="8"/>
        <rFont val="Tahoma"/>
        <family val="2"/>
      </rPr>
      <t>Actualizar la política financiera en términos del reconocimiento de los Bienes de Interés Cultural y de Conservación arquitectónica, de acuerdo con el resultado de la consulta que se realizará a la Contaduría General de la Nación al respecto de la depreciación de los mismos</t>
    </r>
    <r>
      <rPr>
        <sz val="8"/>
        <rFont val="Tahoma"/>
        <family val="2"/>
      </rPr>
      <t>, con el fin de dar cumplimiento a la meta y tener en cuenta el plazo fijado para la misma, diciembre 2024.</t>
    </r>
  </si>
  <si>
    <r>
      <t xml:space="preserve">Reporte Servicios Administrativos: </t>
    </r>
    <r>
      <rPr>
        <sz val="8"/>
        <color theme="1"/>
        <rFont val="Tahoma"/>
        <family val="2"/>
      </rPr>
      <t xml:space="preserve">Durante el II Cuatrimestre de 2024 se realizó la solicitud al área de planeación para la entrega de unos procedimientos, entre ellos, el procedimiento AGRI-SA-PD-007 REPOSICIÓN DE BIENES para realizar los respectivos ajustes. Como evidencia, se remite la solicitud elevada al área indicada y su correspondiente respuesta.
</t>
    </r>
    <r>
      <rPr>
        <b/>
        <sz val="8"/>
        <color theme="1"/>
        <rFont val="Tahoma"/>
        <family val="2"/>
      </rPr>
      <t xml:space="preserve">Análisis OCI: </t>
    </r>
    <r>
      <rPr>
        <sz val="8"/>
        <color theme="1"/>
        <rFont val="Tahoma"/>
        <family val="2"/>
      </rPr>
      <t>Teniendo en cuenta el reporte del área, así como la fecha de terminación programada, se califica la acción</t>
    </r>
    <r>
      <rPr>
        <b/>
        <sz val="8"/>
        <color theme="1"/>
        <rFont val="Tahoma"/>
        <family val="2"/>
      </rPr>
      <t xml:space="preserve"> "En proceso". </t>
    </r>
    <r>
      <rPr>
        <sz val="8"/>
        <color theme="1"/>
        <rFont val="Tahoma"/>
        <family val="2"/>
      </rPr>
      <t>Se recomienda al área avanzar en la acción para dar cumplimiento a la meta planteada, ya que vence en diciembre 2024.</t>
    </r>
  </si>
  <si>
    <r>
      <t xml:space="preserve">Reporte Servicios Administrativos: </t>
    </r>
    <r>
      <rPr>
        <sz val="8"/>
        <color theme="1"/>
        <rFont val="Tahoma"/>
        <family val="2"/>
      </rPr>
      <t xml:space="preserve">De acuerdo al cronograma de capacitaciones de la entidad, se tiene programado para el próximo jueves 17 de octubre, por lo que, la actividad se encuentra en proceso.
</t>
    </r>
    <r>
      <rPr>
        <b/>
        <sz val="8"/>
        <color theme="1"/>
        <rFont val="Tahoma"/>
        <family val="2"/>
      </rPr>
      <t xml:space="preserve">Análisis OCI: </t>
    </r>
    <r>
      <rPr>
        <sz val="8"/>
        <color theme="1"/>
        <rFont val="Tahoma"/>
        <family val="2"/>
      </rPr>
      <t xml:space="preserve">Teniendo en cuenta el reporte del área, así como la fecha de terminación programada, se califica la acción </t>
    </r>
    <r>
      <rPr>
        <b/>
        <sz val="8"/>
        <color theme="1"/>
        <rFont val="Tahoma"/>
        <family val="2"/>
      </rPr>
      <t>"En proceso"</t>
    </r>
    <r>
      <rPr>
        <sz val="8"/>
        <color theme="1"/>
        <rFont val="Tahoma"/>
        <family val="2"/>
      </rPr>
      <t>. Se recomienda al área realizar la capacitación una vez realizada la actualización del procedimiento Reposición de bienes, con los tiempos de reporte incluidos.</t>
    </r>
  </si>
  <si>
    <r>
      <rPr>
        <b/>
        <sz val="8"/>
        <rFont val="Tahoma"/>
        <family val="2"/>
      </rPr>
      <t xml:space="preserve">Reporte Sub Financiera: </t>
    </r>
    <r>
      <rPr>
        <sz val="8"/>
        <rFont val="Tahoma"/>
        <family val="2"/>
      </rPr>
      <t xml:space="preserve">En vista de que los correos remitidos no han sido contestados se remitirá una solicitud de manera física para ser radicada esperando una pronta respuesta por parte del proveedor. Sin embargo, se seguirán enviando correos electrónicos para continuar con la gestión.
</t>
    </r>
    <r>
      <rPr>
        <b/>
        <sz val="8"/>
        <rFont val="Tahoma"/>
        <family val="2"/>
      </rPr>
      <t>Análisis OCI:</t>
    </r>
    <r>
      <rPr>
        <sz val="8"/>
        <rFont val="Tahoma"/>
        <family val="2"/>
      </rPr>
      <t xml:space="preserve"> Se verifican correos remitidos y se evidencia que en marzo y abril 2024 se está respondiendo un correo de junio 2023. Nuevamente  se recomienda iniciar un proceso colocando caso  de servicio en Siigo y realizar seguimiento oportuno. De acuerdo con lo anterior y el plazo fijado para la acción dentro de la vigencia 2024, se califica como </t>
    </r>
    <r>
      <rPr>
        <b/>
        <sz val="8"/>
        <rFont val="Tahoma"/>
        <family val="2"/>
      </rPr>
      <t xml:space="preserve"> "Sin iniciar"</t>
    </r>
    <r>
      <rPr>
        <sz val="8"/>
        <rFont val="Tahoma"/>
        <family val="2"/>
      </rPr>
      <t xml:space="preserve">. </t>
    </r>
  </si>
  <si>
    <r>
      <rPr>
        <b/>
        <sz val="8"/>
        <rFont val="Tahoma"/>
        <family val="2"/>
      </rPr>
      <t xml:space="preserve">Reporte Sub Financiera: </t>
    </r>
    <r>
      <rPr>
        <sz val="8"/>
        <rFont val="Tahoma"/>
        <family val="2"/>
      </rPr>
      <t>Pendiente revisar el borrador con el profesional de Contabilidad para su aprobación y publicación.</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evidencia avance respecto al anterior seguimiento. Borrador de actualización del procedimiento.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</si>
  <si>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El pasado 7 de mayo en reunión con el área de Planeación se reviso un archivo en formato Excel implementado por el profesional de Contabilidad creado con el objetivo de comparar y conciliar los Ingresos bimestrales que afectan las declaraciones de IVA e ICA.</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presentaron avances respecto al anterior seguimiento. Se evidencia borrador de formato de conciliación y se deja el mismo porcentaje de avance. No se continuó proceso de revisión, aprobación y estandarización del formato. De acuerdo con lo anterior y el plazo fijado para la acción, se califica como  </t>
    </r>
    <r>
      <rPr>
        <b/>
        <sz val="8"/>
        <rFont val="Tahoma"/>
        <family val="2"/>
      </rPr>
      <t xml:space="preserve">"En proceso". </t>
    </r>
  </si>
  <si>
    <r>
      <rPr>
        <b/>
        <sz val="8"/>
        <rFont val="Tahoma"/>
        <family val="2"/>
      </rPr>
      <t>Reporte Sub Financiera:</t>
    </r>
    <r>
      <rPr>
        <sz val="8"/>
        <rFont val="Tahoma"/>
        <family val="2"/>
      </rPr>
      <t xml:space="preserve"> Se adjunta información de Siproj y saldos de las cuentas contables con corte a marzo y junio.
</t>
    </r>
    <r>
      <rPr>
        <b/>
        <sz val="8"/>
        <rFont val="Tahoma"/>
        <family val="2"/>
      </rPr>
      <t>Análisis OCI:</t>
    </r>
    <r>
      <rPr>
        <sz val="8"/>
        <rFont val="Tahoma"/>
        <family val="2"/>
      </rPr>
      <t xml:space="preserve"> No se evidenció que se acogieran las recomendaciones realizadas por Control Interno en el anterior seguimiento, respecto 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el proceso de conciliación como partes involucradas y las respectivas firmas. De acuerdo con lo anterior y el plazo fijado para la acción, se califica como </t>
    </r>
    <r>
      <rPr>
        <b/>
        <sz val="8"/>
        <rFont val="Tahoma"/>
        <family val="2"/>
      </rPr>
      <t xml:space="preserve"> "En proceso"</t>
    </r>
    <r>
      <rPr>
        <sz val="8"/>
        <rFont val="Tahoma"/>
        <family val="2"/>
      </rPr>
      <t xml:space="preserve">. </t>
    </r>
  </si>
  <si>
    <r>
      <rPr>
        <b/>
        <sz val="8"/>
        <rFont val="Tahoma"/>
        <family val="2"/>
      </rPr>
      <t xml:space="preserve">Reporte Sub Financiera: </t>
    </r>
    <r>
      <rPr>
        <sz val="8"/>
        <rFont val="Tahoma"/>
        <family val="2"/>
      </rPr>
      <t xml:space="preserve">A la fecha no hay convenios firmados por lo cual no es aplicable la emisión de memorando.
</t>
    </r>
    <r>
      <rPr>
        <b/>
        <sz val="8"/>
        <rFont val="Tahoma"/>
        <family val="2"/>
      </rPr>
      <t>Análisis OCI:</t>
    </r>
    <r>
      <rPr>
        <sz val="8"/>
        <rFont val="Tahoma"/>
        <family val="2"/>
      </rPr>
      <t xml:space="preserve"> Se reitera la recomendación de revisar el hallazgo y la acción de mejora establecida, ya que hacen referencia a los saldos pendientes de legalizar de convenios interadministrativos ya finalizados (que tienen saldos pendientes de legalizar) y  no, convenios  nuevos. De acuerdo con lo anterior y el plazo fijado para la acción, se califica como </t>
    </r>
    <r>
      <rPr>
        <b/>
        <sz val="8"/>
        <rFont val="Tahoma"/>
        <family val="2"/>
      </rPr>
      <t xml:space="preserve"> "Sin iniciar"</t>
    </r>
    <r>
      <rPr>
        <sz val="8"/>
        <rFont val="Tahoma"/>
        <family val="2"/>
      </rPr>
      <t xml:space="preserve">. </t>
    </r>
  </si>
  <si>
    <r>
      <rPr>
        <b/>
        <sz val="8"/>
        <color theme="1"/>
        <rFont val="Tahoma"/>
        <family val="2"/>
      </rPr>
      <t>Reporte Planeación:</t>
    </r>
    <r>
      <rPr>
        <sz val="8"/>
        <color theme="1"/>
        <rFont val="Tahoma"/>
        <family val="2"/>
      </rPr>
      <t xml:space="preserve"> Se presentaron los resultados del Índice de Desempeño Institucional 2023 en el marco del CIGD del mes de agosto, este insumo es fundamental para poder hacer los ajustes al PFI y poder adelantar los cierres en materia de cumplimiento de acciones implementadas.
</t>
    </r>
    <r>
      <rPr>
        <b/>
        <sz val="8"/>
        <color theme="1"/>
        <rFont val="Tahoma"/>
        <family val="2"/>
      </rPr>
      <t>Análisis OCI:</t>
    </r>
    <r>
      <rPr>
        <sz val="8"/>
        <color theme="1"/>
        <rFont val="Tahoma"/>
        <family val="2"/>
      </rPr>
      <t xml:space="preserve"> De acuerdo a lo informado, si bien se presentaron los resultados del IDI de la vigencia 2023 en el CIGD del mes de agosto, no se presentan avances frente a </t>
    </r>
    <r>
      <rPr>
        <b/>
        <sz val="8"/>
        <color theme="1"/>
        <rFont val="Tahoma"/>
        <family val="2"/>
      </rPr>
      <t xml:space="preserve">"Formular el plan de fortalecimiento institucional de la vigencia contemplando dos (2) informes de conclusiones de gestión en el marco del horizonte de los Planes de Desarrollo Distrital (saliente 2020-2024 y entrante 2024-2028)". </t>
    </r>
    <r>
      <rPr>
        <sz val="8"/>
        <color theme="1"/>
        <rFont val="Tahoma"/>
        <family val="2"/>
      </rPr>
      <t xml:space="preserve">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</si>
  <si>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rFont val="Tahoma"/>
        <family val="2"/>
      </rPr>
      <t>Reporte Planeación:</t>
    </r>
    <r>
      <rPr>
        <sz val="8"/>
        <rFont val="Tahoma"/>
        <family val="2"/>
      </rPr>
      <t xml:space="preserve"> El seguimiento a los proyectos de inversión salientes (31 de mayo) se dio continuidad al reporte de los proyectos de inversión 7511 y 7505 al SPI, en el archivo se realizar el consolidado de la información mensual a reportar en la plataforma. 
 Adicionalmente para el reporte del mes de agosto se solicitó el primer reporte al nuevo Proyecto de Inversión 7539 formulado para el PDD 2024 - 2028 se adecuó la herramienta de seguimiento para ser empleada en los procesos de seguimiento al proyecto en la plataforma SPI.
</t>
    </r>
    <r>
      <rPr>
        <b/>
        <sz val="8"/>
        <rFont val="Tahoma"/>
        <family val="2"/>
      </rPr>
      <t>Análisis OCI:</t>
    </r>
    <r>
      <rPr>
        <sz val="8"/>
        <rFont val="Tahoma"/>
        <family val="2"/>
      </rPr>
      <t xml:space="preserve"> El enlace de Drive remitido para verificar el cumplimiento de la acción lleva a una carpeta de seguimiento de indicadores y de plan de acción institucional de la vigencia 2024, por lo tanto, no fue posible verificar los avances indicados para el segundo cuatrimestre, por lo anterior, se califica </t>
    </r>
    <r>
      <rPr>
        <b/>
        <sz val="8"/>
        <rFont val="Tahoma"/>
        <family val="2"/>
      </rPr>
      <t>"En proceso"</t>
    </r>
  </si>
  <si>
    <r>
      <rPr>
        <b/>
        <sz val="8"/>
        <color theme="1"/>
        <rFont val="Tahoma"/>
        <family val="2"/>
      </rPr>
      <t xml:space="preserve">Análisis OCI: </t>
    </r>
    <r>
      <rPr>
        <sz val="8"/>
        <color theme="1"/>
        <rFont val="Tahoma"/>
        <family val="2"/>
      </rPr>
      <t xml:space="preserve">No se reportó información para el segundo cuatrimestre por parte de Sistemas,  por lo que la acción se califica </t>
    </r>
    <r>
      <rPr>
        <b/>
        <sz val="8"/>
        <color theme="1"/>
        <rFont val="Tahoma"/>
        <family val="2"/>
      </rPr>
      <t>"Sin Iniciar"</t>
    </r>
    <r>
      <rPr>
        <sz val="8"/>
        <color theme="1"/>
        <rFont val="Tahoma"/>
        <family val="2"/>
      </rPr>
      <t>.  Teniendo en cuenta lo anterior, el plazo pactado y en el marco de la Circular 04 de 2024 "Lineamientos para la formulación, modificación y seguimiento a los Planes de Mejoramiento (Institucional y por Procesos), Mapas de Riesgos (tipologías identificadas) y al Programa de Transparencia y Ética Pública - PTEP" se recomienda al área evaluar si se requiere ajuste y/o reformulación de la acción, de igual manera de conformidad con la Resolución Reglamentaria 136 de 28 de diciembre de 2023 de la Contraloría de Bogotá se recomienda revisar si es pertinente solicitar una modificación al plazo de cumplimiento de la misma,  se recuerda que el plazo puede extenderse hasta por un plazo de seis (6) meses más.</t>
    </r>
  </si>
  <si>
    <r>
      <rPr>
        <b/>
        <sz val="8"/>
        <color theme="1"/>
        <rFont val="Tahoma"/>
        <family val="2"/>
      </rPr>
      <t xml:space="preserve">Reporte Recursos Humanos: </t>
    </r>
    <r>
      <rPr>
        <sz val="8"/>
        <color theme="1"/>
        <rFont val="Tahoma"/>
        <family val="2"/>
      </rPr>
      <t>Se creó y codificó el formato con las especificaciones solicitadas, el cual se utiliza para realizar la solicitud a Talento Humano con el fin de que el área emita el certificado de Recursos Humanos necesario para el proceso contractual. Este formato asegura que la información entregada sea precisa y completa. El proceso ha sido alineado con las áreas de Planeación y Jurídica para garantizar su adecuada implementación. Adicionalmente, se ha divulgado durante una reunión con los apoyos administrativos y se ha comunicado de manera masiva a todos los colaboradores a través de un comunicado oficial. Dado que el proceso ya ha sido establecido y estandarizado, esta actividad se considera ejecutada y completada.</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creación del formato referido en la meta de la acción y se socializó con todos los colaboradores. Se recomienda al área de Recursos Humanos solicitar corrección de la fecha de la versión en la intranet, ya que quedó invertido el mes y día de la versión publicada. Por lo anterior se califica </t>
    </r>
    <r>
      <rPr>
        <b/>
        <sz val="8"/>
        <color theme="1"/>
        <rFont val="Tahoma"/>
        <family val="2"/>
      </rPr>
      <t>"Terminada"</t>
    </r>
    <r>
      <rPr>
        <sz val="8"/>
        <color theme="1"/>
        <rFont val="Tahoma"/>
        <family val="2"/>
      </rPr>
      <t>.</t>
    </r>
  </si>
  <si>
    <r>
      <rPr>
        <b/>
        <sz val="8"/>
        <color theme="1"/>
        <rFont val="Tahoma"/>
        <family val="2"/>
      </rPr>
      <t xml:space="preserve">Reporte ventas y mercadeo: </t>
    </r>
    <r>
      <rPr>
        <sz val="8"/>
        <color theme="1"/>
        <rFont val="Tahoma"/>
        <family val="2"/>
      </rPr>
      <t xml:space="preserve">De acuerdo con la reunión sostenida el 12 de marzo 2024 fue realizada la actualización del procedimiento "GESTIÓN PROYECTOS Y NEGOCIOS ESTRATÉGICOS" en atención a ajustes identificados y  al plan de mejoramiento derivado del hallazgo 3.4.2.5 asignado por Contraloría en la vigencia 2023. A continuación, se describen las mejoras identificadas y aprobadas.
</t>
    </r>
    <r>
      <rPr>
        <b/>
        <sz val="8"/>
        <color theme="1"/>
        <rFont val="Tahoma"/>
        <family val="2"/>
      </rPr>
      <t>Análisis OCI:</t>
    </r>
    <r>
      <rPr>
        <sz val="8"/>
        <color theme="1"/>
        <rFont val="Tahoma"/>
        <family val="2"/>
      </rPr>
      <t xml:space="preserve"> La nueva versión del procedimiento de gestión de negocios y proyectos estratégicos contempla políticas de operación para documentos precontractuales como lo son las propuestas y cotizaciones. También contempla la actividad numero 03 </t>
    </r>
    <r>
      <rPr>
        <i/>
        <sz val="8"/>
        <color theme="1"/>
        <rFont val="Tahoma"/>
        <family val="2"/>
      </rPr>
      <t xml:space="preserve">Realizar las acciones pre contractuales en razón al perfeccionamiento de acuerdos u ofertas comerciales o contratos interadministrativo o convenio, según corresponda. </t>
    </r>
    <r>
      <rPr>
        <sz val="8"/>
        <color theme="1"/>
        <rFont val="Tahoma"/>
        <family val="2"/>
      </rPr>
      <t xml:space="preserve">Esta actividad esta identificada como punto de control y en su descripción plantea la revisión de documentos precontractuales. De esta manera se puede inferir que se dio cumplimiento a la acción por lo que se califica como </t>
    </r>
    <r>
      <rPr>
        <b/>
        <sz val="8"/>
        <color theme="1"/>
        <rFont val="Tahoma"/>
        <family val="2"/>
      </rPr>
      <t>"Terminada"</t>
    </r>
    <r>
      <rPr>
        <sz val="8"/>
        <color theme="1"/>
        <rFont val="Tahoma"/>
        <family val="2"/>
      </rPr>
      <t>, y, se recomienda al área efectuar un reporte corto y conciso sobre la ejecución de las acciones, atendiendo los lineamientos existentes para tal fin [Circular 04 de 2024].</t>
    </r>
  </si>
  <si>
    <r>
      <rPr>
        <b/>
        <sz val="8"/>
        <color theme="1"/>
        <rFont val="Tahoma"/>
        <family val="2"/>
      </rPr>
      <t>Reporte Servicios Administrativos:</t>
    </r>
    <r>
      <rPr>
        <sz val="8"/>
        <color theme="1"/>
        <rFont val="Tahoma"/>
        <family val="2"/>
      </rPr>
      <t xml:space="preserve"> La actividad se ejecutará en el III Cuatrimestre del año.
</t>
    </r>
    <r>
      <rPr>
        <b/>
        <sz val="8"/>
        <color theme="1"/>
        <rFont val="Tahoma"/>
        <family val="2"/>
      </rPr>
      <t>Análisis OCI:</t>
    </r>
    <r>
      <rPr>
        <sz val="8"/>
        <color theme="1"/>
        <rFont val="Tahoma"/>
        <family val="2"/>
      </rPr>
      <t xml:space="preserve"> De acuerdo a lo informado, la acción de mejora no ha iniciado. Por lo anterior se califica con alerta de </t>
    </r>
    <r>
      <rPr>
        <b/>
        <sz val="8"/>
        <color theme="1"/>
        <rFont val="Tahoma"/>
        <family val="2"/>
      </rPr>
      <t>"Sin Iniciar"</t>
    </r>
    <r>
      <rPr>
        <sz val="8"/>
        <color theme="1"/>
        <rFont val="Tahoma"/>
        <family val="2"/>
      </rPr>
      <t xml:space="preserve"> y se recuerda al área que el vencimiento de la acción es diciembre de 2024.</t>
    </r>
  </si>
  <si>
    <r>
      <rPr>
        <b/>
        <sz val="8"/>
        <color theme="1"/>
        <rFont val="Tahoma"/>
        <family val="2"/>
      </rPr>
      <t xml:space="preserve">Análisis OCI: </t>
    </r>
    <r>
      <rPr>
        <sz val="8"/>
        <color theme="1"/>
        <rFont val="Tahoma"/>
        <family val="2"/>
      </rPr>
      <t xml:space="preserve">El área jurídica Secretaria General no presentaron reporte en la herramienta dispuesta para tal fin. Por lo anterior se imposibilita la revisión del avance en el cumplimiento de la acción. Se recomienda a las áreas tener presente la fecha de culminación de la acción </t>
    </r>
    <r>
      <rPr>
        <b/>
        <sz val="8"/>
        <color theme="1"/>
        <rFont val="Tahoma"/>
        <family val="2"/>
      </rPr>
      <t>(18 de diciembre de 2024)</t>
    </r>
    <r>
      <rPr>
        <sz val="8"/>
        <color theme="1"/>
        <rFont val="Tahoma"/>
        <family val="2"/>
      </rPr>
      <t xml:space="preserve">. Por lo anterior se califica </t>
    </r>
    <r>
      <rPr>
        <b/>
        <sz val="8"/>
        <color theme="1"/>
        <rFont val="Tahoma"/>
        <family val="2"/>
      </rPr>
      <t>en proceso.</t>
    </r>
  </si>
  <si>
    <t>TERMINADA</t>
  </si>
  <si>
    <t>Diana Romero
Mónica Virgüéz</t>
  </si>
  <si>
    <t>Mónica Virgüéz
Diana Romero</t>
  </si>
  <si>
    <t xml:space="preserve">Diana Romero </t>
  </si>
  <si>
    <r>
      <rPr>
        <b/>
        <sz val="8"/>
        <color theme="1"/>
        <rFont val="Tahoma"/>
        <family val="2"/>
      </rPr>
      <t xml:space="preserve">Reporte T. humano: </t>
    </r>
    <r>
      <rPr>
        <sz val="8"/>
        <color theme="1"/>
        <rFont val="Tahoma"/>
        <family val="2"/>
      </rPr>
      <t xml:space="preserve">Estas cargas se actualizaron por parte del área de Planeación  
</t>
    </r>
    <r>
      <rPr>
        <b/>
        <sz val="8"/>
        <color theme="1"/>
        <rFont val="Tahoma"/>
        <family val="2"/>
      </rPr>
      <t xml:space="preserve">Análisis OCI: </t>
    </r>
    <r>
      <rPr>
        <sz val="8"/>
        <color theme="1"/>
        <rFont val="Tahoma"/>
        <family val="2"/>
      </rPr>
      <t xml:space="preserve">El área reporta que se actualizaron las cargas laborales del área de planeación y reporta dos correos electrónicos. Uno donde talento humano requiere la actualización de las cargas laborales al área de planeación, y otro, donde planeación responde con un archivo Excel  del 29 de agosto de 2024. No obstante, para el presente seguimiento no se aporto dicho Excel. 
Así las cosas, y en atención a que el área de planeación dio respuesta con el análisis de cargas, se avisa que se califica </t>
    </r>
    <r>
      <rPr>
        <b/>
        <sz val="8"/>
        <color theme="1"/>
        <rFont val="Tahoma"/>
        <family val="2"/>
      </rPr>
      <t>"Terminada"</t>
    </r>
    <r>
      <rPr>
        <sz val="8"/>
        <color theme="1"/>
        <rFont val="Tahoma"/>
        <family val="2"/>
      </rPr>
      <t>.</t>
    </r>
  </si>
  <si>
    <r>
      <rPr>
        <b/>
        <sz val="8"/>
        <color theme="1"/>
        <rFont val="Tahoma"/>
        <family val="2"/>
      </rPr>
      <t xml:space="preserve">Reporte Jurídica: </t>
    </r>
    <r>
      <rPr>
        <sz val="8"/>
        <color theme="1"/>
        <rFont val="Tahoma"/>
        <family val="2"/>
      </rPr>
      <t xml:space="preserve">1. Informe reporte agosto. 2. Reunión informe socialización estado procesos de cobro 3. Informe final reporte con corte 31 de diciembre de 2024
</t>
    </r>
    <r>
      <rPr>
        <b/>
        <sz val="8"/>
        <color theme="1"/>
        <rFont val="Tahoma"/>
        <family val="2"/>
      </rPr>
      <t xml:space="preserve">Análisis OCI: </t>
    </r>
    <r>
      <rPr>
        <sz val="8"/>
        <color theme="1"/>
        <rFont val="Tahoma"/>
        <family val="2"/>
      </rPr>
      <t xml:space="preserve">Se informa que el área reportó y presentó los soportes de los informes trimestrales del segundo semestre de 2024. Se avisa entonces que durante 2024 se presentaron los informes contemplados en la acción de mejora. Así las cosas, se califica como </t>
    </r>
    <r>
      <rPr>
        <b/>
        <sz val="8"/>
        <color theme="1"/>
        <rFont val="Tahoma"/>
        <family val="2"/>
      </rPr>
      <t>"Terminada".</t>
    </r>
  </si>
  <si>
    <r>
      <rPr>
        <b/>
        <sz val="8"/>
        <color theme="1"/>
        <rFont val="Tahoma"/>
        <family val="2"/>
      </rPr>
      <t xml:space="preserve">Reporte Financiera: </t>
    </r>
    <r>
      <rPr>
        <sz val="8"/>
        <color theme="1"/>
        <rFont val="Tahoma"/>
        <family val="2"/>
      </rPr>
      <t xml:space="preserve">Se adjunta formato de conciliaciones de Ingresos bimestrales declarados en IVA e ICA del sexto bimestre vigencia 2023, y primero, segundo, tercero, cuarto y quinto bimestre vigencia 2024, el sexto bimestre aún no se encuentra en proceso. 
</t>
    </r>
    <r>
      <rPr>
        <b/>
        <sz val="8"/>
        <color theme="1"/>
        <rFont val="Tahoma"/>
        <family val="2"/>
      </rPr>
      <t xml:space="preserve">Análisis OCI: </t>
    </r>
    <r>
      <rPr>
        <sz val="8"/>
        <color theme="1"/>
        <rFont val="Tahoma"/>
        <family val="2"/>
      </rPr>
      <t xml:space="preserve">Se da cuenta del uso del formato </t>
    </r>
    <r>
      <rPr>
        <b/>
        <sz val="8"/>
        <color theme="1"/>
        <rFont val="Tahoma"/>
        <family val="2"/>
      </rPr>
      <t xml:space="preserve">"conciliación de ingresos totales entre IVA e ICA bimestral", </t>
    </r>
    <r>
      <rPr>
        <sz val="8"/>
        <color theme="1"/>
        <rFont val="Tahoma"/>
        <family val="2"/>
      </rPr>
      <t xml:space="preserve">pero no se da cuenta que este su normalización y documentación conforme los lineamientos de la entidad. Se recomienda tener presente las acciones de mejora formuladas por el área para que se puede dar el cumplimiento adecuado. 
En este caso la acción de mejora tiene por objetivo la creación y normalización de un formato "de conciliación de Ingresos Bimestrales entre los declarados en el formulario del IVA y el del ICA". Esto implica tanto la creación como el aviso al área de planeación para que se documentado y normalizado. 
Se califica como </t>
    </r>
    <r>
      <rPr>
        <b/>
        <sz val="8"/>
        <color theme="1"/>
        <rFont val="Tahoma"/>
        <family val="2"/>
      </rPr>
      <t xml:space="preserve">"Incumplida" </t>
    </r>
    <r>
      <rPr>
        <sz val="8"/>
        <color theme="1"/>
        <rFont val="Tahoma"/>
        <family val="2"/>
      </rPr>
      <t>en razón a que la fecha de terminación de la acción era el 18 de diciembre de 2024</t>
    </r>
  </si>
  <si>
    <t>RESUMEN SEGUNDO SEGUIMIENTO 2024</t>
  </si>
  <si>
    <r>
      <rPr>
        <b/>
        <sz val="8"/>
        <color theme="1"/>
        <rFont val="Tahoma"/>
        <family val="2"/>
      </rPr>
      <t xml:space="preserve">Reporte T. Humano: </t>
    </r>
    <r>
      <rPr>
        <sz val="8"/>
        <color theme="1"/>
        <rFont val="Tahoma"/>
        <family val="2"/>
      </rPr>
      <t xml:space="preserve">Desde el segundo semestre de 2024, se empezó a gestionar el proceso estipulado en la Circular 010 de 2024, Lineamientos para la solicitud y emisión del concepto previo dispuesto en el artículo 3 del Decreto Distrital 062 de 2024, consagradas para la Modificación de estructuras administrativas, plantas de personal y administración de personal. QUE SE HA REALIZADO: Se Presentó el proyecto de modificación de estructura y planta de personal ante Junta Administradora Regional de la entidad; en sesión ordinaria del 17 de octubre de 2024, en la cual luego de la sustentación realizada por unanimidad los miembros de la Junta aprobaron que se continúen con los trámites pertinentes para la modificación. Presentó el proyecto de modificación de estructura y planta de personal ante el Comité Sectorial de Gestión Desempeño del sector Cultura; en sesión realizada entre el 16 y 17 de diciembre de 2024, en la cual los miembros del Comité Sectorial, autorizaron para continuar con el trámite de modificación de la estructura organizacional y planta de personal. Se Presentó oficio a la Secretaría General de la Alcaldía Mayor de Bogotá D.C., con copia al Departamento Administrativo del Servicio Civil, solicitando concepto previo para la modificación de estructura y planta de personal; esta solicitud fue realizada el 17 de diciembre de 2024. Se adjunta oficio.
A la fecha no se ha recibido respuesta.
</t>
    </r>
    <r>
      <rPr>
        <b/>
        <sz val="8"/>
        <color theme="1"/>
        <rFont val="Tahoma"/>
        <family val="2"/>
      </rPr>
      <t xml:space="preserve">Análisis OCI: </t>
    </r>
    <r>
      <rPr>
        <sz val="8"/>
        <color theme="1"/>
        <rFont val="Tahoma"/>
        <family val="2"/>
      </rPr>
      <t xml:space="preserve"> Si bien se han conseguido avances importantes en el proceso de ampliación de la planta de Canal Capital, es importante tener en cuenta que el proceso tuvo variaciones en las actividades frente a la forma como se realizaba en el momento de formular la acción propuesta. 
Teniendo en cuenta que la acción de mejora formulada busca la radicación del proceso ante  DASCD y la Secretaria de Hacienda del Distrito, a la fecha del presente seguimiento no se ha adelantado, de conformidad con lo programado. Por lo anterior y debido a la fecha de cumplimiento de la acción, se califica </t>
    </r>
    <r>
      <rPr>
        <b/>
        <sz val="8"/>
        <color theme="1"/>
        <rFont val="Tahoma"/>
        <family val="2"/>
      </rPr>
      <t>"Incumplida"</t>
    </r>
    <r>
      <rPr>
        <sz val="8"/>
        <color theme="1"/>
        <rFont val="Tahoma"/>
        <family val="2"/>
      </rPr>
      <t xml:space="preserve"> </t>
    </r>
  </si>
  <si>
    <r>
      <rPr>
        <b/>
        <sz val="8"/>
        <color theme="1"/>
        <rFont val="Tahoma"/>
        <family val="2"/>
      </rPr>
      <t xml:space="preserve">Reporte Financiera: </t>
    </r>
    <r>
      <rPr>
        <sz val="8"/>
        <color theme="1"/>
        <rFont val="Tahoma"/>
        <family val="2"/>
      </rPr>
      <t xml:space="preserve">Esta en proceso de conciliación el ultimo trimestre del 2024 para solicitar al área jurídica informe sobre las actuaciones con corte a 31 de 2024
</t>
    </r>
    <r>
      <rPr>
        <b/>
        <sz val="8"/>
        <color theme="1"/>
        <rFont val="Tahoma"/>
        <family val="2"/>
      </rPr>
      <t xml:space="preserve">Análisis OCI: </t>
    </r>
    <r>
      <rPr>
        <sz val="8"/>
        <color theme="1"/>
        <rFont val="Tahoma"/>
        <family val="2"/>
      </rPr>
      <t xml:space="preserve">Se reitera lo señalado en el anterior seguimiento: se recomienda revisar la conciliación en conjunto con el área jurídica, ya que son los responsables de diligenciar la información en SIPROJ. Así mismo, estandarizar el formato con aprobaciones de las partes en el que conste la revisión de saldos, consignación de los mismos en la conciliación y el proceso de conciliación como partes involucradas.
Adicionalmente se recomienda reportar las conciliaciones del último trimestre de 2024 en el próximo seguimiento. Debido a que la fecha de terminación fue el 18 de diciembre de 2024, se califica con alerta de </t>
    </r>
    <r>
      <rPr>
        <b/>
        <sz val="8"/>
        <color theme="1"/>
        <rFont val="Tahoma"/>
        <family val="2"/>
      </rPr>
      <t>"Incumplida"</t>
    </r>
  </si>
  <si>
    <t>No se reportan avances y soportes para el periodo de seguimiento.</t>
  </si>
  <si>
    <r>
      <rPr>
        <b/>
        <sz val="8"/>
        <color theme="1"/>
        <rFont val="Tahoma"/>
        <family val="2"/>
      </rPr>
      <t xml:space="preserve">Reporte Planeación: </t>
    </r>
    <r>
      <rPr>
        <sz val="8"/>
        <color theme="1"/>
        <rFont val="Tahoma"/>
        <family val="2"/>
      </rPr>
      <t xml:space="preserve">Se realizó reunión con el área de digital para revisión colaborativa la versión editable del documento "EPLE-GU-002 Lineamientos para Publicación de Información Sede Electrónica". Durante enero se han llevado a cabo mesas de trabajo con las áreas responsables del procedimiento para actualizar el documento, incorporando ajustes, acciones de mejora y recomendaciones relacionadas, con el fin de alinearlo a la realidad del canal. Se prevé su actualización en el Sistema de Gestión durante el primer trimestre de 2025. 
</t>
    </r>
    <r>
      <rPr>
        <b/>
        <sz val="8"/>
        <color theme="1"/>
        <rFont val="Tahoma"/>
        <family val="2"/>
      </rPr>
      <t xml:space="preserve">Análisis OCI: </t>
    </r>
    <r>
      <rPr>
        <sz val="8"/>
        <color theme="1"/>
        <rFont val="Tahoma"/>
        <family val="2"/>
      </rPr>
      <t xml:space="preserve">Se da cuenta del borrador para la actualización del documento "LINEAMITOS PARA PUBLICACION DE INFORMACION SEDE ELECTRONICA". Conforme el reporte, se tiene previsto se culmine la actualización en el primer semestre de 2025. 
Por lo anterior y teniendo presente que la fecha de terminación de la acción es el 18 de diciembre de 2025, se califica con alerta de </t>
    </r>
    <r>
      <rPr>
        <b/>
        <sz val="8"/>
        <color theme="1"/>
        <rFont val="Tahoma"/>
        <family val="2"/>
      </rPr>
      <t>"Incumplida"</t>
    </r>
  </si>
  <si>
    <r>
      <rPr>
        <b/>
        <sz val="8"/>
        <color theme="1"/>
        <rFont val="Tahoma"/>
        <family val="2"/>
      </rPr>
      <t xml:space="preserve">Reporte Planeación: </t>
    </r>
    <r>
      <rPr>
        <sz val="8"/>
        <color theme="1"/>
        <rFont val="Tahoma"/>
        <family val="2"/>
      </rPr>
      <t xml:space="preserve">Al cierre del cuarto trimestre de 2024, se dio inicio a la actualización del mapa de riesgos, consultando a las áreas sobre sus necesidades de ajuste iniciales tras reportar por primer vez (piloto) el plan de acción 2024 propuesto por la actual Gerencia. Este proceso toma en cuenta los cambios significativos realizados en la planeación, los cuales impactan de manera profunda el diseño general de los mapas de riesgo. La revisión y actualización del mapa de procesos y el mapa de riesgos de  la entidad deben fundamentarse en la planeación y la plataforma estratégica vigentes. Durante 2024, la lógica de Canal Capital se transformó hacia un modelo que incorpora, optimiza, aprovecha y cumple con los lineamientos propios de canal público de televisión de Bogotá.  En conclusión, dentro del cronograma de 2024, las áreas enviaron sus propuestas para la actualización del mapa de riesgos y durante enero 2025 planeación se encuentra analizando el mapa de riesgos, realizando mesas de trabajo, a la luz de la planeación reportada a cierre 2024. De ahí que se tiene previsto que el mapa de riesgo esté finalizado a 31 de enero para publicación en página web. 
</t>
    </r>
    <r>
      <rPr>
        <b/>
        <sz val="8"/>
        <color theme="1"/>
        <rFont val="Tahoma"/>
        <family val="2"/>
      </rPr>
      <t xml:space="preserve">Análisis OCI: </t>
    </r>
    <r>
      <rPr>
        <sz val="8"/>
        <color theme="1"/>
        <rFont val="Tahoma"/>
        <family val="2"/>
      </rPr>
      <t xml:space="preserve">Se recuerda al área tener presente lo formulado en las acciones de mejora y propender por el cumplimiento. En este caso la acción de mejora estaba dirigida a mesas de trabajo con el área de Talento humano para la revisión y actualización de los riesgos del proceso. El producto esperado era el soporte de la mesa de trabajo.
Si bien se reconoce el trabajo adelantado para la actualización de todo el mapa de riesgos institucional, se informa que para efecto de esta acción de mejora se califica </t>
    </r>
    <r>
      <rPr>
        <b/>
        <sz val="8"/>
        <color theme="1"/>
        <rFont val="Tahoma"/>
        <family val="2"/>
      </rPr>
      <t xml:space="preserve">"Incumplida" </t>
    </r>
    <r>
      <rPr>
        <sz val="8"/>
        <color theme="1"/>
        <rFont val="Tahoma"/>
        <family val="2"/>
      </rPr>
      <t>debido a que la fecha de terminación era el 18 de diciembre de 2024</t>
    </r>
  </si>
  <si>
    <r>
      <rPr>
        <b/>
        <sz val="8"/>
        <color theme="1"/>
        <rFont val="Tahoma"/>
        <family val="2"/>
      </rPr>
      <t xml:space="preserve">Reporte Planeación: </t>
    </r>
    <r>
      <rPr>
        <sz val="8"/>
        <color theme="1"/>
        <rFont val="Tahoma"/>
        <family val="2"/>
      </rPr>
      <t xml:space="preserve">Se elaboró y publicó un informe de balance y cierre sobre la gestión y los resultados del Plan Distrital de Desarrollo “Un nuevo contrato social y ambiental para Bogotá”, correspondiente al periodo enero-junio de 2024, el cual incluye reportes y conclusiones del plan de fortalecimiento. Para el periodo de junio a diciembre, se actualizó la formulación del Plan y se llevó a cabo el seguimiento al Plan de Fortalecimiento Institucional, cuyo reporte definitivo será presentado y publicado a más tardar el 24 de enero. 
</t>
    </r>
    <r>
      <rPr>
        <b/>
        <sz val="8"/>
        <color theme="1"/>
        <rFont val="Tahoma"/>
        <family val="2"/>
      </rPr>
      <t xml:space="preserve">Análisis OCI: </t>
    </r>
    <r>
      <rPr>
        <sz val="8"/>
        <color theme="1"/>
        <rFont val="Tahoma"/>
        <family val="2"/>
      </rPr>
      <t>De acuerdo al reporte y soportes presentados, se tiene un informe de conclusiones de dos que se esperaban. Si recomienda para el próximo seguimiento aportar el soporte del segundo informe de conclusiones. Hasta tanto y en atención a la fecha de terminación de la acción de mejora, se califica "I</t>
    </r>
    <r>
      <rPr>
        <b/>
        <sz val="8"/>
        <color theme="1"/>
        <rFont val="Tahoma"/>
        <family val="2"/>
      </rPr>
      <t>ncumplida"</t>
    </r>
  </si>
  <si>
    <r>
      <rPr>
        <b/>
        <sz val="8"/>
        <color theme="1"/>
        <rFont val="Tahoma"/>
        <family val="2"/>
      </rPr>
      <t xml:space="preserve">Reporte Planeación: </t>
    </r>
    <r>
      <rPr>
        <sz val="8"/>
        <color theme="1"/>
        <rFont val="Tahoma"/>
        <family val="2"/>
      </rPr>
      <t xml:space="preserve">Se construyó la herramienta para el reporte en la plataforma SPI del nuevo proyecto de inversión 2024 , esta se  implementó desde agosto y mensualmente se actualizó la información en coordinación con la Dirección operativa
</t>
    </r>
    <r>
      <rPr>
        <b/>
        <sz val="8"/>
        <color theme="1"/>
        <rFont val="Tahoma"/>
        <family val="2"/>
      </rPr>
      <t xml:space="preserve">Análisis OCI: </t>
    </r>
    <r>
      <rPr>
        <sz val="8"/>
        <color theme="1"/>
        <rFont val="Tahoma"/>
        <family val="2"/>
      </rPr>
      <t xml:space="preserve">La acción formulada plantea el diseño e implementación de una herramienta. Se da cuenta del diseño de una herramienta basada en EXCEL para el reporte en la plataforma SPI.  Queda pendiente la implementación de la misma dentro del sistema de gestión de la entidad.
En razón a la fecha establecida para el cumplimiento de la acción de mejora, se avisa que se ejecuto dentro del tiempo establecido. Se  califica </t>
    </r>
    <r>
      <rPr>
        <b/>
        <sz val="8"/>
        <color theme="1"/>
        <rFont val="Tahoma"/>
        <family val="2"/>
      </rPr>
      <t>"Terminada"</t>
    </r>
  </si>
  <si>
    <r>
      <rPr>
        <b/>
        <sz val="8"/>
        <color theme="1"/>
        <rFont val="Tahoma"/>
        <family val="2"/>
      </rPr>
      <t xml:space="preserve">Reporte Ventas y Mercadeo: </t>
    </r>
    <r>
      <rPr>
        <sz val="8"/>
        <color theme="1"/>
        <rFont val="Tahoma"/>
        <family val="2"/>
      </rPr>
      <t xml:space="preserve">El equipo de Ventas y Mercadeo ha realizado la solicitud de actualización del procedimiento de Ventas y Mercadeo en donde se ha gestionado los cambios de la actividad 9 y 13 las cuales atienden las recomendaciones expresadas por Control Interno con relación a la revisión de los documentos precontractuales. Esta actualización fue publicada por parte de Planeación el 22 de mayo de 2024.
Nota: se remite nuevamente la información pese a que en el informe de seguimiento suministrado por Control Interno, ya esta acción se encontraba terminada y sin recomendaciones.
</t>
    </r>
    <r>
      <rPr>
        <b/>
        <sz val="8"/>
        <color theme="1"/>
        <rFont val="Tahoma"/>
        <family val="2"/>
      </rPr>
      <t>Análisis OCI:</t>
    </r>
    <r>
      <rPr>
        <sz val="8"/>
        <color theme="1"/>
        <rFont val="Tahoma"/>
        <family val="2"/>
      </rPr>
      <t xml:space="preserve"> La nueva versión del procedimiento de gestión de negocios y proyectos estratégicos contempla políticas de operación para documentos precontractuales como lo son las propuestas y cotizaciones. También contempla la actividad numero 03 Realizar las acciones pre contractuales en razón al perfeccionamiento de acuerdos u ofertas comerciales o contratos interadministrativo o convenio, según corresponda. Esta actividad esta identificada como punto de control y en su descripción plantea la revisión de documentos precontractuales. De esta manera se puede inferir que se dio cumplimiento a la acción por lo que se califica como "Terminada", y, se recomienda al área efectuar un reporte corto y conciso sobre la ejecución de las acciones, atendiendo los lineamientos existentes para tal fin [Circular 04 de 2024].
Se avisa que se evidencia el cumplimiento de la acción formulada. El procedimiento incluyo actividades para la revisión y verificación de los documentos precontractuales  y se califica como </t>
    </r>
    <r>
      <rPr>
        <b/>
        <sz val="8"/>
        <color theme="1"/>
        <rFont val="Tahoma"/>
        <family val="2"/>
      </rPr>
      <t>"Terminada"</t>
    </r>
    <r>
      <rPr>
        <sz val="8"/>
        <color theme="1"/>
        <rFont val="Tahoma"/>
        <family val="2"/>
      </rPr>
      <t>.</t>
    </r>
  </si>
  <si>
    <r>
      <rPr>
        <b/>
        <sz val="8"/>
        <color theme="1"/>
        <rFont val="Tahoma"/>
        <family val="2"/>
      </rPr>
      <t>Reporte S. Administrativos</t>
    </r>
    <r>
      <rPr>
        <sz val="8"/>
        <color theme="1"/>
        <rFont val="Tahoma"/>
        <family val="2"/>
      </rPr>
      <t xml:space="preserve">: El pasado 03 de octubre se adelantó una mesa de trabajo con el área de planeación con el fin de actualizar los riesgos del área, entre esos, incluir el cambio de sede dentro de la matriz de riesgos, sin embargo, se evidencia que esta inclusión está fuera del alcance del proceso por lo que, desde Planeación continuarán con el requerimiento.
</t>
    </r>
    <r>
      <rPr>
        <b/>
        <sz val="8"/>
        <color theme="1"/>
        <rFont val="Tahoma"/>
        <family val="2"/>
      </rPr>
      <t xml:space="preserve">Análisis OCI: </t>
    </r>
    <r>
      <rPr>
        <sz val="8"/>
        <color theme="1"/>
        <rFont val="Tahoma"/>
        <family val="2"/>
      </rPr>
      <t xml:space="preserve"> El acta de reunión aportada por el área da cuenta que la temática tratada fueron los riesgos del proceso y se revisaron en compañía del área de planeación. Se avisa entonces que se califica como </t>
    </r>
    <r>
      <rPr>
        <b/>
        <sz val="8"/>
        <color theme="1"/>
        <rFont val="Tahoma"/>
        <family val="2"/>
      </rPr>
      <t>"Terminada"</t>
    </r>
  </si>
  <si>
    <r>
      <rPr>
        <b/>
        <sz val="8"/>
        <color theme="1"/>
        <rFont val="Tahoma"/>
        <family val="2"/>
      </rPr>
      <t xml:space="preserve">Reporte Planeación: </t>
    </r>
    <r>
      <rPr>
        <sz val="8"/>
        <color theme="1"/>
        <rFont val="Tahoma"/>
        <family val="2"/>
      </rPr>
      <t xml:space="preserve">Al cierre del cuarto trimestre de 2024, se dio inicio a la actualización del mapa de riesgos, consultando a las áreas sobre sus necesidades de ajuste iniciales tras reportar por primer vez (piloto) el plan de acción 2024 propuesto por la actual Gerencia. Este proceso toma en cuenta los cambios significativos realizados en la planeación, los cuales impactan de manera profunda el diseño general de los mapas de riesgo. La revisión y actualización del mapa de procesos y el mapa de riesgos de  la entidad deben fundamentarse en la planeación y la plataforma estratégica vigentes. Durante 2024, la lógica de Canal Capital se transformó hacia un modelo que incorpora, optimiza, aprovecha y cumple con los lineamientos propios de canal público de televisión de Bogotá.  En conclusión, dentro del cronograma de 2024, las áreas enviaron sus propuestas para la actualización del mapa de riesgos y durante enero 2025 planeación se encuentra analizando el mapa de riesgos, realizando mesas de trabajo, a la luz de la planeación reportada a cierre 2024. De ahí que se tiene previsto que el mapa de riesgo esté finalizado a 31 de enero para publicación en página web. 
</t>
    </r>
    <r>
      <rPr>
        <b/>
        <sz val="8"/>
        <color theme="1"/>
        <rFont val="Tahoma"/>
        <family val="2"/>
      </rPr>
      <t xml:space="preserve">
Análisis OC</t>
    </r>
    <r>
      <rPr>
        <sz val="8"/>
        <color theme="1"/>
        <rFont val="Tahoma"/>
        <family val="2"/>
      </rPr>
      <t xml:space="preserve">I: Se recuerda al área tener presente lo formulado en las acciones de mejora y propender por el cumplimiento. En este caso la acción de mejora estaba dirigida a mesas de trabajo con el área de administrativa  para la revisión y actualización de los riesgos del proceso. El producto esperado era el soporte de la mesa de trabajo.
Si bien se reconoce el trabajo adelantado para la actualización de todo el mapa de riesgos institucional, se informa que para efecto de esta acción de mejora se califica </t>
    </r>
    <r>
      <rPr>
        <b/>
        <sz val="8"/>
        <color theme="1"/>
        <rFont val="Tahoma"/>
        <family val="2"/>
      </rPr>
      <t>"Incumplida</t>
    </r>
    <r>
      <rPr>
        <sz val="8"/>
        <color theme="1"/>
        <rFont val="Tahoma"/>
        <family val="2"/>
      </rPr>
      <t>" debido a que la fecha de terminación era el 18 de diciembre de 2024</t>
    </r>
  </si>
  <si>
    <t>Correo de envío de solicitud de actualización.
Correo de respuesta de actualización de cargas laborales del área de planeación</t>
  </si>
  <si>
    <t>Oficio de radicación a la Secretaría General de la Alcaldía mayor de Bogotá</t>
  </si>
  <si>
    <t>1. Correo electrónico área de planeación. 
 2. Política Financiera publicada.</t>
  </si>
  <si>
    <r>
      <rPr>
        <b/>
        <sz val="8"/>
        <color theme="1"/>
        <rFont val="Tahoma"/>
        <family val="2"/>
      </rPr>
      <t xml:space="preserve">Reporte S. Administrativos: </t>
    </r>
    <r>
      <rPr>
        <sz val="8"/>
        <color theme="1"/>
        <rFont val="Tahoma"/>
        <family val="2"/>
      </rPr>
      <t xml:space="preserve">El pasado 14 de noviembre y de acuerdo al cronograma de capacitaciones de la entidad, se realizó la capacitación de todos los procedimientos del área de Servicios Administrativos entre esos, en procedimiento AGRI-SA-PD-007 REPOSICION DE BIENES, la cual, fue dirigida a todo el canal. 
De lo anterior, se remite el control de asistencia de la capacitación remitido por el área de Recursos Humanos
</t>
    </r>
    <r>
      <rPr>
        <b/>
        <sz val="8"/>
        <color theme="1"/>
        <rFont val="Tahoma"/>
        <family val="2"/>
      </rPr>
      <t xml:space="preserve">Análisis OCI: </t>
    </r>
    <r>
      <rPr>
        <sz val="8"/>
        <color theme="1"/>
        <rFont val="Tahoma"/>
        <family val="2"/>
      </rPr>
      <t xml:space="preserve">Se recuerda al área que el reporte de planes de mejoramiento, mapas de riesgos y programa de transparencia y ética publica PTEP, y en general, todo reporte a la oficina de control interno esta reglamentado por la Circular 4 de 2024 "Lineamientos para la formulación, modificación y seguimiento a los Planes de Mejoramiento (Institucional y por Procesos), Mapas de Riesgos (tipologías identificadas) y al Programa de Transparencia y Ética Pública - PTEP". Para el reporte de capacitaciones se requiere adicional al listado de asistencia, el soporte documental del tema tratado en la jornada de capacitación. Se realizó una revisión de la invitación en la cual se evidencia el objetivo de la sesión que esta acorde con lo requerido en la acción propuesta.
Por lo anterior se califica como </t>
    </r>
    <r>
      <rPr>
        <b/>
        <sz val="8"/>
        <color theme="1"/>
        <rFont val="Tahoma"/>
        <family val="2"/>
      </rPr>
      <t xml:space="preserve">"Terminada". </t>
    </r>
    <r>
      <rPr>
        <sz val="8"/>
        <color theme="1"/>
        <rFont val="Tahoma"/>
        <family val="2"/>
      </rPr>
      <t xml:space="preserve">Se recomienda atender los lineamientos de la Circular 04 de 2024. </t>
    </r>
  </si>
  <si>
    <t>1. Oficio 1324 - Radicación de PQR (Solicitud de asesor)
2. Correo de Bogotá es TIC - asesoría tercerizada
3. Acta de reunión área de Contabilidad.</t>
  </si>
  <si>
    <t>1. Acta de liquidación convenio Secretaria de Educación y,
1.1. Auxiliar de la cuenta 29020124 Convenio SED.
2. Auxiliar de la cuenta contable 29020124 vigencia 2024.</t>
  </si>
  <si>
    <r>
      <rPr>
        <b/>
        <sz val="8"/>
        <color theme="1"/>
        <rFont val="Tahoma"/>
        <family val="2"/>
      </rPr>
      <t xml:space="preserve">Reporte Financiera: </t>
    </r>
    <r>
      <rPr>
        <sz val="8"/>
        <color theme="1"/>
        <rFont val="Tahoma"/>
        <family val="2"/>
      </rPr>
      <t xml:space="preserve">Se adjunta acta de liquidación del Convenio Interadministrativo con la Secretaria de Educación que fue recibida en diciembre de 2023 para el cierre de año. Se remite auxiliar de la cuenta 29020124 donde se evidencia el saldo en 0 a dic 31 2023.
</t>
    </r>
    <r>
      <rPr>
        <b/>
        <sz val="8"/>
        <color theme="1"/>
        <rFont val="Tahoma"/>
        <family val="2"/>
      </rPr>
      <t xml:space="preserve">Análisis OCI: </t>
    </r>
    <r>
      <rPr>
        <sz val="8"/>
        <color theme="1"/>
        <rFont val="Tahoma"/>
        <family val="2"/>
      </rPr>
      <t xml:space="preserve">Se recuerda que las acciones de mejora formuladas deben llevarse a cabo conforme lo inicialmente establecido. En caso que la acción no este conforme a la realidad o al desempeño del área, se recomienda verificar con tiempo razonable para que en caso que sea necesario, se pueda reformular. 
Sin embargo, atendiendo lo señalado por el área en el que se informa que el último convenio interadministrativo fue liquidado en diciembre de 2023 y a la fecha la cuenta en la que se registran los recursos resultado de los convenios interadministrativos se encuentra en 0, no es necesario adelantar los requerimientos. De lo reportado y soportes presentados, se califica </t>
    </r>
    <r>
      <rPr>
        <b/>
        <sz val="8"/>
        <color theme="1"/>
        <rFont val="Tahoma"/>
        <family val="2"/>
      </rPr>
      <t>"Terminada".</t>
    </r>
  </si>
  <si>
    <r>
      <rPr>
        <b/>
        <sz val="8"/>
        <color theme="1"/>
        <rFont val="Tahoma"/>
        <family val="2"/>
      </rPr>
      <t xml:space="preserve">Reporte Jurídica: </t>
    </r>
    <r>
      <rPr>
        <sz val="8"/>
        <color theme="1"/>
        <rFont val="Tahoma"/>
        <family val="2"/>
      </rPr>
      <t xml:space="preserve">Debido a la imposibilidad de realizar una (1) sesión de transferencia de conocimiento sobre la cobertura de las garantías durante el ultimo trimestre de la vigencia de 2024 debido al alto volumen de trabajo del área de Ventas y Mercadeo, se programó tal actividad para el 14 de enero de 2025.
</t>
    </r>
    <r>
      <rPr>
        <b/>
        <sz val="8"/>
        <color theme="1"/>
        <rFont val="Tahoma"/>
        <family val="2"/>
      </rPr>
      <t xml:space="preserve">Análisis OCI: </t>
    </r>
    <r>
      <rPr>
        <sz val="8"/>
        <color theme="1"/>
        <rFont val="Tahoma"/>
        <family val="2"/>
      </rPr>
      <t xml:space="preserve">Revisado el soporte presentado por el área, se confirma que el contenido de la charla efectuada verso sobre la póliza de seguro como garantía contractual, incluyendo tipologías, tiempo de cobertura y relación con el contratado principal. Se da cumplimiento a la acción propuesta  y se califica como </t>
    </r>
    <r>
      <rPr>
        <b/>
        <sz val="8"/>
        <color theme="1"/>
        <rFont val="Tahoma"/>
        <family val="2"/>
      </rPr>
      <t>"Terminada"</t>
    </r>
    <r>
      <rPr>
        <sz val="8"/>
        <color theme="1"/>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</si>
</sst>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2"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b/>
      <sz val="8"/>
      <color theme="0"/>
      <name val="Tahoma"/>
      <family val="2"/>
    </font>
    <font>
      <b/>
      <sz val="9"/>
      <color theme="0"/>
      <name val="Tahoma"/>
      <family val="2"/>
    </font>
    <font>
      <b/>
      <sz val="16"/>
      <color theme="1"/>
      <name val="Tahoma"/>
      <family val="2"/>
    </font>
    <font>
      <sz val="7"/>
      <color theme="1"/>
      <name val="Tahoma"/>
      <family val="2"/>
    </font>
    <font>
      <sz val="8"/>
      <color rgb="FF000000"/>
      <name val="Tahoma"/>
      <family val="2"/>
    </font>
    <font>
      <b/>
      <sz val="10"/>
      <color theme="0"/>
      <name val="Tahoma"/>
      <family val="2"/>
    </font>
    <font>
      <b/>
      <sz val="9"/>
      <color theme="1"/>
      <name val="Tahoma"/>
      <family val="2"/>
    </font>
    <font>
      <sz val="8"/>
      <color indexed="8"/>
      <name val="Tahoma"/>
      <family val="2"/>
    </font>
    <font>
      <b/>
      <sz val="8"/>
      <name val="Tahoma"/>
      <family val="2"/>
    </font>
    <font>
      <i/>
      <sz val="8"/>
      <color theme="1"/>
      <name val="Tahoma"/>
      <family val="2"/>
    </font>
  </fonts>
  <fills count="22">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E8F5F8"/>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249977111117893"/>
        <bgColor indexed="64"/>
      </patternFill>
    </fill>
  </fills>
  <borders count="55">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medium">
        <color indexed="64"/>
      </left>
      <right style="thin">
        <color theme="0"/>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theme="0"/>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80">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15" fontId="8" fillId="0" borderId="17" xfId="0" applyNumberFormat="1" applyFont="1" applyBorder="1" applyAlignment="1">
      <alignment horizontal="center" vertical="center"/>
    </xf>
    <xf numFmtId="0" fontId="10" fillId="0" borderId="3" xfId="0" applyFont="1" applyBorder="1" applyAlignment="1">
      <alignment horizontal="justify" vertical="center" wrapText="1"/>
    </xf>
    <xf numFmtId="0" fontId="5" fillId="0" borderId="0" xfId="0" applyFont="1" applyAlignment="1">
      <alignment horizontal="left" vertical="center" wrapText="1"/>
    </xf>
    <xf numFmtId="164" fontId="5" fillId="0" borderId="0" xfId="1" applyNumberFormat="1" applyFont="1" applyAlignment="1">
      <alignment horizontal="center" vertical="center"/>
    </xf>
    <xf numFmtId="0" fontId="8" fillId="14" borderId="3" xfId="0" applyFont="1" applyFill="1" applyBorder="1" applyAlignment="1">
      <alignment vertical="center" wrapText="1"/>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10" fillId="3" borderId="12"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5" xfId="0" applyFont="1" applyFill="1" applyBorder="1" applyAlignment="1" applyProtection="1">
      <alignment horizontal="center" vertical="center" wrapText="1"/>
      <protection locked="0"/>
    </xf>
    <xf numFmtId="0" fontId="15" fillId="7" borderId="14"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5" fillId="11" borderId="15" xfId="0" applyFont="1" applyFill="1" applyBorder="1" applyAlignment="1">
      <alignment horizontal="center" vertical="center" wrapText="1"/>
    </xf>
    <xf numFmtId="0" fontId="15" fillId="11" borderId="36" xfId="0" applyFont="1" applyFill="1" applyBorder="1" applyAlignment="1">
      <alignment horizontal="center" vertical="center" wrapText="1"/>
    </xf>
    <xf numFmtId="0" fontId="15" fillId="8" borderId="29"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0" borderId="0" xfId="0" applyFont="1"/>
    <xf numFmtId="0" fontId="8" fillId="0" borderId="17" xfId="0" applyFont="1" applyBorder="1" applyAlignment="1">
      <alignment horizontal="justify" vertical="center" wrapText="1"/>
    </xf>
    <xf numFmtId="9" fontId="15" fillId="7" borderId="15" xfId="1"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8" fillId="0" borderId="0" xfId="0" applyFont="1" applyAlignment="1">
      <alignment horizontal="center" vertical="center"/>
    </xf>
    <xf numFmtId="0" fontId="8" fillId="8" borderId="14" xfId="0" applyFont="1" applyFill="1" applyBorder="1" applyAlignment="1">
      <alignment horizontal="center" vertical="center" wrapText="1"/>
    </xf>
    <xf numFmtId="0" fontId="8" fillId="0" borderId="17" xfId="0" applyFont="1" applyBorder="1" applyAlignment="1" applyProtection="1">
      <alignment horizontal="center" vertical="center" wrapText="1"/>
      <protection hidden="1"/>
    </xf>
    <xf numFmtId="164" fontId="8" fillId="0" borderId="0" xfId="1" applyNumberFormat="1" applyFont="1" applyAlignment="1">
      <alignment horizontal="center" vertical="center"/>
    </xf>
    <xf numFmtId="164" fontId="8" fillId="11" borderId="15" xfId="1" applyNumberFormat="1" applyFont="1" applyFill="1" applyBorder="1" applyAlignment="1">
      <alignment horizontal="center" vertical="center" wrapText="1"/>
    </xf>
    <xf numFmtId="0" fontId="9" fillId="0" borderId="3" xfId="0" applyFont="1" applyBorder="1" applyAlignment="1">
      <alignment horizontal="center" vertical="center" wrapText="1"/>
    </xf>
    <xf numFmtId="15" fontId="8" fillId="0" borderId="3"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8" fillId="14" borderId="17" xfId="0" applyFont="1" applyFill="1" applyBorder="1" applyAlignment="1">
      <alignment vertical="center" wrapText="1"/>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164" fontId="6" fillId="0" borderId="0" xfId="1" applyNumberFormat="1" applyFont="1" applyAlignment="1">
      <alignment horizontal="center" vertical="center"/>
    </xf>
    <xf numFmtId="164" fontId="10" fillId="17" borderId="29" xfId="1" applyNumberFormat="1" applyFont="1" applyFill="1" applyBorder="1" applyAlignment="1">
      <alignment horizontal="center" vertical="center" wrapText="1"/>
    </xf>
    <xf numFmtId="0" fontId="16" fillId="0" borderId="3" xfId="0"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 xfId="0" applyFont="1" applyBorder="1" applyAlignment="1" applyProtection="1">
      <alignment horizontal="justify" vertical="center" wrapText="1"/>
      <protection locked="0"/>
    </xf>
    <xf numFmtId="0" fontId="8" fillId="0" borderId="3" xfId="0" applyFont="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xf>
    <xf numFmtId="165" fontId="19" fillId="0" borderId="3" xfId="0" applyNumberFormat="1" applyFont="1" applyBorder="1" applyAlignment="1">
      <alignment horizontal="center" vertical="center" wrapText="1"/>
    </xf>
    <xf numFmtId="15" fontId="8" fillId="0" borderId="17" xfId="0" applyNumberFormat="1" applyFont="1" applyBorder="1" applyAlignment="1">
      <alignment horizontal="center" vertical="center" wrapText="1"/>
    </xf>
    <xf numFmtId="0" fontId="8" fillId="0" borderId="3" xfId="0" applyFont="1" applyBorder="1" applyAlignment="1" applyProtection="1">
      <alignment horizontal="justify" vertical="center" wrapText="1"/>
      <protection hidden="1"/>
    </xf>
    <xf numFmtId="9" fontId="8" fillId="0" borderId="17" xfId="1" applyFont="1" applyFill="1" applyBorder="1" applyAlignment="1">
      <alignment horizontal="center" vertical="center" wrapText="1"/>
    </xf>
    <xf numFmtId="164" fontId="9" fillId="0" borderId="17" xfId="0" applyNumberFormat="1" applyFont="1" applyBorder="1" applyAlignment="1" applyProtection="1">
      <alignment horizontal="center" vertical="center" wrapText="1"/>
      <protection hidden="1"/>
    </xf>
    <xf numFmtId="0" fontId="10" fillId="0" borderId="3" xfId="0" applyFont="1" applyBorder="1" applyAlignment="1">
      <alignment horizontal="left" vertical="center" wrapText="1"/>
    </xf>
    <xf numFmtId="0" fontId="9" fillId="0" borderId="3" xfId="0" applyFont="1" applyBorder="1" applyAlignment="1" applyProtection="1">
      <alignment horizontal="justify" vertical="center" wrapText="1"/>
      <protection hidden="1"/>
    </xf>
    <xf numFmtId="164" fontId="8" fillId="0" borderId="3" xfId="1" applyNumberFormat="1" applyFont="1" applyFill="1" applyBorder="1" applyAlignment="1">
      <alignment horizontal="justify" vertical="center" wrapText="1"/>
    </xf>
    <xf numFmtId="9" fontId="8" fillId="17" borderId="15" xfId="1" applyFont="1" applyFill="1" applyBorder="1" applyAlignment="1">
      <alignment horizontal="center" vertical="center" wrapText="1"/>
    </xf>
    <xf numFmtId="9" fontId="8" fillId="0" borderId="17" xfId="1" applyFont="1" applyBorder="1" applyAlignment="1">
      <alignment horizontal="center" vertical="center" wrapText="1"/>
    </xf>
    <xf numFmtId="0" fontId="15" fillId="20" borderId="14" xfId="0"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20" borderId="36" xfId="0" applyFont="1" applyFill="1" applyBorder="1" applyAlignment="1">
      <alignment horizontal="center" vertical="center" wrapText="1"/>
    </xf>
    <xf numFmtId="14" fontId="8" fillId="0" borderId="17" xfId="0" applyNumberFormat="1" applyFont="1" applyBorder="1" applyAlignment="1">
      <alignment horizontal="center" vertical="center"/>
    </xf>
    <xf numFmtId="0" fontId="10" fillId="0" borderId="17" xfId="0" applyFont="1" applyBorder="1" applyAlignment="1">
      <alignment horizontal="justify" vertical="center" wrapText="1"/>
    </xf>
    <xf numFmtId="0" fontId="9" fillId="0" borderId="17" xfId="0" applyFont="1" applyBorder="1" applyAlignment="1">
      <alignment horizontal="justify" vertical="center" wrapText="1"/>
    </xf>
    <xf numFmtId="9" fontId="5" fillId="0" borderId="0" xfId="1" applyFont="1"/>
    <xf numFmtId="9" fontId="8" fillId="20" borderId="15" xfId="1" applyFont="1" applyFill="1" applyBorder="1" applyAlignment="1">
      <alignment horizontal="center" vertical="center" wrapText="1"/>
    </xf>
    <xf numFmtId="9" fontId="8" fillId="0" borderId="17" xfId="1" applyFont="1" applyBorder="1" applyAlignment="1">
      <alignment horizontal="center" vertical="center"/>
    </xf>
    <xf numFmtId="0" fontId="5" fillId="0" borderId="54" xfId="0" applyFont="1" applyBorder="1"/>
    <xf numFmtId="0" fontId="5" fillId="0" borderId="3" xfId="0" applyFont="1" applyBorder="1"/>
    <xf numFmtId="0" fontId="12" fillId="21" borderId="17" xfId="0" applyFont="1" applyFill="1" applyBorder="1" applyAlignment="1">
      <alignment horizontal="center" vertical="center"/>
    </xf>
    <xf numFmtId="164" fontId="8" fillId="0" borderId="17" xfId="1" applyNumberFormat="1" applyFont="1" applyFill="1" applyBorder="1" applyAlignment="1">
      <alignment horizontal="justify" vertical="center" wrapText="1"/>
    </xf>
    <xf numFmtId="164" fontId="10" fillId="0" borderId="3" xfId="1" applyNumberFormat="1" applyFont="1" applyFill="1" applyBorder="1" applyAlignment="1">
      <alignment horizontal="justify" vertical="center" wrapText="1"/>
    </xf>
    <xf numFmtId="0" fontId="10" fillId="17" borderId="24" xfId="0" applyFont="1" applyFill="1" applyBorder="1" applyAlignment="1">
      <alignment horizontal="center" vertical="center" wrapText="1"/>
    </xf>
    <xf numFmtId="0" fontId="10" fillId="17" borderId="41" xfId="0" applyFont="1" applyFill="1" applyBorder="1" applyAlignment="1">
      <alignment horizontal="center" vertical="center" wrapText="1"/>
    </xf>
    <xf numFmtId="0" fontId="10" fillId="17" borderId="42" xfId="0" applyFont="1" applyFill="1" applyBorder="1" applyAlignment="1">
      <alignment horizontal="center" vertical="center" wrapText="1"/>
    </xf>
    <xf numFmtId="0" fontId="10" fillId="16" borderId="21" xfId="0" applyFont="1" applyFill="1" applyBorder="1" applyAlignment="1">
      <alignment horizontal="center" vertical="center" wrapText="1"/>
    </xf>
    <xf numFmtId="0" fontId="10" fillId="16" borderId="11"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10" fillId="16" borderId="12" xfId="0" applyFont="1" applyFill="1" applyBorder="1" applyAlignment="1">
      <alignment horizontal="center" vertical="center" wrapText="1"/>
    </xf>
    <xf numFmtId="9" fontId="10" fillId="16" borderId="24" xfId="1" applyFont="1" applyFill="1" applyBorder="1" applyAlignment="1">
      <alignment horizontal="center" vertical="center" wrapText="1"/>
    </xf>
    <xf numFmtId="9" fontId="10" fillId="16" borderId="22" xfId="1" applyFont="1" applyFill="1" applyBorder="1" applyAlignment="1">
      <alignment horizontal="center" vertical="center" wrapText="1"/>
    </xf>
    <xf numFmtId="0" fontId="10" fillId="13" borderId="22" xfId="0" applyFont="1" applyFill="1" applyBorder="1" applyAlignment="1">
      <alignment horizontal="center" vertical="center" wrapText="1"/>
    </xf>
    <xf numFmtId="0" fontId="10" fillId="13" borderId="12" xfId="0" applyFont="1" applyFill="1" applyBorder="1" applyAlignment="1">
      <alignment horizontal="center" vertical="center" wrapText="1"/>
    </xf>
    <xf numFmtId="164" fontId="10" fillId="0" borderId="53" xfId="1" applyNumberFormat="1" applyFont="1" applyBorder="1" applyAlignment="1">
      <alignment horizontal="center" vertical="center"/>
    </xf>
    <xf numFmtId="164" fontId="10" fillId="0" borderId="51" xfId="1" applyNumberFormat="1" applyFont="1" applyBorder="1" applyAlignment="1">
      <alignment horizontal="center" vertical="center"/>
    </xf>
    <xf numFmtId="164" fontId="10" fillId="0" borderId="17" xfId="1" applyNumberFormat="1" applyFont="1" applyBorder="1" applyAlignment="1">
      <alignment horizontal="center" vertical="center"/>
    </xf>
    <xf numFmtId="0" fontId="10" fillId="13" borderId="23" xfId="0" applyFont="1" applyFill="1" applyBorder="1" applyAlignment="1">
      <alignment horizontal="center" vertical="center" wrapText="1"/>
    </xf>
    <xf numFmtId="0" fontId="10" fillId="13" borderId="13" xfId="0" applyFont="1" applyFill="1" applyBorder="1" applyAlignment="1">
      <alignment horizontal="center" vertical="center" wrapText="1"/>
    </xf>
    <xf numFmtId="0" fontId="10" fillId="16" borderId="24" xfId="0" applyFont="1" applyFill="1" applyBorder="1" applyAlignment="1">
      <alignment horizontal="center" vertical="center" wrapText="1"/>
    </xf>
    <xf numFmtId="164" fontId="10" fillId="16" borderId="52" xfId="1" applyNumberFormat="1" applyFont="1" applyFill="1" applyBorder="1" applyAlignment="1">
      <alignment horizontal="center" vertical="center" wrapText="1"/>
    </xf>
    <xf numFmtId="164" fontId="10" fillId="16" borderId="23" xfId="1" applyNumberFormat="1"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20" fillId="19" borderId="24" xfId="0" applyFont="1" applyFill="1" applyBorder="1" applyAlignment="1">
      <alignment horizontal="center" vertical="center" wrapText="1"/>
    </xf>
    <xf numFmtId="0" fontId="20" fillId="19" borderId="22" xfId="0" applyFont="1" applyFill="1" applyBorder="1" applyAlignment="1">
      <alignment horizontal="center" vertical="center" wrapText="1"/>
    </xf>
    <xf numFmtId="0" fontId="12" fillId="10" borderId="24" xfId="0" applyFont="1" applyFill="1" applyBorder="1" applyAlignment="1">
      <alignment horizontal="center" vertical="center" wrapText="1"/>
    </xf>
    <xf numFmtId="0" fontId="12" fillId="10" borderId="22" xfId="0" applyFont="1" applyFill="1" applyBorder="1" applyAlignment="1">
      <alignment horizontal="center" vertical="center" wrapText="1"/>
    </xf>
    <xf numFmtId="164" fontId="12" fillId="10" borderId="24" xfId="1" applyNumberFormat="1" applyFont="1" applyFill="1" applyBorder="1" applyAlignment="1">
      <alignment horizontal="center" vertical="center" wrapText="1"/>
    </xf>
    <xf numFmtId="164" fontId="12" fillId="10" borderId="22" xfId="1" applyNumberFormat="1"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20" fillId="19" borderId="33" xfId="0" applyFont="1" applyFill="1" applyBorder="1" applyAlignment="1">
      <alignment horizontal="center" vertical="center" wrapText="1"/>
    </xf>
    <xf numFmtId="0" fontId="20" fillId="19" borderId="35"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4" xfId="0" applyFont="1" applyFill="1" applyBorder="1" applyAlignment="1">
      <alignment horizontal="center" vertical="center" wrapText="1"/>
    </xf>
    <xf numFmtId="0" fontId="10" fillId="3" borderId="22" xfId="0" applyFont="1" applyFill="1" applyBorder="1" applyAlignment="1">
      <alignment horizontal="center" vertical="center" wrapText="1"/>
    </xf>
    <xf numFmtId="9" fontId="10" fillId="3" borderId="24" xfId="1" applyFont="1" applyFill="1" applyBorder="1" applyAlignment="1" applyProtection="1">
      <alignment horizontal="center" vertical="center" wrapText="1"/>
    </xf>
    <xf numFmtId="9" fontId="10" fillId="3" borderId="22" xfId="1" applyFont="1" applyFill="1" applyBorder="1" applyAlignment="1" applyProtection="1">
      <alignment horizontal="center" vertical="center" wrapText="1"/>
    </xf>
    <xf numFmtId="0" fontId="20" fillId="19" borderId="37" xfId="0" applyFont="1" applyFill="1" applyBorder="1" applyAlignment="1">
      <alignment horizontal="center" vertical="center" wrapText="1"/>
    </xf>
    <xf numFmtId="0" fontId="20" fillId="19" borderId="21" xfId="0" applyFont="1" applyFill="1" applyBorder="1" applyAlignment="1">
      <alignment horizontal="center" vertical="center" wrapText="1"/>
    </xf>
    <xf numFmtId="9" fontId="20" fillId="19" borderId="24" xfId="1" applyFont="1" applyFill="1" applyBorder="1" applyAlignment="1">
      <alignment horizontal="center" vertical="center" wrapText="1"/>
    </xf>
    <xf numFmtId="9" fontId="20" fillId="19" borderId="22" xfId="1"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7" fillId="15" borderId="18" xfId="0"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17" fillId="15" borderId="20" xfId="0" applyFont="1" applyFill="1" applyBorder="1" applyAlignment="1">
      <alignment horizontal="center" vertical="center" wrapText="1"/>
    </xf>
    <xf numFmtId="0" fontId="17" fillId="12" borderId="38" xfId="0" applyFont="1" applyFill="1" applyBorder="1" applyAlignment="1">
      <alignment horizontal="center" vertical="center"/>
    </xf>
    <xf numFmtId="0" fontId="17" fillId="12" borderId="39" xfId="0" applyFont="1" applyFill="1" applyBorder="1" applyAlignment="1">
      <alignment horizontal="center" vertical="center"/>
    </xf>
    <xf numFmtId="0" fontId="17" fillId="12" borderId="40" xfId="0" applyFont="1" applyFill="1" applyBorder="1" applyAlignment="1">
      <alignment horizontal="center" vertical="center"/>
    </xf>
    <xf numFmtId="0" fontId="13" fillId="18" borderId="18" xfId="0" applyFont="1" applyFill="1" applyBorder="1" applyAlignment="1">
      <alignment horizontal="center" vertical="center" wrapText="1"/>
    </xf>
    <xf numFmtId="0" fontId="13" fillId="18" borderId="19" xfId="0" applyFont="1" applyFill="1" applyBorder="1" applyAlignment="1">
      <alignment horizontal="center" vertical="center" wrapText="1"/>
    </xf>
    <xf numFmtId="0" fontId="13" fillId="18"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5" fillId="0" borderId="4"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14" fillId="0" borderId="2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3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4" xfId="0" applyFont="1" applyBorder="1" applyAlignment="1">
      <alignment horizontal="center" vertical="center" wrapText="1"/>
    </xf>
    <xf numFmtId="0" fontId="18" fillId="0" borderId="43" xfId="0" applyFont="1" applyBorder="1" applyAlignment="1">
      <alignment horizontal="left" vertical="center"/>
    </xf>
    <xf numFmtId="0" fontId="18" fillId="0" borderId="44" xfId="0" applyFont="1" applyBorder="1" applyAlignment="1">
      <alignment horizontal="left" vertical="center"/>
    </xf>
    <xf numFmtId="0" fontId="18" fillId="0" borderId="45" xfId="0" applyFont="1" applyBorder="1" applyAlignment="1">
      <alignment horizontal="left"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18" fillId="0" borderId="46" xfId="0" applyFont="1" applyBorder="1" applyAlignment="1">
      <alignment horizontal="left" vertical="center"/>
    </xf>
    <xf numFmtId="0" fontId="18" fillId="0" borderId="47" xfId="0" applyFont="1" applyBorder="1" applyAlignment="1">
      <alignment horizontal="left" vertical="center"/>
    </xf>
    <xf numFmtId="0" fontId="18" fillId="0" borderId="9" xfId="0" applyFont="1" applyBorder="1" applyAlignment="1">
      <alignment horizontal="left" vertical="center"/>
    </xf>
    <xf numFmtId="0" fontId="18" fillId="0" borderId="48" xfId="0" applyFont="1" applyBorder="1" applyAlignment="1">
      <alignment horizontal="left" vertical="center"/>
    </xf>
    <xf numFmtId="0" fontId="18" fillId="0" borderId="49" xfId="0" applyFont="1" applyBorder="1" applyAlignment="1">
      <alignment horizontal="left" vertical="center"/>
    </xf>
    <xf numFmtId="0" fontId="18" fillId="0" borderId="50" xfId="0" applyFont="1" applyBorder="1" applyAlignment="1">
      <alignment horizontal="left" vertical="center"/>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37">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color theme="1"/>
      </font>
      <fill>
        <patternFill>
          <bgColor rgb="FFFFC000"/>
        </patternFill>
      </fill>
    </dxf>
    <dxf>
      <font>
        <b/>
        <i val="0"/>
        <color theme="0"/>
      </font>
      <fill>
        <patternFill>
          <bgColor rgb="FFC00000"/>
        </patternFill>
      </fill>
    </dxf>
    <dxf>
      <font>
        <b/>
        <i val="0"/>
        <color theme="1"/>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FF3300"/>
        </patternFill>
      </fill>
    </dxf>
    <dxf>
      <font>
        <b/>
        <i val="0"/>
        <color theme="1"/>
      </font>
      <fill>
        <patternFill>
          <bgColor rgb="FFFFC000"/>
        </patternFill>
      </fill>
    </dxf>
    <dxf>
      <font>
        <b/>
        <i val="0"/>
        <color theme="0"/>
      </font>
      <fill>
        <patternFill>
          <bgColor rgb="FFC00000"/>
        </patternFill>
      </fill>
    </dxf>
    <dxf>
      <font>
        <b/>
        <i val="0"/>
        <color theme="0"/>
      </font>
      <fill>
        <patternFill>
          <bgColor theme="6" tint="-0.24994659260841701"/>
        </patternFill>
      </fill>
    </dxf>
  </dxfs>
  <tableStyles count="0" defaultTableStyle="TableStyleMedium9" defaultPivotStyle="PivotStyleLight16"/>
  <colors>
    <mruColors>
      <color rgb="FFFF3200"/>
      <color rgb="FFFF3300"/>
      <color rgb="FFF9EEED"/>
      <color rgb="FFF1F5E7"/>
      <color rgb="FFFFFFF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C:\Users\john.garcia\Desktop\2020-01-08.png</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0/folders/1bdL0o4UbBi-u8T3oQwPDUJIX5n6nEwAO" TargetMode="External"/><Relationship Id="rId2" Type="http://schemas.openxmlformats.org/officeDocument/2006/relationships/hyperlink" Target="https://drive.google.com/drive/folders/18QbbTws0DyAOl_ngFA9GTwP2E8Ayxq_S?usp=share_link" TargetMode="External"/><Relationship Id="rId1" Type="http://schemas.openxmlformats.org/officeDocument/2006/relationships/hyperlink" Target="https://drive.google.com/drive/folders/12azo3IXFtjHq81W_KAbrHjuqU23B0sC9?usp=share_link" TargetMode="External"/><Relationship Id="rId6" Type="http://schemas.openxmlformats.org/officeDocument/2006/relationships/printerSettings" Target="../printerSettings/printerSettings1.bin"/><Relationship Id="rId5" Type="http://schemas.openxmlformats.org/officeDocument/2006/relationships/hyperlink" Target="https://drive.google.com/drive/u/0/folders/1ANvHEtHHBXlA1zYacF3JyQua4_2WhKIR" TargetMode="External"/><Relationship Id="rId4" Type="http://schemas.openxmlformats.org/officeDocument/2006/relationships/hyperlink" Target="https://drive.google.com/drive/u/0/folders/18lBg_L8chLR4QUz7Oo5q4TuOUFngz-G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FCBA9-7414-470C-B0D9-40FD9EAFEF19}">
  <sheetPr codeName="Hoja1"/>
  <dimension ref="A1:AP39"/>
  <sheetViews>
    <sheetView tabSelected="1" topLeftCell="AF1" zoomScaleNormal="100" workbookViewId="0">
      <selection activeCell="AF10" sqref="AF10"/>
    </sheetView>
  </sheetViews>
  <sheetFormatPr baseColWidth="10" defaultColWidth="11.44140625" defaultRowHeight="13.2" x14ac:dyDescent="0.25"/>
  <cols>
    <col min="1" max="1" width="13.6640625" style="2" customWidth="1"/>
    <col min="2" max="2" width="17" style="6" customWidth="1"/>
    <col min="3" max="3" width="21.5546875" style="6" customWidth="1"/>
    <col min="4" max="4" width="13.44140625" style="6" customWidth="1"/>
    <col min="5" max="5" width="20.6640625" style="6" customWidth="1"/>
    <col min="6" max="6" width="67.44140625" style="17" customWidth="1"/>
    <col min="7" max="7" width="33.44140625" style="16" customWidth="1"/>
    <col min="8" max="8" width="50.77734375" style="2" customWidth="1"/>
    <col min="9" max="10" width="15.5546875" style="6" customWidth="1"/>
    <col min="11" max="11" width="21.44140625" style="6" customWidth="1"/>
    <col min="12" max="12" width="16.6640625" style="5" customWidth="1"/>
    <col min="13" max="14" width="16.6640625" style="6" customWidth="1"/>
    <col min="15" max="15" width="18.6640625" style="6" customWidth="1"/>
    <col min="16" max="16" width="17.88671875" style="6" customWidth="1"/>
    <col min="17" max="17" width="15.5546875" style="16" hidden="1" customWidth="1"/>
    <col min="18" max="18" width="66" style="2" hidden="1" customWidth="1"/>
    <col min="19" max="19" width="17.5546875" style="49" hidden="1" customWidth="1"/>
    <col min="20" max="23" width="17.5546875" style="2" hidden="1" customWidth="1"/>
    <col min="24" max="24" width="65.6640625" style="2" hidden="1" customWidth="1"/>
    <col min="25" max="25" width="17.5546875" style="80" hidden="1" customWidth="1"/>
    <col min="26" max="28" width="17.5546875" style="2" hidden="1" customWidth="1"/>
    <col min="29" max="29" width="17.77734375" style="2" customWidth="1"/>
    <col min="30" max="30" width="40.77734375" style="22" customWidth="1"/>
    <col min="31" max="31" width="17.77734375" style="6" customWidth="1"/>
    <col min="32" max="32" width="70.77734375" style="23" customWidth="1"/>
    <col min="33" max="33" width="17.77734375" style="5" customWidth="1"/>
    <col min="34" max="35" width="17.77734375" style="6" hidden="1" customWidth="1"/>
    <col min="36" max="37" width="17.77734375" style="6" customWidth="1"/>
    <col min="38" max="38" width="17.77734375" style="57" customWidth="1"/>
    <col min="39" max="39" width="17.5546875" style="46" customWidth="1"/>
    <col min="40" max="42" width="17.5546875" style="6" customWidth="1"/>
    <col min="43" max="43" width="1.77734375" style="2" customWidth="1"/>
    <col min="44" max="44" width="0" style="2" hidden="1"/>
    <col min="45" max="16384" width="11.44140625" style="2"/>
  </cols>
  <sheetData>
    <row r="1" spans="1:42" ht="20.25" customHeight="1" x14ac:dyDescent="0.25">
      <c r="A1" s="153" t="e" vm="1">
        <v>#VALUE!</v>
      </c>
      <c r="B1" s="154"/>
      <c r="C1" s="159" t="s">
        <v>311</v>
      </c>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1"/>
      <c r="AM1" s="168" t="s">
        <v>0</v>
      </c>
      <c r="AN1" s="169"/>
      <c r="AO1" s="170"/>
      <c r="AP1" s="171" t="e" vm="2">
        <v>#VALUE!</v>
      </c>
    </row>
    <row r="2" spans="1:42" ht="20.25" customHeight="1" x14ac:dyDescent="0.25">
      <c r="A2" s="155"/>
      <c r="B2" s="156"/>
      <c r="C2" s="162"/>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4"/>
      <c r="AM2" s="174" t="s">
        <v>170</v>
      </c>
      <c r="AN2" s="175"/>
      <c r="AO2" s="176"/>
      <c r="AP2" s="172"/>
    </row>
    <row r="3" spans="1:42" ht="20.25" customHeight="1" x14ac:dyDescent="0.25">
      <c r="A3" s="155"/>
      <c r="B3" s="156"/>
      <c r="C3" s="162"/>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4"/>
      <c r="AM3" s="174" t="s">
        <v>171</v>
      </c>
      <c r="AN3" s="175"/>
      <c r="AO3" s="176"/>
      <c r="AP3" s="172"/>
    </row>
    <row r="4" spans="1:42" ht="20.25" customHeight="1" thickBot="1" x14ac:dyDescent="0.3">
      <c r="A4" s="157"/>
      <c r="B4" s="158"/>
      <c r="C4" s="165"/>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7"/>
      <c r="AM4" s="177" t="s">
        <v>172</v>
      </c>
      <c r="AN4" s="178"/>
      <c r="AO4" s="179"/>
      <c r="AP4" s="173"/>
    </row>
    <row r="5" spans="1:42" ht="13.8" thickBot="1" x14ac:dyDescent="0.3"/>
    <row r="6" spans="1:42" s="18" customFormat="1" ht="13.8" customHeight="1" thickBot="1" x14ac:dyDescent="0.25">
      <c r="A6" s="135" t="s">
        <v>1</v>
      </c>
      <c r="B6" s="136"/>
      <c r="C6" s="136"/>
      <c r="D6" s="136"/>
      <c r="E6" s="136"/>
      <c r="F6" s="136"/>
      <c r="G6" s="137" t="s">
        <v>2</v>
      </c>
      <c r="H6" s="138"/>
      <c r="I6" s="138"/>
      <c r="J6" s="138"/>
      <c r="K6" s="138"/>
      <c r="L6" s="138"/>
      <c r="M6" s="138"/>
      <c r="N6" s="138"/>
      <c r="O6" s="138"/>
      <c r="P6" s="138"/>
      <c r="Q6" s="139" t="s">
        <v>349</v>
      </c>
      <c r="R6" s="140"/>
      <c r="S6" s="140"/>
      <c r="T6" s="140"/>
      <c r="U6" s="140"/>
      <c r="V6" s="141"/>
      <c r="W6" s="148" t="s">
        <v>379</v>
      </c>
      <c r="X6" s="149"/>
      <c r="Y6" s="149"/>
      <c r="Z6" s="149"/>
      <c r="AA6" s="149"/>
      <c r="AB6" s="150"/>
      <c r="AC6" s="142" t="s">
        <v>348</v>
      </c>
      <c r="AD6" s="143"/>
      <c r="AE6" s="143"/>
      <c r="AF6" s="143"/>
      <c r="AG6" s="143"/>
      <c r="AH6" s="143"/>
      <c r="AI6" s="143"/>
      <c r="AJ6" s="143"/>
      <c r="AK6" s="143"/>
      <c r="AL6" s="144"/>
      <c r="AM6" s="145" t="s">
        <v>167</v>
      </c>
      <c r="AN6" s="146"/>
      <c r="AO6" s="146"/>
      <c r="AP6" s="147"/>
    </row>
    <row r="7" spans="1:42" s="15" customFormat="1" ht="10.199999999999999" customHeight="1" x14ac:dyDescent="0.2">
      <c r="A7" s="151" t="s">
        <v>3</v>
      </c>
      <c r="B7" s="121" t="s">
        <v>4</v>
      </c>
      <c r="C7" s="121" t="s">
        <v>5</v>
      </c>
      <c r="D7" s="121" t="s">
        <v>6</v>
      </c>
      <c r="E7" s="121" t="s">
        <v>7</v>
      </c>
      <c r="F7" s="121" t="s">
        <v>8</v>
      </c>
      <c r="G7" s="123" t="s">
        <v>9</v>
      </c>
      <c r="H7" s="125" t="s">
        <v>10</v>
      </c>
      <c r="I7" s="126"/>
      <c r="J7" s="127" t="s">
        <v>11</v>
      </c>
      <c r="K7" s="127" t="s">
        <v>12</v>
      </c>
      <c r="L7" s="129" t="s">
        <v>13</v>
      </c>
      <c r="M7" s="127" t="s">
        <v>14</v>
      </c>
      <c r="N7" s="127" t="s">
        <v>15</v>
      </c>
      <c r="O7" s="127" t="s">
        <v>16</v>
      </c>
      <c r="P7" s="127" t="s">
        <v>17</v>
      </c>
      <c r="Q7" s="119" t="s">
        <v>18</v>
      </c>
      <c r="R7" s="111" t="s">
        <v>19</v>
      </c>
      <c r="S7" s="113" t="s">
        <v>20</v>
      </c>
      <c r="T7" s="111" t="s">
        <v>21</v>
      </c>
      <c r="U7" s="111" t="s">
        <v>22</v>
      </c>
      <c r="V7" s="115" t="s">
        <v>23</v>
      </c>
      <c r="W7" s="131" t="s">
        <v>18</v>
      </c>
      <c r="X7" s="109" t="s">
        <v>19</v>
      </c>
      <c r="Y7" s="133" t="s">
        <v>20</v>
      </c>
      <c r="Z7" s="109" t="s">
        <v>21</v>
      </c>
      <c r="AA7" s="109" t="s">
        <v>22</v>
      </c>
      <c r="AB7" s="117" t="s">
        <v>23</v>
      </c>
      <c r="AC7" s="91" t="s">
        <v>18</v>
      </c>
      <c r="AD7" s="93" t="s">
        <v>24</v>
      </c>
      <c r="AE7" s="93" t="s">
        <v>25</v>
      </c>
      <c r="AF7" s="93" t="s">
        <v>19</v>
      </c>
      <c r="AG7" s="95" t="s">
        <v>20</v>
      </c>
      <c r="AH7" s="88" t="s">
        <v>26</v>
      </c>
      <c r="AI7" s="88" t="s">
        <v>27</v>
      </c>
      <c r="AJ7" s="93" t="s">
        <v>21</v>
      </c>
      <c r="AK7" s="104" t="s">
        <v>23</v>
      </c>
      <c r="AL7" s="105" t="s">
        <v>168</v>
      </c>
      <c r="AM7" s="107" t="s">
        <v>28</v>
      </c>
      <c r="AN7" s="97" t="s">
        <v>29</v>
      </c>
      <c r="AO7" s="97" t="s">
        <v>30</v>
      </c>
      <c r="AP7" s="102" t="s">
        <v>31</v>
      </c>
    </row>
    <row r="8" spans="1:42" s="15" customFormat="1" ht="10.199999999999999" x14ac:dyDescent="0.2">
      <c r="A8" s="152"/>
      <c r="B8" s="122"/>
      <c r="C8" s="122"/>
      <c r="D8" s="122"/>
      <c r="E8" s="122"/>
      <c r="F8" s="122"/>
      <c r="G8" s="124"/>
      <c r="H8" s="27" t="s">
        <v>32</v>
      </c>
      <c r="I8" s="27" t="s">
        <v>33</v>
      </c>
      <c r="J8" s="128"/>
      <c r="K8" s="128"/>
      <c r="L8" s="130"/>
      <c r="M8" s="128"/>
      <c r="N8" s="128"/>
      <c r="O8" s="128"/>
      <c r="P8" s="128"/>
      <c r="Q8" s="120"/>
      <c r="R8" s="112"/>
      <c r="S8" s="114"/>
      <c r="T8" s="112"/>
      <c r="U8" s="112"/>
      <c r="V8" s="116"/>
      <c r="W8" s="132"/>
      <c r="X8" s="110"/>
      <c r="Y8" s="134"/>
      <c r="Z8" s="110"/>
      <c r="AA8" s="110"/>
      <c r="AB8" s="118"/>
      <c r="AC8" s="92"/>
      <c r="AD8" s="94"/>
      <c r="AE8" s="94"/>
      <c r="AF8" s="94"/>
      <c r="AG8" s="96"/>
      <c r="AH8" s="89"/>
      <c r="AI8" s="89"/>
      <c r="AJ8" s="94"/>
      <c r="AK8" s="93"/>
      <c r="AL8" s="106"/>
      <c r="AM8" s="108"/>
      <c r="AN8" s="98"/>
      <c r="AO8" s="98"/>
      <c r="AP8" s="103"/>
    </row>
    <row r="9" spans="1:42" s="39" customFormat="1" ht="41.4" thickBot="1" x14ac:dyDescent="0.2">
      <c r="A9" s="28" t="s">
        <v>34</v>
      </c>
      <c r="B9" s="29" t="s">
        <v>35</v>
      </c>
      <c r="C9" s="29" t="s">
        <v>36</v>
      </c>
      <c r="D9" s="30" t="s">
        <v>37</v>
      </c>
      <c r="E9" s="29" t="s">
        <v>38</v>
      </c>
      <c r="F9" s="29" t="s">
        <v>39</v>
      </c>
      <c r="G9" s="31" t="s">
        <v>40</v>
      </c>
      <c r="H9" s="32" t="s">
        <v>41</v>
      </c>
      <c r="I9" s="32" t="s">
        <v>42</v>
      </c>
      <c r="J9" s="32" t="s">
        <v>35</v>
      </c>
      <c r="K9" s="32" t="s">
        <v>43</v>
      </c>
      <c r="L9" s="41" t="s">
        <v>35</v>
      </c>
      <c r="M9" s="32" t="s">
        <v>37</v>
      </c>
      <c r="N9" s="32" t="s">
        <v>37</v>
      </c>
      <c r="O9" s="33" t="s">
        <v>35</v>
      </c>
      <c r="P9" s="32" t="s">
        <v>35</v>
      </c>
      <c r="Q9" s="34" t="s">
        <v>37</v>
      </c>
      <c r="R9" s="35" t="s">
        <v>44</v>
      </c>
      <c r="S9" s="50" t="s">
        <v>45</v>
      </c>
      <c r="T9" s="35" t="s">
        <v>46</v>
      </c>
      <c r="U9" s="35" t="s">
        <v>47</v>
      </c>
      <c r="V9" s="36" t="s">
        <v>48</v>
      </c>
      <c r="W9" s="74" t="s">
        <v>37</v>
      </c>
      <c r="X9" s="75" t="s">
        <v>44</v>
      </c>
      <c r="Y9" s="81" t="s">
        <v>45</v>
      </c>
      <c r="Z9" s="75" t="s">
        <v>46</v>
      </c>
      <c r="AA9" s="75" t="s">
        <v>47</v>
      </c>
      <c r="AB9" s="76" t="s">
        <v>48</v>
      </c>
      <c r="AC9" s="55" t="s">
        <v>37</v>
      </c>
      <c r="AD9" s="56" t="s">
        <v>49</v>
      </c>
      <c r="AE9" s="56" t="s">
        <v>50</v>
      </c>
      <c r="AF9" s="56" t="s">
        <v>44</v>
      </c>
      <c r="AG9" s="72" t="s">
        <v>45</v>
      </c>
      <c r="AH9" s="90"/>
      <c r="AI9" s="90"/>
      <c r="AJ9" s="56" t="s">
        <v>46</v>
      </c>
      <c r="AK9" s="56" t="s">
        <v>48</v>
      </c>
      <c r="AL9" s="58" t="s">
        <v>169</v>
      </c>
      <c r="AM9" s="47" t="s">
        <v>51</v>
      </c>
      <c r="AN9" s="37" t="s">
        <v>52</v>
      </c>
      <c r="AO9" s="37" t="s">
        <v>35</v>
      </c>
      <c r="AP9" s="38" t="s">
        <v>53</v>
      </c>
    </row>
    <row r="10" spans="1:42" ht="91.8" x14ac:dyDescent="0.25">
      <c r="A10" s="53">
        <v>1</v>
      </c>
      <c r="B10" s="42" t="s">
        <v>54</v>
      </c>
      <c r="C10" s="42" t="s">
        <v>173</v>
      </c>
      <c r="D10" s="52">
        <v>45280</v>
      </c>
      <c r="E10" s="59" t="s">
        <v>174</v>
      </c>
      <c r="F10" s="19" t="s">
        <v>175</v>
      </c>
      <c r="G10" s="60" t="s">
        <v>176</v>
      </c>
      <c r="H10" s="61" t="s">
        <v>177</v>
      </c>
      <c r="I10" s="43">
        <v>1</v>
      </c>
      <c r="J10" s="42" t="s">
        <v>66</v>
      </c>
      <c r="K10" s="62" t="s">
        <v>178</v>
      </c>
      <c r="L10" s="63">
        <v>1</v>
      </c>
      <c r="M10" s="64">
        <v>45313</v>
      </c>
      <c r="N10" s="64">
        <v>45644</v>
      </c>
      <c r="O10" s="62" t="s">
        <v>179</v>
      </c>
      <c r="P10" s="62" t="s">
        <v>55</v>
      </c>
      <c r="Q10" s="65">
        <v>45412</v>
      </c>
      <c r="R10" s="66" t="s">
        <v>283</v>
      </c>
      <c r="S10" s="67">
        <v>0</v>
      </c>
      <c r="T10" s="68" t="s">
        <v>284</v>
      </c>
      <c r="U10" s="26" t="s">
        <v>285</v>
      </c>
      <c r="V10" s="25" t="s">
        <v>375</v>
      </c>
      <c r="W10" s="77">
        <v>45535</v>
      </c>
      <c r="X10" s="40" t="s">
        <v>350</v>
      </c>
      <c r="Y10" s="82">
        <v>0.3</v>
      </c>
      <c r="Z10" s="68" t="s">
        <v>287</v>
      </c>
      <c r="AA10" s="83"/>
      <c r="AB10" s="26" t="s">
        <v>292</v>
      </c>
      <c r="AC10" s="20">
        <v>45657</v>
      </c>
      <c r="AD10" s="54" t="s">
        <v>390</v>
      </c>
      <c r="AE10" s="25">
        <v>1</v>
      </c>
      <c r="AF10" s="86" t="s">
        <v>376</v>
      </c>
      <c r="AG10" s="73">
        <f>IF(OR(AE10="",I10=""),"",IF(OR(AE10=0,I10=0),0,IF((AE10*100%)/I10&gt;100%,100%,(AE10*100%)/I10)))</f>
        <v>1</v>
      </c>
      <c r="AH10" s="26" t="b">
        <f t="shared" ref="AH10" si="0">IF(AG10="","",IF(AC10&gt;O10,IF(AG10&lt;100%,"INCUMPLIDA",IF(AG10=100%,"TERMINADA EXTEMPORÁNEA"))))</f>
        <v>0</v>
      </c>
      <c r="AI10" s="26" t="str">
        <f t="shared" ref="AI10" si="1">IF(AG10="","",IF(AC10&lt;O10,IF(AG10=0%,"SIN INICIAR",IF(AG10=100%,"TERMINADA",IF(AG10&gt;0%,"EN PROCESO")))))</f>
        <v>TERMINADA</v>
      </c>
      <c r="AJ10" s="26" t="str">
        <f t="shared" ref="AJ10" si="2">IF(AG10="","",IF(AC10&gt;O10,AH10,IF(AC10&lt;O10,AI10)))</f>
        <v>TERMINADA</v>
      </c>
      <c r="AK10" s="26" t="s">
        <v>288</v>
      </c>
      <c r="AL10" s="99">
        <f>AVERAGE(AG10:AG39)</f>
        <v>0.81555555555555559</v>
      </c>
      <c r="AM10" s="48" t="str">
        <f>IF(AG10="","",IF(OR(AG10=100%,AG10=100%,AG10=100%),"CUMPLIDA","PENDIENTE"))</f>
        <v>CUMPLIDA</v>
      </c>
      <c r="AN10" s="25"/>
      <c r="AO10" s="25"/>
      <c r="AP10" s="25"/>
    </row>
    <row r="11" spans="1:42" ht="244.8" x14ac:dyDescent="0.25">
      <c r="A11" s="51">
        <v>2</v>
      </c>
      <c r="B11" s="42" t="s">
        <v>54</v>
      </c>
      <c r="C11" s="42" t="s">
        <v>173</v>
      </c>
      <c r="D11" s="52">
        <v>45280</v>
      </c>
      <c r="E11" s="59" t="s">
        <v>174</v>
      </c>
      <c r="F11" s="19" t="s">
        <v>175</v>
      </c>
      <c r="G11" s="60" t="s">
        <v>176</v>
      </c>
      <c r="H11" s="61" t="s">
        <v>180</v>
      </c>
      <c r="I11" s="43">
        <v>1</v>
      </c>
      <c r="J11" s="42" t="s">
        <v>66</v>
      </c>
      <c r="K11" s="62" t="s">
        <v>181</v>
      </c>
      <c r="L11" s="63">
        <v>1</v>
      </c>
      <c r="M11" s="64">
        <v>45313</v>
      </c>
      <c r="N11" s="64">
        <v>45644</v>
      </c>
      <c r="O11" s="62" t="s">
        <v>182</v>
      </c>
      <c r="P11" s="62" t="s">
        <v>183</v>
      </c>
      <c r="Q11" s="65">
        <v>45412</v>
      </c>
      <c r="R11" s="66" t="s">
        <v>283</v>
      </c>
      <c r="S11" s="67">
        <v>0</v>
      </c>
      <c r="T11" s="68" t="s">
        <v>284</v>
      </c>
      <c r="U11" s="26" t="s">
        <v>285</v>
      </c>
      <c r="V11" s="42" t="s">
        <v>375</v>
      </c>
      <c r="W11" s="77">
        <v>45535</v>
      </c>
      <c r="X11" s="40" t="s">
        <v>351</v>
      </c>
      <c r="Y11" s="73">
        <v>0.1</v>
      </c>
      <c r="Z11" s="68" t="s">
        <v>287</v>
      </c>
      <c r="AA11" s="84"/>
      <c r="AB11" s="26" t="s">
        <v>292</v>
      </c>
      <c r="AC11" s="20">
        <v>45657</v>
      </c>
      <c r="AD11" s="24" t="s">
        <v>391</v>
      </c>
      <c r="AE11" s="25">
        <v>0.5</v>
      </c>
      <c r="AF11" s="71" t="s">
        <v>380</v>
      </c>
      <c r="AG11" s="73">
        <f t="shared" ref="AG11:AG39" si="3">IF(OR(AE11="",I11=""),"",IF(OR(AE11=0,I11=0),0,IF((AE11*100%)/I11&gt;100%,100%,(AE11*100%)/I11)))</f>
        <v>0.5</v>
      </c>
      <c r="AH11" s="26" t="str">
        <f>IF(AG11="","",IF(AC11&gt;=N11,IF(AG11&lt;100%,"INCUMPLIDA",IF(AG11=100%,"TERMINADA EXTEMPORÁNEA"))))</f>
        <v>INCUMPLIDA</v>
      </c>
      <c r="AI11" s="26" t="str">
        <f>IF(AG11="","",IF(AC11&lt;O11,IF(AG11=0%,"SIN INICIAR",IF(AG11=100%,"TERMINADA",IF(AG11&gt;0%,"EN PROCESO")))))</f>
        <v>EN PROCESO</v>
      </c>
      <c r="AJ11" s="26" t="str">
        <f>IF(AG11="","",IF(AC11&gt;=N11,AH11,IF(AC11&lt;N11,AI11)))</f>
        <v>INCUMPLIDA</v>
      </c>
      <c r="AK11" s="42" t="s">
        <v>288</v>
      </c>
      <c r="AL11" s="100"/>
      <c r="AM11" s="48" t="str">
        <f t="shared" ref="AM11:AM39" si="4">IF(AG11="","",IF(OR(AG11=100%,AG11=100%,AG11=100%),"CUMPLIDA","PENDIENTE"))</f>
        <v>PENDIENTE</v>
      </c>
      <c r="AN11" s="43"/>
      <c r="AO11" s="25"/>
      <c r="AP11" s="43"/>
    </row>
    <row r="12" spans="1:42" ht="132.6" x14ac:dyDescent="0.25">
      <c r="A12" s="53">
        <v>3</v>
      </c>
      <c r="B12" s="42" t="s">
        <v>54</v>
      </c>
      <c r="C12" s="42" t="s">
        <v>173</v>
      </c>
      <c r="D12" s="52">
        <v>45280</v>
      </c>
      <c r="E12" s="59" t="s">
        <v>184</v>
      </c>
      <c r="F12" s="19" t="s">
        <v>185</v>
      </c>
      <c r="G12" s="60" t="s">
        <v>186</v>
      </c>
      <c r="H12" s="61" t="s">
        <v>187</v>
      </c>
      <c r="I12" s="43">
        <v>1</v>
      </c>
      <c r="J12" s="42" t="s">
        <v>66</v>
      </c>
      <c r="K12" s="62" t="s">
        <v>188</v>
      </c>
      <c r="L12" s="63">
        <v>1</v>
      </c>
      <c r="M12" s="64">
        <v>45313</v>
      </c>
      <c r="N12" s="64">
        <v>45644</v>
      </c>
      <c r="O12" s="62" t="s">
        <v>82</v>
      </c>
      <c r="P12" s="62" t="s">
        <v>79</v>
      </c>
      <c r="Q12" s="65">
        <v>45412</v>
      </c>
      <c r="R12" s="40" t="s">
        <v>286</v>
      </c>
      <c r="S12" s="67">
        <v>0.5</v>
      </c>
      <c r="T12" s="68" t="s">
        <v>287</v>
      </c>
      <c r="U12" s="26" t="s">
        <v>288</v>
      </c>
      <c r="V12" s="42" t="s">
        <v>288</v>
      </c>
      <c r="W12" s="77">
        <v>45535</v>
      </c>
      <c r="X12" s="78" t="s">
        <v>352</v>
      </c>
      <c r="Y12" s="73">
        <v>0.5</v>
      </c>
      <c r="Z12" s="68" t="s">
        <v>287</v>
      </c>
      <c r="AA12" s="84"/>
      <c r="AB12" s="26" t="s">
        <v>285</v>
      </c>
      <c r="AC12" s="20">
        <v>45657</v>
      </c>
      <c r="AD12" s="24" t="s">
        <v>323</v>
      </c>
      <c r="AE12" s="25">
        <v>0.5</v>
      </c>
      <c r="AF12" s="71" t="s">
        <v>383</v>
      </c>
      <c r="AG12" s="73">
        <f t="shared" si="3"/>
        <v>0.5</v>
      </c>
      <c r="AH12" s="26" t="str">
        <f t="shared" ref="AH12:AH38" si="5">IF(AG12="","",IF(AC12&gt;=N12,IF(AG12&lt;100%,"INCUMPLIDA",IF(AG12=100%,"TERMINADA EXTEMPORÁNEA"))))</f>
        <v>INCUMPLIDA</v>
      </c>
      <c r="AI12" s="26" t="str">
        <f t="shared" ref="AI12:AI38" si="6">IF(AG12="","",IF(AC12&lt;O12,IF(AG12=0%,"SIN INICIAR",IF(AG12=100%,"TERMINADA",IF(AG12&gt;0%,"EN PROCESO")))))</f>
        <v>EN PROCESO</v>
      </c>
      <c r="AJ12" s="26" t="str">
        <f t="shared" ref="AJ12:AJ37" si="7">IF(AG12="","",IF(AC12&gt;=N12,AH12,IF(AC12&lt;N12,AI12)))</f>
        <v>INCUMPLIDA</v>
      </c>
      <c r="AK12" s="42" t="s">
        <v>288</v>
      </c>
      <c r="AL12" s="100"/>
      <c r="AM12" s="48" t="str">
        <f t="shared" si="4"/>
        <v>PENDIENTE</v>
      </c>
      <c r="AN12" s="43"/>
      <c r="AO12" s="25"/>
      <c r="AP12" s="43"/>
    </row>
    <row r="13" spans="1:42" ht="173.4" x14ac:dyDescent="0.25">
      <c r="A13" s="51">
        <v>4</v>
      </c>
      <c r="B13" s="42" t="s">
        <v>54</v>
      </c>
      <c r="C13" s="42" t="s">
        <v>173</v>
      </c>
      <c r="D13" s="52">
        <v>45280</v>
      </c>
      <c r="E13" s="59" t="s">
        <v>184</v>
      </c>
      <c r="F13" s="19" t="s">
        <v>185</v>
      </c>
      <c r="G13" s="60" t="s">
        <v>189</v>
      </c>
      <c r="H13" s="61" t="s">
        <v>190</v>
      </c>
      <c r="I13" s="43">
        <v>1</v>
      </c>
      <c r="J13" s="42" t="s">
        <v>66</v>
      </c>
      <c r="K13" s="62" t="s">
        <v>191</v>
      </c>
      <c r="L13" s="63">
        <v>1</v>
      </c>
      <c r="M13" s="64">
        <v>45313</v>
      </c>
      <c r="N13" s="64">
        <v>45644</v>
      </c>
      <c r="O13" s="62" t="s">
        <v>192</v>
      </c>
      <c r="P13" s="62" t="s">
        <v>90</v>
      </c>
      <c r="Q13" s="65">
        <v>45412</v>
      </c>
      <c r="R13" s="69" t="s">
        <v>289</v>
      </c>
      <c r="S13" s="67">
        <v>0.5</v>
      </c>
      <c r="T13" s="68" t="s">
        <v>287</v>
      </c>
      <c r="U13" s="26" t="s">
        <v>285</v>
      </c>
      <c r="V13" s="43" t="s">
        <v>375</v>
      </c>
      <c r="W13" s="77">
        <v>45535</v>
      </c>
      <c r="X13" s="21" t="s">
        <v>353</v>
      </c>
      <c r="Y13" s="82">
        <v>1</v>
      </c>
      <c r="Z13" s="85" t="s">
        <v>372</v>
      </c>
      <c r="AA13" s="84"/>
      <c r="AB13" s="26" t="s">
        <v>285</v>
      </c>
      <c r="AC13" s="20">
        <v>45657</v>
      </c>
      <c r="AD13" s="24" t="s">
        <v>318</v>
      </c>
      <c r="AE13" s="25">
        <v>1</v>
      </c>
      <c r="AF13" s="71" t="s">
        <v>333</v>
      </c>
      <c r="AG13" s="73">
        <f t="shared" si="3"/>
        <v>1</v>
      </c>
      <c r="AH13" s="26" t="str">
        <f t="shared" si="5"/>
        <v>TERMINADA EXTEMPORÁNEA</v>
      </c>
      <c r="AI13" s="26" t="str">
        <f t="shared" si="6"/>
        <v>TERMINADA</v>
      </c>
      <c r="AJ13" s="26" t="str">
        <f>IF(AG13="","",IF(AC13&lt;N13,AH13,IF(AC13&gt;N13,AI13)))</f>
        <v>TERMINADA</v>
      </c>
      <c r="AK13" s="42" t="s">
        <v>288</v>
      </c>
      <c r="AL13" s="100"/>
      <c r="AM13" s="48" t="str">
        <f t="shared" si="4"/>
        <v>CUMPLIDA</v>
      </c>
      <c r="AN13" s="43"/>
      <c r="AO13" s="25"/>
      <c r="AP13" s="43"/>
    </row>
    <row r="14" spans="1:42" ht="214.2" x14ac:dyDescent="0.25">
      <c r="A14" s="53">
        <v>5</v>
      </c>
      <c r="B14" s="42" t="s">
        <v>54</v>
      </c>
      <c r="C14" s="42" t="s">
        <v>173</v>
      </c>
      <c r="D14" s="52">
        <v>45280</v>
      </c>
      <c r="E14" s="59" t="s">
        <v>193</v>
      </c>
      <c r="F14" s="19" t="s">
        <v>194</v>
      </c>
      <c r="G14" s="60" t="s">
        <v>195</v>
      </c>
      <c r="H14" s="61" t="s">
        <v>196</v>
      </c>
      <c r="I14" s="43">
        <v>1</v>
      </c>
      <c r="J14" s="42" t="s">
        <v>66</v>
      </c>
      <c r="K14" s="62" t="s">
        <v>197</v>
      </c>
      <c r="L14" s="63">
        <v>1</v>
      </c>
      <c r="M14" s="64">
        <v>45313</v>
      </c>
      <c r="N14" s="64">
        <v>45644</v>
      </c>
      <c r="O14" s="62" t="s">
        <v>84</v>
      </c>
      <c r="P14" s="62" t="s">
        <v>79</v>
      </c>
      <c r="Q14" s="65">
        <v>45412</v>
      </c>
      <c r="R14" s="40" t="s">
        <v>290</v>
      </c>
      <c r="S14" s="67">
        <v>0.5</v>
      </c>
      <c r="T14" s="68" t="s">
        <v>287</v>
      </c>
      <c r="U14" s="26" t="s">
        <v>288</v>
      </c>
      <c r="V14" s="43" t="s">
        <v>288</v>
      </c>
      <c r="W14" s="77">
        <v>45535</v>
      </c>
      <c r="X14" s="40" t="s">
        <v>354</v>
      </c>
      <c r="Y14" s="82">
        <v>0.5</v>
      </c>
      <c r="Z14" s="68" t="s">
        <v>287</v>
      </c>
      <c r="AA14" s="84"/>
      <c r="AB14" s="26" t="s">
        <v>373</v>
      </c>
      <c r="AC14" s="20">
        <v>45657</v>
      </c>
      <c r="AD14" s="24" t="s">
        <v>324</v>
      </c>
      <c r="AE14" s="25">
        <v>0.5</v>
      </c>
      <c r="AF14" s="71" t="s">
        <v>384</v>
      </c>
      <c r="AG14" s="73">
        <f t="shared" si="3"/>
        <v>0.5</v>
      </c>
      <c r="AH14" s="26" t="str">
        <f t="shared" si="5"/>
        <v>INCUMPLIDA</v>
      </c>
      <c r="AI14" s="26" t="str">
        <f t="shared" si="6"/>
        <v>EN PROCESO</v>
      </c>
      <c r="AJ14" s="26" t="str">
        <f t="shared" si="7"/>
        <v>INCUMPLIDA</v>
      </c>
      <c r="AK14" s="42" t="s">
        <v>288</v>
      </c>
      <c r="AL14" s="100"/>
      <c r="AM14" s="48" t="str">
        <f t="shared" si="4"/>
        <v>PENDIENTE</v>
      </c>
      <c r="AN14" s="43"/>
      <c r="AO14" s="25"/>
      <c r="AP14" s="43"/>
    </row>
    <row r="15" spans="1:42" ht="173.4" x14ac:dyDescent="0.25">
      <c r="A15" s="53">
        <v>5</v>
      </c>
      <c r="B15" s="42" t="s">
        <v>54</v>
      </c>
      <c r="C15" s="42" t="s">
        <v>173</v>
      </c>
      <c r="D15" s="52">
        <v>45280</v>
      </c>
      <c r="E15" s="59" t="s">
        <v>193</v>
      </c>
      <c r="F15" s="19" t="s">
        <v>194</v>
      </c>
      <c r="G15" s="60" t="s">
        <v>195</v>
      </c>
      <c r="H15" s="61" t="s">
        <v>196</v>
      </c>
      <c r="I15" s="43">
        <v>1</v>
      </c>
      <c r="J15" s="42" t="s">
        <v>66</v>
      </c>
      <c r="K15" s="62" t="s">
        <v>197</v>
      </c>
      <c r="L15" s="63">
        <v>1</v>
      </c>
      <c r="M15" s="64">
        <v>45313</v>
      </c>
      <c r="N15" s="64">
        <v>45644</v>
      </c>
      <c r="O15" s="62" t="s">
        <v>179</v>
      </c>
      <c r="P15" s="62" t="s">
        <v>55</v>
      </c>
      <c r="Q15" s="65">
        <v>45412</v>
      </c>
      <c r="R15" s="40" t="s">
        <v>290</v>
      </c>
      <c r="S15" s="67">
        <v>0.5</v>
      </c>
      <c r="T15" s="68" t="s">
        <v>287</v>
      </c>
      <c r="U15" s="43" t="s">
        <v>288</v>
      </c>
      <c r="V15" s="43" t="s">
        <v>288</v>
      </c>
      <c r="W15" s="77">
        <v>45535</v>
      </c>
      <c r="X15" s="40" t="s">
        <v>354</v>
      </c>
      <c r="Y15" s="82">
        <v>0.5</v>
      </c>
      <c r="Z15" s="68" t="s">
        <v>287</v>
      </c>
      <c r="AA15" s="84"/>
      <c r="AB15" s="26" t="s">
        <v>373</v>
      </c>
      <c r="AC15" s="20">
        <v>45657</v>
      </c>
      <c r="AD15" s="24" t="s">
        <v>328</v>
      </c>
      <c r="AE15" s="25">
        <v>1</v>
      </c>
      <c r="AF15" s="71" t="s">
        <v>334</v>
      </c>
      <c r="AG15" s="73">
        <f t="shared" si="3"/>
        <v>1</v>
      </c>
      <c r="AH15" s="26" t="str">
        <f t="shared" ref="AH15:AH16" si="8">IF(AG15="","",IF(AC15&gt;=N15,IF(AG15&lt;100%,"INCUMPLIDA",IF(AG15=100%,"TERMINADA EXTEMPORÁNEA"))))</f>
        <v>TERMINADA EXTEMPORÁNEA</v>
      </c>
      <c r="AI15" s="26" t="str">
        <f t="shared" ref="AI15:AI16" si="9">IF(AG15="","",IF(AC15&lt;O15,IF(AG15=0%,"SIN INICIAR",IF(AG15=100%,"TERMINADA",IF(AG15&gt;0%,"EN PROCESO")))))</f>
        <v>TERMINADA</v>
      </c>
      <c r="AJ15" s="26" t="str">
        <f>IF(AG15="","",IF(AC15&lt;N15,AH15,IF(AC15&gt;N15,AI15)))</f>
        <v>TERMINADA</v>
      </c>
      <c r="AK15" s="42" t="s">
        <v>288</v>
      </c>
      <c r="AL15" s="100"/>
      <c r="AM15" s="48" t="str">
        <f t="shared" ref="AM15" si="10">IF(AG15="","",IF(OR(AG15=100%,AG15=100%,AG15=100%),"CUMPLIDA","PENDIENTE"))</f>
        <v>CUMPLIDA</v>
      </c>
      <c r="AN15" s="43"/>
      <c r="AO15" s="25"/>
      <c r="AP15" s="43"/>
    </row>
    <row r="16" spans="1:42" ht="102" x14ac:dyDescent="0.25">
      <c r="A16" s="51">
        <v>6</v>
      </c>
      <c r="B16" s="42" t="s">
        <v>54</v>
      </c>
      <c r="C16" s="42" t="s">
        <v>173</v>
      </c>
      <c r="D16" s="52">
        <v>45280</v>
      </c>
      <c r="E16" s="59" t="s">
        <v>198</v>
      </c>
      <c r="F16" s="19" t="s">
        <v>199</v>
      </c>
      <c r="G16" s="60" t="s">
        <v>200</v>
      </c>
      <c r="H16" s="61" t="s">
        <v>201</v>
      </c>
      <c r="I16" s="43">
        <v>1</v>
      </c>
      <c r="J16" s="42" t="s">
        <v>66</v>
      </c>
      <c r="K16" s="62" t="s">
        <v>202</v>
      </c>
      <c r="L16" s="63">
        <v>1</v>
      </c>
      <c r="M16" s="64">
        <v>45323</v>
      </c>
      <c r="N16" s="64">
        <v>45644</v>
      </c>
      <c r="O16" s="62" t="s">
        <v>65</v>
      </c>
      <c r="P16" s="62" t="s">
        <v>69</v>
      </c>
      <c r="Q16" s="65">
        <v>45412</v>
      </c>
      <c r="R16" s="70" t="s">
        <v>291</v>
      </c>
      <c r="S16" s="67">
        <v>0</v>
      </c>
      <c r="T16" s="68" t="s">
        <v>284</v>
      </c>
      <c r="U16" s="26" t="s">
        <v>292</v>
      </c>
      <c r="V16" s="43" t="s">
        <v>292</v>
      </c>
      <c r="W16" s="77">
        <v>45535</v>
      </c>
      <c r="X16" s="70" t="s">
        <v>355</v>
      </c>
      <c r="Y16" s="82">
        <v>0</v>
      </c>
      <c r="Z16" s="68" t="s">
        <v>284</v>
      </c>
      <c r="AA16" s="84"/>
      <c r="AB16" s="26" t="s">
        <v>292</v>
      </c>
      <c r="AC16" s="20">
        <v>45657</v>
      </c>
      <c r="AD16" s="24" t="s">
        <v>392</v>
      </c>
      <c r="AE16" s="25">
        <v>1</v>
      </c>
      <c r="AF16" s="71" t="s">
        <v>335</v>
      </c>
      <c r="AG16" s="73">
        <f t="shared" si="3"/>
        <v>1</v>
      </c>
      <c r="AH16" s="26" t="str">
        <f t="shared" si="8"/>
        <v>TERMINADA EXTEMPORÁNEA</v>
      </c>
      <c r="AI16" s="26" t="str">
        <f t="shared" si="9"/>
        <v>TERMINADA</v>
      </c>
      <c r="AJ16" s="26" t="str">
        <f>IF(AG16="","",IF(AC16&gt;=N16,AH16,IF(AC16&lt;N16,AI16)))</f>
        <v>TERMINADA EXTEMPORÁNEA</v>
      </c>
      <c r="AK16" s="42" t="s">
        <v>288</v>
      </c>
      <c r="AL16" s="100"/>
      <c r="AM16" s="48" t="str">
        <f t="shared" si="4"/>
        <v>CUMPLIDA</v>
      </c>
      <c r="AN16" s="43"/>
      <c r="AO16" s="25"/>
      <c r="AP16" s="43"/>
    </row>
    <row r="17" spans="1:42" s="15" customFormat="1" ht="81.599999999999994" x14ac:dyDescent="0.25">
      <c r="A17" s="53">
        <v>7</v>
      </c>
      <c r="B17" s="42" t="s">
        <v>54</v>
      </c>
      <c r="C17" s="42" t="s">
        <v>173</v>
      </c>
      <c r="D17" s="52">
        <v>45280</v>
      </c>
      <c r="E17" s="59" t="s">
        <v>198</v>
      </c>
      <c r="F17" s="19" t="s">
        <v>199</v>
      </c>
      <c r="G17" s="60" t="s">
        <v>200</v>
      </c>
      <c r="H17" s="61" t="s">
        <v>203</v>
      </c>
      <c r="I17" s="43">
        <v>3</v>
      </c>
      <c r="J17" s="42" t="s">
        <v>66</v>
      </c>
      <c r="K17" s="62" t="s">
        <v>204</v>
      </c>
      <c r="L17" s="63">
        <v>1</v>
      </c>
      <c r="M17" s="64">
        <v>45323</v>
      </c>
      <c r="N17" s="64">
        <v>45644</v>
      </c>
      <c r="O17" s="62" t="s">
        <v>205</v>
      </c>
      <c r="P17" s="62" t="s">
        <v>86</v>
      </c>
      <c r="Q17" s="65">
        <v>45412</v>
      </c>
      <c r="R17" s="21" t="s">
        <v>293</v>
      </c>
      <c r="S17" s="67">
        <v>0.33</v>
      </c>
      <c r="T17" s="68" t="s">
        <v>287</v>
      </c>
      <c r="U17" s="26" t="s">
        <v>294</v>
      </c>
      <c r="V17" s="43" t="s">
        <v>294</v>
      </c>
      <c r="W17" s="77">
        <v>45535</v>
      </c>
      <c r="X17" s="19" t="s">
        <v>356</v>
      </c>
      <c r="Y17" s="82">
        <v>0.33</v>
      </c>
      <c r="Z17" s="68" t="s">
        <v>287</v>
      </c>
      <c r="AA17" s="84"/>
      <c r="AB17" s="26" t="s">
        <v>288</v>
      </c>
      <c r="AC17" s="20">
        <v>45657</v>
      </c>
      <c r="AD17" s="24" t="s">
        <v>312</v>
      </c>
      <c r="AE17" s="25">
        <v>3</v>
      </c>
      <c r="AF17" s="71" t="s">
        <v>377</v>
      </c>
      <c r="AG17" s="73">
        <f t="shared" si="3"/>
        <v>1</v>
      </c>
      <c r="AH17" s="26" t="str">
        <f t="shared" ref="AH17:AH18" si="11">IF(AG17="","",IF(AC17&gt;=N17,IF(AG17&lt;100%,"INCUMPLIDA",IF(AG17=100%,"TERMINADA EXTEMPORÁNEA"))))</f>
        <v>TERMINADA EXTEMPORÁNEA</v>
      </c>
      <c r="AI17" s="26" t="str">
        <f t="shared" ref="AI17:AI18" si="12">IF(AG17="","",IF(AC17&lt;O17,IF(AG17=0%,"SIN INICIAR",IF(AG17=100%,"TERMINADA",IF(AG17&gt;0%,"EN PROCESO")))))</f>
        <v>TERMINADA</v>
      </c>
      <c r="AJ17" s="26" t="str">
        <f>IF(AG17="","",IF(AC17&lt;N17,AH17,IF(AC17&gt;N17,AI17)))</f>
        <v>TERMINADA</v>
      </c>
      <c r="AK17" s="42" t="s">
        <v>288</v>
      </c>
      <c r="AL17" s="100"/>
      <c r="AM17" s="48" t="str">
        <f t="shared" si="4"/>
        <v>CUMPLIDA</v>
      </c>
      <c r="AN17" s="43"/>
      <c r="AO17" s="25"/>
      <c r="AP17" s="43"/>
    </row>
    <row r="18" spans="1:42" s="15" customFormat="1" ht="81.599999999999994" x14ac:dyDescent="0.25">
      <c r="A18" s="51">
        <v>8</v>
      </c>
      <c r="B18" s="42" t="s">
        <v>54</v>
      </c>
      <c r="C18" s="42" t="s">
        <v>173</v>
      </c>
      <c r="D18" s="52">
        <v>45280</v>
      </c>
      <c r="E18" s="59" t="s">
        <v>206</v>
      </c>
      <c r="F18" s="19" t="s">
        <v>207</v>
      </c>
      <c r="G18" s="60" t="s">
        <v>208</v>
      </c>
      <c r="H18" s="61" t="s">
        <v>203</v>
      </c>
      <c r="I18" s="43">
        <v>3</v>
      </c>
      <c r="J18" s="42" t="s">
        <v>66</v>
      </c>
      <c r="K18" s="62" t="s">
        <v>204</v>
      </c>
      <c r="L18" s="63">
        <v>1</v>
      </c>
      <c r="M18" s="64">
        <v>45323</v>
      </c>
      <c r="N18" s="64">
        <v>45644</v>
      </c>
      <c r="O18" s="62" t="s">
        <v>205</v>
      </c>
      <c r="P18" s="62" t="s">
        <v>86</v>
      </c>
      <c r="Q18" s="65">
        <v>45412</v>
      </c>
      <c r="R18" s="21" t="s">
        <v>293</v>
      </c>
      <c r="S18" s="67">
        <v>0.33</v>
      </c>
      <c r="T18" s="68" t="s">
        <v>287</v>
      </c>
      <c r="U18" s="43" t="s">
        <v>294</v>
      </c>
      <c r="V18" s="43" t="s">
        <v>294</v>
      </c>
      <c r="W18" s="77">
        <v>45535</v>
      </c>
      <c r="X18" s="19" t="s">
        <v>356</v>
      </c>
      <c r="Y18" s="82">
        <v>0.33</v>
      </c>
      <c r="Z18" s="68" t="s">
        <v>287</v>
      </c>
      <c r="AA18" s="84"/>
      <c r="AB18" s="26" t="s">
        <v>288</v>
      </c>
      <c r="AC18" s="20">
        <v>45657</v>
      </c>
      <c r="AD18" s="24" t="s">
        <v>312</v>
      </c>
      <c r="AE18" s="25">
        <v>3</v>
      </c>
      <c r="AF18" s="71" t="s">
        <v>336</v>
      </c>
      <c r="AG18" s="73">
        <f t="shared" si="3"/>
        <v>1</v>
      </c>
      <c r="AH18" s="26" t="str">
        <f t="shared" si="11"/>
        <v>TERMINADA EXTEMPORÁNEA</v>
      </c>
      <c r="AI18" s="26" t="str">
        <f t="shared" si="12"/>
        <v>TERMINADA</v>
      </c>
      <c r="AJ18" s="26" t="str">
        <f>IF(AG18="","",IF(AC18&lt;N18,AH18,IF(AC18&gt;N18,AI18)))</f>
        <v>TERMINADA</v>
      </c>
      <c r="AK18" s="42" t="s">
        <v>288</v>
      </c>
      <c r="AL18" s="100"/>
      <c r="AM18" s="48" t="str">
        <f t="shared" si="4"/>
        <v>CUMPLIDA</v>
      </c>
      <c r="AN18" s="43"/>
      <c r="AO18" s="25"/>
      <c r="AP18" s="43"/>
    </row>
    <row r="19" spans="1:42" ht="112.2" x14ac:dyDescent="0.25">
      <c r="A19" s="53">
        <v>9</v>
      </c>
      <c r="B19" s="42" t="s">
        <v>54</v>
      </c>
      <c r="C19" s="42" t="s">
        <v>173</v>
      </c>
      <c r="D19" s="52">
        <v>45280</v>
      </c>
      <c r="E19" s="59" t="s">
        <v>209</v>
      </c>
      <c r="F19" s="19" t="s">
        <v>210</v>
      </c>
      <c r="G19" s="60" t="s">
        <v>211</v>
      </c>
      <c r="H19" s="61" t="s">
        <v>212</v>
      </c>
      <c r="I19" s="43">
        <v>1</v>
      </c>
      <c r="J19" s="42" t="s">
        <v>66</v>
      </c>
      <c r="K19" s="62" t="s">
        <v>202</v>
      </c>
      <c r="L19" s="63">
        <v>1</v>
      </c>
      <c r="M19" s="64">
        <v>45323</v>
      </c>
      <c r="N19" s="64">
        <v>45644</v>
      </c>
      <c r="O19" s="62" t="s">
        <v>65</v>
      </c>
      <c r="P19" s="62" t="s">
        <v>69</v>
      </c>
      <c r="Q19" s="65">
        <v>45412</v>
      </c>
      <c r="R19" s="70" t="s">
        <v>295</v>
      </c>
      <c r="S19" s="67">
        <v>0</v>
      </c>
      <c r="T19" s="68" t="s">
        <v>284</v>
      </c>
      <c r="U19" s="26" t="s">
        <v>292</v>
      </c>
      <c r="V19" s="43" t="s">
        <v>292</v>
      </c>
      <c r="W19" s="77">
        <v>45535</v>
      </c>
      <c r="X19" s="70" t="s">
        <v>357</v>
      </c>
      <c r="Y19" s="82">
        <v>0</v>
      </c>
      <c r="Z19" s="68" t="s">
        <v>284</v>
      </c>
      <c r="AA19" s="84"/>
      <c r="AB19" s="25" t="s">
        <v>292</v>
      </c>
      <c r="AC19" s="20">
        <v>45657</v>
      </c>
      <c r="AD19" s="24" t="s">
        <v>319</v>
      </c>
      <c r="AE19" s="25">
        <v>0</v>
      </c>
      <c r="AF19" s="71" t="s">
        <v>337</v>
      </c>
      <c r="AG19" s="73">
        <f t="shared" si="3"/>
        <v>0</v>
      </c>
      <c r="AH19" s="26" t="str">
        <f t="shared" si="5"/>
        <v>INCUMPLIDA</v>
      </c>
      <c r="AI19" s="26" t="str">
        <f t="shared" si="6"/>
        <v>SIN INICIAR</v>
      </c>
      <c r="AJ19" s="26" t="str">
        <f t="shared" si="7"/>
        <v>INCUMPLIDA</v>
      </c>
      <c r="AK19" s="42" t="s">
        <v>288</v>
      </c>
      <c r="AL19" s="100"/>
      <c r="AM19" s="48" t="str">
        <f t="shared" si="4"/>
        <v>PENDIENTE</v>
      </c>
      <c r="AN19" s="43"/>
      <c r="AO19" s="25"/>
      <c r="AP19" s="43"/>
    </row>
    <row r="20" spans="1:42" ht="81.599999999999994" x14ac:dyDescent="0.25">
      <c r="A20" s="51">
        <v>10</v>
      </c>
      <c r="B20" s="42" t="s">
        <v>54</v>
      </c>
      <c r="C20" s="42" t="s">
        <v>173</v>
      </c>
      <c r="D20" s="52">
        <v>45280</v>
      </c>
      <c r="E20" s="59" t="s">
        <v>213</v>
      </c>
      <c r="F20" s="19" t="s">
        <v>214</v>
      </c>
      <c r="G20" s="60" t="s">
        <v>215</v>
      </c>
      <c r="H20" s="61" t="s">
        <v>216</v>
      </c>
      <c r="I20" s="43">
        <v>1</v>
      </c>
      <c r="J20" s="42" t="s">
        <v>66</v>
      </c>
      <c r="K20" s="62" t="s">
        <v>87</v>
      </c>
      <c r="L20" s="63">
        <v>1</v>
      </c>
      <c r="M20" s="64">
        <v>45292</v>
      </c>
      <c r="N20" s="64">
        <v>45644</v>
      </c>
      <c r="O20" s="62" t="s">
        <v>67</v>
      </c>
      <c r="P20" s="62" t="s">
        <v>55</v>
      </c>
      <c r="Q20" s="65">
        <v>45412</v>
      </c>
      <c r="R20" s="21" t="s">
        <v>296</v>
      </c>
      <c r="S20" s="67">
        <v>0</v>
      </c>
      <c r="T20" s="68" t="s">
        <v>284</v>
      </c>
      <c r="U20" s="26" t="s">
        <v>294</v>
      </c>
      <c r="V20" s="43" t="s">
        <v>294</v>
      </c>
      <c r="W20" s="77">
        <v>45535</v>
      </c>
      <c r="X20" s="21" t="s">
        <v>358</v>
      </c>
      <c r="Y20" s="82">
        <v>0.1</v>
      </c>
      <c r="Z20" s="68" t="s">
        <v>287</v>
      </c>
      <c r="AA20" s="84"/>
      <c r="AB20" s="25" t="s">
        <v>292</v>
      </c>
      <c r="AC20" s="20">
        <v>45657</v>
      </c>
      <c r="AD20" s="24" t="s">
        <v>330</v>
      </c>
      <c r="AE20" s="25">
        <v>1</v>
      </c>
      <c r="AF20" s="71" t="s">
        <v>338</v>
      </c>
      <c r="AG20" s="73">
        <f t="shared" si="3"/>
        <v>1</v>
      </c>
      <c r="AH20" s="26" t="str">
        <f t="shared" si="5"/>
        <v>TERMINADA EXTEMPORÁNEA</v>
      </c>
      <c r="AI20" s="26" t="str">
        <f t="shared" si="6"/>
        <v>TERMINADA</v>
      </c>
      <c r="AJ20" s="26" t="str">
        <f>IF(AG20="","",IF(AC20&lt;N20,AH20,IF(AC20&gt;N20,AI20)))</f>
        <v>TERMINADA</v>
      </c>
      <c r="AK20" s="42" t="s">
        <v>288</v>
      </c>
      <c r="AL20" s="100"/>
      <c r="AM20" s="48" t="str">
        <f t="shared" si="4"/>
        <v>CUMPLIDA</v>
      </c>
      <c r="AN20" s="43"/>
      <c r="AO20" s="25"/>
      <c r="AP20" s="43"/>
    </row>
    <row r="21" spans="1:42" ht="183.6" x14ac:dyDescent="0.25">
      <c r="A21" s="53">
        <v>11</v>
      </c>
      <c r="B21" s="42" t="s">
        <v>54</v>
      </c>
      <c r="C21" s="42" t="s">
        <v>173</v>
      </c>
      <c r="D21" s="52">
        <v>45280</v>
      </c>
      <c r="E21" s="59" t="s">
        <v>213</v>
      </c>
      <c r="F21" s="19" t="s">
        <v>214</v>
      </c>
      <c r="G21" s="60" t="s">
        <v>215</v>
      </c>
      <c r="H21" s="61" t="s">
        <v>217</v>
      </c>
      <c r="I21" s="43">
        <v>1</v>
      </c>
      <c r="J21" s="42" t="s">
        <v>66</v>
      </c>
      <c r="K21" s="62" t="s">
        <v>218</v>
      </c>
      <c r="L21" s="63">
        <v>1</v>
      </c>
      <c r="M21" s="64">
        <v>45292</v>
      </c>
      <c r="N21" s="64">
        <v>45644</v>
      </c>
      <c r="O21" s="62" t="s">
        <v>67</v>
      </c>
      <c r="P21" s="62" t="s">
        <v>55</v>
      </c>
      <c r="Q21" s="65">
        <v>45412</v>
      </c>
      <c r="R21" s="21" t="s">
        <v>297</v>
      </c>
      <c r="S21" s="67">
        <v>0</v>
      </c>
      <c r="T21" s="68" t="s">
        <v>284</v>
      </c>
      <c r="U21" s="43" t="s">
        <v>294</v>
      </c>
      <c r="V21" s="42" t="s">
        <v>294</v>
      </c>
      <c r="W21" s="77">
        <v>45535</v>
      </c>
      <c r="X21" s="21" t="s">
        <v>359</v>
      </c>
      <c r="Y21" s="73">
        <v>0.1</v>
      </c>
      <c r="Z21" s="68" t="s">
        <v>287</v>
      </c>
      <c r="AA21" s="84"/>
      <c r="AB21" s="26" t="s">
        <v>292</v>
      </c>
      <c r="AC21" s="20">
        <v>45657</v>
      </c>
      <c r="AD21" s="24" t="s">
        <v>331</v>
      </c>
      <c r="AE21" s="25">
        <v>1</v>
      </c>
      <c r="AF21" s="71" t="s">
        <v>393</v>
      </c>
      <c r="AG21" s="73">
        <f t="shared" si="3"/>
        <v>1</v>
      </c>
      <c r="AH21" s="26" t="str">
        <f t="shared" ref="AH21" si="13">IF(AG21="","",IF(AC21&gt;=N21,IF(AG21&lt;100%,"INCUMPLIDA",IF(AG21=100%,"TERMINADA EXTEMPORÁNEA"))))</f>
        <v>TERMINADA EXTEMPORÁNEA</v>
      </c>
      <c r="AI21" s="26" t="str">
        <f t="shared" ref="AI21" si="14">IF(AG21="","",IF(AC21&lt;O21,IF(AG21=0%,"SIN INICIAR",IF(AG21=100%,"TERMINADA",IF(AG21&gt;0%,"EN PROCESO")))))</f>
        <v>TERMINADA</v>
      </c>
      <c r="AJ21" s="26" t="str">
        <f>IF(AG21="","",IF(AC21&lt;N21,AH21,IF(AC21&gt;N21,AI21)))</f>
        <v>TERMINADA</v>
      </c>
      <c r="AK21" s="42" t="s">
        <v>288</v>
      </c>
      <c r="AL21" s="100"/>
      <c r="AM21" s="48" t="str">
        <f t="shared" si="4"/>
        <v>CUMPLIDA</v>
      </c>
      <c r="AN21" s="43"/>
      <c r="AO21" s="25"/>
      <c r="AP21" s="43"/>
    </row>
    <row r="22" spans="1:42" ht="112.2" x14ac:dyDescent="0.25">
      <c r="A22" s="51">
        <v>12</v>
      </c>
      <c r="B22" s="42" t="s">
        <v>54</v>
      </c>
      <c r="C22" s="42" t="s">
        <v>173</v>
      </c>
      <c r="D22" s="52">
        <v>45280</v>
      </c>
      <c r="E22" s="59" t="s">
        <v>219</v>
      </c>
      <c r="F22" s="19" t="s">
        <v>220</v>
      </c>
      <c r="G22" s="60" t="s">
        <v>221</v>
      </c>
      <c r="H22" s="61" t="s">
        <v>222</v>
      </c>
      <c r="I22" s="43">
        <v>1</v>
      </c>
      <c r="J22" s="42" t="s">
        <v>66</v>
      </c>
      <c r="K22" s="62" t="s">
        <v>223</v>
      </c>
      <c r="L22" s="63">
        <v>1</v>
      </c>
      <c r="M22" s="64">
        <v>45323</v>
      </c>
      <c r="N22" s="64">
        <v>45644</v>
      </c>
      <c r="O22" s="62" t="s">
        <v>65</v>
      </c>
      <c r="P22" s="62" t="s">
        <v>69</v>
      </c>
      <c r="Q22" s="65">
        <v>45412</v>
      </c>
      <c r="R22" s="70" t="s">
        <v>298</v>
      </c>
      <c r="S22" s="67">
        <v>0</v>
      </c>
      <c r="T22" s="68" t="s">
        <v>284</v>
      </c>
      <c r="U22" s="43" t="s">
        <v>292</v>
      </c>
      <c r="V22" s="42" t="s">
        <v>292</v>
      </c>
      <c r="W22" s="77">
        <v>45535</v>
      </c>
      <c r="X22" s="70" t="s">
        <v>360</v>
      </c>
      <c r="Y22" s="73">
        <v>0</v>
      </c>
      <c r="Z22" s="68" t="s">
        <v>284</v>
      </c>
      <c r="AA22" s="84"/>
      <c r="AB22" s="26" t="s">
        <v>292</v>
      </c>
      <c r="AC22" s="20">
        <v>45657</v>
      </c>
      <c r="AD22" s="24" t="s">
        <v>394</v>
      </c>
      <c r="AE22" s="25">
        <v>0.5</v>
      </c>
      <c r="AF22" s="71" t="s">
        <v>339</v>
      </c>
      <c r="AG22" s="73">
        <f t="shared" si="3"/>
        <v>0.5</v>
      </c>
      <c r="AH22" s="26" t="str">
        <f t="shared" si="5"/>
        <v>INCUMPLIDA</v>
      </c>
      <c r="AI22" s="26" t="str">
        <f t="shared" si="6"/>
        <v>EN PROCESO</v>
      </c>
      <c r="AJ22" s="26" t="str">
        <f t="shared" si="7"/>
        <v>INCUMPLIDA</v>
      </c>
      <c r="AK22" s="42" t="s">
        <v>288</v>
      </c>
      <c r="AL22" s="100"/>
      <c r="AM22" s="48" t="str">
        <f t="shared" si="4"/>
        <v>PENDIENTE</v>
      </c>
      <c r="AN22" s="43"/>
      <c r="AO22" s="25"/>
      <c r="AP22" s="43"/>
    </row>
    <row r="23" spans="1:42" ht="71.400000000000006" x14ac:dyDescent="0.25">
      <c r="A23" s="53">
        <v>13</v>
      </c>
      <c r="B23" s="42" t="s">
        <v>54</v>
      </c>
      <c r="C23" s="42" t="s">
        <v>173</v>
      </c>
      <c r="D23" s="52">
        <v>45280</v>
      </c>
      <c r="E23" s="59" t="s">
        <v>224</v>
      </c>
      <c r="F23" s="19" t="s">
        <v>225</v>
      </c>
      <c r="G23" s="60" t="s">
        <v>226</v>
      </c>
      <c r="H23" s="61" t="s">
        <v>227</v>
      </c>
      <c r="I23" s="43">
        <v>1</v>
      </c>
      <c r="J23" s="42" t="s">
        <v>66</v>
      </c>
      <c r="K23" s="62" t="s">
        <v>87</v>
      </c>
      <c r="L23" s="63">
        <v>1</v>
      </c>
      <c r="M23" s="64">
        <v>45323</v>
      </c>
      <c r="N23" s="64">
        <v>45644</v>
      </c>
      <c r="O23" s="62" t="s">
        <v>65</v>
      </c>
      <c r="P23" s="62" t="s">
        <v>69</v>
      </c>
      <c r="Q23" s="65">
        <v>45412</v>
      </c>
      <c r="R23" s="70" t="s">
        <v>299</v>
      </c>
      <c r="S23" s="67">
        <v>0.3</v>
      </c>
      <c r="T23" s="68" t="s">
        <v>287</v>
      </c>
      <c r="U23" s="43" t="s">
        <v>292</v>
      </c>
      <c r="V23" s="43" t="s">
        <v>292</v>
      </c>
      <c r="W23" s="77">
        <v>45535</v>
      </c>
      <c r="X23" s="70" t="s">
        <v>361</v>
      </c>
      <c r="Y23" s="82">
        <v>0.3</v>
      </c>
      <c r="Z23" s="68" t="s">
        <v>287</v>
      </c>
      <c r="AA23" s="84"/>
      <c r="AB23" s="25" t="s">
        <v>292</v>
      </c>
      <c r="AC23" s="20">
        <v>45657</v>
      </c>
      <c r="AD23" s="24" t="s">
        <v>320</v>
      </c>
      <c r="AE23" s="25">
        <v>1</v>
      </c>
      <c r="AF23" s="71" t="s">
        <v>340</v>
      </c>
      <c r="AG23" s="73">
        <f t="shared" si="3"/>
        <v>1</v>
      </c>
      <c r="AH23" s="26" t="str">
        <f t="shared" si="5"/>
        <v>TERMINADA EXTEMPORÁNEA</v>
      </c>
      <c r="AI23" s="26" t="str">
        <f t="shared" si="6"/>
        <v>TERMINADA</v>
      </c>
      <c r="AJ23" s="26" t="str">
        <f>IF(AG23="","",IF(AC23&lt;N23,AH23,IF(AC23&gt;N23,AI23)))</f>
        <v>TERMINADA</v>
      </c>
      <c r="AK23" s="42" t="s">
        <v>288</v>
      </c>
      <c r="AL23" s="100"/>
      <c r="AM23" s="48" t="str">
        <f t="shared" si="4"/>
        <v>CUMPLIDA</v>
      </c>
      <c r="AN23" s="43"/>
      <c r="AO23" s="25"/>
      <c r="AP23" s="43"/>
    </row>
    <row r="24" spans="1:42" ht="153" x14ac:dyDescent="0.25">
      <c r="A24" s="51">
        <v>14</v>
      </c>
      <c r="B24" s="42" t="s">
        <v>54</v>
      </c>
      <c r="C24" s="42" t="s">
        <v>173</v>
      </c>
      <c r="D24" s="52">
        <v>45280</v>
      </c>
      <c r="E24" s="59" t="s">
        <v>228</v>
      </c>
      <c r="F24" s="19" t="s">
        <v>229</v>
      </c>
      <c r="G24" s="60" t="s">
        <v>230</v>
      </c>
      <c r="H24" s="61" t="s">
        <v>231</v>
      </c>
      <c r="I24" s="43">
        <v>1</v>
      </c>
      <c r="J24" s="42" t="s">
        <v>66</v>
      </c>
      <c r="K24" s="62" t="s">
        <v>232</v>
      </c>
      <c r="L24" s="63">
        <v>1</v>
      </c>
      <c r="M24" s="64">
        <v>45323</v>
      </c>
      <c r="N24" s="64">
        <v>45644</v>
      </c>
      <c r="O24" s="62" t="s">
        <v>65</v>
      </c>
      <c r="P24" s="62" t="s">
        <v>69</v>
      </c>
      <c r="Q24" s="65">
        <v>45412</v>
      </c>
      <c r="R24" s="70" t="s">
        <v>300</v>
      </c>
      <c r="S24" s="67">
        <v>0.3</v>
      </c>
      <c r="T24" s="68" t="s">
        <v>287</v>
      </c>
      <c r="U24" s="43" t="s">
        <v>292</v>
      </c>
      <c r="V24" s="43" t="s">
        <v>292</v>
      </c>
      <c r="W24" s="77">
        <v>45535</v>
      </c>
      <c r="X24" s="70" t="s">
        <v>362</v>
      </c>
      <c r="Y24" s="82">
        <v>0.3</v>
      </c>
      <c r="Z24" s="68" t="s">
        <v>287</v>
      </c>
      <c r="AA24" s="84"/>
      <c r="AB24" s="25" t="s">
        <v>292</v>
      </c>
      <c r="AC24" s="20">
        <v>45657</v>
      </c>
      <c r="AD24" s="24" t="s">
        <v>321</v>
      </c>
      <c r="AE24" s="25">
        <v>0.8</v>
      </c>
      <c r="AF24" s="71" t="s">
        <v>378</v>
      </c>
      <c r="AG24" s="73">
        <f t="shared" si="3"/>
        <v>0.8</v>
      </c>
      <c r="AH24" s="26" t="str">
        <f t="shared" si="5"/>
        <v>INCUMPLIDA</v>
      </c>
      <c r="AI24" s="26" t="str">
        <f t="shared" si="6"/>
        <v>EN PROCESO</v>
      </c>
      <c r="AJ24" s="26" t="str">
        <f t="shared" si="7"/>
        <v>INCUMPLIDA</v>
      </c>
      <c r="AK24" s="42" t="s">
        <v>288</v>
      </c>
      <c r="AL24" s="100"/>
      <c r="AM24" s="48" t="str">
        <f t="shared" si="4"/>
        <v>PENDIENTE</v>
      </c>
      <c r="AN24" s="43"/>
      <c r="AO24" s="25"/>
      <c r="AP24" s="43"/>
    </row>
    <row r="25" spans="1:42" ht="112.2" x14ac:dyDescent="0.25">
      <c r="A25" s="53">
        <v>15</v>
      </c>
      <c r="B25" s="42" t="s">
        <v>54</v>
      </c>
      <c r="C25" s="42" t="s">
        <v>173</v>
      </c>
      <c r="D25" s="52">
        <v>45280</v>
      </c>
      <c r="E25" s="59" t="s">
        <v>233</v>
      </c>
      <c r="F25" s="19" t="s">
        <v>234</v>
      </c>
      <c r="G25" s="60" t="s">
        <v>235</v>
      </c>
      <c r="H25" s="61" t="s">
        <v>236</v>
      </c>
      <c r="I25" s="43">
        <v>3</v>
      </c>
      <c r="J25" s="42" t="s">
        <v>66</v>
      </c>
      <c r="K25" s="62" t="s">
        <v>237</v>
      </c>
      <c r="L25" s="63">
        <v>1</v>
      </c>
      <c r="M25" s="64">
        <v>45323</v>
      </c>
      <c r="N25" s="64">
        <v>45644</v>
      </c>
      <c r="O25" s="62" t="s">
        <v>65</v>
      </c>
      <c r="P25" s="62" t="s">
        <v>69</v>
      </c>
      <c r="Q25" s="65">
        <v>45412</v>
      </c>
      <c r="R25" s="70" t="s">
        <v>301</v>
      </c>
      <c r="S25" s="67">
        <v>0.1</v>
      </c>
      <c r="T25" s="68" t="s">
        <v>287</v>
      </c>
      <c r="U25" s="43" t="s">
        <v>292</v>
      </c>
      <c r="V25" s="43" t="s">
        <v>292</v>
      </c>
      <c r="W25" s="77">
        <v>45535</v>
      </c>
      <c r="X25" s="70" t="s">
        <v>363</v>
      </c>
      <c r="Y25" s="82">
        <v>0.33</v>
      </c>
      <c r="Z25" s="68" t="s">
        <v>287</v>
      </c>
      <c r="AA25" s="84"/>
      <c r="AB25" s="25" t="s">
        <v>292</v>
      </c>
      <c r="AC25" s="20">
        <v>45657</v>
      </c>
      <c r="AD25" s="45" t="s">
        <v>382</v>
      </c>
      <c r="AE25" s="25">
        <v>2</v>
      </c>
      <c r="AF25" s="71" t="s">
        <v>381</v>
      </c>
      <c r="AG25" s="73">
        <f t="shared" si="3"/>
        <v>0.66666666666666663</v>
      </c>
      <c r="AH25" s="26" t="str">
        <f t="shared" si="5"/>
        <v>INCUMPLIDA</v>
      </c>
      <c r="AI25" s="26" t="str">
        <f t="shared" si="6"/>
        <v>EN PROCESO</v>
      </c>
      <c r="AJ25" s="26" t="str">
        <f t="shared" si="7"/>
        <v>INCUMPLIDA</v>
      </c>
      <c r="AK25" s="42" t="s">
        <v>288</v>
      </c>
      <c r="AL25" s="100"/>
      <c r="AM25" s="48" t="str">
        <f t="shared" si="4"/>
        <v>PENDIENTE</v>
      </c>
      <c r="AN25" s="43"/>
      <c r="AO25" s="25"/>
      <c r="AP25" s="43"/>
    </row>
    <row r="26" spans="1:42" ht="122.4" x14ac:dyDescent="0.25">
      <c r="A26" s="51">
        <v>16</v>
      </c>
      <c r="B26" s="42" t="s">
        <v>54</v>
      </c>
      <c r="C26" s="42" t="s">
        <v>173</v>
      </c>
      <c r="D26" s="52">
        <v>45280</v>
      </c>
      <c r="E26" s="59" t="s">
        <v>238</v>
      </c>
      <c r="F26" s="19" t="s">
        <v>239</v>
      </c>
      <c r="G26" s="60" t="s">
        <v>240</v>
      </c>
      <c r="H26" s="61" t="s">
        <v>241</v>
      </c>
      <c r="I26" s="43">
        <v>2</v>
      </c>
      <c r="J26" s="42" t="s">
        <v>66</v>
      </c>
      <c r="K26" s="62" t="s">
        <v>242</v>
      </c>
      <c r="L26" s="63">
        <v>1</v>
      </c>
      <c r="M26" s="64">
        <v>45323</v>
      </c>
      <c r="N26" s="64">
        <v>45644</v>
      </c>
      <c r="O26" s="62" t="s">
        <v>65</v>
      </c>
      <c r="P26" s="62" t="s">
        <v>69</v>
      </c>
      <c r="Q26" s="65">
        <v>45412</v>
      </c>
      <c r="R26" s="70" t="s">
        <v>302</v>
      </c>
      <c r="S26" s="67">
        <v>0</v>
      </c>
      <c r="T26" s="68" t="s">
        <v>284</v>
      </c>
      <c r="U26" s="26" t="s">
        <v>292</v>
      </c>
      <c r="V26" s="43" t="s">
        <v>292</v>
      </c>
      <c r="W26" s="77">
        <v>45535</v>
      </c>
      <c r="X26" s="70" t="s">
        <v>364</v>
      </c>
      <c r="Y26" s="82">
        <v>0</v>
      </c>
      <c r="Z26" s="68" t="s">
        <v>284</v>
      </c>
      <c r="AA26" s="84"/>
      <c r="AB26" s="25" t="s">
        <v>292</v>
      </c>
      <c r="AC26" s="20">
        <v>45657</v>
      </c>
      <c r="AD26" s="24" t="s">
        <v>395</v>
      </c>
      <c r="AE26" s="25">
        <v>2</v>
      </c>
      <c r="AF26" s="71" t="s">
        <v>396</v>
      </c>
      <c r="AG26" s="73">
        <f t="shared" si="3"/>
        <v>1</v>
      </c>
      <c r="AH26" s="26" t="b">
        <f>IF(AG26="","",IF(AC26&lt;N26,IF(AG26&lt;100%,"INCUMPLIDA",IF(AG26=100%,"TERMINADA EXTEMPORÁNEA"))))</f>
        <v>0</v>
      </c>
      <c r="AI26" s="26" t="str">
        <f t="shared" si="6"/>
        <v>TERMINADA</v>
      </c>
      <c r="AJ26" s="26" t="str">
        <f>IF(AG26="","",IF(AC26&lt;N26,AH26,IF(AC26&gt;=N26,AI26)))</f>
        <v>TERMINADA</v>
      </c>
      <c r="AK26" s="42" t="s">
        <v>288</v>
      </c>
      <c r="AL26" s="100"/>
      <c r="AM26" s="48" t="str">
        <f t="shared" si="4"/>
        <v>CUMPLIDA</v>
      </c>
      <c r="AN26" s="43"/>
      <c r="AO26" s="25"/>
      <c r="AP26" s="43"/>
    </row>
    <row r="27" spans="1:42" ht="112.2" x14ac:dyDescent="0.25">
      <c r="A27" s="53">
        <v>17</v>
      </c>
      <c r="B27" s="42" t="s">
        <v>54</v>
      </c>
      <c r="C27" s="42" t="s">
        <v>173</v>
      </c>
      <c r="D27" s="52">
        <v>45280</v>
      </c>
      <c r="E27" s="59" t="s">
        <v>243</v>
      </c>
      <c r="F27" s="19" t="s">
        <v>244</v>
      </c>
      <c r="G27" s="60" t="s">
        <v>245</v>
      </c>
      <c r="H27" s="61" t="s">
        <v>246</v>
      </c>
      <c r="I27" s="43">
        <v>2</v>
      </c>
      <c r="J27" s="42" t="s">
        <v>66</v>
      </c>
      <c r="K27" s="62" t="s">
        <v>247</v>
      </c>
      <c r="L27" s="63">
        <v>1</v>
      </c>
      <c r="M27" s="64">
        <v>45313</v>
      </c>
      <c r="N27" s="64">
        <v>45644</v>
      </c>
      <c r="O27" s="62" t="s">
        <v>82</v>
      </c>
      <c r="P27" s="62" t="s">
        <v>79</v>
      </c>
      <c r="Q27" s="65">
        <v>45412</v>
      </c>
      <c r="R27" s="40" t="s">
        <v>303</v>
      </c>
      <c r="S27" s="67">
        <v>0</v>
      </c>
      <c r="T27" s="68" t="s">
        <v>284</v>
      </c>
      <c r="U27" s="26" t="s">
        <v>288</v>
      </c>
      <c r="V27" s="43" t="s">
        <v>288</v>
      </c>
      <c r="W27" s="77">
        <v>45535</v>
      </c>
      <c r="X27" s="40" t="s">
        <v>365</v>
      </c>
      <c r="Y27" s="82">
        <v>0</v>
      </c>
      <c r="Z27" s="68" t="s">
        <v>284</v>
      </c>
      <c r="AA27" s="84"/>
      <c r="AB27" s="25" t="s">
        <v>285</v>
      </c>
      <c r="AC27" s="20">
        <v>45657</v>
      </c>
      <c r="AD27" s="24" t="s">
        <v>325</v>
      </c>
      <c r="AE27" s="25">
        <v>1</v>
      </c>
      <c r="AF27" s="71" t="s">
        <v>385</v>
      </c>
      <c r="AG27" s="73">
        <f t="shared" si="3"/>
        <v>0.5</v>
      </c>
      <c r="AH27" s="26" t="str">
        <f t="shared" si="5"/>
        <v>INCUMPLIDA</v>
      </c>
      <c r="AI27" s="26" t="str">
        <f t="shared" si="6"/>
        <v>EN PROCESO</v>
      </c>
      <c r="AJ27" s="26" t="str">
        <f t="shared" si="7"/>
        <v>INCUMPLIDA</v>
      </c>
      <c r="AK27" s="42" t="s">
        <v>288</v>
      </c>
      <c r="AL27" s="100"/>
      <c r="AM27" s="48" t="str">
        <f t="shared" si="4"/>
        <v>PENDIENTE</v>
      </c>
      <c r="AN27" s="43"/>
      <c r="AO27" s="25"/>
      <c r="AP27" s="43"/>
    </row>
    <row r="28" spans="1:42" ht="122.4" x14ac:dyDescent="0.25">
      <c r="A28" s="51">
        <v>18</v>
      </c>
      <c r="B28" s="42" t="s">
        <v>54</v>
      </c>
      <c r="C28" s="42" t="s">
        <v>173</v>
      </c>
      <c r="D28" s="52">
        <v>45280</v>
      </c>
      <c r="E28" s="59" t="s">
        <v>243</v>
      </c>
      <c r="F28" s="19" t="s">
        <v>244</v>
      </c>
      <c r="G28" s="60" t="s">
        <v>245</v>
      </c>
      <c r="H28" s="61" t="s">
        <v>248</v>
      </c>
      <c r="I28" s="43">
        <v>1</v>
      </c>
      <c r="J28" s="42" t="s">
        <v>66</v>
      </c>
      <c r="K28" s="62" t="s">
        <v>249</v>
      </c>
      <c r="L28" s="63">
        <v>1</v>
      </c>
      <c r="M28" s="64">
        <v>45313</v>
      </c>
      <c r="N28" s="64">
        <v>45644</v>
      </c>
      <c r="O28" s="62" t="s">
        <v>82</v>
      </c>
      <c r="P28" s="62" t="s">
        <v>79</v>
      </c>
      <c r="Q28" s="65">
        <v>45412</v>
      </c>
      <c r="R28" s="40" t="s">
        <v>304</v>
      </c>
      <c r="S28" s="67">
        <v>0.5</v>
      </c>
      <c r="T28" s="68" t="s">
        <v>287</v>
      </c>
      <c r="U28" s="26" t="s">
        <v>288</v>
      </c>
      <c r="V28" s="43" t="s">
        <v>288</v>
      </c>
      <c r="W28" s="77">
        <v>45535</v>
      </c>
      <c r="X28" s="79" t="s">
        <v>366</v>
      </c>
      <c r="Y28" s="82">
        <v>0.5</v>
      </c>
      <c r="Z28" s="68" t="s">
        <v>287</v>
      </c>
      <c r="AA28" s="84"/>
      <c r="AB28" s="25" t="s">
        <v>285</v>
      </c>
      <c r="AC28" s="20">
        <v>45657</v>
      </c>
      <c r="AD28" s="24" t="s">
        <v>326</v>
      </c>
      <c r="AE28" s="25">
        <v>1</v>
      </c>
      <c r="AF28" s="71" t="s">
        <v>386</v>
      </c>
      <c r="AG28" s="73">
        <f t="shared" si="3"/>
        <v>1</v>
      </c>
      <c r="AH28" s="26" t="str">
        <f t="shared" si="5"/>
        <v>TERMINADA EXTEMPORÁNEA</v>
      </c>
      <c r="AI28" s="26" t="str">
        <f t="shared" si="6"/>
        <v>TERMINADA</v>
      </c>
      <c r="AJ28" s="26" t="str">
        <f>IF(AG28="","",IF(AC28&lt;N28,AH28,IF(AC28&gt;N28,AI28)))</f>
        <v>TERMINADA</v>
      </c>
      <c r="AK28" s="42" t="s">
        <v>288</v>
      </c>
      <c r="AL28" s="100"/>
      <c r="AM28" s="48" t="str">
        <f t="shared" si="4"/>
        <v>CUMPLIDA</v>
      </c>
      <c r="AN28" s="43"/>
      <c r="AO28" s="25"/>
      <c r="AP28" s="43"/>
    </row>
    <row r="29" spans="1:42" ht="91.8" x14ac:dyDescent="0.25">
      <c r="A29" s="53">
        <v>19</v>
      </c>
      <c r="B29" s="42" t="s">
        <v>54</v>
      </c>
      <c r="C29" s="42" t="s">
        <v>173</v>
      </c>
      <c r="D29" s="52">
        <v>45280</v>
      </c>
      <c r="E29" s="59" t="s">
        <v>243</v>
      </c>
      <c r="F29" s="19" t="s">
        <v>244</v>
      </c>
      <c r="G29" s="60" t="s">
        <v>245</v>
      </c>
      <c r="H29" s="61" t="s">
        <v>250</v>
      </c>
      <c r="I29" s="43">
        <v>1</v>
      </c>
      <c r="J29" s="42" t="s">
        <v>66</v>
      </c>
      <c r="K29" s="62" t="s">
        <v>251</v>
      </c>
      <c r="L29" s="63">
        <v>1</v>
      </c>
      <c r="M29" s="64">
        <v>45313</v>
      </c>
      <c r="N29" s="64">
        <v>45644</v>
      </c>
      <c r="O29" s="62" t="s">
        <v>81</v>
      </c>
      <c r="P29" s="62" t="s">
        <v>55</v>
      </c>
      <c r="Q29" s="65">
        <v>45412</v>
      </c>
      <c r="R29" s="66" t="s">
        <v>283</v>
      </c>
      <c r="S29" s="67">
        <v>0</v>
      </c>
      <c r="T29" s="68" t="s">
        <v>284</v>
      </c>
      <c r="U29" s="26" t="s">
        <v>285</v>
      </c>
      <c r="V29" s="43"/>
      <c r="W29" s="77">
        <v>45535</v>
      </c>
      <c r="X29" s="66" t="s">
        <v>367</v>
      </c>
      <c r="Y29" s="82">
        <v>0</v>
      </c>
      <c r="Z29" s="68" t="s">
        <v>284</v>
      </c>
      <c r="AA29" s="84"/>
      <c r="AB29" s="25" t="s">
        <v>285</v>
      </c>
      <c r="AC29" s="20">
        <v>45657</v>
      </c>
      <c r="AD29" s="24" t="s">
        <v>322</v>
      </c>
      <c r="AE29" s="25">
        <v>0</v>
      </c>
      <c r="AF29" s="87" t="s">
        <v>341</v>
      </c>
      <c r="AG29" s="73">
        <f t="shared" si="3"/>
        <v>0</v>
      </c>
      <c r="AH29" s="26" t="str">
        <f t="shared" si="5"/>
        <v>INCUMPLIDA</v>
      </c>
      <c r="AI29" s="26" t="str">
        <f t="shared" si="6"/>
        <v>SIN INICIAR</v>
      </c>
      <c r="AJ29" s="26" t="str">
        <f t="shared" si="7"/>
        <v>INCUMPLIDA</v>
      </c>
      <c r="AK29" s="42" t="s">
        <v>288</v>
      </c>
      <c r="AL29" s="100"/>
      <c r="AM29" s="48" t="str">
        <f t="shared" si="4"/>
        <v>PENDIENTE</v>
      </c>
      <c r="AN29" s="43"/>
      <c r="AO29" s="25"/>
      <c r="AP29" s="43"/>
    </row>
    <row r="30" spans="1:42" ht="81.599999999999994" x14ac:dyDescent="0.25">
      <c r="A30" s="51">
        <v>20</v>
      </c>
      <c r="B30" s="42" t="s">
        <v>54</v>
      </c>
      <c r="C30" s="42" t="s">
        <v>173</v>
      </c>
      <c r="D30" s="52">
        <v>45280</v>
      </c>
      <c r="E30" s="59" t="s">
        <v>252</v>
      </c>
      <c r="F30" s="19" t="s">
        <v>253</v>
      </c>
      <c r="G30" s="60" t="s">
        <v>254</v>
      </c>
      <c r="H30" s="61" t="s">
        <v>255</v>
      </c>
      <c r="I30" s="43">
        <v>1</v>
      </c>
      <c r="J30" s="42" t="s">
        <v>66</v>
      </c>
      <c r="K30" s="62" t="s">
        <v>256</v>
      </c>
      <c r="L30" s="63">
        <v>1</v>
      </c>
      <c r="M30" s="64">
        <v>45337</v>
      </c>
      <c r="N30" s="64">
        <v>45644</v>
      </c>
      <c r="O30" s="62" t="s">
        <v>205</v>
      </c>
      <c r="P30" s="62" t="s">
        <v>86</v>
      </c>
      <c r="Q30" s="65">
        <v>45412</v>
      </c>
      <c r="R30" s="21" t="s">
        <v>305</v>
      </c>
      <c r="S30" s="67">
        <v>0.5</v>
      </c>
      <c r="T30" s="68" t="s">
        <v>287</v>
      </c>
      <c r="U30" s="26" t="s">
        <v>294</v>
      </c>
      <c r="V30" s="43"/>
      <c r="W30" s="77">
        <v>45535</v>
      </c>
      <c r="X30" s="19" t="s">
        <v>356</v>
      </c>
      <c r="Y30" s="82">
        <v>0.5</v>
      </c>
      <c r="Z30" s="68" t="s">
        <v>287</v>
      </c>
      <c r="AA30" s="84"/>
      <c r="AB30" s="25" t="s">
        <v>288</v>
      </c>
      <c r="AC30" s="20">
        <v>45657</v>
      </c>
      <c r="AD30" s="44" t="s">
        <v>313</v>
      </c>
      <c r="AE30" s="25">
        <v>2</v>
      </c>
      <c r="AF30" s="71" t="s">
        <v>342</v>
      </c>
      <c r="AG30" s="73">
        <f t="shared" si="3"/>
        <v>1</v>
      </c>
      <c r="AH30" s="26" t="str">
        <f t="shared" si="5"/>
        <v>TERMINADA EXTEMPORÁNEA</v>
      </c>
      <c r="AI30" s="26" t="str">
        <f t="shared" si="6"/>
        <v>TERMINADA</v>
      </c>
      <c r="AJ30" s="26" t="str">
        <f t="shared" ref="AJ30:AJ36" si="15">IF(AG30="","",IF(AC30&lt;N30,AH30,IF(AC30&gt;N30,AI30)))</f>
        <v>TERMINADA</v>
      </c>
      <c r="AK30" s="42" t="s">
        <v>288</v>
      </c>
      <c r="AL30" s="100"/>
      <c r="AM30" s="48" t="str">
        <f t="shared" si="4"/>
        <v>CUMPLIDA</v>
      </c>
      <c r="AN30" s="43"/>
      <c r="AO30" s="25"/>
      <c r="AP30" s="43"/>
    </row>
    <row r="31" spans="1:42" ht="81.599999999999994" x14ac:dyDescent="0.25">
      <c r="A31" s="53">
        <v>21</v>
      </c>
      <c r="B31" s="42" t="s">
        <v>54</v>
      </c>
      <c r="C31" s="42" t="s">
        <v>173</v>
      </c>
      <c r="D31" s="52">
        <v>45280</v>
      </c>
      <c r="E31" s="59" t="s">
        <v>257</v>
      </c>
      <c r="F31" s="19" t="s">
        <v>258</v>
      </c>
      <c r="G31" s="60" t="s">
        <v>254</v>
      </c>
      <c r="H31" s="61" t="s">
        <v>255</v>
      </c>
      <c r="I31" s="43">
        <v>1</v>
      </c>
      <c r="J31" s="42" t="s">
        <v>66</v>
      </c>
      <c r="K31" s="62" t="s">
        <v>256</v>
      </c>
      <c r="L31" s="63">
        <v>1</v>
      </c>
      <c r="M31" s="64">
        <v>45337</v>
      </c>
      <c r="N31" s="64">
        <v>45644</v>
      </c>
      <c r="O31" s="62" t="s">
        <v>205</v>
      </c>
      <c r="P31" s="62" t="s">
        <v>86</v>
      </c>
      <c r="Q31" s="65">
        <v>45412</v>
      </c>
      <c r="R31" s="21" t="s">
        <v>305</v>
      </c>
      <c r="S31" s="67">
        <v>0.5</v>
      </c>
      <c r="T31" s="68" t="s">
        <v>287</v>
      </c>
      <c r="U31" s="26" t="s">
        <v>294</v>
      </c>
      <c r="V31" s="43"/>
      <c r="W31" s="77">
        <v>45535</v>
      </c>
      <c r="X31" s="19" t="s">
        <v>356</v>
      </c>
      <c r="Y31" s="82">
        <v>0.5</v>
      </c>
      <c r="Z31" s="68" t="s">
        <v>287</v>
      </c>
      <c r="AA31" s="84"/>
      <c r="AB31" s="25" t="s">
        <v>288</v>
      </c>
      <c r="AC31" s="20">
        <v>45657</v>
      </c>
      <c r="AD31" s="44" t="s">
        <v>313</v>
      </c>
      <c r="AE31" s="25">
        <v>2</v>
      </c>
      <c r="AF31" s="71" t="s">
        <v>343</v>
      </c>
      <c r="AG31" s="73">
        <f t="shared" si="3"/>
        <v>1</v>
      </c>
      <c r="AH31" s="26" t="str">
        <f t="shared" si="5"/>
        <v>TERMINADA EXTEMPORÁNEA</v>
      </c>
      <c r="AI31" s="26" t="str">
        <f t="shared" si="6"/>
        <v>TERMINADA</v>
      </c>
      <c r="AJ31" s="26" t="str">
        <f t="shared" si="15"/>
        <v>TERMINADA</v>
      </c>
      <c r="AK31" s="42" t="s">
        <v>288</v>
      </c>
      <c r="AL31" s="100"/>
      <c r="AM31" s="48" t="str">
        <f t="shared" si="4"/>
        <v>CUMPLIDA</v>
      </c>
      <c r="AN31" s="43"/>
      <c r="AO31" s="25"/>
      <c r="AP31" s="43"/>
    </row>
    <row r="32" spans="1:42" ht="81.599999999999994" x14ac:dyDescent="0.25">
      <c r="A32" s="51">
        <v>22</v>
      </c>
      <c r="B32" s="42" t="s">
        <v>54</v>
      </c>
      <c r="C32" s="42" t="s">
        <v>173</v>
      </c>
      <c r="D32" s="52">
        <v>45280</v>
      </c>
      <c r="E32" s="59" t="s">
        <v>259</v>
      </c>
      <c r="F32" s="19" t="s">
        <v>260</v>
      </c>
      <c r="G32" s="60" t="s">
        <v>254</v>
      </c>
      <c r="H32" s="61" t="s">
        <v>255</v>
      </c>
      <c r="I32" s="43">
        <v>1</v>
      </c>
      <c r="J32" s="42" t="s">
        <v>66</v>
      </c>
      <c r="K32" s="62" t="s">
        <v>256</v>
      </c>
      <c r="L32" s="63">
        <v>1</v>
      </c>
      <c r="M32" s="64">
        <v>45337</v>
      </c>
      <c r="N32" s="64">
        <v>45644</v>
      </c>
      <c r="O32" s="62" t="s">
        <v>205</v>
      </c>
      <c r="P32" s="62" t="s">
        <v>86</v>
      </c>
      <c r="Q32" s="65">
        <v>45412</v>
      </c>
      <c r="R32" s="21" t="s">
        <v>305</v>
      </c>
      <c r="S32" s="67">
        <v>0.5</v>
      </c>
      <c r="T32" s="68" t="s">
        <v>287</v>
      </c>
      <c r="U32" s="26" t="s">
        <v>294</v>
      </c>
      <c r="V32" s="43"/>
      <c r="W32" s="77">
        <v>45535</v>
      </c>
      <c r="X32" s="19" t="s">
        <v>356</v>
      </c>
      <c r="Y32" s="82">
        <v>0.5</v>
      </c>
      <c r="Z32" s="68" t="s">
        <v>287</v>
      </c>
      <c r="AA32" s="84"/>
      <c r="AB32" s="25" t="s">
        <v>288</v>
      </c>
      <c r="AC32" s="20">
        <v>45657</v>
      </c>
      <c r="AD32" s="44" t="s">
        <v>313</v>
      </c>
      <c r="AE32" s="25">
        <v>2</v>
      </c>
      <c r="AF32" s="71" t="s">
        <v>344</v>
      </c>
      <c r="AG32" s="73">
        <f t="shared" si="3"/>
        <v>1</v>
      </c>
      <c r="AH32" s="26" t="str">
        <f t="shared" si="5"/>
        <v>TERMINADA EXTEMPORÁNEA</v>
      </c>
      <c r="AI32" s="26" t="str">
        <f t="shared" si="6"/>
        <v>TERMINADA</v>
      </c>
      <c r="AJ32" s="26" t="str">
        <f t="shared" si="15"/>
        <v>TERMINADA</v>
      </c>
      <c r="AK32" s="42" t="s">
        <v>288</v>
      </c>
      <c r="AL32" s="100"/>
      <c r="AM32" s="48" t="str">
        <f t="shared" si="4"/>
        <v>CUMPLIDA</v>
      </c>
      <c r="AN32" s="43"/>
      <c r="AO32" s="25"/>
      <c r="AP32" s="43"/>
    </row>
    <row r="33" spans="1:42" ht="132.6" x14ac:dyDescent="0.25">
      <c r="A33" s="53">
        <v>23</v>
      </c>
      <c r="B33" s="42" t="s">
        <v>54</v>
      </c>
      <c r="C33" s="42" t="s">
        <v>173</v>
      </c>
      <c r="D33" s="52">
        <v>45280</v>
      </c>
      <c r="E33" s="59" t="s">
        <v>261</v>
      </c>
      <c r="F33" s="19" t="s">
        <v>262</v>
      </c>
      <c r="G33" s="60" t="s">
        <v>263</v>
      </c>
      <c r="H33" s="61" t="s">
        <v>264</v>
      </c>
      <c r="I33" s="43">
        <v>1</v>
      </c>
      <c r="J33" s="42" t="s">
        <v>66</v>
      </c>
      <c r="K33" s="62" t="s">
        <v>265</v>
      </c>
      <c r="L33" s="63">
        <v>1</v>
      </c>
      <c r="M33" s="64">
        <v>45313</v>
      </c>
      <c r="N33" s="64">
        <v>45644</v>
      </c>
      <c r="O33" s="62" t="s">
        <v>179</v>
      </c>
      <c r="P33" s="62" t="s">
        <v>55</v>
      </c>
      <c r="Q33" s="65">
        <v>45412</v>
      </c>
      <c r="R33" s="21" t="s">
        <v>306</v>
      </c>
      <c r="S33" s="67">
        <v>0</v>
      </c>
      <c r="T33" s="68" t="s">
        <v>284</v>
      </c>
      <c r="U33" s="26" t="s">
        <v>294</v>
      </c>
      <c r="V33" s="43"/>
      <c r="W33" s="77">
        <v>45535</v>
      </c>
      <c r="X33" s="40" t="s">
        <v>368</v>
      </c>
      <c r="Y33" s="82">
        <v>1</v>
      </c>
      <c r="Z33" s="85" t="s">
        <v>372</v>
      </c>
      <c r="AA33" s="84"/>
      <c r="AB33" s="25" t="s">
        <v>292</v>
      </c>
      <c r="AC33" s="20">
        <v>45657</v>
      </c>
      <c r="AD33" s="24" t="s">
        <v>329</v>
      </c>
      <c r="AE33" s="25">
        <v>1</v>
      </c>
      <c r="AF33" s="71" t="s">
        <v>345</v>
      </c>
      <c r="AG33" s="73">
        <f t="shared" si="3"/>
        <v>1</v>
      </c>
      <c r="AH33" s="26" t="str">
        <f t="shared" si="5"/>
        <v>TERMINADA EXTEMPORÁNEA</v>
      </c>
      <c r="AI33" s="26" t="str">
        <f t="shared" si="6"/>
        <v>TERMINADA</v>
      </c>
      <c r="AJ33" s="26" t="str">
        <f t="shared" si="15"/>
        <v>TERMINADA</v>
      </c>
      <c r="AK33" s="42" t="s">
        <v>288</v>
      </c>
      <c r="AL33" s="100"/>
      <c r="AM33" s="48" t="str">
        <f t="shared" si="4"/>
        <v>CUMPLIDA</v>
      </c>
      <c r="AN33" s="43"/>
      <c r="AO33" s="25"/>
      <c r="AP33" s="43"/>
    </row>
    <row r="34" spans="1:42" ht="91.8" x14ac:dyDescent="0.25">
      <c r="A34" s="51">
        <v>24</v>
      </c>
      <c r="B34" s="42" t="s">
        <v>54</v>
      </c>
      <c r="C34" s="42" t="s">
        <v>173</v>
      </c>
      <c r="D34" s="52">
        <v>45280</v>
      </c>
      <c r="E34" s="59" t="s">
        <v>266</v>
      </c>
      <c r="F34" s="19" t="s">
        <v>267</v>
      </c>
      <c r="G34" s="60" t="s">
        <v>268</v>
      </c>
      <c r="H34" s="61" t="s">
        <v>269</v>
      </c>
      <c r="I34" s="43">
        <v>1</v>
      </c>
      <c r="J34" s="42" t="s">
        <v>66</v>
      </c>
      <c r="K34" s="62" t="s">
        <v>270</v>
      </c>
      <c r="L34" s="63">
        <v>1</v>
      </c>
      <c r="M34" s="64">
        <v>45313</v>
      </c>
      <c r="N34" s="64">
        <v>45644</v>
      </c>
      <c r="O34" s="62" t="s">
        <v>205</v>
      </c>
      <c r="P34" s="62" t="s">
        <v>86</v>
      </c>
      <c r="Q34" s="65">
        <v>45412</v>
      </c>
      <c r="R34" s="21" t="s">
        <v>307</v>
      </c>
      <c r="S34" s="67">
        <v>0.7</v>
      </c>
      <c r="T34" s="68" t="s">
        <v>287</v>
      </c>
      <c r="U34" s="26" t="s">
        <v>294</v>
      </c>
      <c r="V34" s="43"/>
      <c r="W34" s="77">
        <v>45535</v>
      </c>
      <c r="X34" s="19" t="s">
        <v>356</v>
      </c>
      <c r="Y34" s="82">
        <v>0.7</v>
      </c>
      <c r="Z34" s="68" t="s">
        <v>287</v>
      </c>
      <c r="AA34" s="84"/>
      <c r="AB34" s="25" t="s">
        <v>288</v>
      </c>
      <c r="AC34" s="20">
        <v>45657</v>
      </c>
      <c r="AD34" s="24" t="s">
        <v>317</v>
      </c>
      <c r="AE34" s="25">
        <v>1</v>
      </c>
      <c r="AF34" s="71" t="s">
        <v>397</v>
      </c>
      <c r="AG34" s="73">
        <f t="shared" si="3"/>
        <v>1</v>
      </c>
      <c r="AH34" s="26" t="str">
        <f t="shared" ref="AH34:AH35" si="16">IF(AG34="","",IF(AC34&gt;=N34,IF(AG34&lt;100%,"INCUMPLIDA",IF(AG34=100%,"TERMINADA EXTEMPORÁNEA"))))</f>
        <v>TERMINADA EXTEMPORÁNEA</v>
      </c>
      <c r="AI34" s="26" t="str">
        <f t="shared" ref="AI34:AI35" si="17">IF(AG34="","",IF(AC34&lt;O34,IF(AG34=0%,"SIN INICIAR",IF(AG34=100%,"TERMINADA",IF(AG34&gt;0%,"EN PROCESO")))))</f>
        <v>TERMINADA</v>
      </c>
      <c r="AJ34" s="26" t="str">
        <f>IF(AG34="","",IF(AC34&gt;=N34,AH34,IF(AC34&lt;N34,AI34)))</f>
        <v>TERMINADA EXTEMPORÁNEA</v>
      </c>
      <c r="AK34" s="42" t="s">
        <v>288</v>
      </c>
      <c r="AL34" s="100"/>
      <c r="AM34" s="48" t="str">
        <f t="shared" si="4"/>
        <v>CUMPLIDA</v>
      </c>
      <c r="AN34" s="43"/>
      <c r="AO34" s="25"/>
      <c r="AP34" s="43"/>
    </row>
    <row r="35" spans="1:42" ht="204" x14ac:dyDescent="0.25">
      <c r="A35" s="53">
        <v>25</v>
      </c>
      <c r="B35" s="42" t="s">
        <v>54</v>
      </c>
      <c r="C35" s="42" t="s">
        <v>173</v>
      </c>
      <c r="D35" s="52">
        <v>45280</v>
      </c>
      <c r="E35" s="59" t="s">
        <v>266</v>
      </c>
      <c r="F35" s="19" t="s">
        <v>267</v>
      </c>
      <c r="G35" s="60" t="s">
        <v>271</v>
      </c>
      <c r="H35" s="61" t="s">
        <v>272</v>
      </c>
      <c r="I35" s="43">
        <v>1</v>
      </c>
      <c r="J35" s="42" t="s">
        <v>66</v>
      </c>
      <c r="K35" s="62" t="s">
        <v>273</v>
      </c>
      <c r="L35" s="63">
        <v>1</v>
      </c>
      <c r="M35" s="64">
        <v>45313</v>
      </c>
      <c r="N35" s="64">
        <v>45644</v>
      </c>
      <c r="O35" s="62" t="s">
        <v>80</v>
      </c>
      <c r="P35" s="62" t="s">
        <v>83</v>
      </c>
      <c r="Q35" s="65">
        <v>45412</v>
      </c>
      <c r="R35" s="69" t="s">
        <v>308</v>
      </c>
      <c r="S35" s="67">
        <v>0.5</v>
      </c>
      <c r="T35" s="68" t="s">
        <v>287</v>
      </c>
      <c r="U35" s="26" t="s">
        <v>285</v>
      </c>
      <c r="V35" s="43"/>
      <c r="W35" s="77">
        <v>45535</v>
      </c>
      <c r="X35" s="19" t="s">
        <v>369</v>
      </c>
      <c r="Y35" s="82">
        <v>1</v>
      </c>
      <c r="Z35" s="85" t="s">
        <v>372</v>
      </c>
      <c r="AA35" s="84"/>
      <c r="AB35" s="26" t="s">
        <v>288</v>
      </c>
      <c r="AC35" s="20">
        <v>45657</v>
      </c>
      <c r="AD35" s="24" t="s">
        <v>315</v>
      </c>
      <c r="AE35" s="25">
        <v>1</v>
      </c>
      <c r="AF35" s="71" t="s">
        <v>387</v>
      </c>
      <c r="AG35" s="73">
        <f t="shared" si="3"/>
        <v>1</v>
      </c>
      <c r="AH35" s="26" t="str">
        <f t="shared" si="16"/>
        <v>TERMINADA EXTEMPORÁNEA</v>
      </c>
      <c r="AI35" s="26" t="str">
        <f t="shared" si="17"/>
        <v>TERMINADA</v>
      </c>
      <c r="AJ35" s="26" t="str">
        <f t="shared" ref="AJ35" si="18">IF(AG35="","",IF(AC35&lt;N35,AH35,IF(AC35&gt;N35,AI35)))</f>
        <v>TERMINADA</v>
      </c>
      <c r="AK35" s="42" t="s">
        <v>288</v>
      </c>
      <c r="AL35" s="100"/>
      <c r="AM35" s="48" t="str">
        <f t="shared" si="4"/>
        <v>CUMPLIDA</v>
      </c>
      <c r="AN35" s="43"/>
      <c r="AO35" s="25"/>
      <c r="AP35" s="43"/>
    </row>
    <row r="36" spans="1:42" ht="81.599999999999994" x14ac:dyDescent="0.25">
      <c r="A36" s="51">
        <v>26</v>
      </c>
      <c r="B36" s="42" t="s">
        <v>54</v>
      </c>
      <c r="C36" s="42" t="s">
        <v>173</v>
      </c>
      <c r="D36" s="52">
        <v>45280</v>
      </c>
      <c r="E36" s="59" t="s">
        <v>274</v>
      </c>
      <c r="F36" s="19" t="s">
        <v>275</v>
      </c>
      <c r="G36" s="60" t="s">
        <v>276</v>
      </c>
      <c r="H36" s="61" t="s">
        <v>277</v>
      </c>
      <c r="I36" s="43">
        <v>1</v>
      </c>
      <c r="J36" s="42" t="s">
        <v>66</v>
      </c>
      <c r="K36" s="62" t="s">
        <v>197</v>
      </c>
      <c r="L36" s="63">
        <v>1</v>
      </c>
      <c r="M36" s="64">
        <v>45313</v>
      </c>
      <c r="N36" s="64">
        <v>45644</v>
      </c>
      <c r="O36" s="62" t="s">
        <v>67</v>
      </c>
      <c r="P36" s="62" t="s">
        <v>55</v>
      </c>
      <c r="Q36" s="65">
        <v>45412</v>
      </c>
      <c r="R36" s="40" t="s">
        <v>309</v>
      </c>
      <c r="S36" s="67">
        <v>0</v>
      </c>
      <c r="T36" s="68" t="s">
        <v>284</v>
      </c>
      <c r="U36" s="26" t="s">
        <v>288</v>
      </c>
      <c r="V36" s="42"/>
      <c r="W36" s="77">
        <v>45535</v>
      </c>
      <c r="X36" s="40" t="s">
        <v>370</v>
      </c>
      <c r="Y36" s="73">
        <v>0</v>
      </c>
      <c r="Z36" s="68" t="s">
        <v>284</v>
      </c>
      <c r="AA36" s="84"/>
      <c r="AB36" s="26" t="s">
        <v>374</v>
      </c>
      <c r="AC36" s="20">
        <v>45657</v>
      </c>
      <c r="AD36" s="24" t="s">
        <v>332</v>
      </c>
      <c r="AE36" s="25">
        <v>1</v>
      </c>
      <c r="AF36" s="71" t="s">
        <v>388</v>
      </c>
      <c r="AG36" s="73">
        <f t="shared" si="3"/>
        <v>1</v>
      </c>
      <c r="AH36" s="26" t="str">
        <f t="shared" si="5"/>
        <v>TERMINADA EXTEMPORÁNEA</v>
      </c>
      <c r="AI36" s="26" t="str">
        <f t="shared" si="6"/>
        <v>TERMINADA</v>
      </c>
      <c r="AJ36" s="26" t="str">
        <f t="shared" si="15"/>
        <v>TERMINADA</v>
      </c>
      <c r="AK36" s="42" t="s">
        <v>288</v>
      </c>
      <c r="AL36" s="100"/>
      <c r="AM36" s="48" t="str">
        <f t="shared" ref="AM36" si="19">IF(AG36="","",IF(OR(AG36=100%,AG36=100%,AG36=100%),"CUMPLIDA","PENDIENTE"))</f>
        <v>CUMPLIDA</v>
      </c>
      <c r="AN36" s="43"/>
      <c r="AO36" s="25"/>
      <c r="AP36" s="43"/>
    </row>
    <row r="37" spans="1:42" ht="214.2" x14ac:dyDescent="0.25">
      <c r="A37" s="51">
        <v>26</v>
      </c>
      <c r="B37" s="42" t="s">
        <v>54</v>
      </c>
      <c r="C37" s="42" t="s">
        <v>173</v>
      </c>
      <c r="D37" s="52">
        <v>45280</v>
      </c>
      <c r="E37" s="59" t="s">
        <v>274</v>
      </c>
      <c r="F37" s="19" t="s">
        <v>275</v>
      </c>
      <c r="G37" s="60" t="s">
        <v>276</v>
      </c>
      <c r="H37" s="61" t="s">
        <v>277</v>
      </c>
      <c r="I37" s="43">
        <v>1</v>
      </c>
      <c r="J37" s="42" t="s">
        <v>66</v>
      </c>
      <c r="K37" s="62" t="s">
        <v>197</v>
      </c>
      <c r="L37" s="63">
        <v>1</v>
      </c>
      <c r="M37" s="64">
        <v>45313</v>
      </c>
      <c r="N37" s="64">
        <v>45644</v>
      </c>
      <c r="O37" s="62" t="s">
        <v>84</v>
      </c>
      <c r="P37" s="62" t="s">
        <v>79</v>
      </c>
      <c r="Q37" s="65">
        <v>45412</v>
      </c>
      <c r="R37" s="40" t="s">
        <v>309</v>
      </c>
      <c r="S37" s="67">
        <v>0</v>
      </c>
      <c r="T37" s="68" t="s">
        <v>284</v>
      </c>
      <c r="U37" s="26" t="s">
        <v>288</v>
      </c>
      <c r="V37" s="42"/>
      <c r="W37" s="77">
        <v>45535</v>
      </c>
      <c r="X37" s="40" t="s">
        <v>370</v>
      </c>
      <c r="Y37" s="73">
        <v>0</v>
      </c>
      <c r="Z37" s="68" t="s">
        <v>284</v>
      </c>
      <c r="AA37" s="84"/>
      <c r="AB37" s="26" t="s">
        <v>288</v>
      </c>
      <c r="AC37" s="20">
        <v>45657</v>
      </c>
      <c r="AD37" s="24" t="s">
        <v>327</v>
      </c>
      <c r="AE37" s="25">
        <v>0.5</v>
      </c>
      <c r="AF37" s="71" t="s">
        <v>389</v>
      </c>
      <c r="AG37" s="73">
        <f t="shared" si="3"/>
        <v>0.5</v>
      </c>
      <c r="AH37" s="26" t="str">
        <f t="shared" si="5"/>
        <v>INCUMPLIDA</v>
      </c>
      <c r="AI37" s="26" t="str">
        <f t="shared" si="6"/>
        <v>EN PROCESO</v>
      </c>
      <c r="AJ37" s="26" t="str">
        <f t="shared" si="7"/>
        <v>INCUMPLIDA</v>
      </c>
      <c r="AK37" s="42" t="s">
        <v>288</v>
      </c>
      <c r="AL37" s="100"/>
      <c r="AM37" s="48" t="str">
        <f t="shared" si="4"/>
        <v>PENDIENTE</v>
      </c>
      <c r="AN37" s="43"/>
      <c r="AO37" s="25"/>
      <c r="AP37" s="43"/>
    </row>
    <row r="38" spans="1:42" ht="102" x14ac:dyDescent="0.25">
      <c r="A38" s="53">
        <v>27</v>
      </c>
      <c r="B38" s="42" t="s">
        <v>54</v>
      </c>
      <c r="C38" s="42" t="s">
        <v>173</v>
      </c>
      <c r="D38" s="52">
        <v>45280</v>
      </c>
      <c r="E38" s="59" t="s">
        <v>278</v>
      </c>
      <c r="F38" s="19" t="s">
        <v>279</v>
      </c>
      <c r="G38" s="60" t="s">
        <v>280</v>
      </c>
      <c r="H38" s="61" t="s">
        <v>281</v>
      </c>
      <c r="I38" s="43">
        <v>2</v>
      </c>
      <c r="J38" s="42" t="s">
        <v>66</v>
      </c>
      <c r="K38" s="62" t="s">
        <v>282</v>
      </c>
      <c r="L38" s="63">
        <v>1</v>
      </c>
      <c r="M38" s="64">
        <v>45370</v>
      </c>
      <c r="N38" s="64">
        <v>45644</v>
      </c>
      <c r="O38" s="62" t="s">
        <v>205</v>
      </c>
      <c r="P38" s="62" t="s">
        <v>86</v>
      </c>
      <c r="Q38" s="65">
        <v>45412</v>
      </c>
      <c r="R38" s="21" t="s">
        <v>310</v>
      </c>
      <c r="S38" s="67">
        <v>0.5</v>
      </c>
      <c r="T38" s="68" t="s">
        <v>287</v>
      </c>
      <c r="U38" s="26" t="s">
        <v>294</v>
      </c>
      <c r="V38" s="42"/>
      <c r="W38" s="77">
        <v>45535</v>
      </c>
      <c r="X38" s="19" t="s">
        <v>371</v>
      </c>
      <c r="Y38" s="73">
        <v>0.5</v>
      </c>
      <c r="Z38" s="68" t="s">
        <v>287</v>
      </c>
      <c r="AA38" s="84"/>
      <c r="AB38" s="26" t="s">
        <v>288</v>
      </c>
      <c r="AC38" s="20">
        <v>45657</v>
      </c>
      <c r="AD38" s="24" t="s">
        <v>316</v>
      </c>
      <c r="AE38" s="25">
        <v>2</v>
      </c>
      <c r="AF38" s="71" t="s">
        <v>346</v>
      </c>
      <c r="AG38" s="73">
        <f t="shared" si="3"/>
        <v>1</v>
      </c>
      <c r="AH38" s="26" t="str">
        <f t="shared" si="5"/>
        <v>TERMINADA EXTEMPORÁNEA</v>
      </c>
      <c r="AI38" s="26" t="str">
        <f t="shared" si="6"/>
        <v>TERMINADA</v>
      </c>
      <c r="AJ38" s="26" t="str">
        <f>IF(AG38="","",IF(AC38&lt;N38,AH38,IF(AC38&gt;N38,AI38)))</f>
        <v>TERMINADA</v>
      </c>
      <c r="AK38" s="42" t="s">
        <v>288</v>
      </c>
      <c r="AL38" s="100"/>
      <c r="AM38" s="48" t="str">
        <f t="shared" ref="AM38" si="20">IF(AG38="","",IF(OR(AG38=100%,AG38=100%,AG38=100%),"CUMPLIDA","PENDIENTE"))</f>
        <v>CUMPLIDA</v>
      </c>
      <c r="AN38" s="43"/>
      <c r="AO38" s="25"/>
      <c r="AP38" s="43"/>
    </row>
    <row r="39" spans="1:42" ht="102" x14ac:dyDescent="0.25">
      <c r="A39" s="53">
        <v>27</v>
      </c>
      <c r="B39" s="42" t="s">
        <v>54</v>
      </c>
      <c r="C39" s="42" t="s">
        <v>173</v>
      </c>
      <c r="D39" s="52">
        <v>45280</v>
      </c>
      <c r="E39" s="59" t="s">
        <v>278</v>
      </c>
      <c r="F39" s="19" t="s">
        <v>279</v>
      </c>
      <c r="G39" s="60" t="s">
        <v>280</v>
      </c>
      <c r="H39" s="61" t="s">
        <v>281</v>
      </c>
      <c r="I39" s="43">
        <v>2</v>
      </c>
      <c r="J39" s="42" t="s">
        <v>66</v>
      </c>
      <c r="K39" s="62" t="s">
        <v>282</v>
      </c>
      <c r="L39" s="63">
        <v>1</v>
      </c>
      <c r="M39" s="64">
        <v>45370</v>
      </c>
      <c r="N39" s="64">
        <v>45644</v>
      </c>
      <c r="O39" s="62" t="s">
        <v>86</v>
      </c>
      <c r="P39" s="62" t="s">
        <v>86</v>
      </c>
      <c r="Q39" s="65">
        <v>45412</v>
      </c>
      <c r="R39" s="21" t="s">
        <v>310</v>
      </c>
      <c r="S39" s="67">
        <v>0.5</v>
      </c>
      <c r="T39" s="68" t="s">
        <v>287</v>
      </c>
      <c r="U39" s="26" t="s">
        <v>294</v>
      </c>
      <c r="V39" s="42"/>
      <c r="W39" s="77">
        <v>45535</v>
      </c>
      <c r="X39" s="19" t="s">
        <v>371</v>
      </c>
      <c r="Y39" s="73">
        <v>0.5</v>
      </c>
      <c r="Z39" s="68" t="s">
        <v>287</v>
      </c>
      <c r="AA39" s="84"/>
      <c r="AB39" s="26" t="s">
        <v>288</v>
      </c>
      <c r="AC39" s="20">
        <v>45657</v>
      </c>
      <c r="AD39" s="24" t="s">
        <v>314</v>
      </c>
      <c r="AE39" s="25">
        <v>2</v>
      </c>
      <c r="AF39" s="71" t="s">
        <v>347</v>
      </c>
      <c r="AG39" s="73">
        <f t="shared" si="3"/>
        <v>1</v>
      </c>
      <c r="AH39" s="26" t="str">
        <f t="shared" ref="AH39" si="21">IF(AG39="","",IF(AC39&gt;=N39,IF(AG39&lt;100%,"INCUMPLIDA",IF(AG39=100%,"TERMINADA EXTEMPORÁNEA"))))</f>
        <v>TERMINADA EXTEMPORÁNEA</v>
      </c>
      <c r="AI39" s="26" t="str">
        <f t="shared" ref="AI39" si="22">IF(AG39="","",IF(AC39&lt;O39,IF(AG39=0%,"SIN INICIAR",IF(AG39=100%,"TERMINADA",IF(AG39&gt;0%,"EN PROCESO")))))</f>
        <v>TERMINADA</v>
      </c>
      <c r="AJ39" s="26" t="str">
        <f>IF(AG39="","",IF(AC39&lt;N39,AH39,IF(AC39&gt;N39,AI39)))</f>
        <v>TERMINADA</v>
      </c>
      <c r="AK39" s="42" t="s">
        <v>288</v>
      </c>
      <c r="AL39" s="101"/>
      <c r="AM39" s="48" t="str">
        <f t="shared" si="4"/>
        <v>CUMPLIDA</v>
      </c>
      <c r="AN39" s="43"/>
      <c r="AO39" s="25"/>
      <c r="AP39" s="43"/>
    </row>
  </sheetData>
  <sheetProtection formatCells="0"/>
  <autoFilter ref="A9:AS39" xr:uid="{00000000-0001-0000-0000-000000000000}"/>
  <mergeCells count="55">
    <mergeCell ref="A1:B4"/>
    <mergeCell ref="C1:AL4"/>
    <mergeCell ref="AM1:AO1"/>
    <mergeCell ref="AP1:AP4"/>
    <mergeCell ref="AM2:AO2"/>
    <mergeCell ref="AM3:AO3"/>
    <mergeCell ref="AM4:AO4"/>
    <mergeCell ref="A7:A8"/>
    <mergeCell ref="B7:B8"/>
    <mergeCell ref="C7:C8"/>
    <mergeCell ref="D7:D8"/>
    <mergeCell ref="E7:E8"/>
    <mergeCell ref="A6:F6"/>
    <mergeCell ref="G6:P6"/>
    <mergeCell ref="Q6:V6"/>
    <mergeCell ref="AC6:AL6"/>
    <mergeCell ref="AM6:AP6"/>
    <mergeCell ref="W6:AB6"/>
    <mergeCell ref="AB7:AB8"/>
    <mergeCell ref="Q7:Q8"/>
    <mergeCell ref="F7:F8"/>
    <mergeCell ref="G7:G8"/>
    <mergeCell ref="H7:I7"/>
    <mergeCell ref="J7:J8"/>
    <mergeCell ref="K7:K8"/>
    <mergeCell ref="L7:L8"/>
    <mergeCell ref="M7:M8"/>
    <mergeCell ref="N7:N8"/>
    <mergeCell ref="O7:O8"/>
    <mergeCell ref="P7:P8"/>
    <mergeCell ref="W7:W8"/>
    <mergeCell ref="X7:X8"/>
    <mergeCell ref="Y7:Y8"/>
    <mergeCell ref="Z7:Z8"/>
    <mergeCell ref="AA7:AA8"/>
    <mergeCell ref="R7:R8"/>
    <mergeCell ref="S7:S8"/>
    <mergeCell ref="T7:T8"/>
    <mergeCell ref="U7:U8"/>
    <mergeCell ref="V7:V8"/>
    <mergeCell ref="AO7:AO8"/>
    <mergeCell ref="AL10:AL39"/>
    <mergeCell ref="AP7:AP8"/>
    <mergeCell ref="AJ7:AJ8"/>
    <mergeCell ref="AK7:AK8"/>
    <mergeCell ref="AL7:AL8"/>
    <mergeCell ref="AM7:AM8"/>
    <mergeCell ref="AN7:AN8"/>
    <mergeCell ref="AI7:AI9"/>
    <mergeCell ref="AC7:AC8"/>
    <mergeCell ref="AD7:AD8"/>
    <mergeCell ref="AE7:AE8"/>
    <mergeCell ref="AF7:AF8"/>
    <mergeCell ref="AG7:AG8"/>
    <mergeCell ref="AH7:AH9"/>
  </mergeCells>
  <conditionalFormatting sqref="T10:T39">
    <cfRule type="containsText" dxfId="36" priority="99" operator="containsText" text="TERMINADA">
      <formula>NOT(ISERROR(SEARCH("TERMINADA",T10)))</formula>
    </cfRule>
    <cfRule type="containsText" dxfId="35" priority="101" operator="containsText" text="INCUMPLIDA">
      <formula>NOT(ISERROR(SEARCH("INCUMPLIDA",T10)))</formula>
    </cfRule>
    <cfRule type="containsText" dxfId="34" priority="100" operator="containsText" text="EN PROCESO">
      <formula>NOT(ISERROR(SEARCH("EN PROCESO",T10)))</formula>
    </cfRule>
    <cfRule type="containsText" dxfId="33" priority="102" operator="containsText" text="SIN INICIAR">
      <formula>NOT(ISERROR(SEARCH("SIN INICIAR",T10)))</formula>
    </cfRule>
  </conditionalFormatting>
  <conditionalFormatting sqref="Z10:Z12">
    <cfRule type="containsText" dxfId="32" priority="96" operator="containsText" text="SIN INICIAR">
      <formula>NOT(ISERROR(SEARCH("SIN INICIAR",Z10)))</formula>
    </cfRule>
    <cfRule type="containsText" dxfId="31" priority="93" operator="containsText" text="TERMINADA">
      <formula>NOT(ISERROR(SEARCH("TERMINADA",Z10)))</formula>
    </cfRule>
    <cfRule type="containsText" dxfId="30" priority="94" operator="containsText" text="EN PROCESO">
      <formula>NOT(ISERROR(SEARCH("EN PROCESO",Z10)))</formula>
    </cfRule>
    <cfRule type="containsText" dxfId="29" priority="95" operator="containsText" text="INCUMPLIDA">
      <formula>NOT(ISERROR(SEARCH("INCUMPLIDA",Z10)))</formula>
    </cfRule>
  </conditionalFormatting>
  <conditionalFormatting sqref="Z14:Z32">
    <cfRule type="containsText" dxfId="28" priority="2" operator="containsText" text="EN PROCESO">
      <formula>NOT(ISERROR(SEARCH("EN PROCESO",Z14)))</formula>
    </cfRule>
    <cfRule type="containsText" dxfId="27" priority="3" operator="containsText" text="INCUMPLIDA">
      <formula>NOT(ISERROR(SEARCH("INCUMPLIDA",Z14)))</formula>
    </cfRule>
    <cfRule type="containsText" dxfId="26" priority="4" operator="containsText" text="SIN INICIAR">
      <formula>NOT(ISERROR(SEARCH("SIN INICIAR",Z14)))</formula>
    </cfRule>
    <cfRule type="containsText" dxfId="25" priority="1" operator="containsText" text="TERMINADA">
      <formula>NOT(ISERROR(SEARCH("TERMINADA",Z14)))</formula>
    </cfRule>
  </conditionalFormatting>
  <conditionalFormatting sqref="Z34">
    <cfRule type="containsText" dxfId="24" priority="41" operator="containsText" text="TERMINADA">
      <formula>NOT(ISERROR(SEARCH("TERMINADA",Z34)))</formula>
    </cfRule>
    <cfRule type="containsText" dxfId="23" priority="42" operator="containsText" text="EN PROCESO">
      <formula>NOT(ISERROR(SEARCH("EN PROCESO",Z34)))</formula>
    </cfRule>
    <cfRule type="containsText" dxfId="22" priority="43" operator="containsText" text="INCUMPLIDA">
      <formula>NOT(ISERROR(SEARCH("INCUMPLIDA",Z34)))</formula>
    </cfRule>
    <cfRule type="containsText" dxfId="21" priority="44" operator="containsText" text="SIN INICIAR">
      <formula>NOT(ISERROR(SEARCH("SIN INICIAR",Z34)))</formula>
    </cfRule>
  </conditionalFormatting>
  <conditionalFormatting sqref="Z36:Z39">
    <cfRule type="containsText" dxfId="20" priority="25" operator="containsText" text="TERMINADA">
      <formula>NOT(ISERROR(SEARCH("TERMINADA",Z36)))</formula>
    </cfRule>
    <cfRule type="containsText" dxfId="19" priority="26" operator="containsText" text="EN PROCESO">
      <formula>NOT(ISERROR(SEARCH("EN PROCESO",Z36)))</formula>
    </cfRule>
    <cfRule type="containsText" dxfId="18" priority="27" operator="containsText" text="INCUMPLIDA">
      <formula>NOT(ISERROR(SEARCH("INCUMPLIDA",Z36)))</formula>
    </cfRule>
    <cfRule type="containsText" dxfId="17" priority="28" operator="containsText" text="SIN INICIAR">
      <formula>NOT(ISERROR(SEARCH("SIN INICIAR",Z36)))</formula>
    </cfRule>
  </conditionalFormatting>
  <conditionalFormatting sqref="AI10:AI39">
    <cfRule type="containsText" dxfId="16" priority="127" operator="containsText" text="TERMINADA EXTEMPORÁNEA">
      <formula>NOT(ISERROR(SEARCH("TERMINADA EXTEMPORÁNEA",AI10)))</formula>
    </cfRule>
    <cfRule type="containsText" dxfId="15" priority="128" operator="containsText" text="TERMINADA">
      <formula>NOT(ISERROR(SEARCH("TERMINADA",AI10)))</formula>
    </cfRule>
    <cfRule type="containsText" dxfId="14" priority="129" operator="containsText" text="EN PROCESO">
      <formula>NOT(ISERROR(SEARCH("EN PROCESO",AI10)))</formula>
    </cfRule>
    <cfRule type="containsText" dxfId="13" priority="130" operator="containsText" text="SIN INICIAR">
      <formula>NOT(ISERROR(SEARCH("SIN INICIAR",AI10)))</formula>
    </cfRule>
  </conditionalFormatting>
  <conditionalFormatting sqref="AI10:AJ39">
    <cfRule type="containsText" dxfId="12" priority="98" operator="containsText" text="INCUMPLIDA">
      <formula>NOT(ISERROR(SEARCH("INCUMPLIDA",AI10)))</formula>
    </cfRule>
  </conditionalFormatting>
  <conditionalFormatting sqref="AJ10:AJ39">
    <cfRule type="containsText" dxfId="11" priority="97" operator="containsText" text="TERMINADA">
      <formula>NOT(ISERROR(SEARCH("TERMINADA",AJ10)))</formula>
    </cfRule>
  </conditionalFormatting>
  <conditionalFormatting sqref="AM10:AM39">
    <cfRule type="containsText" dxfId="10" priority="117" operator="containsText" text="EN PROCESO">
      <formula>NOT(ISERROR(SEARCH("EN PROCESO",AM10)))</formula>
    </cfRule>
    <cfRule type="containsText" dxfId="9" priority="118" operator="containsText" text="CUMPLIDA">
      <formula>NOT(ISERROR(SEARCH("CUMPLIDA",AM10)))</formula>
    </cfRule>
    <cfRule type="containsText" dxfId="8" priority="119" operator="containsText" text="CERRADA">
      <formula>NOT(ISERROR(SEARCH("CERRADA",AM10)))</formula>
    </cfRule>
    <cfRule type="containsText" dxfId="7" priority="120" operator="containsText" text="TERMINADA EXTEMPORÁNEA">
      <formula>NOT(ISERROR(SEARCH("TERMINADA EXTEMPORÁNEA",AM10)))</formula>
    </cfRule>
    <cfRule type="containsText" dxfId="6" priority="121" operator="containsText" text="TERMINADA">
      <formula>NOT(ISERROR(SEARCH("TERMINADA",AM10)))</formula>
    </cfRule>
    <cfRule type="containsText" dxfId="5" priority="122" operator="containsText" text="PENDIENTE">
      <formula>NOT(ISERROR(SEARCH("PENDIENTE",AM10)))</formula>
    </cfRule>
    <cfRule type="containsText" dxfId="4" priority="123" operator="containsText" text="ABIERTA">
      <formula>NOT(ISERROR(SEARCH("ABIERTA",AM10)))</formula>
    </cfRule>
    <cfRule type="containsText" dxfId="3" priority="124" operator="containsText" text="INCUMPLIDA">
      <formula>NOT(ISERROR(SEARCH("INCUMPLIDA",AM10)))</formula>
    </cfRule>
    <cfRule type="containsText" dxfId="2" priority="125" operator="containsText" text="SIN INICIAR">
      <formula>NOT(ISERROR(SEARCH("SIN INICIAR",AM10)))</formula>
    </cfRule>
  </conditionalFormatting>
  <conditionalFormatting sqref="AO10:AO39">
    <cfRule type="containsText" dxfId="1" priority="115" operator="containsText" text="CERRADA">
      <formula>NOT(ISERROR(SEARCH("CERRADA",AO10)))</formula>
    </cfRule>
    <cfRule type="containsText" dxfId="0" priority="116" operator="containsText" text="ABIERTA">
      <formula>NOT(ISERROR(SEARCH("ABIERTA",AO10)))</formula>
    </cfRule>
  </conditionalFormatting>
  <dataValidations count="5">
    <dataValidation type="date" allowBlank="1" showInputMessage="1" errorTitle="Entrada no válida" error="Por favor escriba una fecha válida (AAAA/MM/DD)" promptTitle="Ingrese una fecha (AAAA/MM/DD)" sqref="M10:N39" xr:uid="{3A902B39-ECFE-420B-9429-4E9E9ADD89E8}">
      <formula1>1900/1/1</formula1>
      <formula2>3000/1/1</formula2>
    </dataValidation>
    <dataValidation type="textLength" allowBlank="1" showInputMessage="1" showErrorMessage="1" errorTitle="Entrada no válida" error="Escriba un texto  Maximo 200 Caracteres" promptTitle="Cualquier contenido Maximo 200 Caracteres" sqref="K10:K39" xr:uid="{9E2DD50E-F08D-4DF9-AFFD-6A0E7D6023B1}">
      <formula1>0</formula1>
      <formula2>200</formula2>
    </dataValidation>
    <dataValidation type="textLength" allowBlank="1" showInputMessage="1" showErrorMessage="1" errorTitle="Entrada no válida" error="Escriba un texto  Maximo 20 Caracteres" promptTitle="Cualquier contenido Maximo 20 Caracteres" sqref="E10:E39" xr:uid="{643057EA-85A0-41BE-8B24-18908A32A08E}">
      <formula1>0</formula1>
      <formula2>20</formula2>
    </dataValidation>
    <dataValidation type="textLength" allowBlank="1" showInputMessage="1" showErrorMessage="1" errorTitle="Entrada no válida" error="Escriba un texto  Maximo 500 Caracteres" promptTitle="Cualquier contenido Maximo 500 Caracteres" sqref="G10:H39" xr:uid="{7892CE81-E29D-431A-951E-60343E00919D}">
      <formula1>0</formula1>
      <formula2>500</formula2>
    </dataValidation>
    <dataValidation type="textLength" allowBlank="1" showInputMessage="1" showErrorMessage="1" errorTitle="Entrada no válida" error="Escriba un texto  Maximo 100 Caracteres" promptTitle="Cualquier contenido Maximo 100 Caracteres" sqref="O10:O34 O36:O39" xr:uid="{98F4570B-7882-4A8A-A612-FD722C699B66}">
      <formula1>0</formula1>
      <formula2>100</formula2>
    </dataValidation>
  </dataValidations>
  <hyperlinks>
    <hyperlink ref="AD14" r:id="rId1" xr:uid="{2EC8B920-3130-41F5-8639-3AC219D5AB85}"/>
    <hyperlink ref="AD37" r:id="rId2" xr:uid="{88B7FB27-AF30-439A-9020-290741B9F8E7}"/>
    <hyperlink ref="AD20" r:id="rId3" xr:uid="{91A946EB-98E2-451A-B77B-6AAA79843AF8}"/>
    <hyperlink ref="AD21" r:id="rId4" xr:uid="{67A43F93-D219-477F-8DFA-01D88C7FB3CF}"/>
    <hyperlink ref="AD36" r:id="rId5" xr:uid="{AAF6D3F1-741D-473F-AA6C-93E5D0DA5FAF}"/>
  </hyperlinks>
  <pageMargins left="0.39370078740157483" right="0.39370078740157483" top="0.59055118110236227" bottom="0.59055118110236227" header="0" footer="0"/>
  <pageSetup paperSize="5" scale="18" pageOrder="overThenDown" orientation="landscape" r:id="rId6"/>
  <headerFooter>
    <oddFooter>&amp;R&amp;"Tahoma,Normal"&amp;8Página &amp;P de &amp;N</oddFooter>
  </headerFooter>
  <ignoredErrors>
    <ignoredError sqref="AJ26 AJ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P72"/>
  <sheetViews>
    <sheetView topLeftCell="H5" workbookViewId="0">
      <selection activeCell="M15" sqref="M15"/>
    </sheetView>
  </sheetViews>
  <sheetFormatPr baseColWidth="10" defaultColWidth="11.44140625" defaultRowHeight="13.2" x14ac:dyDescent="0.25"/>
  <cols>
    <col min="1" max="1" width="1.44140625" style="2" customWidth="1"/>
    <col min="2" max="2" width="19.109375" style="2" customWidth="1"/>
    <col min="3" max="3" width="47.4414062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44140625" style="2" customWidth="1"/>
    <col min="13" max="13" width="27.33203125" style="2" customWidth="1"/>
    <col min="14" max="14" width="17.88671875" style="2" customWidth="1"/>
    <col min="15" max="16384" width="11.44140625" style="2"/>
  </cols>
  <sheetData>
    <row r="1" spans="2:16" x14ac:dyDescent="0.25">
      <c r="I1" s="5"/>
      <c r="J1" s="5"/>
      <c r="K1" s="5"/>
      <c r="L1" s="6"/>
    </row>
    <row r="2" spans="2:16" s="7" customFormat="1" x14ac:dyDescent="0.3">
      <c r="B2" s="7" t="s">
        <v>93</v>
      </c>
      <c r="C2" s="7" t="s">
        <v>94</v>
      </c>
      <c r="D2" s="7" t="s">
        <v>95</v>
      </c>
      <c r="E2" s="7" t="s">
        <v>96</v>
      </c>
      <c r="F2" s="7" t="s">
        <v>97</v>
      </c>
      <c r="G2" s="7" t="s">
        <v>98</v>
      </c>
      <c r="H2" s="7" t="s">
        <v>99</v>
      </c>
      <c r="I2" s="8" t="s">
        <v>100</v>
      </c>
      <c r="J2" s="8" t="s">
        <v>33</v>
      </c>
      <c r="L2" s="7" t="s">
        <v>101</v>
      </c>
      <c r="M2" s="7" t="s">
        <v>102</v>
      </c>
      <c r="N2" s="7" t="s">
        <v>103</v>
      </c>
      <c r="P2" s="8" t="s">
        <v>104</v>
      </c>
    </row>
    <row r="3" spans="2:16" x14ac:dyDescent="0.25">
      <c r="B3" s="2" t="s">
        <v>59</v>
      </c>
      <c r="C3" s="9" t="s">
        <v>92</v>
      </c>
      <c r="D3" s="10" t="s">
        <v>66</v>
      </c>
      <c r="E3" s="11" t="s">
        <v>79</v>
      </c>
      <c r="F3" s="11" t="s">
        <v>82</v>
      </c>
      <c r="G3" s="11" t="s">
        <v>105</v>
      </c>
      <c r="H3" s="11" t="s">
        <v>79</v>
      </c>
      <c r="I3" s="5">
        <v>0.5</v>
      </c>
      <c r="J3" s="6">
        <v>0</v>
      </c>
      <c r="K3" s="2"/>
      <c r="L3" s="6" t="s">
        <v>106</v>
      </c>
      <c r="M3" s="2" t="s">
        <v>107</v>
      </c>
      <c r="N3" s="6" t="s">
        <v>57</v>
      </c>
      <c r="P3" s="6">
        <v>0</v>
      </c>
    </row>
    <row r="4" spans="2:16" x14ac:dyDescent="0.25">
      <c r="B4" s="2" t="s">
        <v>54</v>
      </c>
      <c r="C4" s="9" t="s">
        <v>108</v>
      </c>
      <c r="D4" s="10" t="s">
        <v>72</v>
      </c>
      <c r="E4" s="11" t="s">
        <v>79</v>
      </c>
      <c r="F4" s="11" t="s">
        <v>109</v>
      </c>
      <c r="G4" s="11" t="s">
        <v>110</v>
      </c>
      <c r="H4" s="11" t="s">
        <v>76</v>
      </c>
      <c r="I4" s="5">
        <v>0.55000000000000004</v>
      </c>
      <c r="J4" s="12">
        <v>1</v>
      </c>
      <c r="K4" s="2"/>
      <c r="L4" s="6" t="s">
        <v>56</v>
      </c>
      <c r="M4" s="2" t="s">
        <v>111</v>
      </c>
      <c r="N4" s="6" t="s">
        <v>58</v>
      </c>
      <c r="P4" s="6">
        <v>0.3</v>
      </c>
    </row>
    <row r="5" spans="2:16" x14ac:dyDescent="0.25">
      <c r="C5" s="13" t="s">
        <v>112</v>
      </c>
      <c r="D5" s="14" t="s">
        <v>61</v>
      </c>
      <c r="E5" s="11" t="s">
        <v>90</v>
      </c>
      <c r="F5" s="11" t="s">
        <v>113</v>
      </c>
      <c r="G5" s="11" t="s">
        <v>114</v>
      </c>
      <c r="H5" s="11" t="s">
        <v>115</v>
      </c>
      <c r="I5" s="5">
        <v>0.6</v>
      </c>
      <c r="J5" s="12">
        <v>2</v>
      </c>
      <c r="K5" s="2"/>
      <c r="L5" s="6"/>
      <c r="M5" s="2" t="s">
        <v>116</v>
      </c>
      <c r="P5" s="6">
        <v>0.5</v>
      </c>
    </row>
    <row r="6" spans="2:16" x14ac:dyDescent="0.25">
      <c r="C6" s="9" t="s">
        <v>117</v>
      </c>
      <c r="E6" s="11" t="s">
        <v>90</v>
      </c>
      <c r="F6" s="11" t="s">
        <v>118</v>
      </c>
      <c r="G6" s="11" t="s">
        <v>119</v>
      </c>
      <c r="H6" s="11" t="s">
        <v>120</v>
      </c>
      <c r="I6" s="5">
        <v>0.65</v>
      </c>
      <c r="J6" s="12">
        <v>3</v>
      </c>
      <c r="K6" s="2"/>
      <c r="L6" s="6"/>
      <c r="M6" s="2" t="s">
        <v>121</v>
      </c>
      <c r="P6" s="6">
        <v>0.7</v>
      </c>
    </row>
    <row r="7" spans="2:16" x14ac:dyDescent="0.25">
      <c r="C7" s="9" t="s">
        <v>122</v>
      </c>
      <c r="E7" s="11" t="s">
        <v>90</v>
      </c>
      <c r="F7" s="11" t="s">
        <v>123</v>
      </c>
      <c r="G7" s="11" t="s">
        <v>124</v>
      </c>
      <c r="H7" s="11" t="s">
        <v>90</v>
      </c>
      <c r="I7" s="5">
        <v>0.7</v>
      </c>
      <c r="J7" s="12">
        <v>4</v>
      </c>
      <c r="K7" s="2"/>
      <c r="L7" s="6"/>
      <c r="M7" s="2" t="s">
        <v>125</v>
      </c>
      <c r="P7" s="16">
        <v>1</v>
      </c>
    </row>
    <row r="8" spans="2:16" x14ac:dyDescent="0.25">
      <c r="C8" s="9" t="s">
        <v>126</v>
      </c>
      <c r="E8" s="11" t="s">
        <v>90</v>
      </c>
      <c r="F8" s="11" t="s">
        <v>127</v>
      </c>
      <c r="G8" s="11" t="s">
        <v>128</v>
      </c>
      <c r="H8" s="11" t="s">
        <v>73</v>
      </c>
      <c r="I8" s="5">
        <v>0.75</v>
      </c>
      <c r="J8" s="12">
        <v>5</v>
      </c>
      <c r="K8" s="2"/>
      <c r="L8" s="6"/>
      <c r="M8" s="2" t="s">
        <v>129</v>
      </c>
      <c r="P8" s="6">
        <v>1.5</v>
      </c>
    </row>
    <row r="9" spans="2:16" x14ac:dyDescent="0.25">
      <c r="C9" s="9" t="s">
        <v>64</v>
      </c>
      <c r="E9" s="11" t="s">
        <v>69</v>
      </c>
      <c r="F9" s="11" t="s">
        <v>65</v>
      </c>
      <c r="G9" s="11" t="s">
        <v>130</v>
      </c>
      <c r="H9" s="11" t="s">
        <v>131</v>
      </c>
      <c r="I9" s="5">
        <v>0.8</v>
      </c>
      <c r="J9" s="12">
        <v>6</v>
      </c>
      <c r="K9" s="2"/>
      <c r="L9" s="6"/>
      <c r="P9" s="12">
        <v>2</v>
      </c>
    </row>
    <row r="10" spans="2:16" x14ac:dyDescent="0.25">
      <c r="C10" s="9" t="s">
        <v>132</v>
      </c>
      <c r="E10" s="11" t="s">
        <v>73</v>
      </c>
      <c r="F10" s="11" t="s">
        <v>133</v>
      </c>
      <c r="G10" s="11" t="s">
        <v>134</v>
      </c>
      <c r="H10" s="11" t="s">
        <v>135</v>
      </c>
      <c r="I10" s="5">
        <v>0.85</v>
      </c>
      <c r="J10" s="12">
        <v>7</v>
      </c>
      <c r="K10" s="2"/>
      <c r="L10" s="6"/>
      <c r="P10" s="12">
        <v>3</v>
      </c>
    </row>
    <row r="11" spans="2:16" ht="12.75" customHeight="1" x14ac:dyDescent="0.25">
      <c r="C11" s="13" t="s">
        <v>60</v>
      </c>
      <c r="E11" s="11" t="s">
        <v>85</v>
      </c>
      <c r="F11" s="11" t="s">
        <v>136</v>
      </c>
      <c r="G11" s="11" t="s">
        <v>137</v>
      </c>
      <c r="H11" s="11" t="s">
        <v>138</v>
      </c>
      <c r="I11" s="5">
        <v>0.9</v>
      </c>
      <c r="J11" s="12">
        <v>8</v>
      </c>
      <c r="K11" s="2"/>
      <c r="L11" s="6"/>
      <c r="P11" s="12">
        <v>4</v>
      </c>
    </row>
    <row r="12" spans="2:16" x14ac:dyDescent="0.25">
      <c r="C12" s="9" t="s">
        <v>139</v>
      </c>
      <c r="E12" s="11" t="s">
        <v>85</v>
      </c>
      <c r="F12" s="11" t="s">
        <v>71</v>
      </c>
      <c r="G12" s="11" t="s">
        <v>140</v>
      </c>
      <c r="H12" s="11" t="s">
        <v>141</v>
      </c>
      <c r="I12" s="5">
        <v>0.95</v>
      </c>
      <c r="J12" s="12">
        <v>9</v>
      </c>
      <c r="K12" s="2"/>
      <c r="L12" s="6"/>
      <c r="P12" s="12">
        <v>5</v>
      </c>
    </row>
    <row r="13" spans="2:16" x14ac:dyDescent="0.25">
      <c r="C13" s="9" t="s">
        <v>142</v>
      </c>
      <c r="E13" s="11" t="s">
        <v>73</v>
      </c>
      <c r="F13" s="11" t="s">
        <v>77</v>
      </c>
      <c r="G13" s="11" t="s">
        <v>143</v>
      </c>
      <c r="H13" s="11" t="s">
        <v>144</v>
      </c>
      <c r="I13" s="5">
        <v>1</v>
      </c>
      <c r="J13" s="12">
        <v>10</v>
      </c>
      <c r="K13" s="2"/>
      <c r="L13" s="6"/>
      <c r="P13" s="12">
        <v>6</v>
      </c>
    </row>
    <row r="14" spans="2:16" x14ac:dyDescent="0.25">
      <c r="C14" s="13" t="s">
        <v>145</v>
      </c>
      <c r="E14" s="11" t="s">
        <v>76</v>
      </c>
      <c r="F14" s="11" t="s">
        <v>74</v>
      </c>
      <c r="G14" s="11" t="s">
        <v>146</v>
      </c>
      <c r="H14" s="11" t="s">
        <v>69</v>
      </c>
      <c r="I14" s="5"/>
      <c r="J14" s="12"/>
      <c r="K14" s="2"/>
      <c r="L14" s="6"/>
      <c r="P14" s="12">
        <v>7</v>
      </c>
    </row>
    <row r="15" spans="2:16" ht="15" customHeight="1" x14ac:dyDescent="0.25">
      <c r="C15" s="13"/>
      <c r="E15" s="11"/>
      <c r="F15" s="11"/>
      <c r="G15" s="11" t="s">
        <v>75</v>
      </c>
      <c r="H15" s="11" t="s">
        <v>85</v>
      </c>
      <c r="I15" s="5"/>
      <c r="J15" s="12"/>
      <c r="K15" s="2"/>
      <c r="L15" s="6"/>
      <c r="P15" s="12">
        <v>8</v>
      </c>
    </row>
    <row r="16" spans="2:16" ht="14.25" customHeight="1" x14ac:dyDescent="0.25">
      <c r="C16" s="13"/>
      <c r="E16" s="11"/>
      <c r="F16" s="11"/>
      <c r="G16" s="11"/>
      <c r="H16" s="11" t="s">
        <v>147</v>
      </c>
      <c r="I16" s="5"/>
      <c r="J16" s="12"/>
      <c r="K16" s="2"/>
      <c r="L16" s="6"/>
      <c r="P16" s="12">
        <v>9</v>
      </c>
    </row>
    <row r="17" spans="3:16" x14ac:dyDescent="0.25">
      <c r="F17" s="11"/>
      <c r="G17" s="11"/>
      <c r="H17" s="11" t="s">
        <v>148</v>
      </c>
      <c r="I17" s="5"/>
      <c r="J17" s="12"/>
      <c r="K17" s="2"/>
      <c r="L17" s="6"/>
      <c r="P17" s="12">
        <v>10</v>
      </c>
    </row>
    <row r="18" spans="3:16" x14ac:dyDescent="0.25">
      <c r="F18" s="11"/>
      <c r="G18" s="11"/>
      <c r="H18" s="11" t="s">
        <v>149</v>
      </c>
      <c r="I18" s="5"/>
      <c r="J18" s="12"/>
      <c r="K18" s="2"/>
      <c r="L18" s="6"/>
      <c r="P18" s="12">
        <v>11</v>
      </c>
    </row>
    <row r="19" spans="3:16" x14ac:dyDescent="0.25">
      <c r="F19" s="11"/>
      <c r="G19" s="11"/>
      <c r="H19" s="11" t="s">
        <v>150</v>
      </c>
      <c r="I19" s="5"/>
      <c r="J19" s="12"/>
      <c r="K19" s="2"/>
      <c r="L19" s="6"/>
      <c r="P19" s="12">
        <v>12</v>
      </c>
    </row>
    <row r="20" spans="3:16" x14ac:dyDescent="0.25">
      <c r="F20" s="11"/>
      <c r="G20" s="11"/>
      <c r="H20" s="11" t="s">
        <v>143</v>
      </c>
      <c r="I20" s="5"/>
      <c r="J20" s="12"/>
      <c r="K20" s="2"/>
      <c r="L20" s="6"/>
      <c r="P20" s="12"/>
    </row>
    <row r="21" spans="3:16" x14ac:dyDescent="0.25">
      <c r="F21" s="11"/>
      <c r="G21" s="11"/>
      <c r="H21" s="11" t="s">
        <v>151</v>
      </c>
      <c r="I21" s="5"/>
      <c r="J21" s="12"/>
      <c r="K21" s="2"/>
      <c r="L21" s="6"/>
      <c r="P21" s="12"/>
    </row>
    <row r="22" spans="3:16" x14ac:dyDescent="0.25">
      <c r="F22" s="11"/>
      <c r="G22" s="11"/>
      <c r="H22" s="11" t="s">
        <v>68</v>
      </c>
      <c r="I22" s="5"/>
      <c r="J22" s="12"/>
      <c r="K22" s="2"/>
      <c r="L22" s="6"/>
      <c r="P22" s="12"/>
    </row>
    <row r="23" spans="3:16" x14ac:dyDescent="0.25">
      <c r="F23" s="11"/>
      <c r="G23" s="11"/>
      <c r="H23" s="11" t="s">
        <v>146</v>
      </c>
      <c r="J23" s="12"/>
      <c r="K23" s="2"/>
      <c r="P23" s="12"/>
    </row>
    <row r="24" spans="3:16" x14ac:dyDescent="0.25">
      <c r="F24" s="11"/>
      <c r="G24" s="11"/>
      <c r="H24" s="11" t="s">
        <v>63</v>
      </c>
      <c r="J24" s="12"/>
      <c r="K24" s="2"/>
      <c r="P24" s="12"/>
    </row>
    <row r="25" spans="3:16" x14ac:dyDescent="0.25">
      <c r="J25" s="12"/>
      <c r="K25" s="12"/>
      <c r="P25" s="12"/>
    </row>
    <row r="26" spans="3:16" x14ac:dyDescent="0.25">
      <c r="J26" s="12"/>
      <c r="K26" s="12"/>
      <c r="P26" s="12"/>
    </row>
    <row r="27" spans="3:16" x14ac:dyDescent="0.25">
      <c r="C27" s="7" t="s">
        <v>94</v>
      </c>
      <c r="D27" s="7" t="s">
        <v>96</v>
      </c>
      <c r="F27" s="7" t="s">
        <v>152</v>
      </c>
      <c r="G27" s="7" t="s">
        <v>96</v>
      </c>
      <c r="H27" s="7" t="s">
        <v>153</v>
      </c>
      <c r="J27" s="12"/>
      <c r="K27" s="12"/>
      <c r="P27" s="12"/>
    </row>
    <row r="28" spans="3:16" x14ac:dyDescent="0.25">
      <c r="C28" s="9" t="s">
        <v>92</v>
      </c>
      <c r="D28" s="11" t="s">
        <v>79</v>
      </c>
      <c r="F28" s="1" t="s">
        <v>83</v>
      </c>
      <c r="G28" s="11" t="s">
        <v>79</v>
      </c>
      <c r="H28" s="1" t="s">
        <v>79</v>
      </c>
      <c r="I28" s="1" t="s">
        <v>83</v>
      </c>
      <c r="J28" s="1" t="s">
        <v>79</v>
      </c>
      <c r="K28" s="12"/>
      <c r="P28" s="12"/>
    </row>
    <row r="29" spans="3:16" x14ac:dyDescent="0.25">
      <c r="C29" s="9" t="s">
        <v>154</v>
      </c>
      <c r="D29" s="11" t="s">
        <v>79</v>
      </c>
      <c r="F29" s="1" t="s">
        <v>91</v>
      </c>
      <c r="G29" s="11" t="s">
        <v>76</v>
      </c>
      <c r="H29" s="1" t="s">
        <v>76</v>
      </c>
      <c r="I29" s="1" t="s">
        <v>91</v>
      </c>
      <c r="J29" s="1" t="s">
        <v>76</v>
      </c>
      <c r="K29" s="12"/>
      <c r="P29" s="12"/>
    </row>
    <row r="30" spans="3:16" x14ac:dyDescent="0.25">
      <c r="C30" s="13" t="s">
        <v>112</v>
      </c>
      <c r="D30" s="11" t="s">
        <v>90</v>
      </c>
      <c r="F30" s="1" t="s">
        <v>84</v>
      </c>
      <c r="G30" s="11" t="s">
        <v>79</v>
      </c>
      <c r="H30" s="1" t="s">
        <v>115</v>
      </c>
      <c r="I30" s="1" t="s">
        <v>84</v>
      </c>
      <c r="J30" s="1" t="s">
        <v>115</v>
      </c>
      <c r="K30" s="12"/>
      <c r="P30" s="12"/>
    </row>
    <row r="31" spans="3:16" x14ac:dyDescent="0.25">
      <c r="C31" s="9" t="s">
        <v>117</v>
      </c>
      <c r="D31" s="11" t="s">
        <v>90</v>
      </c>
      <c r="F31" s="1" t="s">
        <v>155</v>
      </c>
      <c r="G31" s="11" t="s">
        <v>79</v>
      </c>
      <c r="H31" s="1" t="s">
        <v>120</v>
      </c>
      <c r="I31" s="1" t="s">
        <v>155</v>
      </c>
      <c r="J31" s="1" t="s">
        <v>120</v>
      </c>
      <c r="K31" s="12"/>
      <c r="P31" s="12"/>
    </row>
    <row r="32" spans="3:16" x14ac:dyDescent="0.25">
      <c r="C32" s="9" t="s">
        <v>122</v>
      </c>
      <c r="D32" s="11" t="s">
        <v>90</v>
      </c>
      <c r="F32" s="1" t="s">
        <v>156</v>
      </c>
      <c r="G32" s="11" t="s">
        <v>90</v>
      </c>
      <c r="H32" s="1" t="s">
        <v>90</v>
      </c>
      <c r="I32" s="1" t="s">
        <v>156</v>
      </c>
      <c r="J32" s="1" t="s">
        <v>90</v>
      </c>
      <c r="K32" s="12"/>
      <c r="P32" s="12"/>
    </row>
    <row r="33" spans="3:16" x14ac:dyDescent="0.25">
      <c r="C33" s="9" t="s">
        <v>126</v>
      </c>
      <c r="D33" s="11" t="s">
        <v>90</v>
      </c>
      <c r="F33" s="1" t="s">
        <v>123</v>
      </c>
      <c r="G33" s="11" t="s">
        <v>90</v>
      </c>
      <c r="H33" s="1" t="s">
        <v>131</v>
      </c>
      <c r="I33" s="1" t="s">
        <v>123</v>
      </c>
      <c r="J33" s="1" t="s">
        <v>131</v>
      </c>
      <c r="P33" s="12"/>
    </row>
    <row r="34" spans="3:16" x14ac:dyDescent="0.25">
      <c r="C34" s="9" t="s">
        <v>64</v>
      </c>
      <c r="D34" s="11" t="s">
        <v>69</v>
      </c>
      <c r="F34" s="1" t="s">
        <v>127</v>
      </c>
      <c r="G34" s="11" t="s">
        <v>90</v>
      </c>
      <c r="H34" s="1" t="s">
        <v>135</v>
      </c>
      <c r="I34" s="1" t="s">
        <v>127</v>
      </c>
      <c r="J34" s="1" t="s">
        <v>135</v>
      </c>
      <c r="P34" s="12"/>
    </row>
    <row r="35" spans="3:16" x14ac:dyDescent="0.25">
      <c r="C35" s="9" t="s">
        <v>132</v>
      </c>
      <c r="D35" s="11" t="s">
        <v>73</v>
      </c>
      <c r="F35" s="1" t="s">
        <v>113</v>
      </c>
      <c r="G35" s="11" t="s">
        <v>90</v>
      </c>
      <c r="H35" s="1" t="s">
        <v>138</v>
      </c>
      <c r="I35" s="1" t="s">
        <v>113</v>
      </c>
      <c r="J35" s="1" t="s">
        <v>138</v>
      </c>
      <c r="P35" s="12"/>
    </row>
    <row r="36" spans="3:16" ht="26.4" x14ac:dyDescent="0.25">
      <c r="C36" s="13" t="s">
        <v>60</v>
      </c>
      <c r="D36" s="11" t="s">
        <v>85</v>
      </c>
      <c r="F36" s="1" t="s">
        <v>80</v>
      </c>
      <c r="G36" s="11" t="s">
        <v>90</v>
      </c>
      <c r="H36" s="1" t="s">
        <v>141</v>
      </c>
      <c r="I36" s="1" t="s">
        <v>80</v>
      </c>
      <c r="J36" s="1" t="s">
        <v>141</v>
      </c>
      <c r="P36" s="12"/>
    </row>
    <row r="37" spans="3:16" x14ac:dyDescent="0.25">
      <c r="C37" s="9" t="s">
        <v>139</v>
      </c>
      <c r="D37" s="11" t="s">
        <v>85</v>
      </c>
      <c r="F37" s="1" t="s">
        <v>86</v>
      </c>
      <c r="G37" s="11" t="s">
        <v>73</v>
      </c>
      <c r="H37" s="1" t="s">
        <v>73</v>
      </c>
      <c r="I37" s="1" t="s">
        <v>86</v>
      </c>
      <c r="J37" s="1" t="s">
        <v>73</v>
      </c>
      <c r="P37" s="12"/>
    </row>
    <row r="38" spans="3:16" x14ac:dyDescent="0.25">
      <c r="C38" s="9" t="s">
        <v>157</v>
      </c>
      <c r="D38" s="11" t="s">
        <v>73</v>
      </c>
      <c r="F38" s="1" t="s">
        <v>158</v>
      </c>
      <c r="G38" s="11" t="s">
        <v>73</v>
      </c>
      <c r="H38" s="1" t="s">
        <v>144</v>
      </c>
      <c r="I38" s="1" t="s">
        <v>158</v>
      </c>
      <c r="J38" s="1" t="s">
        <v>144</v>
      </c>
      <c r="P38" s="12"/>
    </row>
    <row r="39" spans="3:16" x14ac:dyDescent="0.25">
      <c r="C39" s="13" t="s">
        <v>145</v>
      </c>
      <c r="D39" s="11" t="s">
        <v>76</v>
      </c>
      <c r="F39" s="1" t="s">
        <v>77</v>
      </c>
      <c r="G39" s="11" t="s">
        <v>73</v>
      </c>
      <c r="H39" s="1" t="s">
        <v>146</v>
      </c>
      <c r="I39" s="1" t="s">
        <v>77</v>
      </c>
      <c r="J39" s="1" t="s">
        <v>146</v>
      </c>
      <c r="P39" s="12"/>
    </row>
    <row r="40" spans="3:16" x14ac:dyDescent="0.25">
      <c r="C40" s="13" t="s">
        <v>159</v>
      </c>
      <c r="D40" s="11" t="s">
        <v>79</v>
      </c>
      <c r="F40" s="1" t="s">
        <v>89</v>
      </c>
      <c r="G40" s="11" t="s">
        <v>85</v>
      </c>
      <c r="H40" s="1" t="s">
        <v>55</v>
      </c>
      <c r="I40" s="1" t="s">
        <v>89</v>
      </c>
      <c r="J40" s="1" t="s">
        <v>55</v>
      </c>
      <c r="P40" s="12"/>
    </row>
    <row r="41" spans="3:16" x14ac:dyDescent="0.25">
      <c r="C41" s="13" t="s">
        <v>160</v>
      </c>
      <c r="D41" s="11" t="s">
        <v>90</v>
      </c>
      <c r="F41" s="1" t="s">
        <v>71</v>
      </c>
      <c r="G41" s="11" t="s">
        <v>85</v>
      </c>
      <c r="H41" s="1" t="s">
        <v>161</v>
      </c>
      <c r="I41" s="1" t="s">
        <v>71</v>
      </c>
      <c r="J41" s="1" t="s">
        <v>161</v>
      </c>
      <c r="P41" s="12"/>
    </row>
    <row r="42" spans="3:16" x14ac:dyDescent="0.25">
      <c r="F42" s="1" t="s">
        <v>81</v>
      </c>
      <c r="G42" s="11" t="s">
        <v>85</v>
      </c>
      <c r="H42" s="1" t="s">
        <v>151</v>
      </c>
      <c r="I42" s="1" t="s">
        <v>81</v>
      </c>
      <c r="J42" s="1" t="s">
        <v>151</v>
      </c>
      <c r="P42" s="12"/>
    </row>
    <row r="43" spans="3:16" x14ac:dyDescent="0.25">
      <c r="F43" s="1" t="s">
        <v>67</v>
      </c>
      <c r="G43" s="11" t="s">
        <v>85</v>
      </c>
      <c r="H43" s="1" t="s">
        <v>68</v>
      </c>
      <c r="I43" s="1" t="s">
        <v>67</v>
      </c>
      <c r="J43" s="1" t="s">
        <v>68</v>
      </c>
      <c r="P43" s="12"/>
    </row>
    <row r="44" spans="3:16" x14ac:dyDescent="0.25">
      <c r="F44" s="1" t="s">
        <v>62</v>
      </c>
      <c r="G44" s="11" t="s">
        <v>85</v>
      </c>
      <c r="H44" s="1" t="s">
        <v>88</v>
      </c>
      <c r="I44" s="1" t="s">
        <v>62</v>
      </c>
      <c r="J44" s="1" t="s">
        <v>88</v>
      </c>
      <c r="P44" s="12"/>
    </row>
    <row r="45" spans="3:16" x14ac:dyDescent="0.25">
      <c r="F45" s="1" t="s">
        <v>65</v>
      </c>
      <c r="G45" s="1" t="s">
        <v>69</v>
      </c>
      <c r="H45" s="1" t="s">
        <v>69</v>
      </c>
      <c r="I45" s="1" t="s">
        <v>65</v>
      </c>
      <c r="J45" s="1" t="s">
        <v>69</v>
      </c>
      <c r="P45" s="12"/>
    </row>
    <row r="46" spans="3:16" x14ac:dyDescent="0.25">
      <c r="F46" s="1" t="s">
        <v>70</v>
      </c>
      <c r="G46" s="1" t="s">
        <v>69</v>
      </c>
      <c r="H46" s="1" t="s">
        <v>147</v>
      </c>
      <c r="I46" s="1" t="s">
        <v>70</v>
      </c>
      <c r="J46" s="1" t="s">
        <v>147</v>
      </c>
      <c r="P46" s="12"/>
    </row>
    <row r="47" spans="3:16" x14ac:dyDescent="0.25">
      <c r="F47" s="1" t="s">
        <v>162</v>
      </c>
      <c r="G47" s="1" t="s">
        <v>69</v>
      </c>
      <c r="H47" s="1" t="s">
        <v>148</v>
      </c>
      <c r="I47" s="1" t="s">
        <v>162</v>
      </c>
      <c r="J47" s="1" t="s">
        <v>148</v>
      </c>
      <c r="P47" s="12"/>
    </row>
    <row r="48" spans="3:16" x14ac:dyDescent="0.25">
      <c r="F48" s="1" t="s">
        <v>163</v>
      </c>
      <c r="G48" s="1" t="s">
        <v>69</v>
      </c>
      <c r="H48" s="1" t="s">
        <v>149</v>
      </c>
      <c r="I48" s="1" t="s">
        <v>163</v>
      </c>
      <c r="J48" s="1" t="s">
        <v>149</v>
      </c>
      <c r="P48" s="12"/>
    </row>
    <row r="49" spans="6:16" x14ac:dyDescent="0.25">
      <c r="F49" s="1" t="s">
        <v>78</v>
      </c>
      <c r="G49" s="1" t="s">
        <v>69</v>
      </c>
      <c r="H49" s="1" t="s">
        <v>164</v>
      </c>
      <c r="I49" s="1" t="s">
        <v>78</v>
      </c>
      <c r="J49" s="1" t="s">
        <v>164</v>
      </c>
      <c r="P49" s="12"/>
    </row>
    <row r="50" spans="6:16" x14ac:dyDescent="0.25">
      <c r="F50" s="1" t="s">
        <v>165</v>
      </c>
      <c r="G50" s="1" t="s">
        <v>166</v>
      </c>
      <c r="H50" s="1" t="s">
        <v>166</v>
      </c>
      <c r="I50" s="1" t="s">
        <v>165</v>
      </c>
      <c r="J50" s="1" t="s">
        <v>166</v>
      </c>
      <c r="P50" s="12"/>
    </row>
    <row r="51" spans="6:16" x14ac:dyDescent="0.25">
      <c r="F51" s="1"/>
      <c r="G51" s="1"/>
      <c r="P51" s="12"/>
    </row>
    <row r="52" spans="6:16" x14ac:dyDescent="0.25">
      <c r="F52" s="1"/>
      <c r="G52" s="1"/>
      <c r="P52" s="12"/>
    </row>
    <row r="53" spans="6:16" x14ac:dyDescent="0.25">
      <c r="F53" s="1"/>
      <c r="G53" s="1"/>
      <c r="P53" s="12"/>
    </row>
    <row r="54" spans="6:16" x14ac:dyDescent="0.25">
      <c r="F54" s="1"/>
      <c r="G54" s="1"/>
      <c r="P54" s="12"/>
    </row>
    <row r="55" spans="6:16" x14ac:dyDescent="0.25">
      <c r="F55" s="1"/>
      <c r="G55" s="1"/>
      <c r="P55" s="12"/>
    </row>
    <row r="56" spans="6:16" x14ac:dyDescent="0.25">
      <c r="F56" s="1"/>
      <c r="P56" s="12"/>
    </row>
    <row r="57" spans="6:16" ht="14.4" x14ac:dyDescent="0.3">
      <c r="F57"/>
      <c r="G57"/>
      <c r="P57" s="12"/>
    </row>
    <row r="58" spans="6:16" x14ac:dyDescent="0.25">
      <c r="P58" s="12"/>
    </row>
    <row r="59" spans="6:16" x14ac:dyDescent="0.25">
      <c r="P59" s="12"/>
    </row>
    <row r="60" spans="6:16" x14ac:dyDescent="0.25">
      <c r="P60" s="12"/>
    </row>
    <row r="61" spans="6:16" x14ac:dyDescent="0.25">
      <c r="P61" s="12"/>
    </row>
    <row r="62" spans="6:16" x14ac:dyDescent="0.25">
      <c r="P62" s="12"/>
    </row>
    <row r="63" spans="6:16" x14ac:dyDescent="0.25">
      <c r="P63" s="12"/>
    </row>
    <row r="64" spans="6:16" x14ac:dyDescent="0.25">
      <c r="P64" s="12"/>
    </row>
    <row r="65" spans="16:16" x14ac:dyDescent="0.25">
      <c r="P65" s="12"/>
    </row>
    <row r="66" spans="16:16" x14ac:dyDescent="0.25">
      <c r="P66" s="12"/>
    </row>
    <row r="67" spans="16:16" x14ac:dyDescent="0.25">
      <c r="P67" s="12"/>
    </row>
    <row r="68" spans="16:16" x14ac:dyDescent="0.25">
      <c r="P68" s="12"/>
    </row>
    <row r="69" spans="16:16" x14ac:dyDescent="0.25">
      <c r="P69" s="12"/>
    </row>
    <row r="70" spans="16:16" x14ac:dyDescent="0.25">
      <c r="P70" s="12"/>
    </row>
    <row r="71" spans="16:16" x14ac:dyDescent="0.25">
      <c r="P71" s="12"/>
    </row>
    <row r="72" spans="16:16" x14ac:dyDescent="0.25">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2B7E2677-5752-4F57-84D3-EBF4E2E6154A}">
  <ds:schemaRef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ajusre</cp:keywords>
  <dc:description/>
  <cp:lastModifiedBy>JIZETH HAEL GONZALEZ RAMIREZ</cp:lastModifiedBy>
  <cp:revision/>
  <dcterms:created xsi:type="dcterms:W3CDTF">2013-10-03T17:21:56Z</dcterms:created>
  <dcterms:modified xsi:type="dcterms:W3CDTF">2025-03-05T21:38:08Z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