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D:\Users\Jizeth\Documents\JIZETH\CANAL CAPITAL_2024\20240307_PMI_1CUAT\"/>
    </mc:Choice>
  </mc:AlternateContent>
  <xr:revisionPtr revIDLastSave="0" documentId="8_{64F6DA3F-A2D0-4103-80B3-DECAD7ADEDF4}" xr6:coauthVersionLast="47" xr6:coauthVersionMax="47" xr10:uidLastSave="{00000000-0000-0000-0000-000000000000}"/>
  <bookViews>
    <workbookView xWindow="-108" yWindow="-108" windowWidth="23256" windowHeight="12456" tabRatio="586" xr2:uid="{00000000-000D-0000-FFFF-FFFF00000000}"/>
  </bookViews>
  <sheets>
    <sheet name="CCSE-FT-019_PM" sheetId="1" r:id="rId1"/>
    <sheet name="Datos" sheetId="3" state="hidden" r:id="rId2"/>
  </sheets>
  <externalReferences>
    <externalReference r:id="rId3"/>
    <externalReference r:id="rId4"/>
  </externalReferences>
  <definedNames>
    <definedName name="_xlnm._FilterDatabase" localSheetId="0" hidden="1">'CCSE-FT-019_PM'!$A$9:$AG$45</definedName>
    <definedName name="origen">[1]Datos!$B$3:$B$19</definedName>
    <definedName name="_xlnm.Print_Titles" localSheetId="0">'CCSE-FT-019_PM'!$1:$9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20" i="1" l="1"/>
  <c r="AA20" i="1" s="1"/>
  <c r="Z35" i="1"/>
  <c r="AA35" i="1" s="1"/>
  <c r="Z36" i="1"/>
  <c r="AA36" i="1" s="1"/>
  <c r="Z16" i="1"/>
  <c r="AA16" i="1" s="1"/>
  <c r="Z22" i="1"/>
  <c r="AA22" i="1" s="1"/>
  <c r="Z26" i="1"/>
  <c r="AA26" i="1" s="1"/>
  <c r="Z25" i="1"/>
  <c r="AA25" i="1" s="1"/>
  <c r="Z38" i="1"/>
  <c r="AA38" i="1" s="1"/>
  <c r="Z37" i="1"/>
  <c r="AA37" i="1" s="1"/>
  <c r="Z45" i="1"/>
  <c r="AA45" i="1" s="1"/>
  <c r="Z42" i="1"/>
  <c r="AA42" i="1" s="1"/>
  <c r="Z41" i="1"/>
  <c r="AA41" i="1" s="1"/>
  <c r="AD38" i="1" l="1"/>
  <c r="AD37" i="1"/>
  <c r="AD36" i="1"/>
  <c r="AD35" i="1"/>
  <c r="AD26" i="1"/>
  <c r="AD25" i="1"/>
  <c r="AD22" i="1"/>
  <c r="AD20" i="1"/>
  <c r="AD16" i="1"/>
  <c r="AD45" i="1" l="1"/>
  <c r="Z44" i="1"/>
  <c r="AA44" i="1" s="1"/>
  <c r="AD44" i="1" s="1"/>
  <c r="Z43" i="1"/>
  <c r="AA43" i="1" s="1"/>
  <c r="AD43" i="1" s="1"/>
  <c r="AD42" i="1"/>
  <c r="AD41" i="1"/>
  <c r="Z40" i="1"/>
  <c r="Z39" i="1"/>
  <c r="Z34" i="1"/>
  <c r="AA34" i="1" s="1"/>
  <c r="AD34" i="1" s="1"/>
  <c r="Z33" i="1"/>
  <c r="AA33" i="1" s="1"/>
  <c r="AD33" i="1" s="1"/>
  <c r="Z32" i="1"/>
  <c r="AA32" i="1" s="1"/>
  <c r="AD32" i="1" s="1"/>
  <c r="Z31" i="1"/>
  <c r="AA31" i="1" s="1"/>
  <c r="AD31" i="1" s="1"/>
  <c r="Z30" i="1"/>
  <c r="AA30" i="1" s="1"/>
  <c r="AD30" i="1" s="1"/>
  <c r="Z29" i="1"/>
  <c r="AA29" i="1" s="1"/>
  <c r="AD29" i="1" s="1"/>
  <c r="Z28" i="1"/>
  <c r="AA28" i="1" s="1"/>
  <c r="AD28" i="1" s="1"/>
  <c r="Z27" i="1"/>
  <c r="AA27" i="1" s="1"/>
  <c r="AD27" i="1" s="1"/>
  <c r="Z24" i="1"/>
  <c r="Z23" i="1"/>
  <c r="AA23" i="1" s="1"/>
  <c r="AD23" i="1" s="1"/>
  <c r="Z21" i="1"/>
  <c r="Z19" i="1"/>
  <c r="AA19" i="1" s="1"/>
  <c r="AD19" i="1" s="1"/>
  <c r="Z18" i="1"/>
  <c r="Z17" i="1"/>
  <c r="Z15" i="1"/>
  <c r="AA15" i="1" s="1"/>
  <c r="AD15" i="1" s="1"/>
  <c r="Z14" i="1"/>
  <c r="AA14" i="1" s="1"/>
  <c r="AD14" i="1" s="1"/>
  <c r="Z13" i="1"/>
  <c r="AA13" i="1" s="1"/>
  <c r="AD13" i="1" s="1"/>
  <c r="Z12" i="1"/>
  <c r="AA12" i="1" s="1"/>
  <c r="AD12" i="1" s="1"/>
  <c r="Z11" i="1"/>
  <c r="AA11" i="1" s="1"/>
  <c r="AD11" i="1" s="1"/>
  <c r="Z10" i="1"/>
  <c r="AA10" i="1" s="1"/>
  <c r="AA39" i="1" l="1"/>
  <c r="AD39" i="1" s="1"/>
  <c r="AA24" i="1"/>
  <c r="AD24" i="1" s="1"/>
  <c r="AA18" i="1"/>
  <c r="AD18" i="1" s="1"/>
  <c r="AA17" i="1"/>
  <c r="AD17" i="1" s="1"/>
  <c r="AA21" i="1"/>
  <c r="AD21" i="1" s="1"/>
  <c r="AA40" i="1"/>
  <c r="AD40" i="1" s="1"/>
  <c r="AD10" i="1"/>
</calcChain>
</file>

<file path=xl/sharedStrings.xml><?xml version="1.0" encoding="utf-8"?>
<sst xmlns="http://schemas.openxmlformats.org/spreadsheetml/2006/main" count="834" uniqueCount="386">
  <si>
    <t>No. solicitud</t>
  </si>
  <si>
    <t>Detalle de la fuente</t>
  </si>
  <si>
    <t>Código o capítulo</t>
  </si>
  <si>
    <t>(DD-MM-AA)</t>
  </si>
  <si>
    <t>(Seleccione de la lista desplegable)</t>
  </si>
  <si>
    <t>(Utilice cualquier técnica: 5 ¿por qué?, espina pescado, lluvia de ideas etc.)</t>
  </si>
  <si>
    <t>ESTABLECIMIENTO ACCIONES DE MEJORA</t>
  </si>
  <si>
    <t>ACCIÓN</t>
  </si>
  <si>
    <t>(Cantidad de actividades de la acción - Columna J).</t>
  </si>
  <si>
    <t>Tipo de acción Propuesta</t>
  </si>
  <si>
    <t>Área responsable de ejecución</t>
  </si>
  <si>
    <t>Fórmula del indicador</t>
  </si>
  <si>
    <t>(Información automática)</t>
  </si>
  <si>
    <t>(Formule acorde con cantidad de actividades de la Columna K)</t>
  </si>
  <si>
    <t>Origen Externo</t>
  </si>
  <si>
    <t>Ente externo</t>
  </si>
  <si>
    <t>Correctiva</t>
  </si>
  <si>
    <t>Preventiva</t>
  </si>
  <si>
    <t>% que se espera alcanzar de la meta</t>
  </si>
  <si>
    <t>Fecha terminación</t>
  </si>
  <si>
    <t>Fecha de inicio</t>
  </si>
  <si>
    <t>(Asignado por la Oficina de Control Interno)</t>
  </si>
  <si>
    <t>Contabilidad</t>
  </si>
  <si>
    <t>Tesorería</t>
  </si>
  <si>
    <t>Presupuesto</t>
  </si>
  <si>
    <t>Sistemas</t>
  </si>
  <si>
    <t>Planeación</t>
  </si>
  <si>
    <t>Recursos Humanos</t>
  </si>
  <si>
    <t>Estado de la acción</t>
  </si>
  <si>
    <t>Auditor que da cumplimiento a la acción</t>
  </si>
  <si>
    <t>(Relacione los documentos  que soportan y evidencian avances de ejecución)</t>
  </si>
  <si>
    <t>(No. actividades realizadas de las indicadas en la columna K).</t>
  </si>
  <si>
    <t>(Cálculo automático)</t>
  </si>
  <si>
    <t>(Resultado automático)</t>
  </si>
  <si>
    <t>De mejora</t>
  </si>
  <si>
    <t>Universo</t>
  </si>
  <si>
    <t>Detalle de Actividades para ejecutar la acción</t>
  </si>
  <si>
    <t>Director Operativo</t>
  </si>
  <si>
    <t>Subdirector Financiero</t>
  </si>
  <si>
    <t>Coordinador Jurídico</t>
  </si>
  <si>
    <t xml:space="preserve">Subdirector Administrativo </t>
  </si>
  <si>
    <t>Técnico de Servicios Administrativos</t>
  </si>
  <si>
    <t>Secretario General</t>
  </si>
  <si>
    <t>Coordinador de Programación</t>
  </si>
  <si>
    <t>Coordinador Técnico</t>
  </si>
  <si>
    <t>RESPONSABLE: CONTROL INTERNO</t>
  </si>
  <si>
    <t>Gerente General</t>
  </si>
  <si>
    <t>Jefe Oficina de Control Interno</t>
  </si>
  <si>
    <t>Gerencia General</t>
  </si>
  <si>
    <t>Oficina de Control Interno</t>
  </si>
  <si>
    <t>Coordinación de Prensa y Comunicaciones</t>
  </si>
  <si>
    <t>Dirección Operativa</t>
  </si>
  <si>
    <t>Secretaría General</t>
  </si>
  <si>
    <t>Coordinación de Producción</t>
  </si>
  <si>
    <t>Coordinación de Programación</t>
  </si>
  <si>
    <t>Coordinación Técnica</t>
  </si>
  <si>
    <t>Ventas y Mercadeo</t>
  </si>
  <si>
    <t>Subdirección Financiera</t>
  </si>
  <si>
    <t>Subdirección Administrativa</t>
  </si>
  <si>
    <t>Servicios Administrativos</t>
  </si>
  <si>
    <t>Gestión Documental</t>
  </si>
  <si>
    <t>Coordinador de Producción</t>
  </si>
  <si>
    <t>Subdirector Administrativo</t>
  </si>
  <si>
    <t>Cargo del Líder proceso</t>
  </si>
  <si>
    <t>CÓDIGO: CCSE-FT-019</t>
  </si>
  <si>
    <t>Coordinador de Prensa y Comunicaciones</t>
  </si>
  <si>
    <t>Auxiliar de Atención al Ciudadano</t>
  </si>
  <si>
    <t>Nelson Jairo Rincón Martínez</t>
  </si>
  <si>
    <t>Coordinación Jurídica y Contractual</t>
  </si>
  <si>
    <t>Atención al Ciudadano</t>
  </si>
  <si>
    <t>Facturación y Cartera</t>
  </si>
  <si>
    <t>Sistema Informativo</t>
  </si>
  <si>
    <t>Cargo del responsable de ejecución</t>
  </si>
  <si>
    <t>IDENTIFICACIÓN DE LA OBSERVACIÓN Y/O HALLAZGO</t>
  </si>
  <si>
    <t>Fuente de  la observación y/o hallazgo</t>
  </si>
  <si>
    <t>Fecha de  la observación y/o hallazgo</t>
  </si>
  <si>
    <t>(Identificación de  la observación y/o hallazgo, en el informe)</t>
  </si>
  <si>
    <t>Observación y/o hallazgo detectado</t>
  </si>
  <si>
    <t>(Transcripción de la observación y/o hallazgo)</t>
  </si>
  <si>
    <t>Causa(s) de la observación y/o hallazgo</t>
  </si>
  <si>
    <t>(Detalle todas las actividades que ejecutarán para eliminar la(s) causa(s) de  la observación y/o hallazgo)</t>
  </si>
  <si>
    <t>Cierre de la observación y/o hallazgo</t>
  </si>
  <si>
    <t>Auditor que cierra la observación y/o hallazgo</t>
  </si>
  <si>
    <t>Fuente de Hallazgo</t>
  </si>
  <si>
    <t>Proceso</t>
  </si>
  <si>
    <t xml:space="preserve">Tipo de acción </t>
  </si>
  <si>
    <t xml:space="preserve">Líder del Proceso </t>
  </si>
  <si>
    <t xml:space="preserve">Área responsable </t>
  </si>
  <si>
    <t xml:space="preserve">Cargo del encargado de ejecución </t>
  </si>
  <si>
    <t xml:space="preserve">Cargo del responsable </t>
  </si>
  <si>
    <t>Meta</t>
  </si>
  <si>
    <t>Acción Formulada</t>
  </si>
  <si>
    <t xml:space="preserve">Auditor </t>
  </si>
  <si>
    <t xml:space="preserve">Cierre Hallazgo </t>
  </si>
  <si>
    <t xml:space="preserve">Actividades </t>
  </si>
  <si>
    <t xml:space="preserve">Origen Interno </t>
  </si>
  <si>
    <t>Planeación Estratégica</t>
  </si>
  <si>
    <t xml:space="preserve">Planeación </t>
  </si>
  <si>
    <t xml:space="preserve">Profesional Universitario de Planeación </t>
  </si>
  <si>
    <t>Si</t>
  </si>
  <si>
    <t>ABIERTA</t>
  </si>
  <si>
    <t>Gestión de las Comunicaciones</t>
  </si>
  <si>
    <t xml:space="preserve">Coordinación de Prensa y Comunicaciones </t>
  </si>
  <si>
    <t>Coordinadora de Prensa y Comunicaciones</t>
  </si>
  <si>
    <t>No</t>
  </si>
  <si>
    <t>Néstor Fernando Avella Avella</t>
  </si>
  <si>
    <t>CERRADA</t>
  </si>
  <si>
    <t>Diseño y Creación de Contenidos</t>
  </si>
  <si>
    <t>Coordinadora Técnica</t>
  </si>
  <si>
    <t>Profesional Universitario de Planeación</t>
  </si>
  <si>
    <t xml:space="preserve">José Leonardo Ibarra Quiroga </t>
  </si>
  <si>
    <t>Comercialización</t>
  </si>
  <si>
    <t xml:space="preserve">Ventas y Mercadeo </t>
  </si>
  <si>
    <t xml:space="preserve">Profesional Universitario de Ventas y Mercadeo </t>
  </si>
  <si>
    <t>Gloria Marcela Morales Páez</t>
  </si>
  <si>
    <t>Producción de Televisión</t>
  </si>
  <si>
    <t xml:space="preserve">Coordinadora de Producción </t>
  </si>
  <si>
    <t xml:space="preserve">Jizeth Hael González Ramírez </t>
  </si>
  <si>
    <t>Emisión de Contenidos</t>
  </si>
  <si>
    <t xml:space="preserve">Coordinadora de Programación </t>
  </si>
  <si>
    <t>Gestión Financiera y Facturación</t>
  </si>
  <si>
    <t>Subdirectora Financiera</t>
  </si>
  <si>
    <t>Gestión Jurídica y Contractual</t>
  </si>
  <si>
    <t xml:space="preserve">Coordinación Jurídica </t>
  </si>
  <si>
    <t xml:space="preserve">Profesional Universitario de Contabilidad </t>
  </si>
  <si>
    <t>Gestión de Recursos y Administración de la Información</t>
  </si>
  <si>
    <t>Servicios administrativos</t>
  </si>
  <si>
    <t>Coordinadora Jurídica</t>
  </si>
  <si>
    <t>Gestión de Talento Humano</t>
  </si>
  <si>
    <t>Técnico Servicios Administrativos</t>
  </si>
  <si>
    <t>Profesional Universitario de Ventas y Mercadeo</t>
  </si>
  <si>
    <t>Servicio al Ciudadano y Defensor del Televidente</t>
  </si>
  <si>
    <t>Profesional Universitario de Recursos Humanos</t>
  </si>
  <si>
    <t>Control, Seguimiento y Evaluación</t>
  </si>
  <si>
    <t xml:space="preserve">Oficina de Control Interno </t>
  </si>
  <si>
    <t xml:space="preserve">Jefe Oficina de Control Interno </t>
  </si>
  <si>
    <t>Profesional Universitario de Contabilidad</t>
  </si>
  <si>
    <t>Profesional Universitario de Tesorería</t>
  </si>
  <si>
    <t>Profesional Universitario de Presupuesto</t>
  </si>
  <si>
    <t>Profesional Universitario de Facturación</t>
  </si>
  <si>
    <t>Profesional Universitario de Sistemas</t>
  </si>
  <si>
    <t xml:space="preserve">Líder de Gestión Documental </t>
  </si>
  <si>
    <t>Área</t>
  </si>
  <si>
    <t xml:space="preserve">Cargo responsable </t>
  </si>
  <si>
    <t>Gestión de Comunicaciones</t>
  </si>
  <si>
    <t>Atención al Usuario y Defensor del Televidente</t>
  </si>
  <si>
    <t>Proceso de Participación Ciudadana y Control Social</t>
  </si>
  <si>
    <t>Prestación/Emisión Servicio de Televisión</t>
  </si>
  <si>
    <t>Profesional Universitario de Talento Humano</t>
  </si>
  <si>
    <t>Líder de Gestión Documental</t>
  </si>
  <si>
    <t xml:space="preserve">Profesional Universitario de Facturación </t>
  </si>
  <si>
    <t>Director Sistema Informativo</t>
  </si>
  <si>
    <t>(Nombre)</t>
  </si>
  <si>
    <t>SEGUIMIENTO PLAN DE MEJORAMIENTO</t>
  </si>
  <si>
    <t>Fecha seguimiento</t>
  </si>
  <si>
    <t>Evidencias o soportes ejecución acción de mejora</t>
  </si>
  <si>
    <t>Actividades realizadas  a la fecha</t>
  </si>
  <si>
    <t>Resultado del indicador</t>
  </si>
  <si>
    <t>% avance en ejecución de la meta</t>
  </si>
  <si>
    <t>Alerta</t>
  </si>
  <si>
    <t>Auditor que realizó el seguimiento</t>
  </si>
  <si>
    <t>(Información del análisis adelantado por el auditor que realizó el seguimiento - OCI)</t>
  </si>
  <si>
    <t>(Nombre Jefe Oficina de Control Interno)</t>
  </si>
  <si>
    <t>Análisis del seguimiento</t>
  </si>
  <si>
    <t>CIERRE ACCIÓN / OBSERVACIÓN Y/O HALLAZGO</t>
  </si>
  <si>
    <t>(Nombre completo del informe)</t>
  </si>
  <si>
    <t>VERSIÓN: 12</t>
  </si>
  <si>
    <t>FECHA DE APROBACIÓN: 17/01/2024</t>
  </si>
  <si>
    <t>Informe Final Auditoría de Regularidad PAD 2022</t>
  </si>
  <si>
    <t>3.1.1.1</t>
  </si>
  <si>
    <t>Hallazgo administrativo con presunta incidencia disciplinaria, por la suscripción de contratos interadministrativos, con objeto contractual que no se relaciona con la misión institucional de canal capital.</t>
  </si>
  <si>
    <t>Suscripción de acuerdos interadministrativos con objeto contractual que no se relaciona con la misión institucional de canal capital</t>
  </si>
  <si>
    <t>Solicitar concepto a la CRC y al MINTIC en relación con el alcance que tiene el canal al dar cumplimiento de las actividades señaladas en el artículo quinto del acuerdo 006 de 2016 emitido por la junta administradora regional de canal capital.</t>
  </si>
  <si>
    <t>No. De solicitudes de conceptos / 2</t>
  </si>
  <si>
    <t>Líder de Ventas y Mercadeo- Proyectos Estratégicos</t>
  </si>
  <si>
    <t>INCUMPLIDA</t>
  </si>
  <si>
    <t>Jizeth González</t>
  </si>
  <si>
    <t>Teniendo en cuenta que los recursos son limitados, la formalización del equipo de planeación no pudo ser priorizada, sin embargo teniendo en cuenta los diferentes roles y responsabilidades que existen en materia de implementación del MIPG, así como a la gestión de los proyectos de inversión y la gestión como segunda línea de defensa, se deja la necesidad de adelantar el ejercicio a partir de la vigencia 2024</t>
  </si>
  <si>
    <t>La página web fue actualizada en el año 2023 lo que generó algunas fallas en la publicación de los instrumentos correspondientes.</t>
  </si>
  <si>
    <t>Error en el proceso de migración de la información lo que ocasionó que algunos enlaces se rompieran. La migración se efectuó en el marco rediseño de la página web.</t>
  </si>
  <si>
    <t xml:space="preserve">Desde la política de riesgos, se identificó que el riesgo de mayor posibilidad y más relevante para talento humano es el riesgo actualmente identificado, esto teniendo en cuenta inicialmente el nivel de probabilidad de ocurrencia del mismo, con los diferentes cambios operativos en materia de gestión del talento humano que ha presentado la entidad se hace necesario revisar y analizar el panorama de riesgos del proceso. </t>
  </si>
  <si>
    <t>Por la premura del tiempo y en el afán de dar cumplimiento de manera oportuna al compromiso de reporte de información al ente de control, se presentó un error de digitación en el valor de las cuentas por pagar de la meta No. 3, ya que se incluyeron involuntariamente en la meta 4, lo cual incrementó el valor de esta meta (que debía haber quedado en cero) y se disminuyó el valor de la meta No. 3.</t>
  </si>
  <si>
    <t>Falta de actualización del procedimiento y manual de inversiones.</t>
  </si>
  <si>
    <t>Falta de actualización en la política financiera para el reconocimiento inicial y posterior de acuerdo a la naturaleza del cobro por concepto a sanciones disciplinarias a Ex Funcionarios</t>
  </si>
  <si>
    <t>Falta de actualización en la política financiera para el reconocimiento de cuentas por cobrar disciplinarias a Ex Funcionarios</t>
  </si>
  <si>
    <t>Falta de gestión por parte de las áreas competentes en suministrar la información necesaria para adelantar los procesos de reposición de bienes</t>
  </si>
  <si>
    <t>Falta de Parametrización en el Software SIIGO para el reconocimiento de las Licencias en el Modulo de Activos Fijos y la respectiva amortización de las mismas</t>
  </si>
  <si>
    <t xml:space="preserve">Falta de revisión de la información numérica que se consigna en las notas a los Estados Financieros </t>
  </si>
  <si>
    <t>Falta de Conciliación de los ingresos al presentar las declaraciones Bimestrales de IVA e ICA.</t>
  </si>
  <si>
    <t>Falta de control y conciliación  de los saldos de SIPROJ y Contabilidad al final de la vigencia, para evitar ajustes posteriores</t>
  </si>
  <si>
    <t>Falta de seguimiento en las solicitudes de legalización realizadas al finalizar cada vigencia.</t>
  </si>
  <si>
    <t>El hallazgo se presenta debido a que la información de seguimiento y los instrumentos que facilitan esta labor son susceptibles de mejora, en aras de contar con información más precisa sobre el estado de los proyectos, las novedades que puedan surgir en los mismos y dentro del horizonte de los Planes de Desarrollo Distrital (saliente 2020-2024 y entrante 2024-2028).</t>
  </si>
  <si>
    <t>Errores en la publicación de los documentos en SECOP II</t>
  </si>
  <si>
    <t>Falta de controles al emitir el certificado de inexistencia personal de planta, empleado para justificar la necesidad de contratación en el estudio previo del contrato de 10 de 2022.</t>
  </si>
  <si>
    <t>Cambios internos en el desarrollo del proyecto (contrato 335 de 2020)
Error humano en el control diligenciamiento del formato AGJC-CNFT-026 SOLICITUD DE MODIFICACIÓN CONTRACTUAL
Falta de capacitación de los supervisores con relación a la cobertura de las pólizas.
Falta de claridad acerca de las garantías de los contratos durante la fase de estudios previos, especialmente en lo que concierne a los plazos de las garantías</t>
  </si>
  <si>
    <t>La entidad tiene diversos riesgos más allá de los definidos actualmente en la política lo que genera la necesidad de analizar y ampliar el alcance de las diferentes temáticas de gestión asociadas a los riesgos institucionales.</t>
  </si>
  <si>
    <t>Error involuntario en la verificación en la uniformidad del estudio previo, la minuta contractual y el certificado expedido por el área de Talento Humano</t>
  </si>
  <si>
    <t>3.1.3</t>
  </si>
  <si>
    <t>3.1.4</t>
  </si>
  <si>
    <t>3.1.5</t>
  </si>
  <si>
    <t>3.1.6</t>
  </si>
  <si>
    <t>3.2.1.1</t>
  </si>
  <si>
    <t>3.2.1.2</t>
  </si>
  <si>
    <t>3.2.1.3</t>
  </si>
  <si>
    <t>3.2.1.4</t>
  </si>
  <si>
    <t>3.2.1.5</t>
  </si>
  <si>
    <t>3.2.1.6</t>
  </si>
  <si>
    <t>3.2.1.8</t>
  </si>
  <si>
    <t>3.2.1.9</t>
  </si>
  <si>
    <t>3.2.1.10</t>
  </si>
  <si>
    <t>3.2.1.11</t>
  </si>
  <si>
    <t>3.4.1.1</t>
  </si>
  <si>
    <t>3.4.2.1</t>
  </si>
  <si>
    <t>3.4.2.2</t>
  </si>
  <si>
    <t>3.4.2.3</t>
  </si>
  <si>
    <t>3.4.2.4</t>
  </si>
  <si>
    <t>3.4.2.5</t>
  </si>
  <si>
    <t>3.4.2.6</t>
  </si>
  <si>
    <t>3.4.2.7</t>
  </si>
  <si>
    <t>Revisar y actualizar el estudio de cargas laborales con el personal necesario para atender las funciones a cargo de planeación y articulados con  los procedimientos.</t>
  </si>
  <si>
    <t>de acuerdo a los lineamientos y directrices que se impartan por la Gerencia, se tramitaran los documentos requeridos para gestionar el proceso correspondiente ante el DASCD y  la Secretaria de Hacienda del Distrito para la creación de la Oficina de Planeación y demás actuaciones pertinentes.</t>
  </si>
  <si>
    <t xml:space="preserve">Actualizar la herramienta de monitoreo de publicación de información en la sede electrónica y llevar a cabo el proceso de socialización de la misma con el equipo de marca y comunicaciones.  </t>
  </si>
  <si>
    <t>Realizar una mesa de trabajo con el equipo de Planeación, Atención al ciudadano y Talento humano, para corregir los enlaces que se encuentre rotos.</t>
  </si>
  <si>
    <t xml:space="preserve">Adelantar la revisión y actualización de los riesgos del proceso de gestión del talento humano teniendo en cuenta el alcance del proceso y el impacto del mismo al interior de la entidad. </t>
  </si>
  <si>
    <t>Adelantar una reunión de validación de datos al interior del equipo de planeación del informe reportado en el formato CB-0422</t>
  </si>
  <si>
    <t>Modificar el  Manual de inversión, con el propósito de establecer los tiempos determinados para las reuniones de inversión.  Establecer montos de excedentes para inversión y plazos;  Responsabilidades para generar acciones de inversión y aprobación (boletín flujo de Caja)</t>
  </si>
  <si>
    <t xml:space="preserve">Actualizar procedimiento de inversión (responsabilidades- análisis ) </t>
  </si>
  <si>
    <t>Actualizar la política financiera, en el sentido de incluir el reconocimiento y medición posterior de acuerdo a la antigüedad de los derechos a favor de la entidad, derivados de sanciones disciplinarias a los Ex Funcionarios.</t>
  </si>
  <si>
    <t xml:space="preserve">Presentar trimestralmente a la Subdirección Financiera un informe que evidencie el estado de los procesos administrativos de cobro coactivo, con  la finalidad de que se efectúen los registros y actualizaciones en los cobros  a que haya lugar. </t>
  </si>
  <si>
    <t>Actualizar la política financiera en términos del reconocimiento de las cuentas por cobrar diferentes a las asociadas a ley 14</t>
  </si>
  <si>
    <t>Realizar el procedimiento de Entrada al Almacén a los 4 bienes producto de la reposición efectuada por la aseguradora.</t>
  </si>
  <si>
    <t>Actualizar el procedimiento AGRI-SA-PD-007 REPOSICION DE BIENES  con el fin de incluir tiempos de reporte por parte de las áreas responsables al área de Servicios Administrativos</t>
  </si>
  <si>
    <t>Realizar una capacitación sobre el procedimiento REPOSICIÓN DE BIENES a funcionarios y contratistas de la entidad en aras de reforzar sus conocimientos e informar los cambios realizados.</t>
  </si>
  <si>
    <t xml:space="preserve">Actualizar el Procedimiento  AGFF-CO-PD-001 ESTADOS FINANCIEROS, incluyendo un punto de control sobre la información numérica que se va a consignar en la Notas a los Estados Financieros </t>
  </si>
  <si>
    <t>Implementar formato de conciliación de Ingresos Bimestrales entre los declarados en el formulario del IVA y el del ICA</t>
  </si>
  <si>
    <t xml:space="preserve">Realizar de manera trimestral el cruce la información contable versus SIPROJ </t>
  </si>
  <si>
    <t>Remitir memorando a los supervisores para que alleguen las actas de liquidación o los avances de los convenios Interadministrativos, por lo menos dos veces durante cada vigencia, para los registros del caso.</t>
  </si>
  <si>
    <t xml:space="preserve">Formular el plan de fortalecimiento institucional de la vigencia contemplando dos (2) informes de conclusiones de gestión en el marco del horizonte de los Planes de Desarrollo Distrital (saliente 2020-2024 y entrante 2024-2028). </t>
  </si>
  <si>
    <t>Diseñar e implementar una herramienta para el seguimiento a los proyectos de inversión contemplando los resultados de ejecución física y presupuestal.</t>
  </si>
  <si>
    <t xml:space="preserve">Formular un plan de implementación y seguimiento a la ejecución de la meta 4 del proyecto 7511 específicamente en lo relacionado con la ISO 27001. </t>
  </si>
  <si>
    <t xml:space="preserve">Realizar la revisión y actualización de la circular 010, y una vez se encuentre ajustada realizar la actividades de socialización. </t>
  </si>
  <si>
    <t>Construcción de un formato de solicitud del certificado en el cual se incluya información más precisa y específica de la contratación a realizar.</t>
  </si>
  <si>
    <t>Solicitar al equipo de gestión jurídica una capacitación pare el equipo de proyectos estratégicos en el que se de un refuerzo sobre cómo se efectúan las modificaciones de contrato y la cobertura de la póliza de cumplimiento</t>
  </si>
  <si>
    <t xml:space="preserve">Realizar la revisión del manual de contratación y en caso de encontrar viable, realizar la incorporación de lineamientos para determinar el límite de la prórroga de los contratos. </t>
  </si>
  <si>
    <t xml:space="preserve">Revisar y actualizar el formato de estudios previos en el que se incluya la ampliación de las garantías hasta la liquidación del contrato cuando haya lugar a ello. </t>
  </si>
  <si>
    <t>Realizar la revisión del procedimiento de gestión de negocios y proyectos estratégicos con relación a la revisión de los documentos precontractuales</t>
  </si>
  <si>
    <t xml:space="preserve">Adelantar la revisión y actualización de los riesgos del proceso de gestión de recursos administrativos  teniendo en cuenta el alcance del proceso y el impacto del mismo al interior de la entidad. </t>
  </si>
  <si>
    <t>Realizar jornada de sensibilización al interior del equipo de abogados del área Jurídica con relación a la importancia de realizar la verificación en la uniformidad del estudio previo, la minuta contractual y el certificado expedido por el área de Talento Humano.</t>
  </si>
  <si>
    <t xml:space="preserve">Un (1) estudio de cargas laborales de los procesos de planeación actualizado </t>
  </si>
  <si>
    <t>Documentos realizados y radicados en e DASCD</t>
  </si>
  <si>
    <t xml:space="preserve">Un (1) instrumento de publicación de información revisado y actualizado. </t>
  </si>
  <si>
    <t>Mesas de trabajo realizadas /1</t>
  </si>
  <si>
    <t xml:space="preserve">Mesas de trabajo realizadas / mesas de trabajo programadas </t>
  </si>
  <si>
    <t>Mesa de trabajo realizada/mesa de trabajo programada</t>
  </si>
  <si>
    <t>Manual de Inversión actualizado / 1</t>
  </si>
  <si>
    <t>Procedimiento de inversión actualizado / 1</t>
  </si>
  <si>
    <t>Política Financiera actualizada / 1</t>
  </si>
  <si>
    <t>Informe / 3</t>
  </si>
  <si>
    <t xml:space="preserve">Equipos Ingresados / Equipos resultado de la reposición </t>
  </si>
  <si>
    <t>Procedimiento actualizado / 1</t>
  </si>
  <si>
    <t>Capacitación realizada / Capacitación programada</t>
  </si>
  <si>
    <t>Software reparametrizado / software por reparametrizar</t>
  </si>
  <si>
    <t>Formato Implementado / 1</t>
  </si>
  <si>
    <t>No. Conciliaciones contabilidad - SIPROJ /3</t>
  </si>
  <si>
    <t>Memorandos remitidos / 2</t>
  </si>
  <si>
    <t>Informes de conclusiones / 2</t>
  </si>
  <si>
    <t>Herramienta de seguimiento a proyectos de inversión diseñada e implementada / 1</t>
  </si>
  <si>
    <t>Plan de implementación y seguimiento ISO 27001 / 1</t>
  </si>
  <si>
    <t>Circular actualizada / 1</t>
  </si>
  <si>
    <t>Un formato construido y socializado / 1</t>
  </si>
  <si>
    <t>Capacitaciones solicitadas / 1</t>
  </si>
  <si>
    <t>manual de Contratación revisado / 1</t>
  </si>
  <si>
    <t>Capacitación cobertura de pólizas / 1</t>
  </si>
  <si>
    <t>Revisión Formato estudios previos / 1</t>
  </si>
  <si>
    <t>Revisión procedimiento / 1</t>
  </si>
  <si>
    <t>Numero de jornadas de sensibilización realizadas /2</t>
  </si>
  <si>
    <t>Dirección Operativa - Equipo digital</t>
  </si>
  <si>
    <t xml:space="preserve">Oficina Jurídica </t>
  </si>
  <si>
    <t>Talento Humano</t>
  </si>
  <si>
    <t>Profesional Talento Humano</t>
  </si>
  <si>
    <t xml:space="preserve">Talento Humano / Gerencia </t>
  </si>
  <si>
    <t>Asesora de Planeación</t>
  </si>
  <si>
    <t>Equipo Digital</t>
  </si>
  <si>
    <t>Subdirector Administrativo
Gerente General</t>
  </si>
  <si>
    <t>Ventas y Mercadeo- Proyectos Estratégicos</t>
  </si>
  <si>
    <t>Profesional Talento Humano
Asesora de Planeación</t>
  </si>
  <si>
    <t>Talento Humano
Planeación</t>
  </si>
  <si>
    <t>Profesional de Tesorería</t>
  </si>
  <si>
    <t>Profesional de Contabilidad</t>
  </si>
  <si>
    <t>Jefe Área Jurídica</t>
  </si>
  <si>
    <t>Líder de Ventas y Mercadeo</t>
  </si>
  <si>
    <t>Profesional de Sistemas</t>
  </si>
  <si>
    <t>Técnico Servicios Administrativos
Asesora de Planeación</t>
  </si>
  <si>
    <t>Servicios Administrativos
Planeación</t>
  </si>
  <si>
    <t xml:space="preserve">Secretaría General
Oficina Jurídica </t>
  </si>
  <si>
    <t>Secretaria General
Jefe Oficina Jurídica</t>
  </si>
  <si>
    <t xml:space="preserve">Análisis OCI: Dentro de las acciones adelantadas se observa: una solicitud de concepto dirigida a la Comisión de Regulación de Comunicaciones firmada por la Secretaria General de Capital sin radicado en esa entidad. Teniendo en cuenta lo presentado por el área, se califica la acción con alerta "Incumplida". </t>
  </si>
  <si>
    <t xml:space="preserve">Falta de actualización en la política financiera para el reconocimiento y depreciación de los Bienes de Interés Cultural y de Conservación Arquitectónica que posee la entidad </t>
  </si>
  <si>
    <t>Actualizar la política financiera en términos del reconocimiento de los Bienes de Interés Cultural y de Conservación arquitectónica, de acuerdo con el resultado de la consulta que se realizará a la Contaduría General de la Nación al respecto de la depreciación de los mismos</t>
  </si>
  <si>
    <t xml:space="preserve">Solicitar la contratación de asesor externo referido por el proveedor SIIGO para la reparametrización del Software, de acuerdo a las necesidades que se tienen a la fecha con los diferentes procesos que realiza el sistema, de acuerdo con la existencia de disponibilidad presupuestal </t>
  </si>
  <si>
    <t>Realizar capacitación a los supervisores de contratos del área de Ventas y Mercadeo con relación a la cobertura de Pólizas.</t>
  </si>
  <si>
    <t>Informe Final Auditoría de Regularidad PAD 2023</t>
  </si>
  <si>
    <t xml:space="preserve">Hallazgo Administrativo con presunta incidencia disciplinaria por falta de adecuación de la estructura organizacional según las necesidades funcionales identificadas por Canal Capital </t>
  </si>
  <si>
    <t xml:space="preserve">Hallazgo Administrativo por el incumplimiento a la Ley 1712 de 2014, por la no publicación de información en la página web del Canal Capital. </t>
  </si>
  <si>
    <t xml:space="preserve">Hallazgo Administrativo con presunta incidencia disciplinaria por la inadecuada definición de los riesgos del proceso de Gestión de Talento Humano en las matrices de gestión y anticorrupción. </t>
  </si>
  <si>
    <t xml:space="preserve">Hallazgo Administrativo por el inadecuado registro de información tanto en el reporte de contratos, como en el formato CB- 0422 “Gastos e inversiones por proyecto y meta” en la plataforma SIVICOF. </t>
  </si>
  <si>
    <t xml:space="preserve">Hallazgo administrativo con presunta incidencia disciplinaria y fiscal en cuantía de $381.700.200 por el lucro cesante causado por una gestión fiscal ineficiente y antieconómica; al omitir la aplicación y el cumplimiento de las políticas, manuales, procesos y resoluciones propias del Canal Capital, frente a la adecuada inversión y seguimiento de los excedentes de liquidez. </t>
  </si>
  <si>
    <t xml:space="preserve">Hallazgo administrativo por saldos antiguos reflejados en la cuenta 1311 denominada CONTRIBUCIONES TASAS E INGRESOS NO TRIBUTARIOS, originados en sanciones disciplinarias a exfuncionarios.  </t>
  </si>
  <si>
    <t xml:space="preserve">Hallazgo administrativo por falta de seguimiento en el registro de cuenta por cobrar en el código 1906-anticipos y avances entregados y su contrapartida otros ingresos, por $10.000.000, premio por ocupar el segundo lugar como mejor noticiero regional en los premios India Catalina 2019, reflejado en reporte de cartera a 31/12/2022, así como por inconsistencias en el documento CÓDIGO: AGFF-FA-FT-002-FORMATO CONCILIACIÓN SALDOS CONTABILIDAD VS CARTERA, el cual no refleja la realidad de la cartera del grupo 13. </t>
  </si>
  <si>
    <t xml:space="preserve">Hallazgo administrativo por no reconocimiento de la depreciación del inmueble casa Quinta Camacho, propiedad del Canal Capital, con efectos en la cuenta 1685-depreciación acumulada edificios y 32-Patrimonio.  </t>
  </si>
  <si>
    <t xml:space="preserve">Hallazgo administrativo con presunta incidencia disciplinaria y fiscal, por falta de la gestión oportuna para la recuperación de la pérdida o hurto de elementos, en cuantía de $9.061.418. </t>
  </si>
  <si>
    <t xml:space="preserve">Hallazgo administrativo por deficiencias en el control e inconsistencias y errores en los saldos de la cuenta 1970-activos intangibles y 1975-amortización acumulada de activos intangibles, con corte al 31/12/2022. </t>
  </si>
  <si>
    <t>Hallazgo administrativo por inconsistencias al cierre de la vigencia 2022, asociadas a la cuenta 2436-Retención en la fuente e impuesto de timbre.</t>
  </si>
  <si>
    <t xml:space="preserve">Hallazgo administrativo, por diferencia entre el valor bruto de los ingresos de la declaración del IVA, frente al total ingresos ordinarios y extraordinarios de la declaración del ICA, del sexto bimestre de 2022. </t>
  </si>
  <si>
    <t xml:space="preserve">Hallazgo administrativo por diferencia en el saldo de la cuenta 2701- Provisión litigios y demandas frente al reporte del Sistema de Procesos Judiciales SIPROJ a 31/12/2022. </t>
  </si>
  <si>
    <t xml:space="preserve">Hallazgo administrativo por recursos recibidos en administración originados en convenios interadministrativos ya finalizados, con saldos pendientes de legalizar a 31/12/2022. </t>
  </si>
  <si>
    <t xml:space="preserve">Hallazgo administrativo con presunta incidencia disciplinaria, por inefectividad en la acción 1 del Plan de Mejoramiento, sobre el Hallazgo Administrativo con presunta incidencia disciplinaria 3.2.1.1.1 de la Auditoría de Regularidad Cód. 07, PAD 2021, vigencia 2020, por baja ejecución de la meta 10 del proyecto 80 e incumplimiento en la implementación del MIPG, al igual que debilidades en la ejecución y seguimiento de las metas 1 y 4 del Proyecto de Inversión 7511. </t>
  </si>
  <si>
    <t>Hallazgo administrativo con presunta incidencia disciplinaria, por inefectividad en la acción 1 del Plan de Mejoramiento, sobre el Hallazgo Administrativo con presunta incidencia disciplinaria 3.2.4.1 de la Auditoría de Regularidad Cód. 07, PAD 2021, Vigencia 2020, por no publicar o publicar extemporáneamente los documentos de los contratos 798 de 2019 y 102 de 2020, al igual que el contrato 901 de 2018 en el SECOP.</t>
  </si>
  <si>
    <t xml:space="preserve">Hallazgo administrativo con presunta incidencia disciplinaria, por inefectividad en la acción 1 del Plan de Mejoramiento, sobre el Hallazgo Administrativo con presunta incidencia disciplinaria 3.2.4.2 de la Auditoría de Regularidad Cód. 07, PAD 2021, Vigencia 2020, por no publicar información del contrato 470 de 2020, al igual que los contratos 352 de 2019 y 010 de 2022 en el SECOP. </t>
  </si>
  <si>
    <t xml:space="preserve">Hallazgo administrativo con presunta incidencia disciplinaria, por inefectividad en la acción 1 del Plan de Mejoramiento, sobre el Hallazgo Administrativo con presunta incidencia disciplinaria 4.2.1 de la Auditoría de Regularidad Cód. 07, PAD 2021, Vigencia 2020, por no publicar en término, los documentos de los contratos 0123, 0136, 0141 y 0326 de 2020 que conforman el DPC 1094 de 2020, al igual que los contratos 022, 094 y 261 de 2022 en el SECOP II </t>
  </si>
  <si>
    <t xml:space="preserve">Hallazgo administrativo por la falta de controles al emitir el certificado de inexistencia personal de planta, empleado para justificar la necesidad de contratación en el estudio previo del contrato de 10 de 2022. </t>
  </si>
  <si>
    <t xml:space="preserve">Hallazgo administrativo con presunta incidencia disciplinaria, por una gestión ineficiente del contrato de 400-2020. </t>
  </si>
  <si>
    <t>Hallazgo administrativo por no tener identificado el riesgo, cambio de sede, en la matriz de riesgos de la entidad.</t>
  </si>
  <si>
    <t xml:space="preserve">Hallazgo administrativo por inconsistencias en el contenido de algunos documentos relacionados con la identificación de la necesidad y el objeto contractual estipulado en la minuta del contrato de prestación de servicios No. 022 de 2022.  </t>
  </si>
  <si>
    <t>Mónica Virgüéz</t>
  </si>
  <si>
    <t>1. Se deja la trazabilidad de correos que evidencian el proceso de actualización del Manual de inversiones junto con el proceso de Inversiones respectivamente.
2. Manual de inversiones debidamente actualizado.</t>
  </si>
  <si>
    <t>1. Se deja la trazabilidad de correos que evidencian el proceso de actualización del Manual de inversiones junto con el proceso de Inversiones respectivamente.
2. Proceso de inversiones debidamente actualizado.</t>
  </si>
  <si>
    <t>Informe trimestral SIPROJ</t>
  </si>
  <si>
    <r>
      <rPr>
        <b/>
        <sz val="8"/>
        <rFont val="Tahoma"/>
        <family val="2"/>
      </rPr>
      <t xml:space="preserve">Reporte Sub Financiera: </t>
    </r>
    <r>
      <rPr>
        <sz val="8"/>
        <rFont val="Tahoma"/>
        <family val="2"/>
      </rPr>
      <t xml:space="preserve">Esta en proceso de revisión de todas las áreas que conforman la Subdirección Financiera.
</t>
    </r>
    <r>
      <rPr>
        <b/>
        <sz val="8"/>
        <rFont val="Tahoma"/>
        <family val="2"/>
      </rPr>
      <t>Análisis OCI:</t>
    </r>
    <r>
      <rPr>
        <sz val="8"/>
        <rFont val="Tahoma"/>
        <family val="2"/>
      </rPr>
      <t xml:space="preserve"> Según el avance reportado y teniendo en cuenta que no se adjuntó ningún soporte, se califica la acción como </t>
    </r>
    <r>
      <rPr>
        <b/>
        <sz val="8"/>
        <rFont val="Tahoma"/>
        <family val="2"/>
      </rPr>
      <t xml:space="preserve"> "Sin iniciar"</t>
    </r>
    <r>
      <rPr>
        <sz val="8"/>
        <rFont val="Tahoma"/>
        <family val="2"/>
      </rPr>
      <t xml:space="preserve">. </t>
    </r>
  </si>
  <si>
    <t xml:space="preserve">1. Políica Financiera 
2. Correo área de planeación.
</t>
  </si>
  <si>
    <r>
      <rPr>
        <b/>
        <sz val="8"/>
        <rFont val="Tahoma"/>
        <family val="2"/>
      </rPr>
      <t xml:space="preserve">Reporte Sub Financiera: </t>
    </r>
    <r>
      <rPr>
        <sz val="8"/>
        <rFont val="Tahoma"/>
        <family val="2"/>
      </rPr>
      <t xml:space="preserve">La política Financiera se encuentra debidamente actualizada, publicada y socializada en la entidad.
</t>
    </r>
    <r>
      <rPr>
        <b/>
        <sz val="8"/>
        <rFont val="Tahoma"/>
        <family val="2"/>
      </rPr>
      <t>Análisis OCI:</t>
    </r>
    <r>
      <rPr>
        <sz val="8"/>
        <rFont val="Tahoma"/>
        <family val="2"/>
      </rPr>
      <t xml:space="preserve"> Se realizó la verificación de la actualización de la Política Financiera en los apartes correspondientes a cartera, versión 9 del 15/01/2024.  De acuerdo con lo anterior y el plazo fijado para la acción, se califica como </t>
    </r>
    <r>
      <rPr>
        <b/>
        <sz val="8"/>
        <rFont val="Tahoma"/>
        <family val="2"/>
      </rPr>
      <t xml:space="preserve"> "terminada" </t>
    </r>
    <r>
      <rPr>
        <sz val="8"/>
        <rFont val="Tahoma"/>
        <family val="2"/>
      </rPr>
      <t xml:space="preserve">y se recomienda cerrar. </t>
    </r>
  </si>
  <si>
    <r>
      <rPr>
        <b/>
        <sz val="8"/>
        <rFont val="Tahoma"/>
        <family val="2"/>
      </rPr>
      <t xml:space="preserve">Reporte Sub Financiera: </t>
    </r>
    <r>
      <rPr>
        <sz val="8"/>
        <rFont val="Tahoma"/>
        <family val="2"/>
      </rPr>
      <t>El apoyo profesional de contabilidad realizó la proyección de borrador del procedimiento de Estados Financieros, éste se encuentra en revisión del profesional de Contabilidad.</t>
    </r>
    <r>
      <rPr>
        <b/>
        <sz val="8"/>
        <rFont val="Tahoma"/>
        <family val="2"/>
      </rPr>
      <t xml:space="preserve">
</t>
    </r>
    <r>
      <rPr>
        <sz val="8"/>
        <rFont val="Tahoma"/>
        <family val="2"/>
      </rPr>
      <t xml:space="preserve">
</t>
    </r>
    <r>
      <rPr>
        <b/>
        <sz val="8"/>
        <rFont val="Tahoma"/>
        <family val="2"/>
      </rPr>
      <t>Análisis OCI:</t>
    </r>
    <r>
      <rPr>
        <sz val="8"/>
        <rFont val="Tahoma"/>
        <family val="2"/>
      </rPr>
      <t xml:space="preserve"> Se evidencia borrador de actualización del procedimiento. De acuerdo con lo anterior y el plazo fijado para la acción, se califica como </t>
    </r>
    <r>
      <rPr>
        <b/>
        <sz val="8"/>
        <rFont val="Tahoma"/>
        <family val="2"/>
      </rPr>
      <t xml:space="preserve"> "En proceso"</t>
    </r>
    <r>
      <rPr>
        <sz val="8"/>
        <rFont val="Tahoma"/>
        <family val="2"/>
      </rPr>
      <t xml:space="preserve">. </t>
    </r>
  </si>
  <si>
    <t>1. Correo electrónico emitido a SIIGO.</t>
  </si>
  <si>
    <t>1. Borrador Procedimiento Estados Financieros.</t>
  </si>
  <si>
    <t>1. Se adjunta el documento de revisión de ingresos IVA-ICA</t>
  </si>
  <si>
    <r>
      <rPr>
        <b/>
        <sz val="8"/>
        <rFont val="Tahoma"/>
        <family val="2"/>
      </rPr>
      <t xml:space="preserve">Reporte Sub Financiera: </t>
    </r>
    <r>
      <rPr>
        <sz val="8"/>
        <rFont val="Tahoma"/>
        <family val="2"/>
      </rPr>
      <t xml:space="preserve">El profesional de Contabilidad elaboró un formato para realizar la conciliación de Ingresos declarados en el IVA -ICA
</t>
    </r>
    <r>
      <rPr>
        <b/>
        <sz val="8"/>
        <rFont val="Tahoma"/>
        <family val="2"/>
      </rPr>
      <t>Análisis OCI:</t>
    </r>
    <r>
      <rPr>
        <sz val="8"/>
        <rFont val="Tahoma"/>
        <family val="2"/>
      </rPr>
      <t xml:space="preserve"> Se evidencia borrador de formato de conciliación. Se recomienda continuar proceso de revisión, aprobación y estandarización del mismo. De acuerdo con lo anterior y el plazo fijado para la acción, se califica como  </t>
    </r>
    <r>
      <rPr>
        <b/>
        <sz val="8"/>
        <rFont val="Tahoma"/>
        <family val="2"/>
      </rPr>
      <t xml:space="preserve">"En proceso". </t>
    </r>
  </si>
  <si>
    <r>
      <rPr>
        <b/>
        <sz val="8"/>
        <rFont val="Tahoma"/>
        <family val="2"/>
      </rPr>
      <t xml:space="preserve">Reporte Sub Financiera: </t>
    </r>
    <r>
      <rPr>
        <sz val="8"/>
        <rFont val="Tahoma"/>
        <family val="2"/>
      </rPr>
      <t xml:space="preserve">El profesional de Contabilidad elaboro la conciliación trimestral corte 31 de marzo 2024.
</t>
    </r>
    <r>
      <rPr>
        <b/>
        <sz val="8"/>
        <rFont val="Tahoma"/>
        <family val="2"/>
      </rPr>
      <t>Análisis OCI:</t>
    </r>
    <r>
      <rPr>
        <sz val="8"/>
        <rFont val="Tahoma"/>
        <family val="2"/>
      </rPr>
      <t xml:space="preserve"> Se recomienda revisar la conciliación en conjunto con el área jurídica, ya que son los responsables de diligenciar la información en siproj. Así mismo, estandarizar el formato con aprobaciones de las partes en el que conste la revisión de saldos, consignación de los mismos en la conciliación y el proceso de conciliación como partes involucradas. De acuerdo con lo anterior y el plazo fijado para la acción, se califica como </t>
    </r>
    <r>
      <rPr>
        <b/>
        <sz val="8"/>
        <rFont val="Tahoma"/>
        <family val="2"/>
      </rPr>
      <t xml:space="preserve"> "En proceso"</t>
    </r>
    <r>
      <rPr>
        <sz val="8"/>
        <rFont val="Tahoma"/>
        <family val="2"/>
      </rPr>
      <t xml:space="preserve">. </t>
    </r>
  </si>
  <si>
    <r>
      <rPr>
        <b/>
        <sz val="8"/>
        <rFont val="Tahoma"/>
        <family val="2"/>
      </rPr>
      <t xml:space="preserve">Reporte Sub Financiera: </t>
    </r>
    <r>
      <rPr>
        <sz val="8"/>
        <rFont val="Tahoma"/>
        <family val="2"/>
      </rPr>
      <t xml:space="preserve">De acuerdo a las indicaciones del Proveedor del Software, se realizó la solicitud por correo electrónico, solicitando la cotización de la parametrización. Se han remitido varios correos sin una respuesta positiva para iniciar el proceso con el proveedor.
</t>
    </r>
    <r>
      <rPr>
        <b/>
        <sz val="8"/>
        <rFont val="Tahoma"/>
        <family val="2"/>
      </rPr>
      <t>Análisis OCI:</t>
    </r>
    <r>
      <rPr>
        <sz val="8"/>
        <rFont val="Tahoma"/>
        <family val="2"/>
      </rPr>
      <t xml:space="preserve"> Se verifican correos remitidos y se evidencia que en marzo 2024 se está respondiendo un correo de junio 2023. De acuerdo con lo anterior, se recomienda iniciar nuevamente el proceso colocando caso  de servicio en Siigo y realizar seguimiento oportuno. De acuerdo con lo anterior y el plazo fijado para la acción dentro de la vigencia 2024, se califica como </t>
    </r>
    <r>
      <rPr>
        <b/>
        <sz val="8"/>
        <rFont val="Tahoma"/>
        <family val="2"/>
      </rPr>
      <t xml:space="preserve"> "Sin iniciar"</t>
    </r>
    <r>
      <rPr>
        <sz val="8"/>
        <rFont val="Tahoma"/>
        <family val="2"/>
      </rPr>
      <t xml:space="preserve">. </t>
    </r>
  </si>
  <si>
    <t xml:space="preserve">No se adelanto remisión de soportes para el presente corte. </t>
  </si>
  <si>
    <t>Diana Romero</t>
  </si>
  <si>
    <t>Como soporte de la realización de este plan de mejoramiento se suministra la siguiente información:
1. Agendamiento reunión Planeación realizada el 26 de abril
1.1 Grabación de la reunión
https://drive.google.com/file/d/1B509yud5A8w_8B13vv422j5vwE8vDdfS/view
2. Agendamiento reunión Atención al ciudadano realizada el 30 de abril
2.1 Grabación de la reunión
https://drive.google.com/file/d/1nJZn7unhC7iH36t8gritfcy-J-mHa-l1/view</t>
  </si>
  <si>
    <r>
      <t xml:space="preserve">Reporte Digital: </t>
    </r>
    <r>
      <rPr>
        <sz val="8"/>
        <color theme="1"/>
        <rFont val="Tahoma"/>
        <family val="2"/>
      </rPr>
      <t>Durante el 1er cuatrimestre de 2024 se realizaron las siguientes actividades: 1. Mesa de trabajo con el equipo de Planeación, 2. Mesa de trabajo con el equipo de Atención al ciudadano. Lo anterior con el objetivo de realizar la revisión de la corrección realizada a los enlaces que se encuentraban rotos o mal direccionados.</t>
    </r>
    <r>
      <rPr>
        <b/>
        <sz val="8"/>
        <color theme="1"/>
        <rFont val="Tahoma"/>
        <family val="2"/>
      </rPr>
      <t xml:space="preserve">
</t>
    </r>
    <r>
      <rPr>
        <sz val="8"/>
        <color theme="1"/>
        <rFont val="Tahoma"/>
        <family val="2"/>
      </rPr>
      <t xml:space="preserve">
</t>
    </r>
    <r>
      <rPr>
        <b/>
        <sz val="8"/>
        <color theme="1"/>
        <rFont val="Tahoma"/>
        <family val="2"/>
      </rPr>
      <t xml:space="preserve">Análisis OCI: </t>
    </r>
    <r>
      <rPr>
        <sz val="8"/>
        <color theme="1"/>
        <rFont val="Tahoma"/>
        <family val="2"/>
      </rPr>
      <t xml:space="preserve">De conformidad con los soportes remitidos y la actividad propuesta se evidencia que falta por realizar  la mesa de trabajo con el área de Talento Humano. Por lo anterior, se califica como </t>
    </r>
    <r>
      <rPr>
        <b/>
        <sz val="8"/>
        <color theme="1"/>
        <rFont val="Tahoma"/>
        <family val="2"/>
      </rPr>
      <t>"En proceso"</t>
    </r>
  </si>
  <si>
    <t>Entradas al almacén de los bienes.</t>
  </si>
  <si>
    <r>
      <t xml:space="preserve">Reporte Servicios Administrativos: </t>
    </r>
    <r>
      <rPr>
        <sz val="8"/>
        <color theme="1"/>
        <rFont val="Tahoma"/>
        <family val="2"/>
      </rPr>
      <t xml:space="preserve">Se relaciona las Entradas al Almacén No. 1 y 2 de 2024 donde se ingresan los nuevos bienes producto de la reclamación adelantada.
</t>
    </r>
    <r>
      <rPr>
        <b/>
        <sz val="8"/>
        <color theme="1"/>
        <rFont val="Tahoma"/>
        <family val="2"/>
      </rPr>
      <t xml:space="preserve">Análisis OCI: </t>
    </r>
    <r>
      <rPr>
        <sz val="8"/>
        <color theme="1"/>
        <rFont val="Tahoma"/>
        <family val="2"/>
      </rPr>
      <t>Se evidencia la entrada al Almacén de los cuatro (4)  bienes  que fueron repuestos por parte de la aseguradora MAPRE, los bienes ingresaron el día 25/11/2023  al almacén de Capital.</t>
    </r>
    <r>
      <rPr>
        <b/>
        <sz val="8"/>
        <color theme="1"/>
        <rFont val="Tahoma"/>
        <family val="2"/>
      </rPr>
      <t xml:space="preserve">
</t>
    </r>
    <r>
      <rPr>
        <sz val="8"/>
        <color theme="1"/>
        <rFont val="Tahoma"/>
        <family val="2"/>
      </rPr>
      <t xml:space="preserve">Se dió cumplimiento a la actividad propuesta dentro de las fechas establecidas  por lo anterior la acción se califica como  </t>
    </r>
    <r>
      <rPr>
        <b/>
        <sz val="8"/>
        <color theme="1"/>
        <rFont val="Tahoma"/>
        <family val="2"/>
      </rPr>
      <t xml:space="preserve">"Terminada".
</t>
    </r>
    <r>
      <rPr>
        <sz val="8"/>
        <color theme="1"/>
        <rFont val="Tahoma"/>
        <family val="2"/>
      </rPr>
      <t>Se recomienda al grupo de Servicios Administrativos socializar de manera permanente las acciones que los responsables de bienes  deben adelantar en caso de que se pierda, dañe o hurten un bien de Capital.</t>
    </r>
  </si>
  <si>
    <r>
      <rPr>
        <b/>
        <sz val="8"/>
        <rFont val="Tahoma"/>
        <family val="2"/>
      </rPr>
      <t xml:space="preserve">Reporte Sub Financiera: </t>
    </r>
    <r>
      <rPr>
        <sz val="8"/>
        <rFont val="Tahoma"/>
        <family val="2"/>
      </rPr>
      <t xml:space="preserve">El borrador de la consulta esta en proceso de revisión por parte del Subdirector Financiero para ser emitido a la Contaduria General de la Nación.
</t>
    </r>
    <r>
      <rPr>
        <b/>
        <sz val="8"/>
        <rFont val="Tahoma"/>
        <family val="2"/>
      </rPr>
      <t xml:space="preserve">Análisis OCI: </t>
    </r>
    <r>
      <rPr>
        <sz val="8"/>
        <rFont val="Tahoma"/>
        <family val="2"/>
      </rPr>
      <t xml:space="preserve">Según el avance reportado y teniendo en cuenta que no se adjuntó ningún soporte, se califica la acción como  </t>
    </r>
    <r>
      <rPr>
        <b/>
        <sz val="8"/>
        <rFont val="Tahoma"/>
        <family val="2"/>
      </rPr>
      <t xml:space="preserve">"Sin iniciar". </t>
    </r>
  </si>
  <si>
    <r>
      <rPr>
        <b/>
        <sz val="8"/>
        <color theme="1"/>
        <rFont val="Tahoma"/>
        <family val="2"/>
      </rPr>
      <t xml:space="preserve">Análisis OCI: </t>
    </r>
    <r>
      <rPr>
        <sz val="8"/>
        <color theme="1"/>
        <rFont val="Tahoma"/>
        <family val="2"/>
      </rPr>
      <t xml:space="preserve">No se reportó información para el primer cuatrimestre por parte de Recursos Humanos. Por lo que la acción se califica </t>
    </r>
    <r>
      <rPr>
        <b/>
        <sz val="8"/>
        <color theme="1"/>
        <rFont val="Tahoma"/>
        <family val="2"/>
      </rPr>
      <t>"Sin Iniciar"</t>
    </r>
    <r>
      <rPr>
        <sz val="8"/>
        <color theme="1"/>
        <rFont val="Tahoma"/>
        <family val="2"/>
      </rPr>
      <t>.</t>
    </r>
  </si>
  <si>
    <t>Como soporte de la realización de esta actividad se suministran los siguientes soportes:
1. Correo electronico del 6 de marzo con la solicitud de la capacitación
2. Agendamiento de la capacitación realizada por parte del área Jurídica
3. Grabación de la capacitación realizada el 12 de marzo de 2024
https://drive.google.com/file/d/13J1UMnWwIlZ5VOrMx6Cvvk9AN2BUR4nw/view?ts=65f09bf6
4. Acta de la reunión
5. Control de asistencia y evaluaciones
6. Correo electrónico de envió de Contratos para liquidar</t>
  </si>
  <si>
    <r>
      <t xml:space="preserve">Reporte área Ventas y Mercadeo: </t>
    </r>
    <r>
      <rPr>
        <sz val="8"/>
        <color theme="1"/>
        <rFont val="Tahoma"/>
        <family val="2"/>
      </rPr>
      <t xml:space="preserve">Durante el cuatrimestre se realizaron las siguientes actividades en cumplimiento del plan de mejoramiento propuesto: 1. La profesional grado 01 de Ventas y Mercadeo, solicitó a través de correo electrónico del 6 de marzo de 2024, una capacitación para que se realizara "refuerzo sobre cómo se efectúan las modificaciones de contrato y la cobertura de la póliza de cumplimiento. 2. Una vez fue agendado este espacio por parte del área Jurídica, el equipo de Ventas y Mercadeo, participó en la capacitación efectuada el 12 de marzo de 2024.
</t>
    </r>
    <r>
      <rPr>
        <b/>
        <sz val="8"/>
        <color theme="1"/>
        <rFont val="Tahoma"/>
        <family val="2"/>
      </rPr>
      <t xml:space="preserve">Análisis OCI: </t>
    </r>
    <r>
      <rPr>
        <sz val="8"/>
        <color theme="1"/>
        <rFont val="Tahoma"/>
        <family val="2"/>
      </rPr>
      <t>Se evidencia el cumplimiento de la acción propuesta, desde el área Jurídica se realizó una capacitación al área de Ventas y Mercadeo en los temas que se evidenciaron debilidades por parte de la Contraloría.</t>
    </r>
    <r>
      <rPr>
        <b/>
        <sz val="8"/>
        <color theme="1"/>
        <rFont val="Tahoma"/>
        <family val="2"/>
      </rPr>
      <t xml:space="preserve">
</t>
    </r>
    <r>
      <rPr>
        <sz val="8"/>
        <color theme="1"/>
        <rFont val="Tahoma"/>
        <family val="2"/>
      </rPr>
      <t xml:space="preserve">Se dió cumplimiento a la actividad propuesta dentro de las fechas establecidas  por lo anterior la acción se califica como  </t>
    </r>
    <r>
      <rPr>
        <b/>
        <sz val="8"/>
        <color theme="1"/>
        <rFont val="Tahoma"/>
        <family val="2"/>
      </rPr>
      <t>"Terminada".</t>
    </r>
  </si>
  <si>
    <t>Como soporte de la realización de esta actividad se suministran los siguientes soportes:
1. Agendamiento de la reunión 
2. Documento revisado 
3. Propuesta de solicitud de modificación
4. Correo electrónico de revisión del documentor</t>
  </si>
  <si>
    <t>Documento de avance en versión borrador.</t>
  </si>
  <si>
    <t>Henry Beltrán</t>
  </si>
  <si>
    <t>Espacios de trabajo relacionados con la revisión y actualización de los riesgos</t>
  </si>
  <si>
    <r>
      <rPr>
        <b/>
        <sz val="8"/>
        <color theme="1"/>
        <rFont val="Tahoma"/>
        <family val="2"/>
      </rPr>
      <t xml:space="preserve">reporte Planeacion: </t>
    </r>
    <r>
      <rPr>
        <sz val="8"/>
        <color theme="1"/>
        <rFont val="Tahoma"/>
        <family val="2"/>
      </rPr>
      <t xml:space="preserve">Desde el proceso de talento humano se han adelantado espacios para la identificaición de riesgos y la reformulación de los mismos (si es el caso) teniendo en cuenta las necesidades de identificar y documentar los cambios sensibles en el proceso en materia de riesgos.
</t>
    </r>
    <r>
      <rPr>
        <b/>
        <sz val="8"/>
        <color theme="1"/>
        <rFont val="Tahoma"/>
        <family val="2"/>
      </rPr>
      <t xml:space="preserve">Analisis OCI: </t>
    </r>
    <r>
      <rPr>
        <sz val="8"/>
        <color theme="1"/>
        <rFont val="Tahoma"/>
        <family val="2"/>
      </rPr>
      <t xml:space="preserve">De acuerdo a lo reportado por el area de planeacion se empezo con la actividad propuesta. Se tiene una revision preliminar de los riesgos asociados al proceso de talento humano. Se califica </t>
    </r>
    <r>
      <rPr>
        <b/>
        <sz val="8"/>
        <color theme="1"/>
        <rFont val="Tahoma"/>
        <family val="2"/>
      </rPr>
      <t>"En Proceso"</t>
    </r>
    <r>
      <rPr>
        <sz val="8"/>
        <color theme="1"/>
        <rFont val="Tahoma"/>
        <family val="2"/>
      </rPr>
      <t>.</t>
    </r>
  </si>
  <si>
    <r>
      <rPr>
        <b/>
        <sz val="8"/>
        <color theme="1"/>
        <rFont val="Tahoma"/>
        <family val="2"/>
      </rPr>
      <t>Reporte Planeacion:</t>
    </r>
    <r>
      <rPr>
        <sz val="8"/>
        <color theme="1"/>
        <rFont val="Tahoma"/>
        <family val="2"/>
      </rPr>
      <t xml:space="preserve"> Desde el área de Planeación se contempla la realización de los informes de conclusiones, sin embargo, el Plan de Fortalecimiento se encuentra apenas en su tercer seguimiento, por lo que hasta la fecha la acción no cuenta con avance.
</t>
    </r>
    <r>
      <rPr>
        <b/>
        <sz val="8"/>
        <color theme="1"/>
        <rFont val="Tahoma"/>
        <family val="2"/>
      </rPr>
      <t>Analisis OCI:</t>
    </r>
    <r>
      <rPr>
        <sz val="8"/>
        <color theme="1"/>
        <rFont val="Tahoma"/>
        <family val="2"/>
      </rPr>
      <t xml:space="preserve"> De acuerdo a lo informado, se avisa que el accion de mejora no ha iniciado. Por lo anterior se califica con alerta de </t>
    </r>
    <r>
      <rPr>
        <b/>
        <sz val="8"/>
        <color theme="1"/>
        <rFont val="Tahoma"/>
        <family val="2"/>
      </rPr>
      <t>"Sin Iniciar"</t>
    </r>
    <r>
      <rPr>
        <sz val="8"/>
        <color theme="1"/>
        <rFont val="Tahoma"/>
        <family val="2"/>
      </rPr>
      <t xml:space="preserve"> y se recuerda al area que el vencimiento de la accion es diciembre de 2024.</t>
    </r>
  </si>
  <si>
    <t>Formato reporte SPI.</t>
  </si>
  <si>
    <r>
      <rPr>
        <b/>
        <sz val="8"/>
        <color theme="1"/>
        <rFont val="Tahoma"/>
        <family val="2"/>
      </rPr>
      <t xml:space="preserve">Reporte Planeacion: </t>
    </r>
    <r>
      <rPr>
        <sz val="8"/>
        <color theme="1"/>
        <rFont val="Tahoma"/>
        <family val="2"/>
      </rPr>
      <t xml:space="preserve">El seguimiento a los proyectos de inversión para el reporte al SPI se realiza en un archivo donde se registra de manera mensual la información que se subirá a la plataforma. 
 No obstante, para efecto de implementar adecuadamente la mejora, este archivo será revisado y ajustado para que facilite el reporte y se implemente con los seguimientos al proyecto de inversión que se formule para el PDD 2024 - 2028.
</t>
    </r>
    <r>
      <rPr>
        <b/>
        <sz val="8"/>
        <color theme="1"/>
        <rFont val="Tahoma"/>
        <family val="2"/>
      </rPr>
      <t xml:space="preserve">Analisis OCI: </t>
    </r>
    <r>
      <rPr>
        <sz val="8"/>
        <color theme="1"/>
        <rFont val="Tahoma"/>
        <family val="2"/>
      </rPr>
      <t xml:space="preserve">Se cuenta con el inicio de la accion y esta pendiente la implementacion de la herramienta diseñada. Se califica </t>
    </r>
    <r>
      <rPr>
        <b/>
        <sz val="8"/>
        <color theme="1"/>
        <rFont val="Tahoma"/>
        <family val="2"/>
      </rPr>
      <t>"En Proceso"</t>
    </r>
    <r>
      <rPr>
        <sz val="8"/>
        <color theme="1"/>
        <rFont val="Tahoma"/>
        <family val="2"/>
      </rPr>
      <t>.</t>
    </r>
  </si>
  <si>
    <r>
      <rPr>
        <b/>
        <sz val="8"/>
        <color theme="1"/>
        <rFont val="Tahoma"/>
        <family val="2"/>
      </rPr>
      <t>Reporte planeacion:</t>
    </r>
    <r>
      <rPr>
        <sz val="8"/>
        <color theme="1"/>
        <rFont val="Tahoma"/>
        <family val="2"/>
      </rPr>
      <t xml:space="preserve"> Esta actividad dara inicio en el segundo cuatrimestre del año
</t>
    </r>
    <r>
      <rPr>
        <b/>
        <sz val="8"/>
        <color theme="1"/>
        <rFont val="Tahoma"/>
        <family val="2"/>
      </rPr>
      <t>Analisis OCI:</t>
    </r>
    <r>
      <rPr>
        <sz val="8"/>
        <color theme="1"/>
        <rFont val="Tahoma"/>
        <family val="2"/>
      </rPr>
      <t xml:space="preserve"> De acuerdo a lo informado, se avisa que el accion de mejora no ha iniciado. Por lo anterior se califica con alerta de </t>
    </r>
    <r>
      <rPr>
        <b/>
        <sz val="8"/>
        <color theme="1"/>
        <rFont val="Tahoma"/>
        <family val="2"/>
      </rPr>
      <t>"Sin Iniciar"</t>
    </r>
    <r>
      <rPr>
        <sz val="8"/>
        <color theme="1"/>
        <rFont val="Tahoma"/>
        <family val="2"/>
      </rPr>
      <t xml:space="preserve"> y se recuerda al area que el vencimiento de la accion es diciembre de 2024.</t>
    </r>
  </si>
  <si>
    <t>PRIMER SEGUIMIENTO DE 2024</t>
  </si>
  <si>
    <t>1. Agendamiento de la reunión
2. Grabación
Asi mismo, se anexa en la carpeta los siguientes soportes:
3. Control de asistencia
4. Evaluaciones</t>
  </si>
  <si>
    <r>
      <t xml:space="preserve">Reporte área: </t>
    </r>
    <r>
      <rPr>
        <sz val="8"/>
        <color theme="1"/>
        <rFont val="Tahoma"/>
        <family val="2"/>
      </rPr>
      <t xml:space="preserve">Durante el 1er cuatrimestre de 2024 se realizó la jornada de sensibilización al interior del equipo de abogados del área Jurídica con relación a la importancia de realizar la verificación en la uniformidad del estudio previo, la minuta contractual y el certificado expedido por el área de Talento Humano.
</t>
    </r>
    <r>
      <rPr>
        <b/>
        <sz val="8"/>
        <color theme="1"/>
        <rFont val="Tahoma"/>
        <family val="2"/>
      </rPr>
      <t xml:space="preserve">Análisis OCI: </t>
    </r>
    <r>
      <rPr>
        <sz val="8"/>
        <color theme="1"/>
        <rFont val="Tahoma"/>
        <family val="2"/>
      </rPr>
      <t xml:space="preserve">Se remite la citación a la jornada de sensibilización de uniformidad contractual, a la cual asistieron cuatro (4) personas de las (11) citadas con fecha del 26 de abril de 2024, se reitera la recomendación a las áreas de remitir los enlaces con los permisos requeridos para la evaluación correspondiente. Teniendo en cuenta el indicador formulado, así como las fechas de terminación, se califica la acción </t>
    </r>
    <r>
      <rPr>
        <b/>
        <sz val="8"/>
        <color theme="1"/>
        <rFont val="Tahoma"/>
        <family val="2"/>
      </rPr>
      <t>"En Proceso"</t>
    </r>
    <r>
      <rPr>
        <sz val="8"/>
        <color theme="1"/>
        <rFont val="Tahoma"/>
        <family val="2"/>
      </rPr>
      <t xml:space="preserve">. </t>
    </r>
  </si>
  <si>
    <t>Cambios internos en el desarrollo del proyecto (contrato 335 de 2020) Error humano en el control diligenciamiento del formato AGJC-CNFT-026 SOLICITUD DE MODIFICACIÓN CONTRACTUAL Falta de capacitación de los supervisores con relación a la cobertura de las pólizas. Falta de claridad acerca de las garantías de los contratos durante la fase de estudios previos, especialmente en lo que concierne a los plazos de las garantías</t>
  </si>
  <si>
    <t xml:space="preserve">
1. Correo electrónico de solicitud del 11 de enero
2. Correo electrónico de respuesta por parte de planeación del 11 de enero</t>
  </si>
  <si>
    <t>1. Hallazgo 3.4.2.5 de 2023 cap polizas donde se consolidan algunos soportes
2. Acta de reunión del 12 de marzo derivado de la capacitación
3. Anexos: Control de asistencia y evaluaciones</t>
  </si>
  <si>
    <t>1. Agendamiento de la reunión
2. Acta de la reunión del 19 de marzo de 2024</t>
  </si>
  <si>
    <r>
      <t xml:space="preserve">Análisis OCI: </t>
    </r>
    <r>
      <rPr>
        <sz val="8"/>
        <color theme="1"/>
        <rFont val="Tahoma"/>
        <family val="2"/>
      </rPr>
      <t xml:space="preserve">Teniendo en cuenta que el área no adelantó reporte de avances y soportes, se recomienda adelantar la ejecución de lo formulado, se califica la acción </t>
    </r>
    <r>
      <rPr>
        <b/>
        <sz val="8"/>
        <color theme="1"/>
        <rFont val="Tahoma"/>
        <family val="2"/>
      </rPr>
      <t>"Sin Iniciar"</t>
    </r>
    <r>
      <rPr>
        <sz val="8"/>
        <color theme="1"/>
        <rFont val="Tahoma"/>
        <family val="2"/>
      </rPr>
      <t>.</t>
    </r>
  </si>
  <si>
    <t>1. Acta de la reunión realizada en febrero y marzo de 2024
2. Acta de reunión abril de 2024</t>
  </si>
  <si>
    <r>
      <t xml:space="preserve">Reporte área: </t>
    </r>
    <r>
      <rPr>
        <sz val="8"/>
        <color theme="1"/>
        <rFont val="Tahoma"/>
        <family val="2"/>
      </rPr>
      <t xml:space="preserve">Se realizó mesa de trabajo entre la secretaria general y el jefe de la Oficina Jurídica para definir los pasos a seguiren el proceso de revisión de la ciruclar y otra reunión para dar inicio a la revisión de la circular.
</t>
    </r>
    <r>
      <rPr>
        <b/>
        <sz val="8"/>
        <color theme="1"/>
        <rFont val="Tahoma"/>
        <family val="2"/>
      </rPr>
      <t xml:space="preserve">Análisis OCI: </t>
    </r>
    <r>
      <rPr>
        <sz val="8"/>
        <color theme="1"/>
        <rFont val="Tahoma"/>
        <family val="2"/>
      </rPr>
      <t xml:space="preserve">Se adelantan reuniones del 27 de febrero, 5 de marzo, 19 de marzo, 22 de marzo y 4 de abril de 2024 en las cuales se realizó la revisión de las acciones formuladas en el plan de mejoramiento frente a la Circular 010, identificando ajustes; sin embargo, teniendo en cuenta que a la fecha no se ha finalizado el ajuste y publicación de esta, se califica la acción </t>
    </r>
    <r>
      <rPr>
        <b/>
        <sz val="8"/>
        <color theme="1"/>
        <rFont val="Tahoma"/>
        <family val="2"/>
      </rPr>
      <t>"En Proceso"</t>
    </r>
    <r>
      <rPr>
        <sz val="8"/>
        <color theme="1"/>
        <rFont val="Tahoma"/>
        <family val="2"/>
      </rPr>
      <t>.</t>
    </r>
  </si>
  <si>
    <r>
      <t xml:space="preserve">Reporte área: </t>
    </r>
    <r>
      <rPr>
        <sz val="8"/>
        <color theme="1"/>
        <rFont val="Tahoma"/>
        <family val="2"/>
      </rPr>
      <t xml:space="preserve">La actividad se encuentra en proceso de realización conforme al cronograma de capacitaciones institucionales de la entidad.
</t>
    </r>
    <r>
      <rPr>
        <b/>
        <sz val="8"/>
        <color theme="1"/>
        <rFont val="Tahoma"/>
        <family val="2"/>
      </rPr>
      <t xml:space="preserve">Análisis OCI: </t>
    </r>
    <r>
      <rPr>
        <sz val="8"/>
        <color theme="1"/>
        <rFont val="Tahoma"/>
        <family val="2"/>
      </rPr>
      <t xml:space="preserve">Teniendo en cuenta el reporte del área, así como la fecha de terminación programada, se califica la acción </t>
    </r>
    <r>
      <rPr>
        <b/>
        <sz val="8"/>
        <color theme="1"/>
        <rFont val="Tahoma"/>
        <family val="2"/>
      </rPr>
      <t>"Sin Iniciar"</t>
    </r>
    <r>
      <rPr>
        <sz val="8"/>
        <color theme="1"/>
        <rFont val="Tahoma"/>
        <family val="2"/>
      </rPr>
      <t>.</t>
    </r>
  </si>
  <si>
    <r>
      <t xml:space="preserve">Reporte área: </t>
    </r>
    <r>
      <rPr>
        <sz val="8"/>
        <color theme="1"/>
        <rFont val="Tahoma"/>
        <family val="2"/>
      </rPr>
      <t xml:space="preserve">La actividad se encuentra en proceso de realización. 
</t>
    </r>
    <r>
      <rPr>
        <b/>
        <sz val="8"/>
        <color theme="1"/>
        <rFont val="Tahoma"/>
        <family val="2"/>
      </rPr>
      <t xml:space="preserve">Análisis OCI: </t>
    </r>
    <r>
      <rPr>
        <sz val="8"/>
        <color theme="1"/>
        <rFont val="Tahoma"/>
        <family val="2"/>
      </rPr>
      <t>Teniendo en cuenta el reporte del área, así como la fecha de terminación programada, se califica la acción</t>
    </r>
    <r>
      <rPr>
        <b/>
        <sz val="8"/>
        <color theme="1"/>
        <rFont val="Tahoma"/>
        <family val="2"/>
      </rPr>
      <t xml:space="preserve"> "Sin Iniciar".</t>
    </r>
  </si>
  <si>
    <t>1. Correo electrónico de envio de información del 22 de diciembre de 2023 y memorando 1220 adjunto 
2. Correo electrónico de envio de información del 7 de febrero de 2024 y memorando 96 adjunto
3. Correo electrónico de envio de información del 2 de abril de 2024 y memorando 247 adjunto</t>
  </si>
  <si>
    <r>
      <t xml:space="preserve">Reporte área: </t>
    </r>
    <r>
      <rPr>
        <sz val="8"/>
        <color theme="1"/>
        <rFont val="Tahoma"/>
        <family val="2"/>
      </rPr>
      <t xml:space="preserve">Se presentaron los informes a la Subdirección financiera sobre el estado de los proceso administrativos de cobro coactivo.
</t>
    </r>
    <r>
      <rPr>
        <b/>
        <sz val="8"/>
        <color theme="1"/>
        <rFont val="Tahoma"/>
        <family val="2"/>
      </rPr>
      <t xml:space="preserve">Análisis OCI: </t>
    </r>
    <r>
      <rPr>
        <sz val="8"/>
        <color theme="1"/>
        <rFont val="Tahoma"/>
        <family val="2"/>
      </rPr>
      <t xml:space="preserve">Se remite por parte del área los soportes de presentación del informe trimestral del proceso en estado de cobros coactivos y judiciales al área financiera durante abril de 2024, así como los comunicados de procesos terminados por prescripción de las acciones de cobro correspondientes a febrero de 2024 y diciembre de 2023. Por lo que, teniendo en cuenta lo formulado, así como la fecha de terminación se califica la acción </t>
    </r>
    <r>
      <rPr>
        <b/>
        <sz val="8"/>
        <color theme="1"/>
        <rFont val="Tahoma"/>
        <family val="2"/>
      </rPr>
      <t>"En Proceso"</t>
    </r>
    <r>
      <rPr>
        <sz val="8"/>
        <color theme="1"/>
        <rFont val="Tahoma"/>
        <family val="2"/>
      </rPr>
      <t xml:space="preserve">. </t>
    </r>
  </si>
  <si>
    <t>20240208 - Acta revisión CB-0422</t>
  </si>
  <si>
    <r>
      <t xml:space="preserve">Reporte área: </t>
    </r>
    <r>
      <rPr>
        <sz val="8"/>
        <color theme="1"/>
        <rFont val="Tahoma"/>
        <family val="2"/>
      </rPr>
      <t xml:space="preserve">Se revisó al interior del equipo la información previo al diligenciamiento del formato electrónico para la cuenta anual, con el fin de minimizar la posibilidad de errores en su diligenciamiento. Producto de dicha reunión se cuenta con un acta, que se adjunta al presente reporte.
</t>
    </r>
    <r>
      <rPr>
        <b/>
        <sz val="8"/>
        <color theme="1"/>
        <rFont val="Tahoma"/>
        <family val="2"/>
      </rPr>
      <t xml:space="preserve">Análisis OCI: </t>
    </r>
    <r>
      <rPr>
        <sz val="8"/>
        <color theme="1"/>
        <rFont val="Tahoma"/>
        <family val="2"/>
      </rPr>
      <t xml:space="preserve">Se adelantó la mesa de trabajo de revisión del formato al interior del área de Planeación por los responsables del reporte de información del Formato de cuenta anual CB-0422, durante el 8 de febrero de 2024, en la que se indicó que se efectuó la revisión y ajuste de la información reportada. Teniendo en cuenta lo formulado, así como la fecha de terminación, se califica la acción como </t>
    </r>
    <r>
      <rPr>
        <b/>
        <sz val="8"/>
        <color theme="1"/>
        <rFont val="Tahoma"/>
        <family val="2"/>
      </rPr>
      <t>"Terminada"</t>
    </r>
    <r>
      <rPr>
        <sz val="8"/>
        <color theme="1"/>
        <rFont val="Tahoma"/>
        <family val="2"/>
      </rPr>
      <t>.</t>
    </r>
  </si>
  <si>
    <r>
      <rPr>
        <b/>
        <sz val="8"/>
        <color theme="1"/>
        <rFont val="Tahoma"/>
        <family val="2"/>
      </rPr>
      <t xml:space="preserve">Reporte planeacion: </t>
    </r>
    <r>
      <rPr>
        <sz val="8"/>
        <color theme="1"/>
        <rFont val="Tahoma"/>
        <family val="2"/>
      </rPr>
      <t xml:space="preserve">Se avanzó en la actualización de los lineamientos para la publicación de información en la sede electrónica de la entidad.
</t>
    </r>
    <r>
      <rPr>
        <b/>
        <sz val="8"/>
        <color theme="1"/>
        <rFont val="Tahoma"/>
        <family val="2"/>
      </rPr>
      <t xml:space="preserve">Analisis OCI: </t>
    </r>
    <r>
      <rPr>
        <sz val="8"/>
        <color theme="1"/>
        <rFont val="Tahoma"/>
        <family val="2"/>
      </rPr>
      <t xml:space="preserve">Accion en proceso de ejecución. Se recomienda al area analizar y consultar con la Gerencia, si la socializacion de esta accion si sera con el area de marca y comunicaciones o tendra algun cambio. Por lo anterior se califica </t>
    </r>
    <r>
      <rPr>
        <b/>
        <sz val="8"/>
        <color theme="1"/>
        <rFont val="Tahoma"/>
        <family val="2"/>
      </rPr>
      <t>"En Proceso"</t>
    </r>
    <r>
      <rPr>
        <sz val="8"/>
        <color theme="1"/>
        <rFont val="Tahoma"/>
        <family val="2"/>
      </rPr>
      <t>.</t>
    </r>
  </si>
  <si>
    <r>
      <rPr>
        <b/>
        <sz val="8"/>
        <rFont val="Tahoma"/>
        <family val="2"/>
      </rPr>
      <t xml:space="preserve">Reporte Sub Financiera: </t>
    </r>
    <r>
      <rPr>
        <sz val="8"/>
        <rFont val="Tahoma"/>
        <family val="2"/>
      </rPr>
      <t>1. El día 17 de Abril de 2024, se realizó la respectiva actualización del procedimiento de Inversiones de la entidad.</t>
    </r>
    <r>
      <rPr>
        <b/>
        <sz val="8"/>
        <rFont val="Tahoma"/>
        <family val="2"/>
      </rPr>
      <t xml:space="preserve">
</t>
    </r>
    <r>
      <rPr>
        <sz val="8"/>
        <rFont val="Tahoma"/>
        <family val="2"/>
      </rPr>
      <t xml:space="preserve">
</t>
    </r>
    <r>
      <rPr>
        <b/>
        <sz val="8"/>
        <rFont val="Tahoma"/>
        <family val="2"/>
      </rPr>
      <t>Análisis OCI:</t>
    </r>
    <r>
      <rPr>
        <sz val="8"/>
        <rFont val="Tahoma"/>
        <family val="2"/>
      </rPr>
      <t xml:space="preserve"> Se realizó la verificación del procedimiento actualizado y publicado en la intranet INVERSIONES DE TESORERIA código AGFF-TE-PD-032, versión 12 del 17/04/2024.  De acuerdo con lo anterior y el plazo fijado para la acción, se califica como </t>
    </r>
    <r>
      <rPr>
        <b/>
        <sz val="8"/>
        <rFont val="Tahoma"/>
        <family val="2"/>
      </rPr>
      <t xml:space="preserve"> Terminada"</t>
    </r>
  </si>
  <si>
    <r>
      <rPr>
        <b/>
        <sz val="8"/>
        <rFont val="Tahoma"/>
        <family val="2"/>
      </rPr>
      <t xml:space="preserve">Reporte Sub Financiera: </t>
    </r>
    <r>
      <rPr>
        <sz val="8"/>
        <rFont val="Tahoma"/>
        <family val="2"/>
      </rPr>
      <t xml:space="preserve">1. El día 17 de Abril de 2024, se realizó la respectiva actualización del Manual de Inversiónes.
</t>
    </r>
    <r>
      <rPr>
        <b/>
        <sz val="8"/>
        <rFont val="Tahoma"/>
        <family val="2"/>
      </rPr>
      <t>Análisis OCI:</t>
    </r>
    <r>
      <rPr>
        <sz val="8"/>
        <rFont val="Tahoma"/>
        <family val="2"/>
      </rPr>
      <t xml:space="preserve"> Se realizó la verificación del Manual actualizado y publicado en la intranet, AGFF-TE-MN-002 MANUAL DE INVERSIONES, versión 3 del 17/04/2024.  De acuerdo con lo anterior y el plazo fijado para la acción, se califica como </t>
    </r>
    <r>
      <rPr>
        <b/>
        <sz val="8"/>
        <rFont val="Tahoma"/>
        <family val="2"/>
      </rPr>
      <t xml:space="preserve"> "Terminada"</t>
    </r>
  </si>
  <si>
    <r>
      <rPr>
        <b/>
        <sz val="8"/>
        <rFont val="Tahoma"/>
        <family val="2"/>
      </rPr>
      <t xml:space="preserve">Reporte Sub Financiera: </t>
    </r>
    <r>
      <rPr>
        <sz val="8"/>
        <rFont val="Tahoma"/>
        <family val="2"/>
      </rPr>
      <t xml:space="preserve">A la fecha no hay convenios firmados por lo cual no es aplicable la emisión de memorando.
</t>
    </r>
    <r>
      <rPr>
        <b/>
        <sz val="8"/>
        <rFont val="Tahoma"/>
        <family val="2"/>
      </rPr>
      <t>Análisis OCI:</t>
    </r>
    <r>
      <rPr>
        <sz val="8"/>
        <rFont val="Tahoma"/>
        <family val="2"/>
      </rPr>
      <t xml:space="preserve"> Se recomienda revisar el hallazgo y la acción de mejora establecida, ya que hacen referencia a los saldos pendientes de legalizar de convenios interadministrativos ya finalizados, no  nuevos. De acuerdo con lo anterior y el plazo fijado para la acción, se califica como </t>
    </r>
    <r>
      <rPr>
        <b/>
        <sz val="8"/>
        <rFont val="Tahoma"/>
        <family val="2"/>
      </rPr>
      <t xml:space="preserve"> "Sin iniciar"</t>
    </r>
    <r>
      <rPr>
        <sz val="8"/>
        <rFont val="Tahoma"/>
        <family val="2"/>
      </rPr>
      <t xml:space="preserve">. </t>
    </r>
  </si>
  <si>
    <r>
      <t xml:space="preserve">Reporte área Ventas y Mercadeo: </t>
    </r>
    <r>
      <rPr>
        <sz val="8"/>
        <color theme="1"/>
        <rFont val="Tahoma"/>
        <family val="2"/>
      </rPr>
      <t>Durante el cuatrimestre se realizó la revisión del procedimiento y se identificaron ajustes. Una vez se finalice la revisión y aval por los lideres del proceso, se realizará el tramite de actualización con el equipo de Planeación en la intranet.</t>
    </r>
    <r>
      <rPr>
        <b/>
        <sz val="8"/>
        <color theme="1"/>
        <rFont val="Tahoma"/>
        <family val="2"/>
      </rPr>
      <t xml:space="preserve">
</t>
    </r>
    <r>
      <rPr>
        <sz val="8"/>
        <color theme="1"/>
        <rFont val="Tahoma"/>
        <family val="2"/>
      </rPr>
      <t xml:space="preserve">
</t>
    </r>
    <r>
      <rPr>
        <b/>
        <sz val="8"/>
        <color theme="1"/>
        <rFont val="Tahoma"/>
        <family val="2"/>
      </rPr>
      <t xml:space="preserve">Análisis OCI: </t>
    </r>
    <r>
      <rPr>
        <sz val="8"/>
        <color theme="1"/>
        <rFont val="Tahoma"/>
        <family val="2"/>
      </rPr>
      <t xml:space="preserve">De conformidad con los soportes remitidos se evidencia que el procedimiento se encuentra en proceso actualización. Por lo anterior, la acción se califica como </t>
    </r>
    <r>
      <rPr>
        <b/>
        <sz val="8"/>
        <color theme="1"/>
        <rFont val="Tahoma"/>
        <family val="2"/>
      </rPr>
      <t>"En proceso"</t>
    </r>
  </si>
  <si>
    <r>
      <t xml:space="preserve">Reporte área: </t>
    </r>
    <r>
      <rPr>
        <sz val="8"/>
        <color theme="1"/>
        <rFont val="Tahoma"/>
        <family val="2"/>
      </rPr>
      <t xml:space="preserve">Se realizó reunión el 19 de marzo de 2024 al interior del equipo de gestión jurídica y contractual el la cual se realizó analisis del hallazgo y se definieron conclusiones y acciones.
</t>
    </r>
    <r>
      <rPr>
        <b/>
        <sz val="8"/>
        <color theme="1"/>
        <rFont val="Tahoma"/>
        <family val="2"/>
      </rPr>
      <t xml:space="preserve">Análisis OCI: </t>
    </r>
    <r>
      <rPr>
        <sz val="8"/>
        <color theme="1"/>
        <rFont val="Tahoma"/>
        <family val="2"/>
      </rPr>
      <t xml:space="preserve">Se remite por parte del área el acta de reunión del 19 de marzo de 2024,  en la cual se indica que </t>
    </r>
    <r>
      <rPr>
        <i/>
        <sz val="8"/>
        <color theme="1"/>
        <rFont val="Tahoma"/>
        <family val="2"/>
      </rPr>
      <t xml:space="preserve">"No se encuentra viable incorporar los lineamientos en el manual de contratación asociados a limitantes en suscripción de prórrogas a un contrato"; </t>
    </r>
    <r>
      <rPr>
        <sz val="8"/>
        <color theme="1"/>
        <rFont val="Tahoma"/>
        <family val="2"/>
      </rPr>
      <t xml:space="preserve">sin embargo, teniendo en cuenta los ajustes adelantados a los formatos relacionados [Estudios previos], se recomienda verificar la actualización de dicho manual. Teniendo en cuenta la acción formulada, así como la fecha de terminación, se califica la acción como </t>
    </r>
    <r>
      <rPr>
        <b/>
        <sz val="8"/>
        <color theme="1"/>
        <rFont val="Tahoma"/>
        <family val="2"/>
      </rPr>
      <t>"Terminada"</t>
    </r>
    <r>
      <rPr>
        <sz val="8"/>
        <color theme="1"/>
        <rFont val="Tahoma"/>
        <family val="2"/>
      </rPr>
      <t>.</t>
    </r>
  </si>
  <si>
    <r>
      <t xml:space="preserve">Reporte área: </t>
    </r>
    <r>
      <rPr>
        <sz val="8"/>
        <color theme="1"/>
        <rFont val="Tahoma"/>
        <family val="2"/>
      </rPr>
      <t xml:space="preserve">De acuerdo con la solicitud del área de Ventas y Mercadeo se programó y realizó capacitación el 12 de marzo, en materia cobertura de polizas.
</t>
    </r>
    <r>
      <rPr>
        <b/>
        <sz val="8"/>
        <color theme="1"/>
        <rFont val="Tahoma"/>
        <family val="2"/>
      </rPr>
      <t xml:space="preserve">Análisis OCI: </t>
    </r>
    <r>
      <rPr>
        <sz val="8"/>
        <color theme="1"/>
        <rFont val="Tahoma"/>
        <family val="2"/>
      </rPr>
      <t xml:space="preserve">Se remite por parte del área el acta de reunión del 12 de marzo de 2024 en la cual se consigna el resumen de la capacitación adelantada a las personas vinculadas a Ventas y Mercadeo, de conformidad con lo formulado en el plan; respecto a la grabación, se reitera al área que los enlaces entregados deben contar con los permisos (lectura) para la respectiva evaluación, como se menciona en la Circular Interna No.024 del 15 de septiembre de 2020. Teniendo en cuenta lo mencionado, se califica la acción </t>
    </r>
    <r>
      <rPr>
        <b/>
        <sz val="8"/>
        <color theme="1"/>
        <rFont val="Tahoma"/>
        <family val="2"/>
      </rPr>
      <t>"En Proceso"</t>
    </r>
    <r>
      <rPr>
        <sz val="8"/>
        <color theme="1"/>
        <rFont val="Tahoma"/>
        <family val="2"/>
      </rPr>
      <t>.</t>
    </r>
  </si>
  <si>
    <t>1. Correo electrónico de envío
2. Oficio 198 de 2024
3. Oficio 193 / Solicitud de mesa de acompañamiento a canales regionales acerca de la comercialización de estrategias de comunicación integrales</t>
  </si>
  <si>
    <t xml:space="preserve">Pendiente revisar el manual de contratación en el marco de la modificación de los formatos relacionados. </t>
  </si>
  <si>
    <r>
      <t xml:space="preserve">Reporte área: </t>
    </r>
    <r>
      <rPr>
        <sz val="8"/>
        <color theme="1"/>
        <rFont val="Tahoma"/>
        <family val="2"/>
      </rPr>
      <t xml:space="preserve">Se realizó la solicitud de actualización del formato de estudios previos al equipo de Planeación, esta fue remitida el 11 de enero de 2024.
</t>
    </r>
    <r>
      <rPr>
        <b/>
        <sz val="8"/>
        <color theme="1"/>
        <rFont val="Tahoma"/>
        <family val="2"/>
      </rPr>
      <t xml:space="preserve">Análisis OCI: </t>
    </r>
    <r>
      <rPr>
        <sz val="8"/>
        <color theme="1"/>
        <rFont val="Tahoma"/>
        <family val="2"/>
      </rPr>
      <t xml:space="preserve">Se remite por parte del área el correo de solicitud de modificación del formato de estuios previos, a lo cual se dio respuesta por parte de Planeación el 11 de enero de 2024, así mismo, se verifica la publicación del documento en la intranet de Capital observando la inclusión del literal "d" del numeral 11. SUPERVISIÓN Y/ O INTERVENTORÍA (Numeral 3.1.11 del Manual de Contratación), relacionado con lo formulado en la acción; a pesar de que la acción tiene como fecha de inicio el 22 de enero de 2024,y, los soportes se encuentran fuera de las fechas de ejecución se califica la acción </t>
    </r>
    <r>
      <rPr>
        <b/>
        <sz val="8"/>
        <color theme="1"/>
        <rFont val="Tahoma"/>
        <family val="2"/>
      </rPr>
      <t>"Terminada"</t>
    </r>
    <r>
      <rPr>
        <sz val="8"/>
        <color theme="1"/>
        <rFont val="Tahoma"/>
        <family val="2"/>
      </rPr>
      <t>, dejando a criterio del ente de Control el cierre respectivo.</t>
    </r>
  </si>
  <si>
    <r>
      <t xml:space="preserve">Reporte área: </t>
    </r>
    <r>
      <rPr>
        <sz val="8"/>
        <color theme="1"/>
        <rFont val="Tahoma"/>
        <family val="2"/>
      </rPr>
      <t xml:space="preserve">Durante el 1er cuatrimestre de 2024 se realiza el envio al Ministerio de Tecnologías de la Información y las Comunicaciones (MinTIC), del oficio  198 de 2024. 
</t>
    </r>
    <r>
      <rPr>
        <b/>
        <sz val="8"/>
        <color theme="1"/>
        <rFont val="Tahoma"/>
        <family val="2"/>
      </rPr>
      <t xml:space="preserve">Análisis OCI: </t>
    </r>
    <r>
      <rPr>
        <sz val="8"/>
        <color theme="1"/>
        <rFont val="Tahoma"/>
        <family val="2"/>
      </rPr>
      <t xml:space="preserve">Teniendo en cuenta los soportes remitidos por el área, se observa la solicitud de mesa de acompañamiento acerca de la comercialización de estrategias de comunicación integrales tanto al Ministerio de Tecnologías de la Información y las Comunicaciones [Oficio 198 del 16 de febrero de 2024], aasí como a la Comisión de Regulación de las Comunicaciones [Oficio 193 del 15 de febrero de 2024]; sin embargo, es importante que el área tenga en cuenta lo formulado, lo cual se enfoca en la solicitud de un </t>
    </r>
    <r>
      <rPr>
        <i/>
        <sz val="8"/>
        <color theme="1"/>
        <rFont val="Tahoma"/>
        <family val="2"/>
      </rPr>
      <t>"concepto respecto al cumplimiento de las actividades del Acuerdo 006 de 2016"</t>
    </r>
    <r>
      <rPr>
        <sz val="8"/>
        <color theme="1"/>
        <rFont val="Tahoma"/>
        <family val="2"/>
      </rPr>
      <t>.</t>
    </r>
    <r>
      <rPr>
        <b/>
        <sz val="8"/>
        <color theme="1"/>
        <rFont val="Tahoma"/>
        <family val="2"/>
      </rPr>
      <t xml:space="preserve"> </t>
    </r>
    <r>
      <rPr>
        <sz val="8"/>
        <color theme="1"/>
        <rFont val="Tahoma"/>
        <family val="2"/>
      </rPr>
      <t xml:space="preserve">Por lo que se recomienda complementar los soportes con las actas u otros documentos que reflejen el resultado de dichas mesas. Teniendo en cuenta lo anterior, se califica la acción como </t>
    </r>
    <r>
      <rPr>
        <b/>
        <sz val="8"/>
        <color theme="1"/>
        <rFont val="Tahoma"/>
        <family val="2"/>
      </rPr>
      <t xml:space="preserve">"Terminada Extemporánea". </t>
    </r>
  </si>
  <si>
    <t>Pendiente verificar el alcance de la acción respectivo con la Secretaría General.</t>
  </si>
  <si>
    <t>RESUMEN TERCER SEGUIMIENTO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</si>
</sst>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21"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Tahoma"/>
      <family val="2"/>
    </font>
    <font>
      <sz val="10"/>
      <color theme="1"/>
      <name val="Tahoma"/>
      <family val="2"/>
    </font>
    <font>
      <b/>
      <sz val="10"/>
      <color theme="1"/>
      <name val="Tahoma"/>
      <family val="2"/>
    </font>
    <font>
      <sz val="10"/>
      <color indexed="8"/>
      <name val="Tahoma"/>
      <family val="2"/>
    </font>
    <font>
      <b/>
      <sz val="18"/>
      <color theme="1"/>
      <name val="Tahoma"/>
      <family val="2"/>
    </font>
    <font>
      <sz val="8"/>
      <color theme="1"/>
      <name val="Tahoma"/>
      <family val="2"/>
    </font>
    <font>
      <b/>
      <sz val="8"/>
      <color theme="1"/>
      <name val="Tahoma"/>
      <family val="2"/>
    </font>
    <font>
      <b/>
      <sz val="8"/>
      <color theme="0"/>
      <name val="Tahoma"/>
      <family val="2"/>
    </font>
    <font>
      <sz val="8"/>
      <color rgb="FF000000"/>
      <name val="Tahoma"/>
      <family val="2"/>
    </font>
    <font>
      <sz val="8"/>
      <color indexed="8"/>
      <name val="Tahoma"/>
      <family val="2"/>
    </font>
    <font>
      <sz val="8"/>
      <name val="Tahoma"/>
      <family val="2"/>
    </font>
    <font>
      <sz val="8"/>
      <name val="Calibri"/>
      <family val="2"/>
      <scheme val="minor"/>
    </font>
    <font>
      <sz val="7"/>
      <color theme="1"/>
      <name val="Tahoma"/>
      <family val="2"/>
    </font>
    <font>
      <b/>
      <sz val="9"/>
      <color theme="0"/>
      <name val="Tahoma"/>
      <family val="2"/>
    </font>
    <font>
      <sz val="9"/>
      <color theme="1"/>
      <name val="Tahoma"/>
      <family val="2"/>
    </font>
    <font>
      <b/>
      <sz val="8"/>
      <name val="Tahoma"/>
      <family val="2"/>
    </font>
    <font>
      <i/>
      <sz val="8"/>
      <color theme="1"/>
      <name val="Tahoma"/>
      <family val="2"/>
    </font>
  </fonts>
  <fills count="20">
    <fill>
      <patternFill patternType="none"/>
    </fill>
    <fill>
      <patternFill patternType="gray125"/>
    </fill>
    <fill>
      <patternFill patternType="solid">
        <fgColor theme="3"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499984740745262"/>
        <bgColor indexed="64"/>
      </patternFill>
    </fill>
    <fill>
      <patternFill patternType="solid">
        <fgColor rgb="FF002060"/>
        <bgColor indexed="64"/>
      </patternFill>
    </fill>
    <fill>
      <patternFill patternType="solid">
        <fgColor theme="7" tint="-0.499984740745262"/>
        <bgColor indexed="64"/>
      </patternFill>
    </fill>
    <fill>
      <patternFill patternType="solid">
        <fgColor theme="0" tint="-0.499984740745262"/>
        <bgColor indexed="64"/>
      </patternFill>
    </fill>
    <fill>
      <patternFill patternType="solid">
        <fgColor theme="8" tint="-0.499984740745262"/>
        <bgColor indexed="64"/>
      </patternFill>
    </fill>
    <fill>
      <patternFill patternType="solid">
        <fgColor rgb="FFE7EEF5"/>
        <bgColor indexed="64"/>
      </patternFill>
    </fill>
    <fill>
      <patternFill patternType="solid">
        <fgColor rgb="FFF5E4E3"/>
        <bgColor indexed="64"/>
      </patternFill>
    </fill>
    <fill>
      <patternFill patternType="solid">
        <fgColor theme="8" tint="-0.249977111117893"/>
        <bgColor indexed="64"/>
      </patternFill>
    </fill>
    <fill>
      <patternFill patternType="solid">
        <fgColor rgb="FFE8F5F8"/>
        <bgColor indexed="64"/>
      </patternFill>
    </fill>
    <fill>
      <patternFill patternType="solid">
        <fgColor rgb="FFFDFDFD"/>
        <bgColor indexed="64"/>
      </patternFill>
    </fill>
    <fill>
      <patternFill patternType="solid">
        <fgColor rgb="FFEFECF4"/>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6" tint="-0.499984740745262"/>
        <bgColor indexed="64"/>
      </patternFill>
    </fill>
  </fills>
  <borders count="46">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theme="0"/>
      </left>
      <right style="thin">
        <color theme="0"/>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theme="0"/>
      </bottom>
      <diagonal/>
    </border>
    <border>
      <left/>
      <right style="thin">
        <color theme="0"/>
      </right>
      <top style="thin">
        <color theme="0"/>
      </top>
      <bottom style="medium">
        <color indexed="64"/>
      </bottom>
      <diagonal/>
    </border>
    <border>
      <left style="thin">
        <color theme="0"/>
      </left>
      <right/>
      <top style="medium">
        <color indexed="64"/>
      </top>
      <bottom style="thin">
        <color theme="0"/>
      </bottom>
      <diagonal/>
    </border>
    <border>
      <left/>
      <right style="medium">
        <color indexed="64"/>
      </right>
      <top/>
      <bottom style="thin">
        <color theme="0"/>
      </bottom>
      <diagonal/>
    </border>
    <border>
      <left/>
      <right style="thin">
        <color theme="0"/>
      </right>
      <top style="medium">
        <color indexed="64"/>
      </top>
      <bottom style="thin">
        <color theme="0"/>
      </bottom>
      <diagonal/>
    </border>
    <border>
      <left/>
      <right/>
      <top style="thin">
        <color theme="0"/>
      </top>
      <bottom style="medium">
        <color indexed="64"/>
      </bottom>
      <diagonal/>
    </border>
    <border>
      <left style="medium">
        <color indexed="64"/>
      </left>
      <right style="thin">
        <color theme="0"/>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135">
    <xf numFmtId="0" fontId="0" fillId="0" borderId="0" xfId="0"/>
    <xf numFmtId="0" fontId="3" fillId="0" borderId="0" xfId="2" applyFont="1" applyAlignment="1">
      <alignment vertical="center"/>
    </xf>
    <xf numFmtId="0" fontId="5" fillId="0" borderId="0" xfId="0" applyFont="1"/>
    <xf numFmtId="0" fontId="5" fillId="0" borderId="0" xfId="0" applyFont="1" applyAlignment="1">
      <alignment vertical="center"/>
    </xf>
    <xf numFmtId="9" fontId="5" fillId="0" borderId="0" xfId="1" applyFont="1" applyFill="1" applyAlignment="1">
      <alignment horizontal="center" vertical="center"/>
    </xf>
    <xf numFmtId="9" fontId="5" fillId="0" borderId="0" xfId="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9" fontId="6" fillId="0" borderId="0" xfId="1" applyFont="1" applyAlignment="1">
      <alignment horizontal="center" vertical="center"/>
    </xf>
    <xf numFmtId="0" fontId="7" fillId="0" borderId="0" xfId="2" applyFont="1" applyAlignment="1">
      <alignment vertical="center"/>
    </xf>
    <xf numFmtId="0" fontId="7" fillId="0" borderId="0" xfId="2" applyFont="1" applyAlignment="1">
      <alignment horizontal="center" vertical="center"/>
    </xf>
    <xf numFmtId="0" fontId="7" fillId="0" borderId="0" xfId="2" applyFont="1"/>
    <xf numFmtId="1" fontId="5" fillId="0" borderId="0" xfId="1" applyNumberFormat="1" applyFont="1" applyAlignment="1">
      <alignment horizontal="center" vertical="center"/>
    </xf>
    <xf numFmtId="0" fontId="7" fillId="0" borderId="0" xfId="2" applyFont="1" applyAlignment="1">
      <alignment vertical="center" wrapText="1"/>
    </xf>
    <xf numFmtId="0" fontId="4" fillId="0" borderId="0" xfId="2" applyFont="1" applyAlignment="1">
      <alignment horizontal="center" vertical="center"/>
    </xf>
    <xf numFmtId="0" fontId="5" fillId="0" borderId="19" xfId="0" applyFont="1" applyBorder="1" applyAlignment="1">
      <alignment horizontal="center" vertical="center" wrapText="1"/>
    </xf>
    <xf numFmtId="0" fontId="5" fillId="0" borderId="19" xfId="0" applyFont="1" applyBorder="1" applyAlignment="1">
      <alignment horizontal="justify" vertical="center" wrapText="1"/>
    </xf>
    <xf numFmtId="0" fontId="9" fillId="0" borderId="0" xfId="0" applyFont="1"/>
    <xf numFmtId="0" fontId="10" fillId="3" borderId="14" xfId="0" applyFont="1" applyFill="1" applyBorder="1" applyAlignment="1">
      <alignment horizontal="center" vertical="center" wrapText="1"/>
    </xf>
    <xf numFmtId="0" fontId="9" fillId="0" borderId="3" xfId="0" applyFont="1" applyBorder="1" applyAlignment="1">
      <alignment horizontal="center" vertical="center"/>
    </xf>
    <xf numFmtId="15"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12" fillId="0" borderId="3" xfId="0" applyFont="1" applyBorder="1" applyAlignment="1" applyProtection="1">
      <alignment horizontal="center" vertical="center"/>
      <protection locked="0"/>
    </xf>
    <xf numFmtId="0" fontId="9" fillId="0" borderId="3" xfId="0" applyFont="1" applyBorder="1" applyAlignment="1">
      <alignment horizontal="justify" vertical="center" wrapText="1"/>
    </xf>
    <xf numFmtId="0" fontId="9" fillId="0" borderId="3" xfId="0" applyFont="1" applyBorder="1" applyAlignment="1" applyProtection="1">
      <alignment vertical="center" wrapText="1"/>
      <protection locked="0"/>
    </xf>
    <xf numFmtId="0" fontId="9" fillId="0" borderId="3" xfId="0" applyFont="1" applyBorder="1" applyAlignment="1" applyProtection="1">
      <alignment horizontal="center" vertical="center" wrapText="1"/>
      <protection locked="0"/>
    </xf>
    <xf numFmtId="164" fontId="9" fillId="0" borderId="3" xfId="1" applyNumberFormat="1" applyFont="1" applyFill="1" applyBorder="1" applyAlignment="1" applyProtection="1">
      <alignment horizontal="center" vertical="center" wrapText="1"/>
    </xf>
    <xf numFmtId="165" fontId="13" fillId="0" borderId="3" xfId="0" applyNumberFormat="1" applyFont="1" applyBorder="1" applyAlignment="1">
      <alignment horizontal="center" vertical="center" wrapText="1"/>
    </xf>
    <xf numFmtId="15" fontId="9" fillId="0" borderId="19" xfId="0" applyNumberFormat="1" applyFont="1" applyBorder="1" applyAlignment="1">
      <alignment horizontal="center" vertical="center"/>
    </xf>
    <xf numFmtId="0" fontId="14" fillId="0" borderId="19" xfId="0" applyFont="1" applyBorder="1" applyAlignment="1" applyProtection="1">
      <alignment horizontal="justify" vertical="center" wrapText="1"/>
      <protection hidden="1"/>
    </xf>
    <xf numFmtId="0" fontId="9" fillId="0" borderId="19" xfId="0" applyFont="1" applyBorder="1" applyAlignment="1">
      <alignment horizontal="center" vertical="center" wrapText="1"/>
    </xf>
    <xf numFmtId="0" fontId="14" fillId="0" borderId="19" xfId="0" applyFont="1" applyBorder="1" applyAlignment="1" applyProtection="1">
      <alignment horizontal="center" vertical="center" wrapText="1"/>
      <protection hidden="1"/>
    </xf>
    <xf numFmtId="0" fontId="5" fillId="17" borderId="19" xfId="0" applyFont="1" applyFill="1" applyBorder="1" applyAlignment="1">
      <alignment horizontal="center" vertical="center" wrapText="1"/>
    </xf>
    <xf numFmtId="0" fontId="9" fillId="0" borderId="3" xfId="0" applyFont="1" applyBorder="1" applyAlignment="1" applyProtection="1">
      <alignment horizontal="justify" vertical="center" wrapText="1"/>
      <protection locked="0"/>
    </xf>
    <xf numFmtId="0" fontId="16" fillId="11" borderId="16" xfId="0" applyFont="1" applyFill="1" applyBorder="1" applyAlignment="1">
      <alignment horizontal="center" vertical="center" wrapText="1"/>
    </xf>
    <xf numFmtId="0" fontId="16" fillId="11" borderId="17" xfId="0" applyFont="1" applyFill="1" applyBorder="1" applyAlignment="1">
      <alignment horizontal="center" vertical="center" wrapText="1"/>
    </xf>
    <xf numFmtId="0" fontId="16" fillId="11" borderId="17" xfId="0" applyFont="1" applyFill="1" applyBorder="1" applyAlignment="1" applyProtection="1">
      <alignment horizontal="center" vertical="center" wrapText="1"/>
      <protection locked="0"/>
    </xf>
    <xf numFmtId="0" fontId="16" fillId="12" borderId="16" xfId="0" applyFont="1" applyFill="1" applyBorder="1" applyAlignment="1">
      <alignment horizontal="center" vertical="center" wrapText="1"/>
    </xf>
    <xf numFmtId="0" fontId="16" fillId="12" borderId="17" xfId="0" applyFont="1" applyFill="1" applyBorder="1" applyAlignment="1">
      <alignment horizontal="center" vertical="center" wrapText="1"/>
    </xf>
    <xf numFmtId="0" fontId="16" fillId="12" borderId="38" xfId="0" applyFont="1" applyFill="1" applyBorder="1" applyAlignment="1">
      <alignment horizontal="center" vertical="center" wrapText="1"/>
    </xf>
    <xf numFmtId="0" fontId="16" fillId="14" borderId="16" xfId="0" applyFont="1" applyFill="1" applyBorder="1" applyAlignment="1">
      <alignment horizontal="center" vertical="center" wrapText="1"/>
    </xf>
    <xf numFmtId="0" fontId="16" fillId="14" borderId="17" xfId="0" applyFont="1" applyFill="1" applyBorder="1" applyAlignment="1">
      <alignment horizontal="center" vertical="center" wrapText="1"/>
    </xf>
    <xf numFmtId="0" fontId="16" fillId="14" borderId="42" xfId="0" applyFont="1" applyFill="1" applyBorder="1" applyAlignment="1">
      <alignment horizontal="center" vertical="center" wrapText="1"/>
    </xf>
    <xf numFmtId="0" fontId="16" fillId="16" borderId="16" xfId="0" applyFont="1" applyFill="1" applyBorder="1" applyAlignment="1">
      <alignment horizontal="center" vertical="center" wrapText="1"/>
    </xf>
    <xf numFmtId="0" fontId="16" fillId="16" borderId="17" xfId="0" applyFont="1" applyFill="1" applyBorder="1" applyAlignment="1">
      <alignment horizontal="center" vertical="center" wrapText="1"/>
    </xf>
    <xf numFmtId="0" fontId="16" fillId="15" borderId="16" xfId="0" applyFont="1" applyFill="1" applyBorder="1" applyAlignment="1">
      <alignment horizontal="center" vertical="center" wrapText="1"/>
    </xf>
    <xf numFmtId="0" fontId="16" fillId="15" borderId="17" xfId="0" applyFont="1" applyFill="1" applyBorder="1" applyAlignment="1">
      <alignment horizontal="center" vertical="center" wrapText="1"/>
    </xf>
    <xf numFmtId="0" fontId="16" fillId="15" borderId="38" xfId="0" applyFont="1" applyFill="1" applyBorder="1" applyAlignment="1">
      <alignment horizontal="center" vertical="center" wrapText="1"/>
    </xf>
    <xf numFmtId="0" fontId="16" fillId="15" borderId="18" xfId="0" applyFont="1" applyFill="1" applyBorder="1" applyAlignment="1">
      <alignment horizontal="center" vertical="center" wrapText="1"/>
    </xf>
    <xf numFmtId="0" fontId="16" fillId="0" borderId="0" xfId="0" applyFont="1"/>
    <xf numFmtId="0" fontId="18" fillId="0" borderId="0" xfId="0" applyFont="1"/>
    <xf numFmtId="0" fontId="9" fillId="18" borderId="3" xfId="0" applyFont="1" applyFill="1" applyBorder="1" applyAlignment="1">
      <alignment vertical="center" wrapText="1"/>
    </xf>
    <xf numFmtId="1" fontId="9" fillId="0" borderId="3" xfId="0" applyNumberFormat="1" applyFont="1" applyBorder="1" applyAlignment="1">
      <alignment horizontal="center" vertical="center"/>
    </xf>
    <xf numFmtId="0" fontId="9" fillId="0" borderId="3" xfId="0" applyFont="1" applyBorder="1" applyAlignment="1">
      <alignment vertical="center" wrapText="1"/>
    </xf>
    <xf numFmtId="15" fontId="9" fillId="0" borderId="19" xfId="0" applyNumberFormat="1" applyFont="1" applyBorder="1" applyAlignment="1">
      <alignment horizontal="center" vertical="center" wrapText="1"/>
    </xf>
    <xf numFmtId="0" fontId="9" fillId="0" borderId="19" xfId="0" applyFont="1" applyBorder="1" applyAlignment="1">
      <alignment horizontal="justify" vertical="center" wrapText="1"/>
    </xf>
    <xf numFmtId="164" fontId="14" fillId="0" borderId="19" xfId="0" applyNumberFormat="1" applyFont="1" applyBorder="1" applyAlignment="1" applyProtection="1">
      <alignment horizontal="center" vertical="center" wrapText="1"/>
      <protection hidden="1"/>
    </xf>
    <xf numFmtId="0" fontId="9" fillId="0" borderId="19" xfId="0" applyFont="1" applyBorder="1" applyAlignment="1" applyProtection="1">
      <alignment horizontal="center" vertical="center" wrapText="1"/>
      <protection hidden="1"/>
    </xf>
    <xf numFmtId="9" fontId="16" fillId="16" borderId="17" xfId="1" applyFont="1" applyFill="1" applyBorder="1" applyAlignment="1">
      <alignment horizontal="center" vertical="center" wrapText="1"/>
    </xf>
    <xf numFmtId="9" fontId="9" fillId="0" borderId="19" xfId="1" applyFont="1" applyBorder="1" applyAlignment="1">
      <alignment horizontal="center" vertical="center" wrapText="1"/>
    </xf>
    <xf numFmtId="0" fontId="5" fillId="0" borderId="0" xfId="0" applyFont="1" applyAlignment="1">
      <alignment horizontal="center"/>
    </xf>
    <xf numFmtId="0" fontId="9" fillId="17" borderId="19" xfId="0" applyFont="1" applyFill="1" applyBorder="1" applyAlignment="1">
      <alignment horizontal="center" vertical="center" wrapText="1"/>
    </xf>
    <xf numFmtId="164" fontId="14" fillId="19" borderId="19" xfId="0" applyNumberFormat="1" applyFont="1" applyFill="1" applyBorder="1" applyAlignment="1" applyProtection="1">
      <alignment horizontal="center" vertical="center" wrapText="1"/>
      <protection hidden="1"/>
    </xf>
    <xf numFmtId="0" fontId="10" fillId="0" borderId="19" xfId="0" applyFont="1" applyBorder="1" applyAlignment="1">
      <alignment horizontal="justify" vertical="center" wrapText="1"/>
    </xf>
    <xf numFmtId="0" fontId="9" fillId="0" borderId="3" xfId="0" applyFont="1" applyBorder="1" applyAlignment="1" applyProtection="1">
      <alignment horizontal="justify" vertical="center" wrapText="1"/>
      <protection hidden="1"/>
    </xf>
    <xf numFmtId="0" fontId="10" fillId="0" borderId="3" xfId="0" applyFont="1" applyBorder="1" applyAlignment="1">
      <alignment horizontal="left" vertical="center" wrapText="1"/>
    </xf>
    <xf numFmtId="0" fontId="10" fillId="0" borderId="3" xfId="0" applyFont="1" applyBorder="1" applyAlignment="1">
      <alignment horizontal="justify" vertical="center" wrapText="1"/>
    </xf>
    <xf numFmtId="0" fontId="14" fillId="0" borderId="3" xfId="0" applyFont="1" applyBorder="1" applyAlignment="1" applyProtection="1">
      <alignment horizontal="justify" vertical="center" wrapText="1"/>
      <protection hidden="1"/>
    </xf>
    <xf numFmtId="0" fontId="17" fillId="9" borderId="26" xfId="0" applyFont="1" applyFill="1" applyBorder="1" applyAlignment="1">
      <alignment horizontal="center" vertical="center"/>
    </xf>
    <xf numFmtId="0" fontId="17" fillId="9" borderId="27" xfId="0" applyFont="1" applyFill="1" applyBorder="1" applyAlignment="1">
      <alignment horizontal="center" vertical="center"/>
    </xf>
    <xf numFmtId="0" fontId="17" fillId="9" borderId="28" xfId="0" applyFont="1" applyFill="1" applyBorder="1" applyAlignment="1">
      <alignment horizontal="center" vertical="center"/>
    </xf>
    <xf numFmtId="0" fontId="10" fillId="2" borderId="23"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5" borderId="25"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5" borderId="23"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0" fillId="5" borderId="24"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7" fillId="6" borderId="20" xfId="0" applyFont="1" applyFill="1" applyBorder="1" applyAlignment="1">
      <alignment horizontal="center" vertical="center" wrapText="1"/>
    </xf>
    <xf numFmtId="0" fontId="17" fillId="6" borderId="21" xfId="0" applyFont="1" applyFill="1" applyBorder="1" applyAlignment="1">
      <alignment horizontal="center" vertical="center" wrapText="1"/>
    </xf>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10" fillId="0" borderId="30"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31"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32" xfId="0" applyFont="1" applyBorder="1" applyAlignment="1">
      <alignment horizontal="left"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8" fillId="0" borderId="33" xfId="0" applyFont="1" applyBorder="1" applyAlignment="1">
      <alignment horizontal="center" vertical="center"/>
    </xf>
    <xf numFmtId="0" fontId="8" fillId="0" borderId="1" xfId="0" applyFont="1" applyBorder="1" applyAlignment="1">
      <alignment horizontal="center" vertical="center"/>
    </xf>
    <xf numFmtId="0" fontId="8" fillId="0" borderId="35" xfId="0" applyFont="1" applyBorder="1" applyAlignment="1">
      <alignment horizontal="center" vertical="center"/>
    </xf>
    <xf numFmtId="0" fontId="8" fillId="0" borderId="0" xfId="0" applyFont="1" applyAlignment="1">
      <alignment horizontal="center" vertical="center"/>
    </xf>
    <xf numFmtId="0" fontId="8" fillId="0" borderId="36" xfId="0" applyFont="1" applyBorder="1" applyAlignment="1">
      <alignment horizontal="center" vertical="center"/>
    </xf>
    <xf numFmtId="0" fontId="8" fillId="0" borderId="2" xfId="0" applyFont="1" applyBorder="1" applyAlignment="1">
      <alignment horizontal="center" vertical="center"/>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xf>
    <xf numFmtId="0" fontId="5" fillId="0" borderId="44" xfId="0" applyFont="1" applyBorder="1" applyAlignment="1">
      <alignment horizontal="center"/>
    </xf>
    <xf numFmtId="0" fontId="5" fillId="0" borderId="36" xfId="0" applyFont="1" applyBorder="1" applyAlignment="1">
      <alignment horizontal="center"/>
    </xf>
    <xf numFmtId="0" fontId="5" fillId="0" borderId="45" xfId="0" applyFont="1" applyBorder="1" applyAlignment="1">
      <alignment horizontal="center"/>
    </xf>
    <xf numFmtId="0" fontId="10" fillId="3" borderId="39" xfId="0" applyFont="1" applyFill="1" applyBorder="1" applyAlignment="1">
      <alignment horizontal="center" vertical="center"/>
    </xf>
    <xf numFmtId="0" fontId="10" fillId="3" borderId="41" xfId="0" applyFont="1" applyFill="1" applyBorder="1" applyAlignment="1">
      <alignment horizontal="center" vertical="center"/>
    </xf>
    <xf numFmtId="0" fontId="10" fillId="3" borderId="33" xfId="0" applyFont="1" applyFill="1" applyBorder="1" applyAlignment="1">
      <alignment horizontal="center" vertical="center" wrapText="1"/>
    </xf>
    <xf numFmtId="0" fontId="10" fillId="3" borderId="37" xfId="0" applyFont="1" applyFill="1" applyBorder="1" applyAlignment="1">
      <alignment horizontal="center" vertical="center" wrapText="1"/>
    </xf>
    <xf numFmtId="9" fontId="10" fillId="4" borderId="29" xfId="1" applyFont="1" applyFill="1" applyBorder="1" applyAlignment="1">
      <alignment horizontal="center" vertical="center" wrapText="1"/>
    </xf>
    <xf numFmtId="9" fontId="10" fillId="4" borderId="24" xfId="1" applyFont="1" applyFill="1" applyBorder="1" applyAlignment="1">
      <alignment horizontal="center" vertical="center" wrapText="1"/>
    </xf>
    <xf numFmtId="0" fontId="17" fillId="7" borderId="20" xfId="0" applyFont="1" applyFill="1" applyBorder="1" applyAlignment="1">
      <alignment horizontal="center" vertical="center" wrapText="1"/>
    </xf>
    <xf numFmtId="0" fontId="17" fillId="7" borderId="21" xfId="0" applyFont="1" applyFill="1" applyBorder="1" applyAlignment="1">
      <alignment horizontal="center" vertical="center" wrapText="1"/>
    </xf>
    <xf numFmtId="0" fontId="17" fillId="10" borderId="20" xfId="0" applyFont="1" applyFill="1" applyBorder="1" applyAlignment="1">
      <alignment horizontal="center" vertical="center" wrapText="1"/>
    </xf>
    <xf numFmtId="0" fontId="17" fillId="10" borderId="21" xfId="0" applyFont="1" applyFill="1" applyBorder="1" applyAlignment="1">
      <alignment horizontal="center" vertical="center" wrapText="1"/>
    </xf>
    <xf numFmtId="0" fontId="17" fillId="10" borderId="22" xfId="0" applyFont="1" applyFill="1" applyBorder="1" applyAlignment="1">
      <alignment horizontal="center" vertical="center" wrapText="1"/>
    </xf>
    <xf numFmtId="0" fontId="17" fillId="8" borderId="20" xfId="0" applyFont="1" applyFill="1" applyBorder="1" applyAlignment="1">
      <alignment horizontal="center" vertical="center" wrapText="1"/>
    </xf>
    <xf numFmtId="0" fontId="17" fillId="8" borderId="21" xfId="0" applyFont="1" applyFill="1" applyBorder="1" applyAlignment="1">
      <alignment horizontal="center" vertical="center" wrapText="1"/>
    </xf>
    <xf numFmtId="0" fontId="17" fillId="8" borderId="22"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1" fillId="13" borderId="43" xfId="0" applyFont="1" applyFill="1" applyBorder="1" applyAlignment="1">
      <alignment horizontal="center" vertical="center" wrapText="1"/>
    </xf>
    <xf numFmtId="0" fontId="11" fillId="13" borderId="23" xfId="0" applyFont="1" applyFill="1" applyBorder="1" applyAlignment="1">
      <alignment horizontal="center" vertical="center" wrapText="1"/>
    </xf>
    <xf numFmtId="0" fontId="11" fillId="13" borderId="29" xfId="0" applyFont="1" applyFill="1" applyBorder="1" applyAlignment="1">
      <alignment horizontal="center" vertical="center" wrapText="1"/>
    </xf>
    <xf numFmtId="0" fontId="11" fillId="13" borderId="24" xfId="0" applyFont="1" applyFill="1" applyBorder="1" applyAlignment="1">
      <alignment horizontal="center" vertical="center" wrapText="1"/>
    </xf>
    <xf numFmtId="0" fontId="11" fillId="13" borderId="34" xfId="0" applyFont="1" applyFill="1" applyBorder="1" applyAlignment="1">
      <alignment horizontal="center" vertical="center" wrapText="1"/>
    </xf>
    <xf numFmtId="0" fontId="11" fillId="13" borderId="40" xfId="0" applyFont="1" applyFill="1" applyBorder="1" applyAlignment="1">
      <alignment horizontal="center" vertical="center" wrapText="1"/>
    </xf>
  </cellXfs>
  <cellStyles count="7">
    <cellStyle name="Normal" xfId="0" builtinId="0"/>
    <cellStyle name="Normal 2" xfId="2" xr:uid="{00000000-0005-0000-0000-000001000000}"/>
    <cellStyle name="Normal 2 2" xfId="3" xr:uid="{00000000-0005-0000-0000-000002000000}"/>
    <cellStyle name="Normal 3" xfId="5" xr:uid="{00000000-0005-0000-0000-000003000000}"/>
    <cellStyle name="Normal 5" xfId="4" xr:uid="{00000000-0005-0000-0000-000004000000}"/>
    <cellStyle name="Porcentaje" xfId="1" builtinId="5"/>
    <cellStyle name="Porcentual 10" xfId="6" xr:uid="{00000000-0005-0000-0000-000006000000}"/>
  </cellStyles>
  <dxfs count="19">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color theme="0"/>
      </font>
      <fill>
        <patternFill>
          <bgColor rgb="FFFF3300"/>
        </patternFill>
      </fill>
    </dxf>
    <dxf>
      <font>
        <b/>
        <i val="0"/>
        <color theme="0"/>
      </font>
      <fill>
        <patternFill>
          <bgColor rgb="FFC00000"/>
        </patternFill>
      </fill>
    </dxf>
    <dxf>
      <font>
        <b/>
        <i val="0"/>
        <color theme="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s>
  <tableStyles count="0" defaultTableStyle="TableStyleMedium9" defaultPivotStyle="PivotStyleLight16"/>
  <colors>
    <mruColors>
      <color rgb="FFFF3300"/>
      <color rgb="FFEFECF4"/>
      <color rgb="FFF4F7ED"/>
      <color rgb="FFF8FAF4"/>
      <color rgb="FFFDFDFD"/>
      <color rgb="FFEEECE2"/>
      <color rgb="FFE8F5F8"/>
      <color rgb="FFEAF0F6"/>
      <color rgb="FFF5E4E3"/>
      <color rgb="FFE7EE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408519</xdr:colOff>
      <xdr:row>0</xdr:row>
      <xdr:rowOff>126998</xdr:rowOff>
    </xdr:from>
    <xdr:to>
      <xdr:col>1</xdr:col>
      <xdr:colOff>805101</xdr:colOff>
      <xdr:row>3</xdr:row>
      <xdr:rowOff>143932</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8519" y="126998"/>
          <a:ext cx="1336382" cy="829734"/>
        </a:xfrm>
        <a:prstGeom prst="rect">
          <a:avLst/>
        </a:prstGeom>
      </xdr:spPr>
    </xdr:pic>
    <xdr:clientData/>
  </xdr:twoCellAnchor>
  <xdr:twoCellAnchor editAs="oneCell">
    <xdr:from>
      <xdr:col>32</xdr:col>
      <xdr:colOff>254000</xdr:colOff>
      <xdr:row>0</xdr:row>
      <xdr:rowOff>42333</xdr:rowOff>
    </xdr:from>
    <xdr:to>
      <xdr:col>32</xdr:col>
      <xdr:colOff>1339849</xdr:colOff>
      <xdr:row>3</xdr:row>
      <xdr:rowOff>216405</xdr:rowOff>
    </xdr:to>
    <xdr:pic>
      <xdr:nvPicPr>
        <xdr:cNvPr id="8" name="3 Imagen" descr="C:\Users\john.garcia\Desktop\2020-01-08.pn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097083" y="42333"/>
          <a:ext cx="1085849" cy="967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garzon\Documents\UAECOBB1\Auditor&#237;as%202013\Plan%20de%20mejoramiento\Plan%20mejoramiento-01102013.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bro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M"/>
      <sheetName val="formulas"/>
      <sheetName val="cerradas"/>
      <sheetName val="Dato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1 (2)"/>
    </sheetNames>
    <sheetDataSet>
      <sheetData sheetId="0">
        <row r="3">
          <cell r="C3" t="str">
            <v>%</v>
          </cell>
        </row>
        <row r="4">
          <cell r="A4" t="str">
            <v>Sin Iniciar</v>
          </cell>
          <cell r="C4">
            <v>0.33333333333333331</v>
          </cell>
        </row>
        <row r="5">
          <cell r="A5" t="str">
            <v>En Proceso</v>
          </cell>
          <cell r="C5">
            <v>0.41666666666666669</v>
          </cell>
        </row>
        <row r="6">
          <cell r="A6" t="str">
            <v>Terminada</v>
          </cell>
          <cell r="C6">
            <v>0.22222222222222221</v>
          </cell>
        </row>
        <row r="7">
          <cell r="A7" t="str">
            <v>Terminada Extemporánea</v>
          </cell>
          <cell r="C7">
            <v>2.7777777777777776E-2</v>
          </cell>
        </row>
        <row r="13">
          <cell r="C13" t="str">
            <v>Sin Iniciar</v>
          </cell>
          <cell r="D13" t="str">
            <v>En Proceso</v>
          </cell>
          <cell r="E13" t="str">
            <v>Terminada</v>
          </cell>
        </row>
        <row r="16">
          <cell r="A16" t="str">
            <v>Planeación</v>
          </cell>
          <cell r="C16">
            <v>2</v>
          </cell>
          <cell r="D16">
            <v>3</v>
          </cell>
          <cell r="E16">
            <v>1</v>
          </cell>
        </row>
        <row r="20">
          <cell r="A20" t="str">
            <v>S. Financiera</v>
          </cell>
          <cell r="C20">
            <v>4</v>
          </cell>
          <cell r="D20">
            <v>3</v>
          </cell>
          <cell r="E20">
            <v>3</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5"/>
  <sheetViews>
    <sheetView tabSelected="1" zoomScaleNormal="100" workbookViewId="0">
      <selection activeCell="AD10" sqref="AD10"/>
    </sheetView>
  </sheetViews>
  <sheetFormatPr baseColWidth="10" defaultColWidth="11.44140625" defaultRowHeight="13.2" x14ac:dyDescent="0.25"/>
  <cols>
    <col min="1" max="1" width="13.6640625" style="2" customWidth="1"/>
    <col min="2" max="2" width="16.88671875" style="2" customWidth="1"/>
    <col min="3" max="3" width="21.5546875" style="2" customWidth="1"/>
    <col min="4" max="4" width="13.44140625" style="2" customWidth="1"/>
    <col min="5" max="5" width="20.6640625" style="2" customWidth="1"/>
    <col min="6" max="6" width="34.33203125" style="2" customWidth="1"/>
    <col min="7" max="7" width="38.6640625" style="2" customWidth="1"/>
    <col min="8" max="8" width="33.33203125" style="2" customWidth="1"/>
    <col min="9" max="9" width="16.33203125" style="2" customWidth="1"/>
    <col min="10" max="10" width="15.6640625" style="2" customWidth="1"/>
    <col min="11" max="11" width="18" style="2" customWidth="1"/>
    <col min="12" max="12" width="15.6640625" style="2" customWidth="1"/>
    <col min="13" max="14" width="13.6640625" style="2" customWidth="1"/>
    <col min="15" max="15" width="18.6640625" style="2" customWidth="1"/>
    <col min="16" max="17" width="15.5546875" style="2" customWidth="1"/>
    <col min="18" max="18" width="18.6640625" style="2" customWidth="1"/>
    <col min="19" max="19" width="38.6640625" style="2" customWidth="1"/>
    <col min="20" max="23" width="18.6640625" style="2" customWidth="1"/>
    <col min="24" max="24" width="39.6640625" style="2" customWidth="1"/>
    <col min="25" max="27" width="18.6640625" style="6" customWidth="1"/>
    <col min="28" max="28" width="55.6640625" style="2" customWidth="1"/>
    <col min="29" max="29" width="21.6640625" style="60" customWidth="1"/>
    <col min="30" max="30" width="15.33203125" style="2" customWidth="1"/>
    <col min="31" max="31" width="17.109375" style="2" customWidth="1"/>
    <col min="32" max="32" width="15.33203125" style="2" customWidth="1"/>
    <col min="33" max="33" width="23.109375" style="2" customWidth="1"/>
    <col min="34" max="16384" width="11.44140625" style="2"/>
  </cols>
  <sheetData>
    <row r="1" spans="1:33" ht="21" customHeight="1" x14ac:dyDescent="0.25">
      <c r="A1" s="107"/>
      <c r="B1" s="108"/>
      <c r="C1" s="101" t="s">
        <v>153</v>
      </c>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92" t="s">
        <v>64</v>
      </c>
      <c r="AE1" s="93"/>
      <c r="AF1" s="94"/>
      <c r="AG1" s="89"/>
    </row>
    <row r="2" spans="1:33" ht="21" customHeight="1" x14ac:dyDescent="0.25">
      <c r="A2" s="109"/>
      <c r="B2" s="110"/>
      <c r="C2" s="103"/>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95" t="s">
        <v>166</v>
      </c>
      <c r="AE2" s="96"/>
      <c r="AF2" s="97"/>
      <c r="AG2" s="90"/>
    </row>
    <row r="3" spans="1:33" ht="21" customHeight="1" x14ac:dyDescent="0.25">
      <c r="A3" s="109"/>
      <c r="B3" s="110"/>
      <c r="C3" s="103"/>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95" t="s">
        <v>167</v>
      </c>
      <c r="AE3" s="96"/>
      <c r="AF3" s="97"/>
      <c r="AG3" s="90"/>
    </row>
    <row r="4" spans="1:33" ht="21" customHeight="1" thickBot="1" x14ac:dyDescent="0.3">
      <c r="A4" s="111"/>
      <c r="B4" s="112"/>
      <c r="C4" s="105"/>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98" t="s">
        <v>45</v>
      </c>
      <c r="AE4" s="99"/>
      <c r="AF4" s="100"/>
      <c r="AG4" s="91"/>
    </row>
    <row r="5" spans="1:33" ht="6" customHeight="1" thickBot="1" x14ac:dyDescent="0.3"/>
    <row r="6" spans="1:33" s="50" customFormat="1" ht="18.600000000000001" customHeight="1" thickBot="1" x14ac:dyDescent="0.25">
      <c r="A6" s="119" t="s">
        <v>73</v>
      </c>
      <c r="B6" s="120"/>
      <c r="C6" s="120"/>
      <c r="D6" s="120"/>
      <c r="E6" s="120"/>
      <c r="F6" s="120"/>
      <c r="G6" s="87" t="s">
        <v>6</v>
      </c>
      <c r="H6" s="88"/>
      <c r="I6" s="88"/>
      <c r="J6" s="88"/>
      <c r="K6" s="88"/>
      <c r="L6" s="88"/>
      <c r="M6" s="88"/>
      <c r="N6" s="88"/>
      <c r="O6" s="88"/>
      <c r="P6" s="88"/>
      <c r="Q6" s="88"/>
      <c r="R6" s="121" t="s">
        <v>385</v>
      </c>
      <c r="S6" s="122"/>
      <c r="T6" s="122"/>
      <c r="U6" s="122"/>
      <c r="V6" s="123"/>
      <c r="W6" s="124" t="s">
        <v>357</v>
      </c>
      <c r="X6" s="125"/>
      <c r="Y6" s="125"/>
      <c r="Z6" s="125"/>
      <c r="AA6" s="125"/>
      <c r="AB6" s="125"/>
      <c r="AC6" s="126"/>
      <c r="AD6" s="68" t="s">
        <v>164</v>
      </c>
      <c r="AE6" s="69"/>
      <c r="AF6" s="69"/>
      <c r="AG6" s="70"/>
    </row>
    <row r="7" spans="1:33" s="17" customFormat="1" ht="10.199999999999999" x14ac:dyDescent="0.2">
      <c r="A7" s="71" t="s">
        <v>0</v>
      </c>
      <c r="B7" s="73" t="s">
        <v>74</v>
      </c>
      <c r="C7" s="73" t="s">
        <v>1</v>
      </c>
      <c r="D7" s="73" t="s">
        <v>75</v>
      </c>
      <c r="E7" s="73" t="s">
        <v>2</v>
      </c>
      <c r="F7" s="73" t="s">
        <v>77</v>
      </c>
      <c r="G7" s="115" t="s">
        <v>79</v>
      </c>
      <c r="H7" s="113" t="s">
        <v>7</v>
      </c>
      <c r="I7" s="114"/>
      <c r="J7" s="75" t="s">
        <v>9</v>
      </c>
      <c r="K7" s="75" t="s">
        <v>11</v>
      </c>
      <c r="L7" s="75" t="s">
        <v>18</v>
      </c>
      <c r="M7" s="75" t="s">
        <v>20</v>
      </c>
      <c r="N7" s="75" t="s">
        <v>19</v>
      </c>
      <c r="O7" s="75" t="s">
        <v>72</v>
      </c>
      <c r="P7" s="75" t="s">
        <v>10</v>
      </c>
      <c r="Q7" s="75" t="s">
        <v>63</v>
      </c>
      <c r="R7" s="129" t="s">
        <v>154</v>
      </c>
      <c r="S7" s="131" t="s">
        <v>163</v>
      </c>
      <c r="T7" s="131" t="s">
        <v>157</v>
      </c>
      <c r="U7" s="131" t="s">
        <v>159</v>
      </c>
      <c r="V7" s="133" t="s">
        <v>160</v>
      </c>
      <c r="W7" s="83" t="s">
        <v>154</v>
      </c>
      <c r="X7" s="85" t="s">
        <v>155</v>
      </c>
      <c r="Y7" s="85" t="s">
        <v>156</v>
      </c>
      <c r="Z7" s="117" t="s">
        <v>158</v>
      </c>
      <c r="AA7" s="85" t="s">
        <v>159</v>
      </c>
      <c r="AB7" s="85" t="s">
        <v>163</v>
      </c>
      <c r="AC7" s="127" t="s">
        <v>160</v>
      </c>
      <c r="AD7" s="79" t="s">
        <v>28</v>
      </c>
      <c r="AE7" s="81" t="s">
        <v>29</v>
      </c>
      <c r="AF7" s="81" t="s">
        <v>81</v>
      </c>
      <c r="AG7" s="77" t="s">
        <v>82</v>
      </c>
    </row>
    <row r="8" spans="1:33" s="17" customFormat="1" ht="20.399999999999999" x14ac:dyDescent="0.2">
      <c r="A8" s="72"/>
      <c r="B8" s="74"/>
      <c r="C8" s="74"/>
      <c r="D8" s="74"/>
      <c r="E8" s="74"/>
      <c r="F8" s="74"/>
      <c r="G8" s="116"/>
      <c r="H8" s="18" t="s">
        <v>36</v>
      </c>
      <c r="I8" s="18" t="s">
        <v>35</v>
      </c>
      <c r="J8" s="76"/>
      <c r="K8" s="76"/>
      <c r="L8" s="76"/>
      <c r="M8" s="76"/>
      <c r="N8" s="76"/>
      <c r="O8" s="76"/>
      <c r="P8" s="76"/>
      <c r="Q8" s="76"/>
      <c r="R8" s="130"/>
      <c r="S8" s="132"/>
      <c r="T8" s="132"/>
      <c r="U8" s="132"/>
      <c r="V8" s="134"/>
      <c r="W8" s="84"/>
      <c r="X8" s="86"/>
      <c r="Y8" s="86"/>
      <c r="Z8" s="118"/>
      <c r="AA8" s="86"/>
      <c r="AB8" s="86"/>
      <c r="AC8" s="128"/>
      <c r="AD8" s="80"/>
      <c r="AE8" s="82"/>
      <c r="AF8" s="82"/>
      <c r="AG8" s="78"/>
    </row>
    <row r="9" spans="1:33" s="49" customFormat="1" ht="27.6" thickBot="1" x14ac:dyDescent="0.2">
      <c r="A9" s="34" t="s">
        <v>21</v>
      </c>
      <c r="B9" s="35" t="s">
        <v>4</v>
      </c>
      <c r="C9" s="35" t="s">
        <v>165</v>
      </c>
      <c r="D9" s="36" t="s">
        <v>3</v>
      </c>
      <c r="E9" s="35" t="s">
        <v>76</v>
      </c>
      <c r="F9" s="35" t="s">
        <v>78</v>
      </c>
      <c r="G9" s="37" t="s">
        <v>5</v>
      </c>
      <c r="H9" s="38" t="s">
        <v>80</v>
      </c>
      <c r="I9" s="38" t="s">
        <v>8</v>
      </c>
      <c r="J9" s="38" t="s">
        <v>4</v>
      </c>
      <c r="K9" s="38" t="s">
        <v>13</v>
      </c>
      <c r="L9" s="38" t="s">
        <v>4</v>
      </c>
      <c r="M9" s="38" t="s">
        <v>3</v>
      </c>
      <c r="N9" s="38" t="s">
        <v>3</v>
      </c>
      <c r="O9" s="38" t="s">
        <v>4</v>
      </c>
      <c r="P9" s="39" t="s">
        <v>4</v>
      </c>
      <c r="Q9" s="38" t="s">
        <v>4</v>
      </c>
      <c r="R9" s="40" t="s">
        <v>3</v>
      </c>
      <c r="S9" s="41" t="s">
        <v>161</v>
      </c>
      <c r="T9" s="41" t="s">
        <v>32</v>
      </c>
      <c r="U9" s="41" t="s">
        <v>12</v>
      </c>
      <c r="V9" s="42" t="s">
        <v>152</v>
      </c>
      <c r="W9" s="43" t="s">
        <v>3</v>
      </c>
      <c r="X9" s="44" t="s">
        <v>30</v>
      </c>
      <c r="Y9" s="44" t="s">
        <v>31</v>
      </c>
      <c r="Z9" s="58" t="s">
        <v>32</v>
      </c>
      <c r="AA9" s="44" t="s">
        <v>12</v>
      </c>
      <c r="AB9" s="44" t="s">
        <v>161</v>
      </c>
      <c r="AC9" s="44" t="s">
        <v>152</v>
      </c>
      <c r="AD9" s="45" t="s">
        <v>33</v>
      </c>
      <c r="AE9" s="46" t="s">
        <v>152</v>
      </c>
      <c r="AF9" s="47" t="s">
        <v>4</v>
      </c>
      <c r="AG9" s="48" t="s">
        <v>162</v>
      </c>
    </row>
    <row r="10" spans="1:33" s="17" customFormat="1" ht="142.80000000000001" x14ac:dyDescent="0.2">
      <c r="A10" s="19">
        <v>169</v>
      </c>
      <c r="B10" s="21" t="s">
        <v>14</v>
      </c>
      <c r="C10" s="21" t="s">
        <v>168</v>
      </c>
      <c r="D10" s="20">
        <v>44918</v>
      </c>
      <c r="E10" s="22" t="s">
        <v>169</v>
      </c>
      <c r="F10" s="23" t="s">
        <v>170</v>
      </c>
      <c r="G10" s="24" t="s">
        <v>171</v>
      </c>
      <c r="H10" s="33" t="s">
        <v>172</v>
      </c>
      <c r="I10" s="19">
        <v>2</v>
      </c>
      <c r="J10" s="21" t="s">
        <v>16</v>
      </c>
      <c r="K10" s="25" t="s">
        <v>173</v>
      </c>
      <c r="L10" s="26">
        <v>1</v>
      </c>
      <c r="M10" s="27">
        <v>44958</v>
      </c>
      <c r="N10" s="27">
        <v>45285</v>
      </c>
      <c r="O10" s="25" t="s">
        <v>174</v>
      </c>
      <c r="P10" s="25" t="s">
        <v>284</v>
      </c>
      <c r="Q10" s="25" t="s">
        <v>48</v>
      </c>
      <c r="R10" s="28">
        <v>45291</v>
      </c>
      <c r="S10" s="29" t="s">
        <v>296</v>
      </c>
      <c r="T10" s="30" t="s">
        <v>175</v>
      </c>
      <c r="U10" s="61"/>
      <c r="V10" s="31" t="s">
        <v>176</v>
      </c>
      <c r="W10" s="54">
        <v>45412</v>
      </c>
      <c r="X10" s="55" t="s">
        <v>380</v>
      </c>
      <c r="Y10" s="30">
        <v>2</v>
      </c>
      <c r="Z10" s="59">
        <f t="shared" ref="Z10:Z45" si="0">IF(OR(Y10="",I10=""),"",IF(OR(Y10=0,I10=0),0,IF((Y10*100%)/I10&gt;100%,100%,(Y10*100%)/I10)))</f>
        <v>1</v>
      </c>
      <c r="AA10" s="62" t="str">
        <f>IF(Y10="","",IF(W10&lt;&gt;N10,IF(Z10=0%,"SIN INICIAR",IF(Z10&lt;0%,"INCUMPLIDA",IF(Z10=100%,"TERMINADA EXTEMPORÁNEA")))))</f>
        <v>TERMINADA EXTEMPORÁNEA</v>
      </c>
      <c r="AB10" s="63" t="s">
        <v>383</v>
      </c>
      <c r="AC10" s="30" t="s">
        <v>176</v>
      </c>
      <c r="AD10" s="57" t="str">
        <f t="shared" ref="AD10:AD45" si="1">IF(AA10="","",IF(OR(Z10=100%,Z10=100%,Z10=100%),"CUMPLIDA","PENDIENTE"))</f>
        <v>CUMPLIDA</v>
      </c>
      <c r="AE10" s="30"/>
      <c r="AF10" s="30"/>
      <c r="AG10" s="55"/>
    </row>
    <row r="11" spans="1:33" s="17" customFormat="1" ht="81.599999999999994" x14ac:dyDescent="0.2">
      <c r="A11" s="19">
        <v>170</v>
      </c>
      <c r="B11" s="21" t="s">
        <v>14</v>
      </c>
      <c r="C11" s="21" t="s">
        <v>301</v>
      </c>
      <c r="D11" s="20">
        <v>45280</v>
      </c>
      <c r="E11" s="22" t="s">
        <v>197</v>
      </c>
      <c r="F11" s="23" t="s">
        <v>302</v>
      </c>
      <c r="G11" s="24" t="s">
        <v>177</v>
      </c>
      <c r="H11" s="33" t="s">
        <v>219</v>
      </c>
      <c r="I11" s="19">
        <v>1</v>
      </c>
      <c r="J11" s="21" t="s">
        <v>16</v>
      </c>
      <c r="K11" s="25" t="s">
        <v>248</v>
      </c>
      <c r="L11" s="26">
        <v>1</v>
      </c>
      <c r="M11" s="27">
        <v>45313</v>
      </c>
      <c r="N11" s="27">
        <v>45644</v>
      </c>
      <c r="O11" s="25" t="s">
        <v>279</v>
      </c>
      <c r="P11" s="25" t="s">
        <v>278</v>
      </c>
      <c r="Q11" s="25" t="s">
        <v>62</v>
      </c>
      <c r="R11" s="61"/>
      <c r="S11" s="61"/>
      <c r="T11" s="61"/>
      <c r="U11" s="61"/>
      <c r="V11" s="61"/>
      <c r="W11" s="54">
        <v>45412</v>
      </c>
      <c r="X11" s="55" t="s">
        <v>338</v>
      </c>
      <c r="Y11" s="30">
        <v>0</v>
      </c>
      <c r="Z11" s="59">
        <f t="shared" si="0"/>
        <v>0</v>
      </c>
      <c r="AA11" s="56" t="str">
        <f>IF(Y11="","",IF(W11&lt;&gt;N11,IF(Z11=0%,"SIN INICIAR",IF(Z11&gt;0%,"EN PROCESO",IF(Z11=100%,"TERMINAR")))))</f>
        <v>SIN INICIAR</v>
      </c>
      <c r="AB11" s="64" t="s">
        <v>345</v>
      </c>
      <c r="AC11" s="30" t="s">
        <v>339</v>
      </c>
      <c r="AD11" s="57" t="str">
        <f t="shared" si="1"/>
        <v>PENDIENTE</v>
      </c>
      <c r="AE11" s="30"/>
      <c r="AF11" s="30"/>
      <c r="AG11" s="55"/>
    </row>
    <row r="12" spans="1:33" s="17" customFormat="1" ht="81.599999999999994" x14ac:dyDescent="0.2">
      <c r="A12" s="19">
        <v>171</v>
      </c>
      <c r="B12" s="21" t="s">
        <v>14</v>
      </c>
      <c r="C12" s="21" t="s">
        <v>301</v>
      </c>
      <c r="D12" s="20">
        <v>45280</v>
      </c>
      <c r="E12" s="22" t="s">
        <v>197</v>
      </c>
      <c r="F12" s="23" t="s">
        <v>302</v>
      </c>
      <c r="G12" s="24" t="s">
        <v>177</v>
      </c>
      <c r="H12" s="33" t="s">
        <v>220</v>
      </c>
      <c r="I12" s="19">
        <v>1</v>
      </c>
      <c r="J12" s="21" t="s">
        <v>16</v>
      </c>
      <c r="K12" s="25" t="s">
        <v>249</v>
      </c>
      <c r="L12" s="26">
        <v>1</v>
      </c>
      <c r="M12" s="27">
        <v>45313</v>
      </c>
      <c r="N12" s="27">
        <v>45644</v>
      </c>
      <c r="O12" s="25" t="s">
        <v>279</v>
      </c>
      <c r="P12" s="25" t="s">
        <v>280</v>
      </c>
      <c r="Q12" s="25" t="s">
        <v>283</v>
      </c>
      <c r="R12" s="61"/>
      <c r="S12" s="61"/>
      <c r="T12" s="61"/>
      <c r="U12" s="61"/>
      <c r="V12" s="61"/>
      <c r="W12" s="54">
        <v>45412</v>
      </c>
      <c r="X12" s="55" t="s">
        <v>338</v>
      </c>
      <c r="Y12" s="30">
        <v>0</v>
      </c>
      <c r="Z12" s="59">
        <f t="shared" si="0"/>
        <v>0</v>
      </c>
      <c r="AA12" s="56" t="str">
        <f>IF(Y12="","",IF(W12&lt;&gt;N12,IF(Z12=0%,"SIN INICIAR",IF(Z12&gt;0%,"EN PROCESO",IF(Z12=100%,"TERMINAR")))))</f>
        <v>SIN INICIAR</v>
      </c>
      <c r="AB12" s="64" t="s">
        <v>345</v>
      </c>
      <c r="AC12" s="30" t="s">
        <v>339</v>
      </c>
      <c r="AD12" s="57" t="str">
        <f t="shared" si="1"/>
        <v>PENDIENTE</v>
      </c>
      <c r="AE12" s="30"/>
      <c r="AF12" s="30"/>
      <c r="AG12" s="55"/>
    </row>
    <row r="13" spans="1:33" s="17" customFormat="1" ht="71.400000000000006" x14ac:dyDescent="0.2">
      <c r="A13" s="19">
        <v>172</v>
      </c>
      <c r="B13" s="21" t="s">
        <v>14</v>
      </c>
      <c r="C13" s="21" t="s">
        <v>301</v>
      </c>
      <c r="D13" s="20">
        <v>45280</v>
      </c>
      <c r="E13" s="22" t="s">
        <v>198</v>
      </c>
      <c r="F13" s="23" t="s">
        <v>303</v>
      </c>
      <c r="G13" s="24" t="s">
        <v>178</v>
      </c>
      <c r="H13" s="33" t="s">
        <v>221</v>
      </c>
      <c r="I13" s="19">
        <v>1</v>
      </c>
      <c r="J13" s="21" t="s">
        <v>16</v>
      </c>
      <c r="K13" s="25" t="s">
        <v>250</v>
      </c>
      <c r="L13" s="26">
        <v>1</v>
      </c>
      <c r="M13" s="27">
        <v>45313</v>
      </c>
      <c r="N13" s="27">
        <v>45644</v>
      </c>
      <c r="O13" s="25" t="s">
        <v>281</v>
      </c>
      <c r="P13" s="25" t="s">
        <v>97</v>
      </c>
      <c r="Q13" s="25" t="s">
        <v>46</v>
      </c>
      <c r="R13" s="61"/>
      <c r="S13" s="61"/>
      <c r="T13" s="61"/>
      <c r="U13" s="61"/>
      <c r="V13" s="61"/>
      <c r="W13" s="54">
        <v>45412</v>
      </c>
      <c r="X13" s="55" t="s">
        <v>349</v>
      </c>
      <c r="Y13" s="30">
        <v>0.5</v>
      </c>
      <c r="Z13" s="59">
        <f t="shared" si="0"/>
        <v>0.5</v>
      </c>
      <c r="AA13" s="56" t="str">
        <f>IF(Y13="","",IF(W13&lt;&gt;N13,IF(Z13=0%,"SIN INICIAR",IF(Z13&gt;0%,"EN PROCESO",IF(Z13=100%,"TERMINAR")))))</f>
        <v>EN PROCESO</v>
      </c>
      <c r="AB13" s="55" t="s">
        <v>373</v>
      </c>
      <c r="AC13" s="30" t="s">
        <v>350</v>
      </c>
      <c r="AD13" s="57" t="str">
        <f t="shared" si="1"/>
        <v>PENDIENTE</v>
      </c>
      <c r="AE13" s="30"/>
      <c r="AF13" s="30"/>
      <c r="AG13" s="55"/>
    </row>
    <row r="14" spans="1:33" s="17" customFormat="1" ht="122.4" x14ac:dyDescent="0.2">
      <c r="A14" s="19">
        <v>173</v>
      </c>
      <c r="B14" s="21" t="s">
        <v>14</v>
      </c>
      <c r="C14" s="21" t="s">
        <v>301</v>
      </c>
      <c r="D14" s="20">
        <v>45280</v>
      </c>
      <c r="E14" s="22" t="s">
        <v>198</v>
      </c>
      <c r="F14" s="23" t="s">
        <v>303</v>
      </c>
      <c r="G14" s="24" t="s">
        <v>179</v>
      </c>
      <c r="H14" s="33" t="s">
        <v>222</v>
      </c>
      <c r="I14" s="19">
        <v>1</v>
      </c>
      <c r="J14" s="21" t="s">
        <v>16</v>
      </c>
      <c r="K14" s="25" t="s">
        <v>251</v>
      </c>
      <c r="L14" s="26">
        <v>1</v>
      </c>
      <c r="M14" s="27">
        <v>45313</v>
      </c>
      <c r="N14" s="27">
        <v>45644</v>
      </c>
      <c r="O14" s="25" t="s">
        <v>282</v>
      </c>
      <c r="P14" s="25" t="s">
        <v>276</v>
      </c>
      <c r="Q14" s="25" t="s">
        <v>37</v>
      </c>
      <c r="R14" s="61"/>
      <c r="S14" s="61"/>
      <c r="T14" s="61"/>
      <c r="U14" s="61"/>
      <c r="V14" s="61"/>
      <c r="W14" s="54">
        <v>45412</v>
      </c>
      <c r="X14" s="55" t="s">
        <v>340</v>
      </c>
      <c r="Y14" s="30">
        <v>0.5</v>
      </c>
      <c r="Z14" s="59">
        <f t="shared" si="0"/>
        <v>0.5</v>
      </c>
      <c r="AA14" s="56" t="str">
        <f>IF(Y14="","",IF(W14&lt;&gt;N14,IF(Z14=0%,"SIN INICIAR",IF(Z14&gt;0%,"EN PROCESO",IF(Z14=100%,"TERMINAR")))))</f>
        <v>EN PROCESO</v>
      </c>
      <c r="AB14" s="65" t="s">
        <v>341</v>
      </c>
      <c r="AC14" s="30" t="s">
        <v>339</v>
      </c>
      <c r="AD14" s="57" t="str">
        <f t="shared" si="1"/>
        <v>PENDIENTE</v>
      </c>
      <c r="AE14" s="30"/>
      <c r="AF14" s="30"/>
      <c r="AG14" s="55"/>
    </row>
    <row r="15" spans="1:33" s="17" customFormat="1" ht="81.599999999999994" x14ac:dyDescent="0.2">
      <c r="A15" s="19">
        <v>174</v>
      </c>
      <c r="B15" s="21" t="s">
        <v>14</v>
      </c>
      <c r="C15" s="21" t="s">
        <v>301</v>
      </c>
      <c r="D15" s="20">
        <v>45280</v>
      </c>
      <c r="E15" s="22" t="s">
        <v>199</v>
      </c>
      <c r="F15" s="23" t="s">
        <v>304</v>
      </c>
      <c r="G15" s="24" t="s">
        <v>180</v>
      </c>
      <c r="H15" s="33" t="s">
        <v>223</v>
      </c>
      <c r="I15" s="19">
        <v>1</v>
      </c>
      <c r="J15" s="21" t="s">
        <v>16</v>
      </c>
      <c r="K15" s="25" t="s">
        <v>252</v>
      </c>
      <c r="L15" s="26">
        <v>1</v>
      </c>
      <c r="M15" s="27">
        <v>45313</v>
      </c>
      <c r="N15" s="27">
        <v>45644</v>
      </c>
      <c r="O15" s="25" t="s">
        <v>285</v>
      </c>
      <c r="P15" s="25" t="s">
        <v>286</v>
      </c>
      <c r="Q15" s="25" t="s">
        <v>283</v>
      </c>
      <c r="R15" s="61"/>
      <c r="S15" s="61"/>
      <c r="T15" s="61"/>
      <c r="U15" s="61"/>
      <c r="V15" s="61"/>
      <c r="W15" s="54">
        <v>45412</v>
      </c>
      <c r="X15" s="55" t="s">
        <v>351</v>
      </c>
      <c r="Y15" s="30">
        <v>0.5</v>
      </c>
      <c r="Z15" s="59">
        <f t="shared" si="0"/>
        <v>0.5</v>
      </c>
      <c r="AA15" s="56" t="str">
        <f>IF(Y15="","",IF(W15&lt;&gt;N15,IF(Z15=0%,"SIN INICIAR",IF(Z15&gt;0%,"EN PROCESO",IF(Z15=100%,"TERMINAR")))))</f>
        <v>EN PROCESO</v>
      </c>
      <c r="AB15" s="55" t="s">
        <v>352</v>
      </c>
      <c r="AC15" s="30" t="s">
        <v>350</v>
      </c>
      <c r="AD15" s="57" t="str">
        <f t="shared" si="1"/>
        <v>PENDIENTE</v>
      </c>
      <c r="AE15" s="30"/>
      <c r="AF15" s="30"/>
      <c r="AG15" s="55"/>
    </row>
    <row r="16" spans="1:33" s="17" customFormat="1" ht="112.2" x14ac:dyDescent="0.2">
      <c r="A16" s="19">
        <v>175</v>
      </c>
      <c r="B16" s="21" t="s">
        <v>14</v>
      </c>
      <c r="C16" s="21" t="s">
        <v>301</v>
      </c>
      <c r="D16" s="20">
        <v>45280</v>
      </c>
      <c r="E16" s="22" t="s">
        <v>200</v>
      </c>
      <c r="F16" s="23" t="s">
        <v>305</v>
      </c>
      <c r="G16" s="24" t="s">
        <v>181</v>
      </c>
      <c r="H16" s="33" t="s">
        <v>224</v>
      </c>
      <c r="I16" s="19">
        <v>1</v>
      </c>
      <c r="J16" s="21" t="s">
        <v>16</v>
      </c>
      <c r="K16" s="25" t="s">
        <v>253</v>
      </c>
      <c r="L16" s="26">
        <v>1</v>
      </c>
      <c r="M16" s="27">
        <v>45313</v>
      </c>
      <c r="N16" s="27">
        <v>45644</v>
      </c>
      <c r="O16" s="25" t="s">
        <v>281</v>
      </c>
      <c r="P16" s="25" t="s">
        <v>97</v>
      </c>
      <c r="Q16" s="25" t="s">
        <v>46</v>
      </c>
      <c r="R16" s="61"/>
      <c r="S16" s="61"/>
      <c r="T16" s="61"/>
      <c r="U16" s="61"/>
      <c r="V16" s="61"/>
      <c r="W16" s="54">
        <v>45412</v>
      </c>
      <c r="X16" s="23" t="s">
        <v>371</v>
      </c>
      <c r="Y16" s="21">
        <v>1</v>
      </c>
      <c r="Z16" s="59">
        <f t="shared" si="0"/>
        <v>1</v>
      </c>
      <c r="AA16" s="56" t="str">
        <f>IF(Y16="","",IF(W16&lt;N16,IF(Z16=0%,"SIN INICIAR",IF(Z16&lt;100%,"EN PROCESO",IF(Z16=100%,"TERMINADA")))))</f>
        <v>TERMINADA</v>
      </c>
      <c r="AB16" s="66" t="s">
        <v>372</v>
      </c>
      <c r="AC16" s="30" t="s">
        <v>176</v>
      </c>
      <c r="AD16" s="57" t="str">
        <f t="shared" si="1"/>
        <v>CUMPLIDA</v>
      </c>
      <c r="AE16" s="30"/>
      <c r="AF16" s="30"/>
      <c r="AG16" s="55"/>
    </row>
    <row r="17" spans="1:33" s="17" customFormat="1" ht="117.75" customHeight="1" x14ac:dyDescent="0.2">
      <c r="A17" s="19">
        <v>176</v>
      </c>
      <c r="B17" s="21" t="s">
        <v>14</v>
      </c>
      <c r="C17" s="21" t="s">
        <v>301</v>
      </c>
      <c r="D17" s="20">
        <v>45280</v>
      </c>
      <c r="E17" s="22" t="s">
        <v>201</v>
      </c>
      <c r="F17" s="23" t="s">
        <v>306</v>
      </c>
      <c r="G17" s="24" t="s">
        <v>182</v>
      </c>
      <c r="H17" s="33" t="s">
        <v>225</v>
      </c>
      <c r="I17" s="19">
        <v>1</v>
      </c>
      <c r="J17" s="21" t="s">
        <v>16</v>
      </c>
      <c r="K17" s="25" t="s">
        <v>254</v>
      </c>
      <c r="L17" s="26">
        <v>1</v>
      </c>
      <c r="M17" s="27">
        <v>45323</v>
      </c>
      <c r="N17" s="27">
        <v>45644</v>
      </c>
      <c r="O17" s="25" t="s">
        <v>287</v>
      </c>
      <c r="P17" s="25" t="s">
        <v>57</v>
      </c>
      <c r="Q17" s="25" t="s">
        <v>38</v>
      </c>
      <c r="R17" s="61"/>
      <c r="S17" s="61"/>
      <c r="T17" s="61"/>
      <c r="U17" s="61"/>
      <c r="V17" s="61"/>
      <c r="W17" s="54">
        <v>45412</v>
      </c>
      <c r="X17" s="23" t="s">
        <v>325</v>
      </c>
      <c r="Y17" s="52">
        <v>1</v>
      </c>
      <c r="Z17" s="59">
        <f t="shared" si="0"/>
        <v>1</v>
      </c>
      <c r="AA17" s="56" t="str">
        <f t="shared" ref="AA17:AA18" si="2">IF(Y17="","",IF(W17&lt;N17,IF(Z17=0%,"SIN INICIAR",IF(Z17&lt;100%,"EN PROCESO",IF(Z17=100%,"TERMINADA")))))</f>
        <v>TERMINADA</v>
      </c>
      <c r="AB17" s="67" t="s">
        <v>375</v>
      </c>
      <c r="AC17" s="19" t="s">
        <v>324</v>
      </c>
      <c r="AD17" s="57" t="str">
        <f t="shared" si="1"/>
        <v>CUMPLIDA</v>
      </c>
      <c r="AE17" s="30"/>
      <c r="AF17" s="30"/>
      <c r="AG17" s="55"/>
    </row>
    <row r="18" spans="1:33" s="17" customFormat="1" ht="131.25" customHeight="1" x14ac:dyDescent="0.2">
      <c r="A18" s="19">
        <v>177</v>
      </c>
      <c r="B18" s="21" t="s">
        <v>14</v>
      </c>
      <c r="C18" s="21" t="s">
        <v>301</v>
      </c>
      <c r="D18" s="20">
        <v>45280</v>
      </c>
      <c r="E18" s="22" t="s">
        <v>201</v>
      </c>
      <c r="F18" s="23" t="s">
        <v>306</v>
      </c>
      <c r="G18" s="24" t="s">
        <v>182</v>
      </c>
      <c r="H18" s="33" t="s">
        <v>226</v>
      </c>
      <c r="I18" s="19">
        <v>1</v>
      </c>
      <c r="J18" s="21" t="s">
        <v>16</v>
      </c>
      <c r="K18" s="25" t="s">
        <v>255</v>
      </c>
      <c r="L18" s="26">
        <v>1</v>
      </c>
      <c r="M18" s="27">
        <v>45323</v>
      </c>
      <c r="N18" s="27">
        <v>45644</v>
      </c>
      <c r="O18" s="25" t="s">
        <v>287</v>
      </c>
      <c r="P18" s="25" t="s">
        <v>57</v>
      </c>
      <c r="Q18" s="25" t="s">
        <v>38</v>
      </c>
      <c r="R18" s="61"/>
      <c r="S18" s="61"/>
      <c r="T18" s="61"/>
      <c r="U18" s="61"/>
      <c r="V18" s="61"/>
      <c r="W18" s="54">
        <v>45412</v>
      </c>
      <c r="X18" s="23" t="s">
        <v>326</v>
      </c>
      <c r="Y18" s="52">
        <v>1</v>
      </c>
      <c r="Z18" s="59">
        <f t="shared" si="0"/>
        <v>1</v>
      </c>
      <c r="AA18" s="56" t="str">
        <f t="shared" si="2"/>
        <v>TERMINADA</v>
      </c>
      <c r="AB18" s="67" t="s">
        <v>374</v>
      </c>
      <c r="AC18" s="19" t="s">
        <v>324</v>
      </c>
      <c r="AD18" s="57" t="str">
        <f t="shared" si="1"/>
        <v>CUMPLIDA</v>
      </c>
      <c r="AE18" s="30"/>
      <c r="AF18" s="30"/>
      <c r="AG18" s="55"/>
    </row>
    <row r="19" spans="1:33" s="17" customFormat="1" ht="51" x14ac:dyDescent="0.2">
      <c r="A19" s="19">
        <v>178</v>
      </c>
      <c r="B19" s="21" t="s">
        <v>14</v>
      </c>
      <c r="C19" s="21" t="s">
        <v>301</v>
      </c>
      <c r="D19" s="20">
        <v>45280</v>
      </c>
      <c r="E19" s="22" t="s">
        <v>202</v>
      </c>
      <c r="F19" s="23" t="s">
        <v>307</v>
      </c>
      <c r="G19" s="24" t="s">
        <v>183</v>
      </c>
      <c r="H19" s="33" t="s">
        <v>227</v>
      </c>
      <c r="I19" s="19">
        <v>1</v>
      </c>
      <c r="J19" s="21" t="s">
        <v>16</v>
      </c>
      <c r="K19" s="25" t="s">
        <v>256</v>
      </c>
      <c r="L19" s="26">
        <v>1</v>
      </c>
      <c r="M19" s="27">
        <v>45323</v>
      </c>
      <c r="N19" s="27">
        <v>45644</v>
      </c>
      <c r="O19" s="25" t="s">
        <v>288</v>
      </c>
      <c r="P19" s="25" t="s">
        <v>57</v>
      </c>
      <c r="Q19" s="25" t="s">
        <v>38</v>
      </c>
      <c r="R19" s="61"/>
      <c r="S19" s="61"/>
      <c r="T19" s="61"/>
      <c r="U19" s="61"/>
      <c r="V19" s="61"/>
      <c r="W19" s="54">
        <v>45412</v>
      </c>
      <c r="X19" s="55" t="s">
        <v>338</v>
      </c>
      <c r="Y19" s="52">
        <v>0</v>
      </c>
      <c r="Z19" s="59">
        <f t="shared" si="0"/>
        <v>0</v>
      </c>
      <c r="AA19" s="56" t="str">
        <f>IF(Y19="","",IF(W19&lt;&gt;N19,IF(Z19=0%,"SIN INICIAR",IF(Z19&gt;0%,"EN PROCESO",IF(Z19=100%,"TERMINAR")))))</f>
        <v>SIN INICIAR</v>
      </c>
      <c r="AB19" s="67" t="s">
        <v>328</v>
      </c>
      <c r="AC19" s="19" t="s">
        <v>324</v>
      </c>
      <c r="AD19" s="57" t="str">
        <f t="shared" si="1"/>
        <v>PENDIENTE</v>
      </c>
      <c r="AE19" s="30"/>
      <c r="AF19" s="30"/>
      <c r="AG19" s="55"/>
    </row>
    <row r="20" spans="1:33" ht="91.8" x14ac:dyDescent="0.25">
      <c r="A20" s="19">
        <v>179</v>
      </c>
      <c r="B20" s="21" t="s">
        <v>14</v>
      </c>
      <c r="C20" s="21" t="s">
        <v>301</v>
      </c>
      <c r="D20" s="20">
        <v>45280</v>
      </c>
      <c r="E20" s="22" t="s">
        <v>202</v>
      </c>
      <c r="F20" s="23" t="s">
        <v>307</v>
      </c>
      <c r="G20" s="24" t="s">
        <v>183</v>
      </c>
      <c r="H20" s="33" t="s">
        <v>228</v>
      </c>
      <c r="I20" s="19">
        <v>3</v>
      </c>
      <c r="J20" s="21" t="s">
        <v>16</v>
      </c>
      <c r="K20" s="25" t="s">
        <v>257</v>
      </c>
      <c r="L20" s="26">
        <v>1</v>
      </c>
      <c r="M20" s="27">
        <v>45323</v>
      </c>
      <c r="N20" s="27">
        <v>45644</v>
      </c>
      <c r="O20" s="25" t="s">
        <v>289</v>
      </c>
      <c r="P20" s="25" t="s">
        <v>277</v>
      </c>
      <c r="Q20" s="25" t="s">
        <v>52</v>
      </c>
      <c r="R20" s="32"/>
      <c r="S20" s="32"/>
      <c r="T20" s="32"/>
      <c r="U20" s="32"/>
      <c r="V20" s="32"/>
      <c r="W20" s="54">
        <v>45412</v>
      </c>
      <c r="X20" s="23" t="s">
        <v>369</v>
      </c>
      <c r="Y20" s="21">
        <v>1</v>
      </c>
      <c r="Z20" s="59">
        <f t="shared" si="0"/>
        <v>0.33333333333333331</v>
      </c>
      <c r="AA20" s="56" t="str">
        <f>IF(Y20="","",IF(W20&lt;N20,IF(Z20=0%,"SIN INICIAR",IF(Z20&lt;100%,"EN PROCESO",IF(Z20=100%,"TERMINADA")))))</f>
        <v>EN PROCESO</v>
      </c>
      <c r="AB20" s="66" t="s">
        <v>370</v>
      </c>
      <c r="AC20" s="30" t="s">
        <v>176</v>
      </c>
      <c r="AD20" s="57" t="str">
        <f t="shared" si="1"/>
        <v>PENDIENTE</v>
      </c>
      <c r="AE20" s="15"/>
      <c r="AF20" s="15"/>
      <c r="AG20" s="16"/>
    </row>
    <row r="21" spans="1:33" s="17" customFormat="1" ht="112.2" x14ac:dyDescent="0.2">
      <c r="A21" s="19">
        <v>180</v>
      </c>
      <c r="B21" s="21" t="s">
        <v>14</v>
      </c>
      <c r="C21" s="21" t="s">
        <v>301</v>
      </c>
      <c r="D21" s="20">
        <v>45280</v>
      </c>
      <c r="E21" s="22" t="s">
        <v>203</v>
      </c>
      <c r="F21" s="23" t="s">
        <v>308</v>
      </c>
      <c r="G21" s="24" t="s">
        <v>184</v>
      </c>
      <c r="H21" s="33" t="s">
        <v>229</v>
      </c>
      <c r="I21" s="19">
        <v>1</v>
      </c>
      <c r="J21" s="21" t="s">
        <v>16</v>
      </c>
      <c r="K21" s="25" t="s">
        <v>256</v>
      </c>
      <c r="L21" s="26">
        <v>1</v>
      </c>
      <c r="M21" s="27">
        <v>45323</v>
      </c>
      <c r="N21" s="27">
        <v>45644</v>
      </c>
      <c r="O21" s="25" t="s">
        <v>288</v>
      </c>
      <c r="P21" s="25" t="s">
        <v>57</v>
      </c>
      <c r="Q21" s="25" t="s">
        <v>38</v>
      </c>
      <c r="R21" s="61"/>
      <c r="S21" s="61"/>
      <c r="T21" s="61"/>
      <c r="U21" s="61"/>
      <c r="V21" s="61"/>
      <c r="W21" s="54">
        <v>45412</v>
      </c>
      <c r="X21" s="23" t="s">
        <v>329</v>
      </c>
      <c r="Y21" s="52">
        <v>1</v>
      </c>
      <c r="Z21" s="59">
        <f t="shared" si="0"/>
        <v>1</v>
      </c>
      <c r="AA21" s="56" t="str">
        <f t="shared" ref="AA21" si="3">IF(Y21="","",IF(W21&lt;N21,IF(Z21=0%,"SIN INICIAR",IF(Z21&lt;100%,"EN PROCESO",IF(Z21=100%,"TERMINADA")))))</f>
        <v>TERMINADA</v>
      </c>
      <c r="AB21" s="67" t="s">
        <v>330</v>
      </c>
      <c r="AC21" s="19" t="s">
        <v>324</v>
      </c>
      <c r="AD21" s="57" t="str">
        <f t="shared" si="1"/>
        <v>CUMPLIDA</v>
      </c>
      <c r="AE21" s="30"/>
      <c r="AF21" s="30"/>
      <c r="AG21" s="55"/>
    </row>
    <row r="22" spans="1:33" s="17" customFormat="1" ht="112.2" x14ac:dyDescent="0.2">
      <c r="A22" s="19">
        <v>181</v>
      </c>
      <c r="B22" s="21" t="s">
        <v>14</v>
      </c>
      <c r="C22" s="21" t="s">
        <v>301</v>
      </c>
      <c r="D22" s="20">
        <v>45280</v>
      </c>
      <c r="E22" s="22" t="s">
        <v>203</v>
      </c>
      <c r="F22" s="23" t="s">
        <v>308</v>
      </c>
      <c r="G22" s="24" t="s">
        <v>184</v>
      </c>
      <c r="H22" s="33" t="s">
        <v>228</v>
      </c>
      <c r="I22" s="19">
        <v>3</v>
      </c>
      <c r="J22" s="21" t="s">
        <v>16</v>
      </c>
      <c r="K22" s="25" t="s">
        <v>257</v>
      </c>
      <c r="L22" s="26">
        <v>1</v>
      </c>
      <c r="M22" s="27">
        <v>45323</v>
      </c>
      <c r="N22" s="27">
        <v>45644</v>
      </c>
      <c r="O22" s="25" t="s">
        <v>289</v>
      </c>
      <c r="P22" s="25" t="s">
        <v>277</v>
      </c>
      <c r="Q22" s="25" t="s">
        <v>52</v>
      </c>
      <c r="R22" s="61"/>
      <c r="S22" s="61"/>
      <c r="T22" s="61"/>
      <c r="U22" s="61"/>
      <c r="V22" s="61"/>
      <c r="W22" s="54">
        <v>45412</v>
      </c>
      <c r="X22" s="23" t="s">
        <v>369</v>
      </c>
      <c r="Y22" s="21">
        <v>1</v>
      </c>
      <c r="Z22" s="59">
        <f t="shared" si="0"/>
        <v>0.33333333333333331</v>
      </c>
      <c r="AA22" s="56" t="str">
        <f>IF(Y22="","",IF(W22&lt;N22,IF(Z22=0%,"SIN INICIAR",IF(Z22&lt;100%,"EN PROCESO",IF(Z22=100%,"TERMINADA")))))</f>
        <v>EN PROCESO</v>
      </c>
      <c r="AB22" s="66" t="s">
        <v>370</v>
      </c>
      <c r="AC22" s="30" t="s">
        <v>176</v>
      </c>
      <c r="AD22" s="57" t="str">
        <f t="shared" si="1"/>
        <v>PENDIENTE</v>
      </c>
      <c r="AE22" s="30"/>
      <c r="AF22" s="30"/>
      <c r="AG22" s="55"/>
    </row>
    <row r="23" spans="1:33" s="17" customFormat="1" ht="61.2" x14ac:dyDescent="0.2">
      <c r="A23" s="19">
        <v>182</v>
      </c>
      <c r="B23" s="21" t="s">
        <v>14</v>
      </c>
      <c r="C23" s="21" t="s">
        <v>301</v>
      </c>
      <c r="D23" s="20">
        <v>45280</v>
      </c>
      <c r="E23" s="22" t="s">
        <v>204</v>
      </c>
      <c r="F23" s="23" t="s">
        <v>309</v>
      </c>
      <c r="G23" s="24" t="s">
        <v>297</v>
      </c>
      <c r="H23" s="33" t="s">
        <v>298</v>
      </c>
      <c r="I23" s="19">
        <v>1</v>
      </c>
      <c r="J23" s="21" t="s">
        <v>16</v>
      </c>
      <c r="K23" s="25" t="s">
        <v>256</v>
      </c>
      <c r="L23" s="26">
        <v>1</v>
      </c>
      <c r="M23" s="27">
        <v>45323</v>
      </c>
      <c r="N23" s="27">
        <v>45644</v>
      </c>
      <c r="O23" s="25" t="s">
        <v>288</v>
      </c>
      <c r="P23" s="25" t="s">
        <v>57</v>
      </c>
      <c r="Q23" s="25" t="s">
        <v>38</v>
      </c>
      <c r="R23" s="61"/>
      <c r="S23" s="61"/>
      <c r="T23" s="61"/>
      <c r="U23" s="61"/>
      <c r="V23" s="61"/>
      <c r="W23" s="54">
        <v>45412</v>
      </c>
      <c r="X23" s="55" t="s">
        <v>338</v>
      </c>
      <c r="Y23" s="52">
        <v>0</v>
      </c>
      <c r="Z23" s="59">
        <f t="shared" si="0"/>
        <v>0</v>
      </c>
      <c r="AA23" s="56" t="str">
        <f>IF(Y23="","",IF(W23&lt;&gt;N23,IF(Z23=0%,"SIN INICIAR",IF(Z23&gt;0%,"EN PROCESO",IF(Z23=100%,"TERMINAR")))))</f>
        <v>SIN INICIAR</v>
      </c>
      <c r="AB23" s="67" t="s">
        <v>344</v>
      </c>
      <c r="AC23" s="19" t="s">
        <v>324</v>
      </c>
      <c r="AD23" s="57" t="str">
        <f t="shared" si="1"/>
        <v>PENDIENTE</v>
      </c>
      <c r="AE23" s="30"/>
      <c r="AF23" s="30"/>
      <c r="AG23" s="55"/>
    </row>
    <row r="24" spans="1:33" s="17" customFormat="1" ht="142.80000000000001" x14ac:dyDescent="0.2">
      <c r="A24" s="19">
        <v>183</v>
      </c>
      <c r="B24" s="21" t="s">
        <v>14</v>
      </c>
      <c r="C24" s="21" t="s">
        <v>301</v>
      </c>
      <c r="D24" s="20">
        <v>45280</v>
      </c>
      <c r="E24" s="22" t="s">
        <v>205</v>
      </c>
      <c r="F24" s="23" t="s">
        <v>310</v>
      </c>
      <c r="G24" s="24" t="s">
        <v>185</v>
      </c>
      <c r="H24" s="33" t="s">
        <v>230</v>
      </c>
      <c r="I24" s="19">
        <v>1</v>
      </c>
      <c r="J24" s="21" t="s">
        <v>16</v>
      </c>
      <c r="K24" s="25" t="s">
        <v>258</v>
      </c>
      <c r="L24" s="26">
        <v>1</v>
      </c>
      <c r="M24" s="27">
        <v>45292</v>
      </c>
      <c r="N24" s="27">
        <v>45644</v>
      </c>
      <c r="O24" s="25" t="s">
        <v>129</v>
      </c>
      <c r="P24" s="25" t="s">
        <v>59</v>
      </c>
      <c r="Q24" s="25" t="s">
        <v>62</v>
      </c>
      <c r="R24" s="61"/>
      <c r="S24" s="61"/>
      <c r="T24" s="61"/>
      <c r="U24" s="61"/>
      <c r="V24" s="61"/>
      <c r="W24" s="54">
        <v>45412</v>
      </c>
      <c r="X24" s="55" t="s">
        <v>342</v>
      </c>
      <c r="Y24" s="30">
        <v>1</v>
      </c>
      <c r="Z24" s="59">
        <f t="shared" si="0"/>
        <v>1</v>
      </c>
      <c r="AA24" s="56" t="str">
        <f t="shared" ref="AA24" si="4">IF(Y24="","",IF(W24&lt;N24,IF(Z24=0%,"SIN INICIAR",IF(Z24&lt;100%,"EN PROCESO",IF(Z24=100%,"TERMINADA")))))</f>
        <v>TERMINADA</v>
      </c>
      <c r="AB24" s="65" t="s">
        <v>343</v>
      </c>
      <c r="AC24" s="30" t="s">
        <v>339</v>
      </c>
      <c r="AD24" s="57" t="str">
        <f t="shared" si="1"/>
        <v>CUMPLIDA</v>
      </c>
      <c r="AE24" s="30"/>
      <c r="AF24" s="30"/>
      <c r="AG24" s="55"/>
    </row>
    <row r="25" spans="1:33" s="17" customFormat="1" ht="40.799999999999997" x14ac:dyDescent="0.2">
      <c r="A25" s="19">
        <v>184</v>
      </c>
      <c r="B25" s="21" t="s">
        <v>14</v>
      </c>
      <c r="C25" s="21" t="s">
        <v>301</v>
      </c>
      <c r="D25" s="20">
        <v>45280</v>
      </c>
      <c r="E25" s="22" t="s">
        <v>205</v>
      </c>
      <c r="F25" s="23" t="s">
        <v>310</v>
      </c>
      <c r="G25" s="24" t="s">
        <v>185</v>
      </c>
      <c r="H25" s="33" t="s">
        <v>231</v>
      </c>
      <c r="I25" s="19">
        <v>1</v>
      </c>
      <c r="J25" s="21" t="s">
        <v>16</v>
      </c>
      <c r="K25" s="25" t="s">
        <v>259</v>
      </c>
      <c r="L25" s="26">
        <v>1</v>
      </c>
      <c r="M25" s="27">
        <v>45292</v>
      </c>
      <c r="N25" s="27">
        <v>45644</v>
      </c>
      <c r="O25" s="25" t="s">
        <v>129</v>
      </c>
      <c r="P25" s="25" t="s">
        <v>59</v>
      </c>
      <c r="Q25" s="25" t="s">
        <v>62</v>
      </c>
      <c r="R25" s="61"/>
      <c r="S25" s="61"/>
      <c r="T25" s="61"/>
      <c r="U25" s="61"/>
      <c r="V25" s="61"/>
      <c r="W25" s="54">
        <v>45412</v>
      </c>
      <c r="X25" s="23" t="s">
        <v>338</v>
      </c>
      <c r="Y25" s="21">
        <v>0</v>
      </c>
      <c r="Z25" s="59">
        <f t="shared" si="0"/>
        <v>0</v>
      </c>
      <c r="AA25" s="56" t="str">
        <f>IF(Y25="","",IF(W25&lt;N25,IF(Z25=0%,"SIN INICIAR",IF(Z25&lt;100%,"EN PROCESO",IF(Z25=100%,"TERMINADA")))))</f>
        <v>SIN INICIAR</v>
      </c>
      <c r="AB25" s="66" t="s">
        <v>368</v>
      </c>
      <c r="AC25" s="30" t="s">
        <v>176</v>
      </c>
      <c r="AD25" s="57" t="str">
        <f t="shared" si="1"/>
        <v>PENDIENTE</v>
      </c>
      <c r="AE25" s="30"/>
      <c r="AF25" s="30"/>
      <c r="AG25" s="55"/>
    </row>
    <row r="26" spans="1:33" s="17" customFormat="1" ht="51" x14ac:dyDescent="0.2">
      <c r="A26" s="19">
        <v>185</v>
      </c>
      <c r="B26" s="21" t="s">
        <v>14</v>
      </c>
      <c r="C26" s="21" t="s">
        <v>301</v>
      </c>
      <c r="D26" s="20">
        <v>45280</v>
      </c>
      <c r="E26" s="22" t="s">
        <v>205</v>
      </c>
      <c r="F26" s="23" t="s">
        <v>310</v>
      </c>
      <c r="G26" s="24" t="s">
        <v>185</v>
      </c>
      <c r="H26" s="33" t="s">
        <v>232</v>
      </c>
      <c r="I26" s="19">
        <v>1</v>
      </c>
      <c r="J26" s="21" t="s">
        <v>16</v>
      </c>
      <c r="K26" s="25" t="s">
        <v>260</v>
      </c>
      <c r="L26" s="26">
        <v>1</v>
      </c>
      <c r="M26" s="27">
        <v>45292</v>
      </c>
      <c r="N26" s="27">
        <v>45644</v>
      </c>
      <c r="O26" s="25" t="s">
        <v>129</v>
      </c>
      <c r="P26" s="25" t="s">
        <v>59</v>
      </c>
      <c r="Q26" s="25" t="s">
        <v>62</v>
      </c>
      <c r="R26" s="61"/>
      <c r="S26" s="61"/>
      <c r="T26" s="61"/>
      <c r="U26" s="61"/>
      <c r="V26" s="61"/>
      <c r="W26" s="54">
        <v>45412</v>
      </c>
      <c r="X26" s="23" t="s">
        <v>338</v>
      </c>
      <c r="Y26" s="21">
        <v>0</v>
      </c>
      <c r="Z26" s="59">
        <f t="shared" si="0"/>
        <v>0</v>
      </c>
      <c r="AA26" s="56" t="str">
        <f>IF(Y26="","",IF(W26&lt;N26,IF(Z26=0%,"SIN INICIAR",IF(Z26&lt;100%,"EN PROCESO",IF(Z26=100%,"TERMINADA")))))</f>
        <v>SIN INICIAR</v>
      </c>
      <c r="AB26" s="66" t="s">
        <v>367</v>
      </c>
      <c r="AC26" s="30" t="s">
        <v>176</v>
      </c>
      <c r="AD26" s="57" t="str">
        <f t="shared" si="1"/>
        <v>PENDIENTE</v>
      </c>
      <c r="AE26" s="30"/>
      <c r="AF26" s="30"/>
      <c r="AG26" s="55"/>
    </row>
    <row r="27" spans="1:33" s="17" customFormat="1" ht="102" x14ac:dyDescent="0.2">
      <c r="A27" s="19">
        <v>186</v>
      </c>
      <c r="B27" s="21" t="s">
        <v>14</v>
      </c>
      <c r="C27" s="21" t="s">
        <v>301</v>
      </c>
      <c r="D27" s="20">
        <v>45280</v>
      </c>
      <c r="E27" s="22" t="s">
        <v>206</v>
      </c>
      <c r="F27" s="23" t="s">
        <v>311</v>
      </c>
      <c r="G27" s="24" t="s">
        <v>186</v>
      </c>
      <c r="H27" s="33" t="s">
        <v>299</v>
      </c>
      <c r="I27" s="19">
        <v>1</v>
      </c>
      <c r="J27" s="21" t="s">
        <v>16</v>
      </c>
      <c r="K27" s="25" t="s">
        <v>261</v>
      </c>
      <c r="L27" s="26">
        <v>1</v>
      </c>
      <c r="M27" s="27">
        <v>45323</v>
      </c>
      <c r="N27" s="27">
        <v>45644</v>
      </c>
      <c r="O27" s="25" t="s">
        <v>288</v>
      </c>
      <c r="P27" s="25" t="s">
        <v>57</v>
      </c>
      <c r="Q27" s="25" t="s">
        <v>38</v>
      </c>
      <c r="R27" s="61"/>
      <c r="S27" s="61"/>
      <c r="T27" s="61"/>
      <c r="U27" s="61"/>
      <c r="V27" s="61"/>
      <c r="W27" s="54">
        <v>45412</v>
      </c>
      <c r="X27" s="53" t="s">
        <v>332</v>
      </c>
      <c r="Y27" s="52">
        <v>0</v>
      </c>
      <c r="Z27" s="59">
        <f t="shared" si="0"/>
        <v>0</v>
      </c>
      <c r="AA27" s="56" t="str">
        <f t="shared" ref="AA27:AA34" si="5">IF(Y27="","",IF(W27&lt;&gt;N27,IF(Z27=0%,"SIN INICIAR",IF(Z27&gt;0%,"EN PROCESO",IF(Z27=100%,"TERMINAR")))))</f>
        <v>SIN INICIAR</v>
      </c>
      <c r="AB27" s="67" t="s">
        <v>337</v>
      </c>
      <c r="AC27" s="19" t="s">
        <v>324</v>
      </c>
      <c r="AD27" s="57" t="str">
        <f t="shared" si="1"/>
        <v>PENDIENTE</v>
      </c>
      <c r="AE27" s="30"/>
      <c r="AF27" s="30"/>
      <c r="AG27" s="55"/>
    </row>
    <row r="28" spans="1:33" s="17" customFormat="1" ht="107.25" customHeight="1" x14ac:dyDescent="0.2">
      <c r="A28" s="19">
        <v>187</v>
      </c>
      <c r="B28" s="21" t="s">
        <v>14</v>
      </c>
      <c r="C28" s="21" t="s">
        <v>301</v>
      </c>
      <c r="D28" s="20">
        <v>45280</v>
      </c>
      <c r="E28" s="22" t="s">
        <v>207</v>
      </c>
      <c r="F28" s="23" t="s">
        <v>312</v>
      </c>
      <c r="G28" s="24" t="s">
        <v>187</v>
      </c>
      <c r="H28" s="33" t="s">
        <v>233</v>
      </c>
      <c r="I28" s="19">
        <v>1</v>
      </c>
      <c r="J28" s="21" t="s">
        <v>16</v>
      </c>
      <c r="K28" s="25" t="s">
        <v>259</v>
      </c>
      <c r="L28" s="26">
        <v>1</v>
      </c>
      <c r="M28" s="27">
        <v>45323</v>
      </c>
      <c r="N28" s="27">
        <v>45644</v>
      </c>
      <c r="O28" s="25" t="s">
        <v>288</v>
      </c>
      <c r="P28" s="25" t="s">
        <v>57</v>
      </c>
      <c r="Q28" s="25" t="s">
        <v>38</v>
      </c>
      <c r="R28" s="61"/>
      <c r="S28" s="61"/>
      <c r="T28" s="61"/>
      <c r="U28" s="61"/>
      <c r="V28" s="61"/>
      <c r="W28" s="54">
        <v>45412</v>
      </c>
      <c r="X28" s="53" t="s">
        <v>333</v>
      </c>
      <c r="Y28" s="21">
        <v>0.3</v>
      </c>
      <c r="Z28" s="59">
        <f t="shared" si="0"/>
        <v>0.3</v>
      </c>
      <c r="AA28" s="56" t="str">
        <f t="shared" si="5"/>
        <v>EN PROCESO</v>
      </c>
      <c r="AB28" s="67" t="s">
        <v>331</v>
      </c>
      <c r="AC28" s="19" t="s">
        <v>324</v>
      </c>
      <c r="AD28" s="57" t="str">
        <f t="shared" si="1"/>
        <v>PENDIENTE</v>
      </c>
      <c r="AE28" s="30"/>
      <c r="AF28" s="30"/>
      <c r="AG28" s="55"/>
    </row>
    <row r="29" spans="1:33" s="17" customFormat="1" ht="102" customHeight="1" x14ac:dyDescent="0.2">
      <c r="A29" s="19">
        <v>188</v>
      </c>
      <c r="B29" s="21" t="s">
        <v>14</v>
      </c>
      <c r="C29" s="21" t="s">
        <v>301</v>
      </c>
      <c r="D29" s="20">
        <v>45280</v>
      </c>
      <c r="E29" s="22" t="s">
        <v>208</v>
      </c>
      <c r="F29" s="23" t="s">
        <v>313</v>
      </c>
      <c r="G29" s="24" t="s">
        <v>188</v>
      </c>
      <c r="H29" s="33" t="s">
        <v>234</v>
      </c>
      <c r="I29" s="19">
        <v>1</v>
      </c>
      <c r="J29" s="21" t="s">
        <v>16</v>
      </c>
      <c r="K29" s="25" t="s">
        <v>262</v>
      </c>
      <c r="L29" s="26">
        <v>1</v>
      </c>
      <c r="M29" s="27">
        <v>45323</v>
      </c>
      <c r="N29" s="27">
        <v>45644</v>
      </c>
      <c r="O29" s="25" t="s">
        <v>288</v>
      </c>
      <c r="P29" s="25" t="s">
        <v>57</v>
      </c>
      <c r="Q29" s="25" t="s">
        <v>38</v>
      </c>
      <c r="R29" s="61"/>
      <c r="S29" s="61"/>
      <c r="T29" s="61"/>
      <c r="U29" s="61"/>
      <c r="V29" s="61"/>
      <c r="W29" s="54">
        <v>45412</v>
      </c>
      <c r="X29" s="53" t="s">
        <v>334</v>
      </c>
      <c r="Y29" s="21">
        <v>0.3</v>
      </c>
      <c r="Z29" s="59">
        <f t="shared" si="0"/>
        <v>0.3</v>
      </c>
      <c r="AA29" s="56" t="str">
        <f t="shared" si="5"/>
        <v>EN PROCESO</v>
      </c>
      <c r="AB29" s="67" t="s">
        <v>335</v>
      </c>
      <c r="AC29" s="19" t="s">
        <v>324</v>
      </c>
      <c r="AD29" s="57" t="str">
        <f t="shared" si="1"/>
        <v>PENDIENTE</v>
      </c>
      <c r="AE29" s="30"/>
      <c r="AF29" s="30"/>
      <c r="AG29" s="55"/>
    </row>
    <row r="30" spans="1:33" s="17" customFormat="1" ht="159.75" customHeight="1" x14ac:dyDescent="0.2">
      <c r="A30" s="19">
        <v>189</v>
      </c>
      <c r="B30" s="21" t="s">
        <v>14</v>
      </c>
      <c r="C30" s="21" t="s">
        <v>301</v>
      </c>
      <c r="D30" s="20">
        <v>45280</v>
      </c>
      <c r="E30" s="22" t="s">
        <v>209</v>
      </c>
      <c r="F30" s="23" t="s">
        <v>314</v>
      </c>
      <c r="G30" s="24" t="s">
        <v>189</v>
      </c>
      <c r="H30" s="33" t="s">
        <v>235</v>
      </c>
      <c r="I30" s="19">
        <v>3</v>
      </c>
      <c r="J30" s="21" t="s">
        <v>16</v>
      </c>
      <c r="K30" s="25" t="s">
        <v>263</v>
      </c>
      <c r="L30" s="26">
        <v>1</v>
      </c>
      <c r="M30" s="27">
        <v>45323</v>
      </c>
      <c r="N30" s="27">
        <v>45644</v>
      </c>
      <c r="O30" s="25" t="s">
        <v>288</v>
      </c>
      <c r="P30" s="25" t="s">
        <v>57</v>
      </c>
      <c r="Q30" s="25" t="s">
        <v>38</v>
      </c>
      <c r="R30" s="61"/>
      <c r="S30" s="61"/>
      <c r="T30" s="61"/>
      <c r="U30" s="61"/>
      <c r="V30" s="61"/>
      <c r="W30" s="54">
        <v>45412</v>
      </c>
      <c r="X30" s="53" t="s">
        <v>327</v>
      </c>
      <c r="Y30" s="21">
        <v>0.3</v>
      </c>
      <c r="Z30" s="59">
        <f t="shared" si="0"/>
        <v>9.9999999999999992E-2</v>
      </c>
      <c r="AA30" s="56" t="str">
        <f t="shared" si="5"/>
        <v>EN PROCESO</v>
      </c>
      <c r="AB30" s="67" t="s">
        <v>336</v>
      </c>
      <c r="AC30" s="19" t="s">
        <v>324</v>
      </c>
      <c r="AD30" s="57" t="str">
        <f t="shared" si="1"/>
        <v>PENDIENTE</v>
      </c>
      <c r="AE30" s="30"/>
      <c r="AF30" s="30"/>
      <c r="AG30" s="55"/>
    </row>
    <row r="31" spans="1:33" s="17" customFormat="1" ht="71.400000000000006" x14ac:dyDescent="0.2">
      <c r="A31" s="19">
        <v>190</v>
      </c>
      <c r="B31" s="21" t="s">
        <v>14</v>
      </c>
      <c r="C31" s="21" t="s">
        <v>301</v>
      </c>
      <c r="D31" s="20">
        <v>45280</v>
      </c>
      <c r="E31" s="22" t="s">
        <v>210</v>
      </c>
      <c r="F31" s="23" t="s">
        <v>315</v>
      </c>
      <c r="G31" s="24" t="s">
        <v>190</v>
      </c>
      <c r="H31" s="33" t="s">
        <v>236</v>
      </c>
      <c r="I31" s="19">
        <v>2</v>
      </c>
      <c r="J31" s="21" t="s">
        <v>16</v>
      </c>
      <c r="K31" s="25" t="s">
        <v>264</v>
      </c>
      <c r="L31" s="26">
        <v>1</v>
      </c>
      <c r="M31" s="27">
        <v>45323</v>
      </c>
      <c r="N31" s="27">
        <v>45644</v>
      </c>
      <c r="O31" s="25" t="s">
        <v>288</v>
      </c>
      <c r="P31" s="25" t="s">
        <v>57</v>
      </c>
      <c r="Q31" s="25" t="s">
        <v>38</v>
      </c>
      <c r="R31" s="61"/>
      <c r="S31" s="61"/>
      <c r="T31" s="61"/>
      <c r="U31" s="61"/>
      <c r="V31" s="61"/>
      <c r="W31" s="54">
        <v>45412</v>
      </c>
      <c r="X31" s="51"/>
      <c r="Y31" s="21">
        <v>0</v>
      </c>
      <c r="Z31" s="59">
        <f t="shared" si="0"/>
        <v>0</v>
      </c>
      <c r="AA31" s="56" t="str">
        <f t="shared" si="5"/>
        <v>SIN INICIAR</v>
      </c>
      <c r="AB31" s="67" t="s">
        <v>376</v>
      </c>
      <c r="AC31" s="19" t="s">
        <v>324</v>
      </c>
      <c r="AD31" s="57" t="str">
        <f t="shared" si="1"/>
        <v>PENDIENTE</v>
      </c>
      <c r="AE31" s="30"/>
      <c r="AF31" s="30"/>
      <c r="AG31" s="55"/>
    </row>
    <row r="32" spans="1:33" s="17" customFormat="1" ht="102" x14ac:dyDescent="0.2">
      <c r="A32" s="19">
        <v>191</v>
      </c>
      <c r="B32" s="21" t="s">
        <v>14</v>
      </c>
      <c r="C32" s="21" t="s">
        <v>301</v>
      </c>
      <c r="D32" s="20">
        <v>45280</v>
      </c>
      <c r="E32" s="22" t="s">
        <v>211</v>
      </c>
      <c r="F32" s="23" t="s">
        <v>316</v>
      </c>
      <c r="G32" s="24" t="s">
        <v>191</v>
      </c>
      <c r="H32" s="33" t="s">
        <v>237</v>
      </c>
      <c r="I32" s="19">
        <v>2</v>
      </c>
      <c r="J32" s="21" t="s">
        <v>16</v>
      </c>
      <c r="K32" s="25" t="s">
        <v>265</v>
      </c>
      <c r="L32" s="26">
        <v>1</v>
      </c>
      <c r="M32" s="27">
        <v>45313</v>
      </c>
      <c r="N32" s="27">
        <v>45644</v>
      </c>
      <c r="O32" s="25" t="s">
        <v>281</v>
      </c>
      <c r="P32" s="25" t="s">
        <v>97</v>
      </c>
      <c r="Q32" s="25" t="s">
        <v>46</v>
      </c>
      <c r="R32" s="61"/>
      <c r="S32" s="61"/>
      <c r="T32" s="61"/>
      <c r="U32" s="61"/>
      <c r="V32" s="61"/>
      <c r="W32" s="54">
        <v>45412</v>
      </c>
      <c r="X32" s="55" t="s">
        <v>338</v>
      </c>
      <c r="Y32" s="30">
        <v>0</v>
      </c>
      <c r="Z32" s="59">
        <f t="shared" si="0"/>
        <v>0</v>
      </c>
      <c r="AA32" s="56" t="str">
        <f t="shared" si="5"/>
        <v>SIN INICIAR</v>
      </c>
      <c r="AB32" s="55" t="s">
        <v>353</v>
      </c>
      <c r="AC32" s="30" t="s">
        <v>350</v>
      </c>
      <c r="AD32" s="57" t="str">
        <f t="shared" si="1"/>
        <v>PENDIENTE</v>
      </c>
      <c r="AE32" s="30"/>
      <c r="AF32" s="30"/>
      <c r="AG32" s="55"/>
    </row>
    <row r="33" spans="1:33" s="17" customFormat="1" ht="102" x14ac:dyDescent="0.2">
      <c r="A33" s="19">
        <v>192</v>
      </c>
      <c r="B33" s="21" t="s">
        <v>14</v>
      </c>
      <c r="C33" s="21" t="s">
        <v>301</v>
      </c>
      <c r="D33" s="20">
        <v>45280</v>
      </c>
      <c r="E33" s="22" t="s">
        <v>211</v>
      </c>
      <c r="F33" s="23" t="s">
        <v>316</v>
      </c>
      <c r="G33" s="24" t="s">
        <v>191</v>
      </c>
      <c r="H33" s="33" t="s">
        <v>238</v>
      </c>
      <c r="I33" s="19">
        <v>1</v>
      </c>
      <c r="J33" s="21" t="s">
        <v>16</v>
      </c>
      <c r="K33" s="25" t="s">
        <v>266</v>
      </c>
      <c r="L33" s="26">
        <v>1</v>
      </c>
      <c r="M33" s="27">
        <v>45313</v>
      </c>
      <c r="N33" s="27">
        <v>45644</v>
      </c>
      <c r="O33" s="25" t="s">
        <v>281</v>
      </c>
      <c r="P33" s="25" t="s">
        <v>97</v>
      </c>
      <c r="Q33" s="25" t="s">
        <v>46</v>
      </c>
      <c r="R33" s="61"/>
      <c r="S33" s="61"/>
      <c r="T33" s="61"/>
      <c r="U33" s="61"/>
      <c r="V33" s="61"/>
      <c r="W33" s="54">
        <v>45412</v>
      </c>
      <c r="X33" s="55" t="s">
        <v>354</v>
      </c>
      <c r="Y33" s="30">
        <v>0.5</v>
      </c>
      <c r="Z33" s="59">
        <f t="shared" si="0"/>
        <v>0.5</v>
      </c>
      <c r="AA33" s="56" t="str">
        <f t="shared" si="5"/>
        <v>EN PROCESO</v>
      </c>
      <c r="AB33" s="55" t="s">
        <v>355</v>
      </c>
      <c r="AC33" s="30" t="s">
        <v>350</v>
      </c>
      <c r="AD33" s="57" t="str">
        <f t="shared" si="1"/>
        <v>PENDIENTE</v>
      </c>
      <c r="AE33" s="30"/>
      <c r="AF33" s="30"/>
      <c r="AG33" s="55"/>
    </row>
    <row r="34" spans="1:33" s="17" customFormat="1" ht="102" x14ac:dyDescent="0.2">
      <c r="A34" s="19">
        <v>193</v>
      </c>
      <c r="B34" s="21" t="s">
        <v>14</v>
      </c>
      <c r="C34" s="21" t="s">
        <v>301</v>
      </c>
      <c r="D34" s="20">
        <v>45280</v>
      </c>
      <c r="E34" s="22" t="s">
        <v>211</v>
      </c>
      <c r="F34" s="23" t="s">
        <v>316</v>
      </c>
      <c r="G34" s="24" t="s">
        <v>191</v>
      </c>
      <c r="H34" s="33" t="s">
        <v>239</v>
      </c>
      <c r="I34" s="19">
        <v>1</v>
      </c>
      <c r="J34" s="21" t="s">
        <v>16</v>
      </c>
      <c r="K34" s="25" t="s">
        <v>267</v>
      </c>
      <c r="L34" s="26">
        <v>1</v>
      </c>
      <c r="M34" s="27">
        <v>45313</v>
      </c>
      <c r="N34" s="27">
        <v>45644</v>
      </c>
      <c r="O34" s="25" t="s">
        <v>291</v>
      </c>
      <c r="P34" s="25" t="s">
        <v>25</v>
      </c>
      <c r="Q34" s="25" t="s">
        <v>62</v>
      </c>
      <c r="R34" s="61"/>
      <c r="S34" s="61"/>
      <c r="T34" s="61"/>
      <c r="U34" s="61"/>
      <c r="V34" s="61"/>
      <c r="W34" s="54">
        <v>45412</v>
      </c>
      <c r="X34" s="55" t="s">
        <v>338</v>
      </c>
      <c r="Y34" s="30">
        <v>0</v>
      </c>
      <c r="Z34" s="59">
        <f t="shared" si="0"/>
        <v>0</v>
      </c>
      <c r="AA34" s="56" t="str">
        <f t="shared" si="5"/>
        <v>SIN INICIAR</v>
      </c>
      <c r="AB34" s="64" t="s">
        <v>345</v>
      </c>
      <c r="AC34" s="30" t="s">
        <v>339</v>
      </c>
      <c r="AD34" s="57" t="str">
        <f t="shared" si="1"/>
        <v>PENDIENTE</v>
      </c>
      <c r="AE34" s="30"/>
      <c r="AF34" s="30"/>
      <c r="AG34" s="55"/>
    </row>
    <row r="35" spans="1:33" s="17" customFormat="1" ht="91.8" x14ac:dyDescent="0.2">
      <c r="A35" s="19">
        <v>194</v>
      </c>
      <c r="B35" s="21" t="s">
        <v>14</v>
      </c>
      <c r="C35" s="21" t="s">
        <v>301</v>
      </c>
      <c r="D35" s="20">
        <v>45280</v>
      </c>
      <c r="E35" s="22" t="s">
        <v>212</v>
      </c>
      <c r="F35" s="23" t="s">
        <v>317</v>
      </c>
      <c r="G35" s="24" t="s">
        <v>192</v>
      </c>
      <c r="H35" s="33" t="s">
        <v>240</v>
      </c>
      <c r="I35" s="19">
        <v>1</v>
      </c>
      <c r="J35" s="21" t="s">
        <v>16</v>
      </c>
      <c r="K35" s="25" t="s">
        <v>268</v>
      </c>
      <c r="L35" s="26">
        <v>1</v>
      </c>
      <c r="M35" s="27">
        <v>45337</v>
      </c>
      <c r="N35" s="27">
        <v>45644</v>
      </c>
      <c r="O35" s="25" t="s">
        <v>289</v>
      </c>
      <c r="P35" s="25" t="s">
        <v>277</v>
      </c>
      <c r="Q35" s="25" t="s">
        <v>52</v>
      </c>
      <c r="R35" s="61"/>
      <c r="S35" s="61"/>
      <c r="T35" s="61"/>
      <c r="U35" s="61"/>
      <c r="V35" s="61"/>
      <c r="W35" s="54">
        <v>45412</v>
      </c>
      <c r="X35" s="23" t="s">
        <v>365</v>
      </c>
      <c r="Y35" s="21">
        <v>0.5</v>
      </c>
      <c r="Z35" s="59">
        <f t="shared" si="0"/>
        <v>0.5</v>
      </c>
      <c r="AA35" s="56" t="str">
        <f>IF(Y35="","",IF(W35&lt;N35,IF(Z35=0%,"SIN INICIAR",IF(Z35&lt;100%,"EN PROCESO",IF(Z35=100%,"TERMINADA")))))</f>
        <v>EN PROCESO</v>
      </c>
      <c r="AB35" s="66" t="s">
        <v>366</v>
      </c>
      <c r="AC35" s="30" t="s">
        <v>176</v>
      </c>
      <c r="AD35" s="57" t="str">
        <f t="shared" si="1"/>
        <v>PENDIENTE</v>
      </c>
      <c r="AE35" s="30"/>
      <c r="AF35" s="30"/>
      <c r="AG35" s="55"/>
    </row>
    <row r="36" spans="1:33" s="17" customFormat="1" ht="91.8" x14ac:dyDescent="0.2">
      <c r="A36" s="19">
        <v>195</v>
      </c>
      <c r="B36" s="21" t="s">
        <v>14</v>
      </c>
      <c r="C36" s="21" t="s">
        <v>301</v>
      </c>
      <c r="D36" s="20">
        <v>45280</v>
      </c>
      <c r="E36" s="22" t="s">
        <v>213</v>
      </c>
      <c r="F36" s="23" t="s">
        <v>318</v>
      </c>
      <c r="G36" s="24" t="s">
        <v>192</v>
      </c>
      <c r="H36" s="33" t="s">
        <v>240</v>
      </c>
      <c r="I36" s="19">
        <v>1</v>
      </c>
      <c r="J36" s="21" t="s">
        <v>16</v>
      </c>
      <c r="K36" s="25" t="s">
        <v>268</v>
      </c>
      <c r="L36" s="26">
        <v>1</v>
      </c>
      <c r="M36" s="27">
        <v>45337</v>
      </c>
      <c r="N36" s="27">
        <v>45644</v>
      </c>
      <c r="O36" s="25" t="s">
        <v>289</v>
      </c>
      <c r="P36" s="25" t="s">
        <v>277</v>
      </c>
      <c r="Q36" s="25" t="s">
        <v>52</v>
      </c>
      <c r="R36" s="61"/>
      <c r="S36" s="61"/>
      <c r="T36" s="61"/>
      <c r="U36" s="61"/>
      <c r="V36" s="61"/>
      <c r="W36" s="54">
        <v>45412</v>
      </c>
      <c r="X36" s="23" t="s">
        <v>365</v>
      </c>
      <c r="Y36" s="21">
        <v>0.5</v>
      </c>
      <c r="Z36" s="59">
        <f t="shared" si="0"/>
        <v>0.5</v>
      </c>
      <c r="AA36" s="56" t="str">
        <f>IF(Y36="","",IF(W36&lt;N36,IF(Z36=0%,"SIN INICIAR",IF(Z36&lt;100%,"EN PROCESO",IF(Z36=100%,"TERMINADA")))))</f>
        <v>EN PROCESO</v>
      </c>
      <c r="AB36" s="66" t="s">
        <v>366</v>
      </c>
      <c r="AC36" s="30" t="s">
        <v>176</v>
      </c>
      <c r="AD36" s="57" t="str">
        <f t="shared" si="1"/>
        <v>PENDIENTE</v>
      </c>
      <c r="AE36" s="30"/>
      <c r="AF36" s="30"/>
      <c r="AG36" s="55"/>
    </row>
    <row r="37" spans="1:33" s="17" customFormat="1" ht="102" x14ac:dyDescent="0.2">
      <c r="A37" s="19">
        <v>196</v>
      </c>
      <c r="B37" s="21" t="s">
        <v>14</v>
      </c>
      <c r="C37" s="21" t="s">
        <v>301</v>
      </c>
      <c r="D37" s="20">
        <v>45280</v>
      </c>
      <c r="E37" s="22" t="s">
        <v>214</v>
      </c>
      <c r="F37" s="23" t="s">
        <v>319</v>
      </c>
      <c r="G37" s="24" t="s">
        <v>192</v>
      </c>
      <c r="H37" s="33" t="s">
        <v>240</v>
      </c>
      <c r="I37" s="19">
        <v>1</v>
      </c>
      <c r="J37" s="21" t="s">
        <v>16</v>
      </c>
      <c r="K37" s="25" t="s">
        <v>268</v>
      </c>
      <c r="L37" s="26">
        <v>1</v>
      </c>
      <c r="M37" s="27">
        <v>45337</v>
      </c>
      <c r="N37" s="27">
        <v>45644</v>
      </c>
      <c r="O37" s="25" t="s">
        <v>289</v>
      </c>
      <c r="P37" s="25" t="s">
        <v>277</v>
      </c>
      <c r="Q37" s="25" t="s">
        <v>52</v>
      </c>
      <c r="R37" s="61"/>
      <c r="S37" s="61"/>
      <c r="T37" s="61"/>
      <c r="U37" s="61"/>
      <c r="V37" s="61"/>
      <c r="W37" s="54">
        <v>45412</v>
      </c>
      <c r="X37" s="23" t="s">
        <v>365</v>
      </c>
      <c r="Y37" s="21">
        <v>0.5</v>
      </c>
      <c r="Z37" s="59">
        <f t="shared" si="0"/>
        <v>0.5</v>
      </c>
      <c r="AA37" s="56" t="str">
        <f>IF(Y37="","",IF(W37&lt;N37,IF(Z37=0%,"SIN INICIAR",IF(Z37&lt;100%,"EN PROCESO",IF(Z37=100%,"TERMINADA")))))</f>
        <v>EN PROCESO</v>
      </c>
      <c r="AB37" s="66" t="s">
        <v>366</v>
      </c>
      <c r="AC37" s="30" t="s">
        <v>176</v>
      </c>
      <c r="AD37" s="57" t="str">
        <f t="shared" si="1"/>
        <v>PENDIENTE</v>
      </c>
      <c r="AE37" s="30"/>
      <c r="AF37" s="30"/>
      <c r="AG37" s="55"/>
    </row>
    <row r="38" spans="1:33" s="17" customFormat="1" ht="51" x14ac:dyDescent="0.2">
      <c r="A38" s="19">
        <v>197</v>
      </c>
      <c r="B38" s="21" t="s">
        <v>14</v>
      </c>
      <c r="C38" s="21" t="s">
        <v>301</v>
      </c>
      <c r="D38" s="20">
        <v>45280</v>
      </c>
      <c r="E38" s="22" t="s">
        <v>215</v>
      </c>
      <c r="F38" s="23" t="s">
        <v>320</v>
      </c>
      <c r="G38" s="24" t="s">
        <v>193</v>
      </c>
      <c r="H38" s="33" t="s">
        <v>241</v>
      </c>
      <c r="I38" s="19">
        <v>1</v>
      </c>
      <c r="J38" s="21" t="s">
        <v>16</v>
      </c>
      <c r="K38" s="25" t="s">
        <v>269</v>
      </c>
      <c r="L38" s="26">
        <v>1</v>
      </c>
      <c r="M38" s="27">
        <v>45313</v>
      </c>
      <c r="N38" s="27">
        <v>45644</v>
      </c>
      <c r="O38" s="25" t="s">
        <v>279</v>
      </c>
      <c r="P38" s="25" t="s">
        <v>278</v>
      </c>
      <c r="Q38" s="25" t="s">
        <v>62</v>
      </c>
      <c r="R38" s="61"/>
      <c r="S38" s="61"/>
      <c r="T38" s="61"/>
      <c r="U38" s="61"/>
      <c r="V38" s="61"/>
      <c r="W38" s="54">
        <v>45412</v>
      </c>
      <c r="X38" s="23" t="s">
        <v>338</v>
      </c>
      <c r="Y38" s="21">
        <v>0</v>
      </c>
      <c r="Z38" s="59">
        <f t="shared" si="0"/>
        <v>0</v>
      </c>
      <c r="AA38" s="56" t="str">
        <f>IF(Y38="","",IF(W38&lt;N38,IF(Z38=0%,"SIN INICIAR",IF(Z38&lt;100%,"EN PROCESO",IF(Z38=100%,"TERMINADA")))))</f>
        <v>SIN INICIAR</v>
      </c>
      <c r="AB38" s="66" t="s">
        <v>364</v>
      </c>
      <c r="AC38" s="30" t="s">
        <v>176</v>
      </c>
      <c r="AD38" s="57" t="str">
        <f t="shared" si="1"/>
        <v>PENDIENTE</v>
      </c>
      <c r="AE38" s="30"/>
      <c r="AF38" s="30"/>
      <c r="AG38" s="55"/>
    </row>
    <row r="39" spans="1:33" s="17" customFormat="1" ht="153" x14ac:dyDescent="0.2">
      <c r="A39" s="19">
        <v>198</v>
      </c>
      <c r="B39" s="21" t="s">
        <v>14</v>
      </c>
      <c r="C39" s="21" t="s">
        <v>301</v>
      </c>
      <c r="D39" s="20">
        <v>45280</v>
      </c>
      <c r="E39" s="22" t="s">
        <v>216</v>
      </c>
      <c r="F39" s="23" t="s">
        <v>321</v>
      </c>
      <c r="G39" s="24" t="s">
        <v>194</v>
      </c>
      <c r="H39" s="33" t="s">
        <v>242</v>
      </c>
      <c r="I39" s="19">
        <v>1</v>
      </c>
      <c r="J39" s="21" t="s">
        <v>16</v>
      </c>
      <c r="K39" s="25" t="s">
        <v>270</v>
      </c>
      <c r="L39" s="26">
        <v>1</v>
      </c>
      <c r="M39" s="27">
        <v>45313</v>
      </c>
      <c r="N39" s="27">
        <v>45644</v>
      </c>
      <c r="O39" s="25" t="s">
        <v>290</v>
      </c>
      <c r="P39" s="25" t="s">
        <v>56</v>
      </c>
      <c r="Q39" s="25" t="s">
        <v>48</v>
      </c>
      <c r="R39" s="61"/>
      <c r="S39" s="61"/>
      <c r="T39" s="61"/>
      <c r="U39" s="61"/>
      <c r="V39" s="61"/>
      <c r="W39" s="54">
        <v>45412</v>
      </c>
      <c r="X39" s="55" t="s">
        <v>346</v>
      </c>
      <c r="Y39" s="30">
        <v>1</v>
      </c>
      <c r="Z39" s="59">
        <f t="shared" si="0"/>
        <v>1</v>
      </c>
      <c r="AA39" s="56" t="str">
        <f t="shared" ref="AA39" si="6">IF(Y39="","",IF(W39&lt;N39,IF(Z39=0%,"SIN INICIAR",IF(Z39&lt;100%,"EN PROCESO",IF(Z39=100%,"TERMINADA")))))</f>
        <v>TERMINADA</v>
      </c>
      <c r="AB39" s="65" t="s">
        <v>347</v>
      </c>
      <c r="AC39" s="30" t="s">
        <v>339</v>
      </c>
      <c r="AD39" s="57" t="str">
        <f t="shared" si="1"/>
        <v>CUMPLIDA</v>
      </c>
      <c r="AE39" s="30"/>
      <c r="AF39" s="30"/>
      <c r="AG39" s="55"/>
    </row>
    <row r="40" spans="1:33" s="17" customFormat="1" ht="112.2" x14ac:dyDescent="0.2">
      <c r="A40" s="19">
        <v>199</v>
      </c>
      <c r="B40" s="21" t="s">
        <v>14</v>
      </c>
      <c r="C40" s="21" t="s">
        <v>301</v>
      </c>
      <c r="D40" s="20">
        <v>45280</v>
      </c>
      <c r="E40" s="22" t="s">
        <v>216</v>
      </c>
      <c r="F40" s="23" t="s">
        <v>321</v>
      </c>
      <c r="G40" s="24" t="s">
        <v>360</v>
      </c>
      <c r="H40" s="33" t="s">
        <v>243</v>
      </c>
      <c r="I40" s="19">
        <v>1</v>
      </c>
      <c r="J40" s="21" t="s">
        <v>16</v>
      </c>
      <c r="K40" s="25" t="s">
        <v>271</v>
      </c>
      <c r="L40" s="26">
        <v>1</v>
      </c>
      <c r="M40" s="27">
        <v>45313</v>
      </c>
      <c r="N40" s="27">
        <v>45644</v>
      </c>
      <c r="O40" s="25" t="s">
        <v>289</v>
      </c>
      <c r="P40" s="25" t="s">
        <v>277</v>
      </c>
      <c r="Q40" s="25" t="s">
        <v>52</v>
      </c>
      <c r="R40" s="61"/>
      <c r="S40" s="61"/>
      <c r="T40" s="61"/>
      <c r="U40" s="61"/>
      <c r="V40" s="61"/>
      <c r="W40" s="54">
        <v>45412</v>
      </c>
      <c r="X40" s="23" t="s">
        <v>363</v>
      </c>
      <c r="Y40" s="21">
        <v>1</v>
      </c>
      <c r="Z40" s="59">
        <f t="shared" si="0"/>
        <v>1</v>
      </c>
      <c r="AA40" s="56" t="str">
        <f>IF(Y40="","",IF(W40&lt;N40,IF(Z40=0%,"SIN INICIAR",IF(Z40&lt;100%,"EN PROCESO",IF(Z40=100%,"TERMINADA")))))</f>
        <v>TERMINADA</v>
      </c>
      <c r="AB40" s="66" t="s">
        <v>378</v>
      </c>
      <c r="AC40" s="30" t="s">
        <v>176</v>
      </c>
      <c r="AD40" s="57" t="str">
        <f t="shared" si="1"/>
        <v>CUMPLIDA</v>
      </c>
      <c r="AE40" s="30" t="s">
        <v>381</v>
      </c>
      <c r="AF40" s="30" t="s">
        <v>100</v>
      </c>
      <c r="AG40" s="55"/>
    </row>
    <row r="41" spans="1:33" s="17" customFormat="1" ht="102" x14ac:dyDescent="0.2">
      <c r="A41" s="19">
        <v>200</v>
      </c>
      <c r="B41" s="21" t="s">
        <v>14</v>
      </c>
      <c r="C41" s="21" t="s">
        <v>301</v>
      </c>
      <c r="D41" s="20">
        <v>45280</v>
      </c>
      <c r="E41" s="22" t="s">
        <v>216</v>
      </c>
      <c r="F41" s="23" t="s">
        <v>321</v>
      </c>
      <c r="G41" s="24" t="s">
        <v>360</v>
      </c>
      <c r="H41" s="33" t="s">
        <v>300</v>
      </c>
      <c r="I41" s="19">
        <v>1</v>
      </c>
      <c r="J41" s="21" t="s">
        <v>16</v>
      </c>
      <c r="K41" s="25" t="s">
        <v>272</v>
      </c>
      <c r="L41" s="26">
        <v>1</v>
      </c>
      <c r="M41" s="27">
        <v>45313</v>
      </c>
      <c r="N41" s="27">
        <v>45644</v>
      </c>
      <c r="O41" s="25" t="s">
        <v>289</v>
      </c>
      <c r="P41" s="25" t="s">
        <v>277</v>
      </c>
      <c r="Q41" s="25" t="s">
        <v>52</v>
      </c>
      <c r="R41" s="61"/>
      <c r="S41" s="61"/>
      <c r="T41" s="61"/>
      <c r="U41" s="61"/>
      <c r="V41" s="61"/>
      <c r="W41" s="54">
        <v>45412</v>
      </c>
      <c r="X41" s="23" t="s">
        <v>362</v>
      </c>
      <c r="Y41" s="21">
        <v>0.7</v>
      </c>
      <c r="Z41" s="59">
        <f t="shared" si="0"/>
        <v>0.7</v>
      </c>
      <c r="AA41" s="56" t="str">
        <f>IF(Y41="","",IF(W41&lt;N41,IF(Z41=0%,"SIN INICIAR",IF(Z41&lt;100%,"EN PROCESO",IF(Z41=100%,"TERMINADA")))))</f>
        <v>EN PROCESO</v>
      </c>
      <c r="AB41" s="66" t="s">
        <v>379</v>
      </c>
      <c r="AC41" s="30" t="s">
        <v>176</v>
      </c>
      <c r="AD41" s="57" t="str">
        <f t="shared" si="1"/>
        <v>PENDIENTE</v>
      </c>
      <c r="AE41" s="30"/>
      <c r="AF41" s="30"/>
      <c r="AG41" s="55"/>
    </row>
    <row r="42" spans="1:33" s="17" customFormat="1" ht="122.4" x14ac:dyDescent="0.2">
      <c r="A42" s="19">
        <v>201</v>
      </c>
      <c r="B42" s="21" t="s">
        <v>14</v>
      </c>
      <c r="C42" s="21" t="s">
        <v>301</v>
      </c>
      <c r="D42" s="20">
        <v>45280</v>
      </c>
      <c r="E42" s="22" t="s">
        <v>216</v>
      </c>
      <c r="F42" s="23" t="s">
        <v>321</v>
      </c>
      <c r="G42" s="24" t="s">
        <v>360</v>
      </c>
      <c r="H42" s="33" t="s">
        <v>244</v>
      </c>
      <c r="I42" s="19">
        <v>1</v>
      </c>
      <c r="J42" s="21" t="s">
        <v>16</v>
      </c>
      <c r="K42" s="25" t="s">
        <v>273</v>
      </c>
      <c r="L42" s="26">
        <v>1</v>
      </c>
      <c r="M42" s="27">
        <v>45313</v>
      </c>
      <c r="N42" s="27">
        <v>45644</v>
      </c>
      <c r="O42" s="25" t="s">
        <v>289</v>
      </c>
      <c r="P42" s="25" t="s">
        <v>277</v>
      </c>
      <c r="Q42" s="25" t="s">
        <v>52</v>
      </c>
      <c r="R42" s="61"/>
      <c r="S42" s="61"/>
      <c r="T42" s="61"/>
      <c r="U42" s="61"/>
      <c r="V42" s="61"/>
      <c r="W42" s="54">
        <v>45412</v>
      </c>
      <c r="X42" s="23" t="s">
        <v>361</v>
      </c>
      <c r="Y42" s="21">
        <v>2</v>
      </c>
      <c r="Z42" s="59">
        <f t="shared" si="0"/>
        <v>1</v>
      </c>
      <c r="AA42" s="56" t="str">
        <f>IF(Y42="","",IF(W42&lt;&gt;N42,IF(Z42=0%,"SIN INICIAR",IF(Z42&lt;100%,"EN PROCESO",IF(Z42=100%,"TERMINADA")))))</f>
        <v>TERMINADA</v>
      </c>
      <c r="AB42" s="66" t="s">
        <v>382</v>
      </c>
      <c r="AC42" s="30" t="s">
        <v>176</v>
      </c>
      <c r="AD42" s="57" t="str">
        <f t="shared" si="1"/>
        <v>CUMPLIDA</v>
      </c>
      <c r="AE42" s="30" t="s">
        <v>384</v>
      </c>
      <c r="AF42" s="30" t="s">
        <v>100</v>
      </c>
      <c r="AG42" s="55"/>
    </row>
    <row r="43" spans="1:33" s="17" customFormat="1" ht="102" x14ac:dyDescent="0.2">
      <c r="A43" s="19">
        <v>202</v>
      </c>
      <c r="B43" s="21" t="s">
        <v>14</v>
      </c>
      <c r="C43" s="21" t="s">
        <v>301</v>
      </c>
      <c r="D43" s="20">
        <v>45280</v>
      </c>
      <c r="E43" s="22" t="s">
        <v>216</v>
      </c>
      <c r="F43" s="23" t="s">
        <v>321</v>
      </c>
      <c r="G43" s="24" t="s">
        <v>194</v>
      </c>
      <c r="H43" s="33" t="s">
        <v>245</v>
      </c>
      <c r="I43" s="19">
        <v>1</v>
      </c>
      <c r="J43" s="21" t="s">
        <v>16</v>
      </c>
      <c r="K43" s="25" t="s">
        <v>274</v>
      </c>
      <c r="L43" s="26">
        <v>1</v>
      </c>
      <c r="M43" s="27">
        <v>45313</v>
      </c>
      <c r="N43" s="27">
        <v>45644</v>
      </c>
      <c r="O43" s="25" t="s">
        <v>290</v>
      </c>
      <c r="P43" s="25" t="s">
        <v>56</v>
      </c>
      <c r="Q43" s="25" t="s">
        <v>48</v>
      </c>
      <c r="R43" s="61"/>
      <c r="S43" s="61"/>
      <c r="T43" s="61"/>
      <c r="U43" s="61"/>
      <c r="V43" s="61"/>
      <c r="W43" s="54">
        <v>45412</v>
      </c>
      <c r="X43" s="55" t="s">
        <v>348</v>
      </c>
      <c r="Y43" s="30">
        <v>0.5</v>
      </c>
      <c r="Z43" s="59">
        <f t="shared" si="0"/>
        <v>0.5</v>
      </c>
      <c r="AA43" s="56" t="str">
        <f>IF(Y43="","",IF(W43&lt;&gt;N43,IF(Z43=0%,"SIN INICIAR",IF(Z43&gt;0%,"EN PROCESO",IF(Z43=100%,"TERMINAR")))))</f>
        <v>EN PROCESO</v>
      </c>
      <c r="AB43" s="65" t="s">
        <v>377</v>
      </c>
      <c r="AC43" s="30" t="s">
        <v>339</v>
      </c>
      <c r="AD43" s="57" t="str">
        <f t="shared" si="1"/>
        <v>PENDIENTE</v>
      </c>
      <c r="AE43" s="30"/>
      <c r="AF43" s="30"/>
      <c r="AG43" s="55"/>
    </row>
    <row r="44" spans="1:33" s="17" customFormat="1" ht="51" x14ac:dyDescent="0.2">
      <c r="A44" s="19">
        <v>203</v>
      </c>
      <c r="B44" s="21" t="s">
        <v>14</v>
      </c>
      <c r="C44" s="21" t="s">
        <v>301</v>
      </c>
      <c r="D44" s="20">
        <v>45280</v>
      </c>
      <c r="E44" s="22" t="s">
        <v>217</v>
      </c>
      <c r="F44" s="23" t="s">
        <v>322</v>
      </c>
      <c r="G44" s="24" t="s">
        <v>195</v>
      </c>
      <c r="H44" s="33" t="s">
        <v>246</v>
      </c>
      <c r="I44" s="19">
        <v>1</v>
      </c>
      <c r="J44" s="21" t="s">
        <v>16</v>
      </c>
      <c r="K44" s="25" t="s">
        <v>252</v>
      </c>
      <c r="L44" s="26">
        <v>1</v>
      </c>
      <c r="M44" s="27">
        <v>45313</v>
      </c>
      <c r="N44" s="27">
        <v>45644</v>
      </c>
      <c r="O44" s="25" t="s">
        <v>292</v>
      </c>
      <c r="P44" s="25" t="s">
        <v>293</v>
      </c>
      <c r="Q44" s="25" t="s">
        <v>283</v>
      </c>
      <c r="R44" s="61"/>
      <c r="S44" s="61"/>
      <c r="T44" s="61"/>
      <c r="U44" s="61"/>
      <c r="V44" s="61"/>
      <c r="W44" s="54">
        <v>45412</v>
      </c>
      <c r="X44" s="55" t="s">
        <v>338</v>
      </c>
      <c r="Y44" s="30">
        <v>0</v>
      </c>
      <c r="Z44" s="59">
        <f t="shared" si="0"/>
        <v>0</v>
      </c>
      <c r="AA44" s="56" t="str">
        <f>IF(Y44="","",IF(W44&lt;&gt;N44,IF(Z44=0%,"SIN INICIAR",IF(Z44&gt;0%,"EN PROCESO",IF(Z44=100%,"TERMINAR")))))</f>
        <v>SIN INICIAR</v>
      </c>
      <c r="AB44" s="55" t="s">
        <v>356</v>
      </c>
      <c r="AC44" s="30" t="s">
        <v>350</v>
      </c>
      <c r="AD44" s="57" t="str">
        <f t="shared" si="1"/>
        <v>PENDIENTE</v>
      </c>
      <c r="AE44" s="30"/>
      <c r="AF44" s="30"/>
      <c r="AG44" s="55"/>
    </row>
    <row r="45" spans="1:33" s="17" customFormat="1" ht="112.2" x14ac:dyDescent="0.2">
      <c r="A45" s="19">
        <v>204</v>
      </c>
      <c r="B45" s="21" t="s">
        <v>14</v>
      </c>
      <c r="C45" s="21" t="s">
        <v>301</v>
      </c>
      <c r="D45" s="20">
        <v>45280</v>
      </c>
      <c r="E45" s="22" t="s">
        <v>218</v>
      </c>
      <c r="F45" s="23" t="s">
        <v>323</v>
      </c>
      <c r="G45" s="24" t="s">
        <v>196</v>
      </c>
      <c r="H45" s="33" t="s">
        <v>247</v>
      </c>
      <c r="I45" s="19">
        <v>2</v>
      </c>
      <c r="J45" s="21" t="s">
        <v>16</v>
      </c>
      <c r="K45" s="25" t="s">
        <v>275</v>
      </c>
      <c r="L45" s="26">
        <v>1</v>
      </c>
      <c r="M45" s="27">
        <v>45370</v>
      </c>
      <c r="N45" s="27">
        <v>45644</v>
      </c>
      <c r="O45" s="25" t="s">
        <v>295</v>
      </c>
      <c r="P45" s="25" t="s">
        <v>294</v>
      </c>
      <c r="Q45" s="25" t="s">
        <v>52</v>
      </c>
      <c r="R45" s="61"/>
      <c r="S45" s="61"/>
      <c r="T45" s="61"/>
      <c r="U45" s="61"/>
      <c r="V45" s="61"/>
      <c r="W45" s="54">
        <v>45412</v>
      </c>
      <c r="X45" s="23" t="s">
        <v>358</v>
      </c>
      <c r="Y45" s="21">
        <v>1</v>
      </c>
      <c r="Z45" s="59">
        <f t="shared" si="0"/>
        <v>0.5</v>
      </c>
      <c r="AA45" s="56" t="str">
        <f>IF(Y45="","",IF(W45&lt;N45,IF(Z45=0%,"SIN INICIAR",IF(Z45&lt;100%,"EN PROCESO",IF(Z45=100%,"TERMINADA")))))</f>
        <v>EN PROCESO</v>
      </c>
      <c r="AB45" s="66" t="s">
        <v>359</v>
      </c>
      <c r="AC45" s="30" t="s">
        <v>176</v>
      </c>
      <c r="AD45" s="57" t="str">
        <f t="shared" si="1"/>
        <v>PENDIENTE</v>
      </c>
      <c r="AE45" s="30"/>
      <c r="AF45" s="30"/>
      <c r="AG45" s="55"/>
    </row>
  </sheetData>
  <autoFilter ref="A9:AG45" xr:uid="{00000000-0009-0000-0000-000000000000}"/>
  <mergeCells count="44">
    <mergeCell ref="W6:AC6"/>
    <mergeCell ref="AC7:AC8"/>
    <mergeCell ref="R7:R8"/>
    <mergeCell ref="S7:S8"/>
    <mergeCell ref="T7:T8"/>
    <mergeCell ref="U7:U8"/>
    <mergeCell ref="V7:V8"/>
    <mergeCell ref="C1:AC4"/>
    <mergeCell ref="A1:B4"/>
    <mergeCell ref="E7:E8"/>
    <mergeCell ref="F7:F8"/>
    <mergeCell ref="P7:P8"/>
    <mergeCell ref="Q7:Q8"/>
    <mergeCell ref="J7:J8"/>
    <mergeCell ref="K7:K8"/>
    <mergeCell ref="H7:I7"/>
    <mergeCell ref="G7:G8"/>
    <mergeCell ref="O7:O8"/>
    <mergeCell ref="Z7:Z8"/>
    <mergeCell ref="AA7:AA8"/>
    <mergeCell ref="AB7:AB8"/>
    <mergeCell ref="A6:F6"/>
    <mergeCell ref="R6:V6"/>
    <mergeCell ref="AG1:AG4"/>
    <mergeCell ref="AD1:AF1"/>
    <mergeCell ref="AD2:AF2"/>
    <mergeCell ref="AD3:AF3"/>
    <mergeCell ref="AD4:AF4"/>
    <mergeCell ref="AD6:AG6"/>
    <mergeCell ref="A7:A8"/>
    <mergeCell ref="B7:B8"/>
    <mergeCell ref="C7:C8"/>
    <mergeCell ref="D7:D8"/>
    <mergeCell ref="L7:L8"/>
    <mergeCell ref="M7:M8"/>
    <mergeCell ref="N7:N8"/>
    <mergeCell ref="AG7:AG8"/>
    <mergeCell ref="AD7:AD8"/>
    <mergeCell ref="AE7:AE8"/>
    <mergeCell ref="AF7:AF8"/>
    <mergeCell ref="W7:W8"/>
    <mergeCell ref="X7:X8"/>
    <mergeCell ref="G6:Q6"/>
    <mergeCell ref="Y7:Y8"/>
  </mergeCells>
  <phoneticPr fontId="15" type="noConversion"/>
  <conditionalFormatting sqref="T10">
    <cfRule type="containsText" dxfId="18" priority="11" operator="containsText" text="INCUMPLIDA">
      <formula>NOT(ISERROR(SEARCH("INCUMPLIDA",T10)))</formula>
    </cfRule>
    <cfRule type="containsText" dxfId="17" priority="12" operator="containsText" text="TERMINADA EXTEMPORÁNEA">
      <formula>NOT(ISERROR(SEARCH("TERMINADA EXTEMPORÁNEA",T10)))</formula>
    </cfRule>
    <cfRule type="containsText" dxfId="16" priority="13" operator="containsText" text="TERMINADA">
      <formula>NOT(ISERROR(SEARCH("TERMINADA",T10)))</formula>
    </cfRule>
    <cfRule type="containsText" dxfId="15" priority="14" operator="containsText" text="EN PROCESO">
      <formula>NOT(ISERROR(SEARCH("EN PROCESO",T10)))</formula>
    </cfRule>
    <cfRule type="containsText" dxfId="14" priority="15" operator="containsText" text="SIN INICIAR">
      <formula>NOT(ISERROR(SEARCH("SIN INICIAR",T10)))</formula>
    </cfRule>
  </conditionalFormatting>
  <conditionalFormatting sqref="AA10">
    <cfRule type="containsText" dxfId="13" priority="1" operator="containsText" text="TERMINADA EXTEMPORÁNEA">
      <formula>NOT(ISERROR(SEARCH("TERMINADA EXTEMPORÁNEA",AA10)))</formula>
    </cfRule>
  </conditionalFormatting>
  <conditionalFormatting sqref="AA10:AA45">
    <cfRule type="containsText" dxfId="12" priority="2" operator="containsText" text="TERMINADA">
      <formula>NOT(ISERROR(SEARCH("TERMINADA",AA10)))</formula>
    </cfRule>
    <cfRule type="containsText" dxfId="11" priority="3" operator="containsText" text="EN PROCESO">
      <formula>NOT(ISERROR(SEARCH("EN PROCESO",AA10)))</formula>
    </cfRule>
    <cfRule type="containsText" dxfId="10" priority="4" operator="containsText" text="INCUMPLIDA">
      <formula>NOT(ISERROR(SEARCH("INCUMPLIDA",AA10)))</formula>
    </cfRule>
    <cfRule type="containsText" dxfId="9" priority="5" operator="containsText" text="SIN INICIAR">
      <formula>NOT(ISERROR(SEARCH("SIN INICIAR",AA10)))</formula>
    </cfRule>
  </conditionalFormatting>
  <conditionalFormatting sqref="AD10:AD45 AF10:AF45">
    <cfRule type="containsText" dxfId="8" priority="16" operator="containsText" text="EN PROCESO">
      <formula>NOT(ISERROR(SEARCH("EN PROCESO",AD10)))</formula>
    </cfRule>
    <cfRule type="containsText" dxfId="7" priority="17" operator="containsText" text="CUMPLIDA">
      <formula>NOT(ISERROR(SEARCH("CUMPLIDA",AD10)))</formula>
    </cfRule>
    <cfRule type="containsText" dxfId="6" priority="18" operator="containsText" text="CERRADA">
      <formula>NOT(ISERROR(SEARCH("CERRADA",AD10)))</formula>
    </cfRule>
    <cfRule type="containsText" dxfId="5" priority="19" operator="containsText" text="TERMINADA EXTEMPORÁNEA">
      <formula>NOT(ISERROR(SEARCH("TERMINADA EXTEMPORÁNEA",AD10)))</formula>
    </cfRule>
    <cfRule type="containsText" dxfId="4" priority="20" operator="containsText" text="TERMINADA">
      <formula>NOT(ISERROR(SEARCH("TERMINADA",AD10)))</formula>
    </cfRule>
    <cfRule type="containsText" dxfId="3" priority="21" operator="containsText" text="PENDIENTE">
      <formula>NOT(ISERROR(SEARCH("PENDIENTE",AD10)))</formula>
    </cfRule>
    <cfRule type="containsText" dxfId="2" priority="22" operator="containsText" text="ABIERTA">
      <formula>NOT(ISERROR(SEARCH("ABIERTA",AD10)))</formula>
    </cfRule>
    <cfRule type="containsText" dxfId="1" priority="23" operator="containsText" text="INCUMPLIDA">
      <formula>NOT(ISERROR(SEARCH("INCUMPLIDA",AD10)))</formula>
    </cfRule>
    <cfRule type="containsText" dxfId="0" priority="24" operator="containsText" text="SIN INICIAR">
      <formula>NOT(ISERROR(SEARCH("SIN INICIAR",AD10)))</formula>
    </cfRule>
  </conditionalFormatting>
  <dataValidations count="5">
    <dataValidation type="textLength" allowBlank="1" showInputMessage="1" showErrorMessage="1" errorTitle="Entrada no válida" error="Escriba un texto  Maximo 500 Caracteres" promptTitle="Cualquier contenido Maximo 500 Caracteres" sqref="G11:H45" xr:uid="{00000000-0002-0000-0000-000000000000}">
      <formula1>0</formula1>
      <formula2>500</formula2>
    </dataValidation>
    <dataValidation type="textLength" allowBlank="1" showInputMessage="1" showErrorMessage="1" errorTitle="Entrada no válida" error="Escriba un texto  Maximo 20 Caracteres" promptTitle="Cualquier contenido Maximo 20 Caracteres" sqref="E11:E45" xr:uid="{00000000-0002-0000-0000-000001000000}">
      <formula1>0</formula1>
      <formula2>20</formula2>
    </dataValidation>
    <dataValidation type="textLength" allowBlank="1" showInputMessage="1" showErrorMessage="1" errorTitle="Entrada no válida" error="Escriba un texto  Maximo 200 Caracteres" promptTitle="Cualquier contenido Maximo 200 Caracteres" sqref="K11:K45" xr:uid="{00000000-0002-0000-0000-000002000000}">
      <formula1>0</formula1>
      <formula2>200</formula2>
    </dataValidation>
    <dataValidation type="date" allowBlank="1" showInputMessage="1" errorTitle="Entrada no válida" error="Por favor escriba una fecha válida (AAAA/MM/DD)" promptTitle="Ingrese una fecha (AAAA/MM/DD)" sqref="M11:N45" xr:uid="{00000000-0002-0000-0000-000003000000}">
      <formula1>1900/1/1</formula1>
      <formula2>3000/1/1</formula2>
    </dataValidation>
    <dataValidation type="textLength" allowBlank="1" showInputMessage="1" showErrorMessage="1" errorTitle="Entrada no válida" error="Escriba un texto  Maximo 100 Caracteres" promptTitle="Cualquier contenido Maximo 100 Caracteres" sqref="P11:P38 P40:P42 P44:P45" xr:uid="{00000000-0002-0000-0000-000004000000}">
      <formula1>0</formula1>
      <formula2>100</formula2>
    </dataValidation>
  </dataValidations>
  <pageMargins left="0.39370078740157483" right="0.39370078740157483" top="0.59055118110236227" bottom="0.59055118110236227" header="0" footer="0"/>
  <pageSetup paperSize="5" scale="18" pageOrder="overThenDown" orientation="landscape" r:id="rId1"/>
  <headerFooter>
    <oddFooter>&amp;R&amp;"Tahoma,Normal"&amp;8Página &amp;P de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Datos!$N$3:$N$4</xm:f>
          </x14:formula1>
          <xm:sqref>AF10:AF45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72"/>
  <sheetViews>
    <sheetView topLeftCell="H1" workbookViewId="0">
      <selection activeCell="D3" sqref="D3"/>
    </sheetView>
  </sheetViews>
  <sheetFormatPr baseColWidth="10" defaultColWidth="11.44140625" defaultRowHeight="13.2" x14ac:dyDescent="0.25"/>
  <cols>
    <col min="1" max="1" width="1.44140625" style="2" customWidth="1"/>
    <col min="2" max="2" width="19.109375" style="2" customWidth="1"/>
    <col min="3" max="3" width="47.5546875" style="3" customWidth="1"/>
    <col min="4" max="4" width="18.88671875" style="2" customWidth="1"/>
    <col min="5" max="5" width="27.109375" style="2" customWidth="1"/>
    <col min="6" max="7" width="42.109375" style="2" customWidth="1"/>
    <col min="8" max="8" width="42.109375" style="4" customWidth="1"/>
    <col min="9" max="9" width="44.109375" style="6" customWidth="1"/>
    <col min="10" max="10" width="9.88671875" style="6" customWidth="1"/>
    <col min="11" max="11" width="16" style="6" customWidth="1"/>
    <col min="12" max="12" width="17.5546875" style="2" customWidth="1"/>
    <col min="13" max="13" width="27.33203125" style="2" customWidth="1"/>
    <col min="14" max="14" width="17.88671875" style="2" customWidth="1"/>
    <col min="15" max="16384" width="11.44140625" style="2"/>
  </cols>
  <sheetData>
    <row r="1" spans="2:16" x14ac:dyDescent="0.25">
      <c r="I1" s="5"/>
      <c r="J1" s="5"/>
      <c r="K1" s="5"/>
      <c r="L1" s="6"/>
    </row>
    <row r="2" spans="2:16" s="7" customFormat="1" x14ac:dyDescent="0.3">
      <c r="B2" s="7" t="s">
        <v>83</v>
      </c>
      <c r="C2" s="7" t="s">
        <v>84</v>
      </c>
      <c r="D2" s="7" t="s">
        <v>85</v>
      </c>
      <c r="E2" s="7" t="s">
        <v>86</v>
      </c>
      <c r="F2" s="7" t="s">
        <v>87</v>
      </c>
      <c r="G2" s="7" t="s">
        <v>88</v>
      </c>
      <c r="H2" s="7" t="s">
        <v>89</v>
      </c>
      <c r="I2" s="8" t="s">
        <v>90</v>
      </c>
      <c r="J2" s="8" t="s">
        <v>35</v>
      </c>
      <c r="L2" s="7" t="s">
        <v>91</v>
      </c>
      <c r="M2" s="7" t="s">
        <v>92</v>
      </c>
      <c r="N2" s="7" t="s">
        <v>93</v>
      </c>
      <c r="P2" s="8" t="s">
        <v>94</v>
      </c>
    </row>
    <row r="3" spans="2:16" x14ac:dyDescent="0.25">
      <c r="B3" s="2" t="s">
        <v>95</v>
      </c>
      <c r="C3" s="9" t="s">
        <v>96</v>
      </c>
      <c r="D3" s="10" t="s">
        <v>16</v>
      </c>
      <c r="E3" s="11" t="s">
        <v>46</v>
      </c>
      <c r="F3" s="11" t="s">
        <v>97</v>
      </c>
      <c r="G3" s="11" t="s">
        <v>98</v>
      </c>
      <c r="H3" s="11" t="s">
        <v>46</v>
      </c>
      <c r="I3" s="5">
        <v>0.5</v>
      </c>
      <c r="J3" s="6">
        <v>0</v>
      </c>
      <c r="K3" s="2"/>
      <c r="L3" s="6" t="s">
        <v>99</v>
      </c>
      <c r="M3" s="2" t="s">
        <v>15</v>
      </c>
      <c r="N3" s="6" t="s">
        <v>100</v>
      </c>
      <c r="P3" s="6">
        <v>0</v>
      </c>
    </row>
    <row r="4" spans="2:16" x14ac:dyDescent="0.25">
      <c r="B4" s="2" t="s">
        <v>14</v>
      </c>
      <c r="C4" s="9" t="s">
        <v>101</v>
      </c>
      <c r="D4" s="10" t="s">
        <v>17</v>
      </c>
      <c r="E4" s="11" t="s">
        <v>46</v>
      </c>
      <c r="F4" s="11" t="s">
        <v>102</v>
      </c>
      <c r="G4" s="11" t="s">
        <v>103</v>
      </c>
      <c r="H4" s="11" t="s">
        <v>47</v>
      </c>
      <c r="I4" s="5">
        <v>0.55000000000000004</v>
      </c>
      <c r="J4" s="12">
        <v>1</v>
      </c>
      <c r="K4" s="2"/>
      <c r="L4" s="6" t="s">
        <v>104</v>
      </c>
      <c r="M4" s="2" t="s">
        <v>105</v>
      </c>
      <c r="N4" s="6" t="s">
        <v>106</v>
      </c>
      <c r="P4" s="6">
        <v>0.5</v>
      </c>
    </row>
    <row r="5" spans="2:16" x14ac:dyDescent="0.25">
      <c r="C5" s="13" t="s">
        <v>107</v>
      </c>
      <c r="D5" s="14" t="s">
        <v>34</v>
      </c>
      <c r="E5" s="11" t="s">
        <v>37</v>
      </c>
      <c r="F5" s="11" t="s">
        <v>55</v>
      </c>
      <c r="G5" s="11" t="s">
        <v>108</v>
      </c>
      <c r="H5" s="11" t="s">
        <v>109</v>
      </c>
      <c r="I5" s="5">
        <v>0.6</v>
      </c>
      <c r="J5" s="12">
        <v>2</v>
      </c>
      <c r="K5" s="2"/>
      <c r="L5" s="6"/>
      <c r="M5" s="2" t="s">
        <v>110</v>
      </c>
      <c r="P5" s="12">
        <v>1</v>
      </c>
    </row>
    <row r="6" spans="2:16" x14ac:dyDescent="0.25">
      <c r="C6" s="9" t="s">
        <v>111</v>
      </c>
      <c r="E6" s="11" t="s">
        <v>37</v>
      </c>
      <c r="F6" s="11" t="s">
        <v>112</v>
      </c>
      <c r="G6" s="11" t="s">
        <v>113</v>
      </c>
      <c r="H6" s="11" t="s">
        <v>65</v>
      </c>
      <c r="I6" s="5">
        <v>0.65</v>
      </c>
      <c r="J6" s="12">
        <v>3</v>
      </c>
      <c r="K6" s="2"/>
      <c r="L6" s="6"/>
      <c r="M6" s="2" t="s">
        <v>114</v>
      </c>
      <c r="P6" s="12">
        <v>2</v>
      </c>
    </row>
    <row r="7" spans="2:16" x14ac:dyDescent="0.25">
      <c r="C7" s="9" t="s">
        <v>115</v>
      </c>
      <c r="E7" s="11" t="s">
        <v>37</v>
      </c>
      <c r="F7" s="11" t="s">
        <v>53</v>
      </c>
      <c r="G7" s="11" t="s">
        <v>116</v>
      </c>
      <c r="H7" s="11" t="s">
        <v>37</v>
      </c>
      <c r="I7" s="5">
        <v>0.7</v>
      </c>
      <c r="J7" s="12">
        <v>4</v>
      </c>
      <c r="K7" s="2"/>
      <c r="L7" s="6"/>
      <c r="M7" s="2" t="s">
        <v>117</v>
      </c>
      <c r="P7" s="12">
        <v>3</v>
      </c>
    </row>
    <row r="8" spans="2:16" x14ac:dyDescent="0.25">
      <c r="C8" s="9" t="s">
        <v>118</v>
      </c>
      <c r="E8" s="11" t="s">
        <v>37</v>
      </c>
      <c r="F8" s="11" t="s">
        <v>54</v>
      </c>
      <c r="G8" s="11" t="s">
        <v>119</v>
      </c>
      <c r="H8" s="11" t="s">
        <v>42</v>
      </c>
      <c r="I8" s="5">
        <v>0.75</v>
      </c>
      <c r="J8" s="12">
        <v>5</v>
      </c>
      <c r="K8" s="2"/>
      <c r="L8" s="6"/>
      <c r="M8" s="2" t="s">
        <v>67</v>
      </c>
      <c r="P8" s="12">
        <v>4</v>
      </c>
    </row>
    <row r="9" spans="2:16" x14ac:dyDescent="0.25">
      <c r="C9" s="9" t="s">
        <v>120</v>
      </c>
      <c r="E9" s="11" t="s">
        <v>38</v>
      </c>
      <c r="F9" s="11" t="s">
        <v>57</v>
      </c>
      <c r="G9" s="11" t="s">
        <v>121</v>
      </c>
      <c r="H9" s="11" t="s">
        <v>61</v>
      </c>
      <c r="I9" s="5">
        <v>0.8</v>
      </c>
      <c r="J9" s="12">
        <v>6</v>
      </c>
      <c r="K9" s="2"/>
      <c r="L9" s="6"/>
      <c r="P9" s="12">
        <v>5</v>
      </c>
    </row>
    <row r="10" spans="2:16" x14ac:dyDescent="0.25">
      <c r="C10" s="9" t="s">
        <v>122</v>
      </c>
      <c r="E10" s="11" t="s">
        <v>42</v>
      </c>
      <c r="F10" s="11" t="s">
        <v>123</v>
      </c>
      <c r="G10" s="11" t="s">
        <v>124</v>
      </c>
      <c r="H10" s="11" t="s">
        <v>43</v>
      </c>
      <c r="I10" s="5">
        <v>0.85</v>
      </c>
      <c r="J10" s="12">
        <v>7</v>
      </c>
      <c r="K10" s="2"/>
      <c r="L10" s="6"/>
      <c r="P10" s="12">
        <v>6</v>
      </c>
    </row>
    <row r="11" spans="2:16" ht="12.75" customHeight="1" x14ac:dyDescent="0.25">
      <c r="C11" s="13" t="s">
        <v>125</v>
      </c>
      <c r="E11" s="11" t="s">
        <v>40</v>
      </c>
      <c r="F11" s="11" t="s">
        <v>126</v>
      </c>
      <c r="G11" s="11" t="s">
        <v>127</v>
      </c>
      <c r="H11" s="11" t="s">
        <v>44</v>
      </c>
      <c r="I11" s="5">
        <v>0.9</v>
      </c>
      <c r="J11" s="12">
        <v>8</v>
      </c>
      <c r="K11" s="2"/>
      <c r="L11" s="6"/>
      <c r="P11" s="12">
        <v>7</v>
      </c>
    </row>
    <row r="12" spans="2:16" x14ac:dyDescent="0.25">
      <c r="C12" s="9" t="s">
        <v>128</v>
      </c>
      <c r="E12" s="11" t="s">
        <v>40</v>
      </c>
      <c r="F12" s="11" t="s">
        <v>27</v>
      </c>
      <c r="G12" s="11" t="s">
        <v>129</v>
      </c>
      <c r="H12" s="11" t="s">
        <v>130</v>
      </c>
      <c r="I12" s="5">
        <v>0.95</v>
      </c>
      <c r="J12" s="12">
        <v>9</v>
      </c>
      <c r="K12" s="2"/>
      <c r="L12" s="6"/>
      <c r="P12" s="12">
        <v>8</v>
      </c>
    </row>
    <row r="13" spans="2:16" x14ac:dyDescent="0.25">
      <c r="C13" s="9" t="s">
        <v>131</v>
      </c>
      <c r="E13" s="11" t="s">
        <v>42</v>
      </c>
      <c r="F13" s="11" t="s">
        <v>69</v>
      </c>
      <c r="G13" s="11" t="s">
        <v>132</v>
      </c>
      <c r="H13" s="11" t="s">
        <v>39</v>
      </c>
      <c r="I13" s="5">
        <v>1</v>
      </c>
      <c r="J13" s="12">
        <v>10</v>
      </c>
      <c r="K13" s="2"/>
      <c r="L13" s="6"/>
      <c r="P13" s="12">
        <v>9</v>
      </c>
    </row>
    <row r="14" spans="2:16" x14ac:dyDescent="0.25">
      <c r="C14" s="13" t="s">
        <v>133</v>
      </c>
      <c r="E14" s="11" t="s">
        <v>47</v>
      </c>
      <c r="F14" s="11" t="s">
        <v>134</v>
      </c>
      <c r="G14" s="11" t="s">
        <v>66</v>
      </c>
      <c r="H14" s="11" t="s">
        <v>38</v>
      </c>
      <c r="I14" s="5"/>
      <c r="J14" s="12"/>
      <c r="K14" s="2"/>
      <c r="L14" s="6"/>
      <c r="P14" s="12">
        <v>10</v>
      </c>
    </row>
    <row r="15" spans="2:16" ht="15" customHeight="1" x14ac:dyDescent="0.25">
      <c r="C15" s="13"/>
      <c r="E15" s="11"/>
      <c r="F15" s="11"/>
      <c r="G15" s="11" t="s">
        <v>135</v>
      </c>
      <c r="H15" s="11" t="s">
        <v>40</v>
      </c>
      <c r="I15" s="5"/>
      <c r="J15" s="12"/>
      <c r="K15" s="2"/>
      <c r="L15" s="6"/>
      <c r="P15" s="12">
        <v>11</v>
      </c>
    </row>
    <row r="16" spans="2:16" ht="14.25" customHeight="1" x14ac:dyDescent="0.25">
      <c r="C16" s="13"/>
      <c r="E16" s="11"/>
      <c r="F16" s="11"/>
      <c r="G16" s="11"/>
      <c r="H16" s="11" t="s">
        <v>136</v>
      </c>
      <c r="I16" s="5"/>
      <c r="J16" s="12"/>
      <c r="K16" s="2"/>
      <c r="L16" s="6"/>
      <c r="P16" s="12">
        <v>12</v>
      </c>
    </row>
    <row r="17" spans="3:16" x14ac:dyDescent="0.25">
      <c r="F17" s="11"/>
      <c r="G17" s="11"/>
      <c r="H17" s="11" t="s">
        <v>137</v>
      </c>
      <c r="I17" s="5"/>
      <c r="J17" s="12"/>
      <c r="K17" s="2"/>
      <c r="L17" s="6"/>
      <c r="P17" s="12">
        <v>13</v>
      </c>
    </row>
    <row r="18" spans="3:16" x14ac:dyDescent="0.25">
      <c r="F18" s="11"/>
      <c r="G18" s="11"/>
      <c r="H18" s="11" t="s">
        <v>138</v>
      </c>
      <c r="I18" s="5"/>
      <c r="J18" s="12"/>
      <c r="K18" s="2"/>
      <c r="L18" s="6"/>
      <c r="P18" s="12">
        <v>14</v>
      </c>
    </row>
    <row r="19" spans="3:16" x14ac:dyDescent="0.25">
      <c r="F19" s="11"/>
      <c r="G19" s="11"/>
      <c r="H19" s="11" t="s">
        <v>139</v>
      </c>
      <c r="I19" s="5"/>
      <c r="J19" s="12"/>
      <c r="K19" s="2"/>
      <c r="L19" s="6"/>
      <c r="P19" s="12">
        <v>15</v>
      </c>
    </row>
    <row r="20" spans="3:16" x14ac:dyDescent="0.25">
      <c r="F20" s="11"/>
      <c r="G20" s="11"/>
      <c r="H20" s="11" t="s">
        <v>132</v>
      </c>
      <c r="I20" s="5"/>
      <c r="J20" s="12"/>
      <c r="K20" s="2"/>
      <c r="L20" s="6"/>
      <c r="P20" s="12">
        <v>16</v>
      </c>
    </row>
    <row r="21" spans="3:16" x14ac:dyDescent="0.25">
      <c r="F21" s="11"/>
      <c r="G21" s="11"/>
      <c r="H21" s="11" t="s">
        <v>140</v>
      </c>
      <c r="I21" s="5"/>
      <c r="J21" s="12"/>
      <c r="K21" s="2"/>
      <c r="L21" s="6"/>
      <c r="P21" s="12">
        <v>17</v>
      </c>
    </row>
    <row r="22" spans="3:16" x14ac:dyDescent="0.25">
      <c r="F22" s="11"/>
      <c r="G22" s="11"/>
      <c r="H22" s="11" t="s">
        <v>41</v>
      </c>
      <c r="I22" s="5"/>
      <c r="J22" s="12"/>
      <c r="K22" s="2"/>
      <c r="L22" s="6"/>
      <c r="P22" s="12">
        <v>18</v>
      </c>
    </row>
    <row r="23" spans="3:16" x14ac:dyDescent="0.25">
      <c r="F23" s="11"/>
      <c r="G23" s="11"/>
      <c r="H23" s="11" t="s">
        <v>66</v>
      </c>
      <c r="J23" s="12"/>
      <c r="K23" s="2"/>
      <c r="P23" s="12">
        <v>19</v>
      </c>
    </row>
    <row r="24" spans="3:16" x14ac:dyDescent="0.25">
      <c r="F24" s="11"/>
      <c r="G24" s="11"/>
      <c r="H24" s="11" t="s">
        <v>141</v>
      </c>
      <c r="J24" s="12"/>
      <c r="K24" s="2"/>
      <c r="P24" s="12">
        <v>20</v>
      </c>
    </row>
    <row r="25" spans="3:16" x14ac:dyDescent="0.25">
      <c r="J25" s="12"/>
      <c r="K25" s="12"/>
      <c r="P25" s="12">
        <v>21</v>
      </c>
    </row>
    <row r="26" spans="3:16" x14ac:dyDescent="0.25">
      <c r="J26" s="12"/>
      <c r="K26" s="12"/>
      <c r="P26" s="12">
        <v>22</v>
      </c>
    </row>
    <row r="27" spans="3:16" x14ac:dyDescent="0.25">
      <c r="C27" s="7" t="s">
        <v>84</v>
      </c>
      <c r="D27" s="7" t="s">
        <v>86</v>
      </c>
      <c r="F27" s="7" t="s">
        <v>142</v>
      </c>
      <c r="G27" s="7" t="s">
        <v>86</v>
      </c>
      <c r="H27" s="7" t="s">
        <v>143</v>
      </c>
      <c r="J27" s="12"/>
      <c r="K27" s="12"/>
      <c r="P27" s="12">
        <v>23</v>
      </c>
    </row>
    <row r="28" spans="3:16" x14ac:dyDescent="0.25">
      <c r="C28" s="9" t="s">
        <v>96</v>
      </c>
      <c r="D28" s="11" t="s">
        <v>46</v>
      </c>
      <c r="F28" s="1" t="s">
        <v>48</v>
      </c>
      <c r="G28" s="11" t="s">
        <v>46</v>
      </c>
      <c r="H28" s="1" t="s">
        <v>46</v>
      </c>
      <c r="I28" s="1" t="s">
        <v>48</v>
      </c>
      <c r="J28" s="1" t="s">
        <v>46</v>
      </c>
      <c r="K28" s="12"/>
      <c r="P28" s="12">
        <v>24</v>
      </c>
    </row>
    <row r="29" spans="3:16" x14ac:dyDescent="0.25">
      <c r="C29" s="9" t="s">
        <v>144</v>
      </c>
      <c r="D29" s="11" t="s">
        <v>46</v>
      </c>
      <c r="F29" s="1" t="s">
        <v>49</v>
      </c>
      <c r="G29" s="11" t="s">
        <v>47</v>
      </c>
      <c r="H29" s="1" t="s">
        <v>47</v>
      </c>
      <c r="I29" s="1" t="s">
        <v>49</v>
      </c>
      <c r="J29" s="1" t="s">
        <v>47</v>
      </c>
      <c r="K29" s="12"/>
      <c r="P29" s="12">
        <v>25</v>
      </c>
    </row>
    <row r="30" spans="3:16" x14ac:dyDescent="0.25">
      <c r="C30" s="13" t="s">
        <v>107</v>
      </c>
      <c r="D30" s="11" t="s">
        <v>37</v>
      </c>
      <c r="F30" s="1" t="s">
        <v>26</v>
      </c>
      <c r="G30" s="11" t="s">
        <v>46</v>
      </c>
      <c r="H30" s="1" t="s">
        <v>109</v>
      </c>
      <c r="I30" s="1" t="s">
        <v>26</v>
      </c>
      <c r="J30" s="1" t="s">
        <v>109</v>
      </c>
      <c r="K30" s="12"/>
      <c r="P30" s="12">
        <v>26</v>
      </c>
    </row>
    <row r="31" spans="3:16" x14ac:dyDescent="0.25">
      <c r="C31" s="9" t="s">
        <v>111</v>
      </c>
      <c r="D31" s="11" t="s">
        <v>37</v>
      </c>
      <c r="F31" s="1" t="s">
        <v>50</v>
      </c>
      <c r="G31" s="11" t="s">
        <v>46</v>
      </c>
      <c r="H31" s="1" t="s">
        <v>65</v>
      </c>
      <c r="I31" s="1" t="s">
        <v>50</v>
      </c>
      <c r="J31" s="1" t="s">
        <v>65</v>
      </c>
      <c r="K31" s="12"/>
      <c r="P31" s="12">
        <v>27</v>
      </c>
    </row>
    <row r="32" spans="3:16" x14ac:dyDescent="0.25">
      <c r="C32" s="9" t="s">
        <v>115</v>
      </c>
      <c r="D32" s="11" t="s">
        <v>37</v>
      </c>
      <c r="F32" s="1" t="s">
        <v>51</v>
      </c>
      <c r="G32" s="11" t="s">
        <v>37</v>
      </c>
      <c r="H32" s="1" t="s">
        <v>37</v>
      </c>
      <c r="I32" s="1" t="s">
        <v>51</v>
      </c>
      <c r="J32" s="1" t="s">
        <v>37</v>
      </c>
      <c r="K32" s="12"/>
      <c r="P32" s="12">
        <v>28</v>
      </c>
    </row>
    <row r="33" spans="3:16" x14ac:dyDescent="0.25">
      <c r="C33" s="9" t="s">
        <v>118</v>
      </c>
      <c r="D33" s="11" t="s">
        <v>37</v>
      </c>
      <c r="F33" s="1" t="s">
        <v>53</v>
      </c>
      <c r="G33" s="11" t="s">
        <v>37</v>
      </c>
      <c r="H33" s="1" t="s">
        <v>61</v>
      </c>
      <c r="I33" s="1" t="s">
        <v>53</v>
      </c>
      <c r="J33" s="1" t="s">
        <v>61</v>
      </c>
      <c r="P33" s="12">
        <v>29</v>
      </c>
    </row>
    <row r="34" spans="3:16" x14ac:dyDescent="0.25">
      <c r="C34" s="9" t="s">
        <v>120</v>
      </c>
      <c r="D34" s="11" t="s">
        <v>38</v>
      </c>
      <c r="F34" s="1" t="s">
        <v>54</v>
      </c>
      <c r="G34" s="11" t="s">
        <v>37</v>
      </c>
      <c r="H34" s="1" t="s">
        <v>43</v>
      </c>
      <c r="I34" s="1" t="s">
        <v>54</v>
      </c>
      <c r="J34" s="1" t="s">
        <v>43</v>
      </c>
      <c r="P34" s="12">
        <v>30</v>
      </c>
    </row>
    <row r="35" spans="3:16" x14ac:dyDescent="0.25">
      <c r="C35" s="9" t="s">
        <v>122</v>
      </c>
      <c r="D35" s="11" t="s">
        <v>42</v>
      </c>
      <c r="F35" s="1" t="s">
        <v>55</v>
      </c>
      <c r="G35" s="11" t="s">
        <v>37</v>
      </c>
      <c r="H35" s="1" t="s">
        <v>44</v>
      </c>
      <c r="I35" s="1" t="s">
        <v>55</v>
      </c>
      <c r="J35" s="1" t="s">
        <v>44</v>
      </c>
      <c r="P35" s="12">
        <v>31</v>
      </c>
    </row>
    <row r="36" spans="3:16" ht="26.4" x14ac:dyDescent="0.25">
      <c r="C36" s="13" t="s">
        <v>125</v>
      </c>
      <c r="D36" s="11" t="s">
        <v>40</v>
      </c>
      <c r="F36" s="1" t="s">
        <v>56</v>
      </c>
      <c r="G36" s="11" t="s">
        <v>37</v>
      </c>
      <c r="H36" s="1" t="s">
        <v>130</v>
      </c>
      <c r="I36" s="1" t="s">
        <v>56</v>
      </c>
      <c r="J36" s="1" t="s">
        <v>130</v>
      </c>
      <c r="P36" s="12">
        <v>32</v>
      </c>
    </row>
    <row r="37" spans="3:16" x14ac:dyDescent="0.25">
      <c r="C37" s="9" t="s">
        <v>128</v>
      </c>
      <c r="D37" s="11" t="s">
        <v>40</v>
      </c>
      <c r="F37" s="1" t="s">
        <v>52</v>
      </c>
      <c r="G37" s="11" t="s">
        <v>42</v>
      </c>
      <c r="H37" s="1" t="s">
        <v>42</v>
      </c>
      <c r="I37" s="1" t="s">
        <v>52</v>
      </c>
      <c r="J37" s="1" t="s">
        <v>42</v>
      </c>
      <c r="P37" s="12">
        <v>33</v>
      </c>
    </row>
    <row r="38" spans="3:16" x14ac:dyDescent="0.25">
      <c r="C38" s="9" t="s">
        <v>145</v>
      </c>
      <c r="D38" s="11" t="s">
        <v>42</v>
      </c>
      <c r="F38" s="1" t="s">
        <v>68</v>
      </c>
      <c r="G38" s="11" t="s">
        <v>42</v>
      </c>
      <c r="H38" s="1" t="s">
        <v>39</v>
      </c>
      <c r="I38" s="1" t="s">
        <v>68</v>
      </c>
      <c r="J38" s="1" t="s">
        <v>39</v>
      </c>
      <c r="P38" s="12">
        <v>34</v>
      </c>
    </row>
    <row r="39" spans="3:16" x14ac:dyDescent="0.25">
      <c r="C39" s="13" t="s">
        <v>133</v>
      </c>
      <c r="D39" s="11" t="s">
        <v>47</v>
      </c>
      <c r="F39" s="1" t="s">
        <v>69</v>
      </c>
      <c r="G39" s="11" t="s">
        <v>42</v>
      </c>
      <c r="H39" s="1" t="s">
        <v>66</v>
      </c>
      <c r="I39" s="1" t="s">
        <v>69</v>
      </c>
      <c r="J39" s="1" t="s">
        <v>66</v>
      </c>
      <c r="P39" s="12">
        <v>35</v>
      </c>
    </row>
    <row r="40" spans="3:16" x14ac:dyDescent="0.25">
      <c r="C40" s="13" t="s">
        <v>146</v>
      </c>
      <c r="D40" s="11" t="s">
        <v>46</v>
      </c>
      <c r="F40" s="1" t="s">
        <v>58</v>
      </c>
      <c r="G40" s="11" t="s">
        <v>40</v>
      </c>
      <c r="H40" s="1" t="s">
        <v>62</v>
      </c>
      <c r="I40" s="1" t="s">
        <v>58</v>
      </c>
      <c r="J40" s="1" t="s">
        <v>62</v>
      </c>
      <c r="P40" s="12">
        <v>36</v>
      </c>
    </row>
    <row r="41" spans="3:16" x14ac:dyDescent="0.25">
      <c r="C41" s="13" t="s">
        <v>147</v>
      </c>
      <c r="D41" s="11" t="s">
        <v>37</v>
      </c>
      <c r="F41" s="1" t="s">
        <v>27</v>
      </c>
      <c r="G41" s="11" t="s">
        <v>40</v>
      </c>
      <c r="H41" s="1" t="s">
        <v>148</v>
      </c>
      <c r="I41" s="1" t="s">
        <v>27</v>
      </c>
      <c r="J41" s="1" t="s">
        <v>148</v>
      </c>
      <c r="P41" s="12">
        <v>37</v>
      </c>
    </row>
    <row r="42" spans="3:16" x14ac:dyDescent="0.25">
      <c r="F42" s="1" t="s">
        <v>25</v>
      </c>
      <c r="G42" s="11" t="s">
        <v>40</v>
      </c>
      <c r="H42" s="1" t="s">
        <v>140</v>
      </c>
      <c r="I42" s="1" t="s">
        <v>25</v>
      </c>
      <c r="J42" s="1" t="s">
        <v>140</v>
      </c>
      <c r="P42" s="12">
        <v>38</v>
      </c>
    </row>
    <row r="43" spans="3:16" x14ac:dyDescent="0.25">
      <c r="F43" s="1" t="s">
        <v>59</v>
      </c>
      <c r="G43" s="11" t="s">
        <v>40</v>
      </c>
      <c r="H43" s="1" t="s">
        <v>41</v>
      </c>
      <c r="I43" s="1" t="s">
        <v>59</v>
      </c>
      <c r="J43" s="1" t="s">
        <v>41</v>
      </c>
      <c r="P43" s="12">
        <v>39</v>
      </c>
    </row>
    <row r="44" spans="3:16" x14ac:dyDescent="0.25">
      <c r="F44" s="1" t="s">
        <v>60</v>
      </c>
      <c r="G44" s="11" t="s">
        <v>40</v>
      </c>
      <c r="H44" s="1" t="s">
        <v>149</v>
      </c>
      <c r="I44" s="1" t="s">
        <v>60</v>
      </c>
      <c r="J44" s="1" t="s">
        <v>149</v>
      </c>
      <c r="P44" s="12">
        <v>40</v>
      </c>
    </row>
    <row r="45" spans="3:16" x14ac:dyDescent="0.25">
      <c r="F45" s="1" t="s">
        <v>57</v>
      </c>
      <c r="G45" s="1" t="s">
        <v>38</v>
      </c>
      <c r="H45" s="1" t="s">
        <v>38</v>
      </c>
      <c r="I45" s="1" t="s">
        <v>57</v>
      </c>
      <c r="J45" s="1" t="s">
        <v>38</v>
      </c>
      <c r="P45" s="12">
        <v>41</v>
      </c>
    </row>
    <row r="46" spans="3:16" x14ac:dyDescent="0.25">
      <c r="F46" s="1" t="s">
        <v>22</v>
      </c>
      <c r="G46" s="1" t="s">
        <v>38</v>
      </c>
      <c r="H46" s="1" t="s">
        <v>136</v>
      </c>
      <c r="I46" s="1" t="s">
        <v>22</v>
      </c>
      <c r="J46" s="1" t="s">
        <v>136</v>
      </c>
      <c r="P46" s="12">
        <v>42</v>
      </c>
    </row>
    <row r="47" spans="3:16" x14ac:dyDescent="0.25">
      <c r="F47" s="1" t="s">
        <v>23</v>
      </c>
      <c r="G47" s="1" t="s">
        <v>38</v>
      </c>
      <c r="H47" s="1" t="s">
        <v>137</v>
      </c>
      <c r="I47" s="1" t="s">
        <v>23</v>
      </c>
      <c r="J47" s="1" t="s">
        <v>137</v>
      </c>
      <c r="P47" s="12">
        <v>43</v>
      </c>
    </row>
    <row r="48" spans="3:16" x14ac:dyDescent="0.25">
      <c r="F48" s="1" t="s">
        <v>24</v>
      </c>
      <c r="G48" s="1" t="s">
        <v>38</v>
      </c>
      <c r="H48" s="1" t="s">
        <v>138</v>
      </c>
      <c r="I48" s="1" t="s">
        <v>24</v>
      </c>
      <c r="J48" s="1" t="s">
        <v>138</v>
      </c>
      <c r="P48" s="12">
        <v>44</v>
      </c>
    </row>
    <row r="49" spans="6:16" x14ac:dyDescent="0.25">
      <c r="F49" s="1" t="s">
        <v>70</v>
      </c>
      <c r="G49" s="1" t="s">
        <v>38</v>
      </c>
      <c r="H49" s="1" t="s">
        <v>150</v>
      </c>
      <c r="I49" s="1" t="s">
        <v>70</v>
      </c>
      <c r="J49" s="1" t="s">
        <v>150</v>
      </c>
      <c r="P49" s="12">
        <v>45</v>
      </c>
    </row>
    <row r="50" spans="6:16" x14ac:dyDescent="0.25">
      <c r="F50" s="1" t="s">
        <v>71</v>
      </c>
      <c r="G50" s="1" t="s">
        <v>151</v>
      </c>
      <c r="H50" s="1" t="s">
        <v>151</v>
      </c>
      <c r="I50" s="1" t="s">
        <v>71</v>
      </c>
      <c r="J50" s="1" t="s">
        <v>151</v>
      </c>
      <c r="P50" s="12">
        <v>46</v>
      </c>
    </row>
    <row r="51" spans="6:16" x14ac:dyDescent="0.25">
      <c r="F51" s="1"/>
      <c r="G51" s="1"/>
      <c r="P51" s="12">
        <v>47</v>
      </c>
    </row>
    <row r="52" spans="6:16" x14ac:dyDescent="0.25">
      <c r="F52" s="1"/>
      <c r="G52" s="1"/>
      <c r="P52" s="12">
        <v>48</v>
      </c>
    </row>
    <row r="53" spans="6:16" x14ac:dyDescent="0.25">
      <c r="F53" s="1"/>
      <c r="G53" s="1"/>
      <c r="P53" s="12">
        <v>49</v>
      </c>
    </row>
    <row r="54" spans="6:16" x14ac:dyDescent="0.25">
      <c r="F54" s="1"/>
      <c r="G54" s="1"/>
      <c r="P54" s="12">
        <v>50</v>
      </c>
    </row>
    <row r="55" spans="6:16" x14ac:dyDescent="0.25">
      <c r="F55" s="1"/>
      <c r="G55" s="1"/>
      <c r="P55" s="12">
        <v>51</v>
      </c>
    </row>
    <row r="56" spans="6:16" x14ac:dyDescent="0.25">
      <c r="F56" s="1"/>
      <c r="P56" s="12">
        <v>52</v>
      </c>
    </row>
    <row r="57" spans="6:16" ht="14.4" x14ac:dyDescent="0.3">
      <c r="F57"/>
      <c r="G57"/>
      <c r="P57" s="12">
        <v>53</v>
      </c>
    </row>
    <row r="58" spans="6:16" x14ac:dyDescent="0.25">
      <c r="P58" s="12">
        <v>54</v>
      </c>
    </row>
    <row r="59" spans="6:16" x14ac:dyDescent="0.25">
      <c r="P59" s="12">
        <v>55</v>
      </c>
    </row>
    <row r="60" spans="6:16" x14ac:dyDescent="0.25">
      <c r="P60" s="12">
        <v>56</v>
      </c>
    </row>
    <row r="61" spans="6:16" x14ac:dyDescent="0.25">
      <c r="P61" s="12">
        <v>57</v>
      </c>
    </row>
    <row r="62" spans="6:16" x14ac:dyDescent="0.25">
      <c r="P62" s="12">
        <v>58</v>
      </c>
    </row>
    <row r="63" spans="6:16" x14ac:dyDescent="0.25">
      <c r="P63" s="12">
        <v>59</v>
      </c>
    </row>
    <row r="64" spans="6:16" x14ac:dyDescent="0.25">
      <c r="P64" s="12">
        <v>60</v>
      </c>
    </row>
    <row r="65" spans="16:16" x14ac:dyDescent="0.25">
      <c r="P65" s="12"/>
    </row>
    <row r="66" spans="16:16" x14ac:dyDescent="0.25">
      <c r="P66" s="12"/>
    </row>
    <row r="67" spans="16:16" x14ac:dyDescent="0.25">
      <c r="P67" s="12"/>
    </row>
    <row r="68" spans="16:16" x14ac:dyDescent="0.25">
      <c r="P68" s="12"/>
    </row>
    <row r="69" spans="16:16" x14ac:dyDescent="0.25">
      <c r="P69" s="12"/>
    </row>
    <row r="70" spans="16:16" x14ac:dyDescent="0.25">
      <c r="P70" s="12"/>
    </row>
    <row r="71" spans="16:16" x14ac:dyDescent="0.25">
      <c r="P71" s="12"/>
    </row>
    <row r="72" spans="16:16" x14ac:dyDescent="0.25">
      <c r="P72" s="1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85A117-0A74-4F0C-BEAC-4703DE70DD99}">
  <ds:schemaRefs>
    <ds:schemaRef ds:uri="http://schemas.microsoft.com/sharepoint/v3/contenttype/forms"/>
  </ds:schemaRefs>
</ds:datastoreItem>
</file>

<file path=customXml/itemProps2.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B7E2677-5752-4F57-84D3-EBF4E2E6154A}">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CCSE-FT-019_PM</vt:lpstr>
      <vt:lpstr>Datos</vt:lpstr>
      <vt:lpstr>'CCSE-FT-019_PM'!Títulos_a_imprimir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 HAEL GONZALEZ RAMIREZ</cp:lastModifiedBy>
  <cp:lastPrinted>2018-04-04T18:48:31Z</cp:lastPrinted>
  <dcterms:created xsi:type="dcterms:W3CDTF">2013-10-03T17:21:56Z</dcterms:created>
  <dcterms:modified xsi:type="dcterms:W3CDTF">2024-06-07T18:45:14Z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