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defaultThemeVersion="124226"/>
  <mc:AlternateContent xmlns:mc="http://schemas.openxmlformats.org/markup-compatibility/2006">
    <mc:Choice Requires="x15">
      <x15ac:absPath xmlns:x15ac="http://schemas.microsoft.com/office/spreadsheetml/2010/11/ac" url="G:\Unidades compartidas\OFICINA CONTROL INTERNO 2020\110.24 PLANES\110.24.112 PLAN DE MEJORAMIENTO PROCESOS\"/>
    </mc:Choice>
  </mc:AlternateContent>
  <xr:revisionPtr revIDLastSave="0" documentId="13_ncr:1_{EF726E62-2923-4E1F-980F-ECFCC1CA57E1}" xr6:coauthVersionLast="45" xr6:coauthVersionMax="45" xr10:uidLastSave="{00000000-0000-0000-0000-000000000000}"/>
  <bookViews>
    <workbookView xWindow="-120" yWindow="-120" windowWidth="20730" windowHeight="11160" tabRatio="599" xr2:uid="{00000000-000D-0000-FFFF-FFFF00000000}"/>
  </bookViews>
  <sheets>
    <sheet name="CCSE-FT-019_PM" sheetId="1" r:id="rId1"/>
    <sheet name="Datos" sheetId="4"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'CCSE-FT-019_PM'!$A$9:$AZ$121</definedName>
    <definedName name="origen">[1]Datos!$B$3:$B$19</definedName>
    <definedName name="_xlnm.Print_Titles" localSheetId="0">'CCSE-FT-019_PM'!$1:$9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S72" i="1" l="1"/>
  <c r="AR73" i="1" l="1"/>
  <c r="AR71" i="1"/>
  <c r="AR70" i="1"/>
  <c r="AR69" i="1"/>
  <c r="AR68" i="1"/>
  <c r="AR67" i="1"/>
  <c r="AR66" i="1"/>
  <c r="AR54" i="1" l="1"/>
  <c r="AP53" i="1"/>
  <c r="AQ53" i="1" s="1"/>
  <c r="AS53" i="1"/>
  <c r="AR52" i="1"/>
  <c r="AR51" i="1"/>
  <c r="AR53" i="1" l="1"/>
  <c r="AT53" i="1" s="1"/>
  <c r="AR45" i="1" l="1"/>
  <c r="AR46" i="1"/>
  <c r="AR60" i="1"/>
  <c r="AR14" i="1" l="1"/>
  <c r="AR41" i="1"/>
  <c r="AR37" i="1"/>
  <c r="AR77" i="1" l="1"/>
  <c r="AR76" i="1"/>
  <c r="AR75" i="1"/>
  <c r="AR74" i="1"/>
  <c r="AR36" i="1"/>
  <c r="AR35" i="1" l="1"/>
  <c r="AP117" i="1" l="1"/>
  <c r="AQ117" i="1" s="1"/>
  <c r="AW117" i="1" s="1"/>
  <c r="AR117" i="1"/>
  <c r="AP118" i="1"/>
  <c r="AQ118" i="1" s="1"/>
  <c r="AW118" i="1" s="1"/>
  <c r="AR118" i="1"/>
  <c r="AS117" i="1" l="1"/>
  <c r="AT117" i="1" s="1"/>
  <c r="AS118" i="1"/>
  <c r="AT118" i="1" s="1"/>
  <c r="AP11" i="1"/>
  <c r="AQ11" i="1" s="1"/>
  <c r="AW11" i="1" s="1"/>
  <c r="AS11" i="1"/>
  <c r="AP12" i="1"/>
  <c r="AQ12" i="1" s="1"/>
  <c r="AW12" i="1" s="1"/>
  <c r="AS12" i="1"/>
  <c r="AP13" i="1"/>
  <c r="AQ13" i="1" s="1"/>
  <c r="AW13" i="1" s="1"/>
  <c r="AS13" i="1"/>
  <c r="AP14" i="1"/>
  <c r="AQ14" i="1" s="1"/>
  <c r="AP15" i="1"/>
  <c r="AQ15" i="1" s="1"/>
  <c r="AW15" i="1" s="1"/>
  <c r="AS15" i="1"/>
  <c r="AP16" i="1"/>
  <c r="AQ16" i="1" s="1"/>
  <c r="AW16" i="1" s="1"/>
  <c r="AS16" i="1"/>
  <c r="AP17" i="1"/>
  <c r="AQ17" i="1" s="1"/>
  <c r="AW17" i="1" s="1"/>
  <c r="AS17" i="1"/>
  <c r="AP18" i="1"/>
  <c r="AQ18" i="1" s="1"/>
  <c r="AW18" i="1" s="1"/>
  <c r="AS18" i="1"/>
  <c r="AP19" i="1"/>
  <c r="AQ19" i="1" s="1"/>
  <c r="AW19" i="1" s="1"/>
  <c r="AS19" i="1"/>
  <c r="AP20" i="1"/>
  <c r="AQ20" i="1" s="1"/>
  <c r="AW20" i="1" s="1"/>
  <c r="AS20" i="1"/>
  <c r="AP21" i="1"/>
  <c r="AQ21" i="1" s="1"/>
  <c r="AW21" i="1" s="1"/>
  <c r="AS21" i="1"/>
  <c r="AP22" i="1"/>
  <c r="AQ22" i="1" s="1"/>
  <c r="AW22" i="1" s="1"/>
  <c r="AS22" i="1"/>
  <c r="AP23" i="1"/>
  <c r="AQ23" i="1" s="1"/>
  <c r="AW23" i="1" s="1"/>
  <c r="AS23" i="1"/>
  <c r="AP24" i="1"/>
  <c r="AQ24" i="1" s="1"/>
  <c r="AW24" i="1" s="1"/>
  <c r="AS24" i="1"/>
  <c r="AP25" i="1"/>
  <c r="AQ25" i="1" s="1"/>
  <c r="AW25" i="1" s="1"/>
  <c r="AS25" i="1"/>
  <c r="AP26" i="1"/>
  <c r="AQ26" i="1" s="1"/>
  <c r="AW26" i="1" s="1"/>
  <c r="AS26" i="1"/>
  <c r="AP27" i="1"/>
  <c r="AQ27" i="1" s="1"/>
  <c r="AW27" i="1" s="1"/>
  <c r="AS27" i="1"/>
  <c r="AP28" i="1"/>
  <c r="AQ28" i="1" s="1"/>
  <c r="AW28" i="1" s="1"/>
  <c r="AS28" i="1"/>
  <c r="AP29" i="1"/>
  <c r="AQ29" i="1" s="1"/>
  <c r="AW29" i="1" s="1"/>
  <c r="AS29" i="1"/>
  <c r="AP30" i="1"/>
  <c r="AQ30" i="1" s="1"/>
  <c r="AW30" i="1" s="1"/>
  <c r="AS30" i="1"/>
  <c r="AP31" i="1"/>
  <c r="AQ31" i="1" s="1"/>
  <c r="AW31" i="1" s="1"/>
  <c r="AS31" i="1"/>
  <c r="AP32" i="1"/>
  <c r="AQ32" i="1" s="1"/>
  <c r="AW32" i="1" s="1"/>
  <c r="AS32" i="1"/>
  <c r="AP33" i="1"/>
  <c r="AQ33" i="1" s="1"/>
  <c r="AW33" i="1" s="1"/>
  <c r="AS33" i="1"/>
  <c r="AP34" i="1"/>
  <c r="AQ34" i="1" s="1"/>
  <c r="AW34" i="1" s="1"/>
  <c r="AS34" i="1"/>
  <c r="AP35" i="1"/>
  <c r="AQ35" i="1" s="1"/>
  <c r="AP36" i="1"/>
  <c r="AP37" i="1"/>
  <c r="AQ37" i="1" s="1"/>
  <c r="AP38" i="1"/>
  <c r="AQ38" i="1" s="1"/>
  <c r="AW38" i="1" s="1"/>
  <c r="AS38" i="1"/>
  <c r="AP39" i="1"/>
  <c r="AQ39" i="1" s="1"/>
  <c r="AW39" i="1" s="1"/>
  <c r="AS39" i="1"/>
  <c r="AP40" i="1"/>
  <c r="AQ40" i="1" s="1"/>
  <c r="AW40" i="1" s="1"/>
  <c r="AS40" i="1"/>
  <c r="AP41" i="1"/>
  <c r="AQ41" i="1" s="1"/>
  <c r="AP42" i="1"/>
  <c r="AQ42" i="1" s="1"/>
  <c r="AW42" i="1" s="1"/>
  <c r="AS42" i="1"/>
  <c r="AP43" i="1"/>
  <c r="AQ43" i="1" s="1"/>
  <c r="AW43" i="1" s="1"/>
  <c r="AS43" i="1"/>
  <c r="AP44" i="1"/>
  <c r="AQ44" i="1" s="1"/>
  <c r="AW44" i="1" s="1"/>
  <c r="AS44" i="1"/>
  <c r="AP45" i="1"/>
  <c r="AQ45" i="1" s="1"/>
  <c r="AP46" i="1"/>
  <c r="AQ46" i="1" s="1"/>
  <c r="AP47" i="1"/>
  <c r="AQ47" i="1" s="1"/>
  <c r="AW47" i="1" s="1"/>
  <c r="AS47" i="1"/>
  <c r="AP48" i="1"/>
  <c r="AQ48" i="1" s="1"/>
  <c r="AW48" i="1" s="1"/>
  <c r="AS48" i="1"/>
  <c r="AP49" i="1"/>
  <c r="AQ49" i="1" s="1"/>
  <c r="AW49" i="1" s="1"/>
  <c r="AS49" i="1"/>
  <c r="AP50" i="1"/>
  <c r="AQ50" i="1" s="1"/>
  <c r="AW50" i="1" s="1"/>
  <c r="AS50" i="1"/>
  <c r="AP51" i="1"/>
  <c r="AQ51" i="1" s="1"/>
  <c r="AP52" i="1"/>
  <c r="AQ52" i="1" s="1"/>
  <c r="AW53" i="1"/>
  <c r="AP54" i="1"/>
  <c r="AQ54" i="1" s="1"/>
  <c r="AP55" i="1"/>
  <c r="AQ55" i="1" s="1"/>
  <c r="AW55" i="1" s="1"/>
  <c r="AS55" i="1"/>
  <c r="AP56" i="1"/>
  <c r="AQ56" i="1" s="1"/>
  <c r="AW56" i="1" s="1"/>
  <c r="AS56" i="1"/>
  <c r="AP57" i="1"/>
  <c r="AQ57" i="1" s="1"/>
  <c r="AW57" i="1" s="1"/>
  <c r="AS57" i="1"/>
  <c r="AP58" i="1"/>
  <c r="AQ58" i="1" s="1"/>
  <c r="AW58" i="1" s="1"/>
  <c r="AS58" i="1"/>
  <c r="AP59" i="1"/>
  <c r="AQ59" i="1" s="1"/>
  <c r="AW59" i="1" s="1"/>
  <c r="AS59" i="1"/>
  <c r="AP60" i="1"/>
  <c r="AQ60" i="1" s="1"/>
  <c r="AP61" i="1"/>
  <c r="AQ61" i="1" s="1"/>
  <c r="AW61" i="1" s="1"/>
  <c r="AS61" i="1"/>
  <c r="AP62" i="1"/>
  <c r="AQ62" i="1" s="1"/>
  <c r="AW62" i="1" s="1"/>
  <c r="AS62" i="1"/>
  <c r="AP63" i="1"/>
  <c r="AQ63" i="1" s="1"/>
  <c r="AW63" i="1" s="1"/>
  <c r="AS63" i="1"/>
  <c r="AP64" i="1"/>
  <c r="AQ64" i="1" s="1"/>
  <c r="AW64" i="1" s="1"/>
  <c r="AS64" i="1"/>
  <c r="AP65" i="1"/>
  <c r="AQ65" i="1" s="1"/>
  <c r="AW65" i="1" s="1"/>
  <c r="AS65" i="1"/>
  <c r="AP66" i="1"/>
  <c r="AQ66" i="1" s="1"/>
  <c r="AP67" i="1"/>
  <c r="AQ67" i="1" s="1"/>
  <c r="AP68" i="1"/>
  <c r="AP69" i="1"/>
  <c r="AP70" i="1"/>
  <c r="AP71" i="1"/>
  <c r="AP72" i="1"/>
  <c r="AP73" i="1"/>
  <c r="AQ73" i="1" s="1"/>
  <c r="AP74" i="1"/>
  <c r="AQ74" i="1" s="1"/>
  <c r="AP75" i="1"/>
  <c r="AQ75" i="1" s="1"/>
  <c r="AP76" i="1"/>
  <c r="AQ76" i="1" s="1"/>
  <c r="AP77" i="1"/>
  <c r="AQ77" i="1" s="1"/>
  <c r="AP78" i="1"/>
  <c r="AQ78" i="1" s="1"/>
  <c r="AW78" i="1" s="1"/>
  <c r="AR78" i="1"/>
  <c r="AP79" i="1"/>
  <c r="AQ79" i="1" s="1"/>
  <c r="AW79" i="1" s="1"/>
  <c r="AR79" i="1"/>
  <c r="AP80" i="1"/>
  <c r="AQ80" i="1" s="1"/>
  <c r="AW80" i="1" s="1"/>
  <c r="AS80" i="1"/>
  <c r="AP81" i="1"/>
  <c r="AQ81" i="1" s="1"/>
  <c r="AW81" i="1" s="1"/>
  <c r="AR81" i="1"/>
  <c r="AP82" i="1"/>
  <c r="AQ82" i="1" s="1"/>
  <c r="AW82" i="1" s="1"/>
  <c r="AR82" i="1"/>
  <c r="AP83" i="1"/>
  <c r="AQ83" i="1" s="1"/>
  <c r="AW83" i="1" s="1"/>
  <c r="AR83" i="1"/>
  <c r="AP84" i="1"/>
  <c r="AQ84" i="1" s="1"/>
  <c r="AW84" i="1" s="1"/>
  <c r="AR84" i="1"/>
  <c r="AP85" i="1"/>
  <c r="AQ85" i="1" s="1"/>
  <c r="AW85" i="1" s="1"/>
  <c r="AS85" i="1"/>
  <c r="AP86" i="1"/>
  <c r="AQ86" i="1" s="1"/>
  <c r="AW86" i="1" s="1"/>
  <c r="AR86" i="1"/>
  <c r="AP87" i="1"/>
  <c r="AQ87" i="1" s="1"/>
  <c r="AW87" i="1" s="1"/>
  <c r="AR87" i="1"/>
  <c r="AP88" i="1"/>
  <c r="AQ88" i="1" s="1"/>
  <c r="AW88" i="1" s="1"/>
  <c r="AR88" i="1"/>
  <c r="AP89" i="1"/>
  <c r="AQ89" i="1" s="1"/>
  <c r="AW89" i="1" s="1"/>
  <c r="AR89" i="1"/>
  <c r="AP90" i="1"/>
  <c r="AQ90" i="1" s="1"/>
  <c r="AW90" i="1" s="1"/>
  <c r="AR90" i="1"/>
  <c r="AP91" i="1"/>
  <c r="AQ91" i="1" s="1"/>
  <c r="AW91" i="1" s="1"/>
  <c r="AS91" i="1"/>
  <c r="AP92" i="1"/>
  <c r="AQ92" i="1" s="1"/>
  <c r="AW92" i="1" s="1"/>
  <c r="AS92" i="1"/>
  <c r="AP93" i="1"/>
  <c r="AQ93" i="1" s="1"/>
  <c r="AW93" i="1" s="1"/>
  <c r="AS93" i="1"/>
  <c r="AP94" i="1"/>
  <c r="AQ94" i="1" s="1"/>
  <c r="AW94" i="1" s="1"/>
  <c r="AS94" i="1"/>
  <c r="AP95" i="1"/>
  <c r="AQ95" i="1" s="1"/>
  <c r="AW95" i="1" s="1"/>
  <c r="AS95" i="1"/>
  <c r="AP96" i="1"/>
  <c r="AQ96" i="1" s="1"/>
  <c r="AW96" i="1" s="1"/>
  <c r="AS96" i="1"/>
  <c r="AP97" i="1"/>
  <c r="AQ97" i="1" s="1"/>
  <c r="AW97" i="1" s="1"/>
  <c r="AS97" i="1"/>
  <c r="AP98" i="1"/>
  <c r="AQ98" i="1" s="1"/>
  <c r="AW98" i="1" s="1"/>
  <c r="AS98" i="1"/>
  <c r="AP99" i="1"/>
  <c r="AQ99" i="1" s="1"/>
  <c r="AW99" i="1" s="1"/>
  <c r="AR99" i="1"/>
  <c r="AP100" i="1"/>
  <c r="AQ100" i="1" s="1"/>
  <c r="AW100" i="1" s="1"/>
  <c r="AR100" i="1"/>
  <c r="AP101" i="1"/>
  <c r="AQ101" i="1" s="1"/>
  <c r="AW101" i="1" s="1"/>
  <c r="AR101" i="1"/>
  <c r="AP102" i="1"/>
  <c r="AQ102" i="1" s="1"/>
  <c r="AW102" i="1" s="1"/>
  <c r="AR102" i="1"/>
  <c r="AP103" i="1"/>
  <c r="AQ103" i="1" s="1"/>
  <c r="AW103" i="1" s="1"/>
  <c r="AR103" i="1"/>
  <c r="AP104" i="1"/>
  <c r="AQ104" i="1" s="1"/>
  <c r="AW104" i="1" s="1"/>
  <c r="AR104" i="1"/>
  <c r="AP105" i="1"/>
  <c r="AQ105" i="1" s="1"/>
  <c r="AW105" i="1" s="1"/>
  <c r="AR105" i="1"/>
  <c r="AP106" i="1"/>
  <c r="AQ106" i="1" s="1"/>
  <c r="AW106" i="1" s="1"/>
  <c r="AR106" i="1"/>
  <c r="AP107" i="1"/>
  <c r="AQ107" i="1" s="1"/>
  <c r="AW107" i="1" s="1"/>
  <c r="AR107" i="1"/>
  <c r="AP108" i="1"/>
  <c r="AQ108" i="1" s="1"/>
  <c r="AW108" i="1" s="1"/>
  <c r="AR108" i="1"/>
  <c r="AP109" i="1"/>
  <c r="AQ109" i="1" s="1"/>
  <c r="AW109" i="1" s="1"/>
  <c r="AR109" i="1"/>
  <c r="AP110" i="1"/>
  <c r="AQ110" i="1" s="1"/>
  <c r="AW110" i="1" s="1"/>
  <c r="AR110" i="1"/>
  <c r="AP111" i="1"/>
  <c r="AQ111" i="1" s="1"/>
  <c r="AW111" i="1" s="1"/>
  <c r="AR111" i="1"/>
  <c r="AP112" i="1"/>
  <c r="AQ112" i="1" s="1"/>
  <c r="AW112" i="1" s="1"/>
  <c r="AR112" i="1"/>
  <c r="AP113" i="1"/>
  <c r="AQ113" i="1" s="1"/>
  <c r="AW113" i="1" s="1"/>
  <c r="AR113" i="1"/>
  <c r="AP114" i="1"/>
  <c r="AQ114" i="1" s="1"/>
  <c r="AW114" i="1" s="1"/>
  <c r="AR114" i="1"/>
  <c r="AP115" i="1"/>
  <c r="AQ115" i="1" s="1"/>
  <c r="AW115" i="1" s="1"/>
  <c r="AR115" i="1"/>
  <c r="AP116" i="1"/>
  <c r="AQ116" i="1" s="1"/>
  <c r="AW116" i="1" s="1"/>
  <c r="AR116" i="1"/>
  <c r="AP119" i="1"/>
  <c r="AQ119" i="1" s="1"/>
  <c r="AW119" i="1" s="1"/>
  <c r="AR119" i="1"/>
  <c r="AP120" i="1"/>
  <c r="AQ120" i="1" s="1"/>
  <c r="AW120" i="1" s="1"/>
  <c r="AR120" i="1"/>
  <c r="AP121" i="1"/>
  <c r="AQ121" i="1" s="1"/>
  <c r="AW121" i="1" s="1"/>
  <c r="AR121" i="1"/>
  <c r="AS10" i="1"/>
  <c r="AP10" i="1"/>
  <c r="AQ10" i="1" s="1"/>
  <c r="AW10" i="1" s="1"/>
  <c r="AQ72" i="1" l="1"/>
  <c r="AR72" i="1"/>
  <c r="AT72" i="1" s="1"/>
  <c r="AS111" i="1"/>
  <c r="AT111" i="1" s="1"/>
  <c r="AR62" i="1"/>
  <c r="AT62" i="1" s="1"/>
  <c r="AR13" i="1"/>
  <c r="AT13" i="1" s="1"/>
  <c r="AR15" i="1"/>
  <c r="AT15" i="1" s="1"/>
  <c r="AS115" i="1"/>
  <c r="AT115" i="1" s="1"/>
  <c r="AS106" i="1"/>
  <c r="AT106" i="1" s="1"/>
  <c r="AW73" i="1"/>
  <c r="AS73" i="1"/>
  <c r="AT73" i="1" s="1"/>
  <c r="AW72" i="1"/>
  <c r="AW66" i="1"/>
  <c r="AS66" i="1"/>
  <c r="AT66" i="1" s="1"/>
  <c r="AW67" i="1"/>
  <c r="AS67" i="1"/>
  <c r="AT67" i="1" s="1"/>
  <c r="AQ71" i="1"/>
  <c r="AQ70" i="1"/>
  <c r="AQ69" i="1"/>
  <c r="AQ68" i="1"/>
  <c r="AR65" i="1"/>
  <c r="AT65" i="1" s="1"/>
  <c r="AR64" i="1"/>
  <c r="AT64" i="1" s="1"/>
  <c r="AR63" i="1"/>
  <c r="AT63" i="1" s="1"/>
  <c r="AR49" i="1"/>
  <c r="AT49" i="1" s="1"/>
  <c r="AR27" i="1"/>
  <c r="AT27" i="1" s="1"/>
  <c r="AR17" i="1"/>
  <c r="AT17" i="1" s="1"/>
  <c r="AW51" i="1"/>
  <c r="AS51" i="1"/>
  <c r="AT51" i="1" s="1"/>
  <c r="AW45" i="1"/>
  <c r="AS45" i="1"/>
  <c r="AT45" i="1" s="1"/>
  <c r="AW54" i="1"/>
  <c r="AS54" i="1"/>
  <c r="AT54" i="1" s="1"/>
  <c r="AW60" i="1"/>
  <c r="AS60" i="1"/>
  <c r="AT60" i="1" s="1"/>
  <c r="AW52" i="1"/>
  <c r="AS52" i="1"/>
  <c r="AT52" i="1" s="1"/>
  <c r="AW46" i="1"/>
  <c r="AS46" i="1"/>
  <c r="AT46" i="1" s="1"/>
  <c r="AS83" i="1"/>
  <c r="AT83" i="1" s="1"/>
  <c r="AS81" i="1"/>
  <c r="AT81" i="1" s="1"/>
  <c r="AS78" i="1"/>
  <c r="AT78" i="1" s="1"/>
  <c r="AR61" i="1"/>
  <c r="AT61" i="1" s="1"/>
  <c r="AR58" i="1"/>
  <c r="AT58" i="1" s="1"/>
  <c r="AR56" i="1"/>
  <c r="AT56" i="1" s="1"/>
  <c r="AR24" i="1"/>
  <c r="AT24" i="1" s="1"/>
  <c r="AR21" i="1"/>
  <c r="AT21" i="1" s="1"/>
  <c r="AR20" i="1"/>
  <c r="AT20" i="1" s="1"/>
  <c r="AR19" i="1"/>
  <c r="AT19" i="1" s="1"/>
  <c r="AR22" i="1"/>
  <c r="AT22" i="1" s="1"/>
  <c r="AR23" i="1"/>
  <c r="AT23" i="1" s="1"/>
  <c r="AR50" i="1"/>
  <c r="AT50" i="1" s="1"/>
  <c r="AR55" i="1"/>
  <c r="AT55" i="1" s="1"/>
  <c r="AR57" i="1"/>
  <c r="AT57" i="1" s="1"/>
  <c r="AR59" i="1"/>
  <c r="AT59" i="1" s="1"/>
  <c r="AS79" i="1"/>
  <c r="AT79" i="1" s="1"/>
  <c r="AR80" i="1"/>
  <c r="AT80" i="1" s="1"/>
  <c r="AW14" i="1"/>
  <c r="AS14" i="1"/>
  <c r="AT14" i="1" s="1"/>
  <c r="AR95" i="1"/>
  <c r="AT95" i="1" s="1"/>
  <c r="AR33" i="1"/>
  <c r="AT33" i="1" s="1"/>
  <c r="AR32" i="1"/>
  <c r="AT32" i="1" s="1"/>
  <c r="AR31" i="1"/>
  <c r="AT31" i="1" s="1"/>
  <c r="AR30" i="1"/>
  <c r="AT30" i="1" s="1"/>
  <c r="AR29" i="1"/>
  <c r="AT29" i="1" s="1"/>
  <c r="AR28" i="1"/>
  <c r="AT28" i="1" s="1"/>
  <c r="AR16" i="1"/>
  <c r="AT16" i="1" s="1"/>
  <c r="AR92" i="1"/>
  <c r="AT92" i="1" s="1"/>
  <c r="AS84" i="1"/>
  <c r="AT84" i="1" s="1"/>
  <c r="AR42" i="1"/>
  <c r="AT42" i="1" s="1"/>
  <c r="AR94" i="1"/>
  <c r="AT94" i="1" s="1"/>
  <c r="AR93" i="1"/>
  <c r="AT93" i="1" s="1"/>
  <c r="AR91" i="1"/>
  <c r="AT91" i="1" s="1"/>
  <c r="AS90" i="1"/>
  <c r="AT90" i="1" s="1"/>
  <c r="AS89" i="1"/>
  <c r="AT89" i="1" s="1"/>
  <c r="AS88" i="1"/>
  <c r="AT88" i="1" s="1"/>
  <c r="AS87" i="1"/>
  <c r="AT87" i="1" s="1"/>
  <c r="AS86" i="1"/>
  <c r="AT86" i="1" s="1"/>
  <c r="AR85" i="1"/>
  <c r="AT85" i="1" s="1"/>
  <c r="AW37" i="1"/>
  <c r="AS37" i="1"/>
  <c r="AT37" i="1" s="1"/>
  <c r="AS120" i="1"/>
  <c r="AT120" i="1" s="1"/>
  <c r="AW41" i="1"/>
  <c r="AS41" i="1"/>
  <c r="AT41" i="1" s="1"/>
  <c r="AR40" i="1"/>
  <c r="AT40" i="1" s="1"/>
  <c r="AR39" i="1"/>
  <c r="AT39" i="1" s="1"/>
  <c r="AR44" i="1"/>
  <c r="AT44" i="1" s="1"/>
  <c r="AR18" i="1"/>
  <c r="AT18" i="1" s="1"/>
  <c r="AR38" i="1"/>
  <c r="AT38" i="1" s="1"/>
  <c r="AS121" i="1"/>
  <c r="AT121" i="1" s="1"/>
  <c r="AS119" i="1"/>
  <c r="AT119" i="1" s="1"/>
  <c r="AR11" i="1"/>
  <c r="AT11" i="1" s="1"/>
  <c r="AR43" i="1"/>
  <c r="AT43" i="1" s="1"/>
  <c r="AW75" i="1"/>
  <c r="AS75" i="1"/>
  <c r="AT75" i="1" s="1"/>
  <c r="AW35" i="1"/>
  <c r="AS35" i="1"/>
  <c r="AT35" i="1" s="1"/>
  <c r="AW77" i="1"/>
  <c r="AS77" i="1"/>
  <c r="AT77" i="1" s="1"/>
  <c r="AQ36" i="1"/>
  <c r="AS36" i="1" s="1"/>
  <c r="AT36" i="1" s="1"/>
  <c r="AW76" i="1"/>
  <c r="AS76" i="1"/>
  <c r="AT76" i="1" s="1"/>
  <c r="AW74" i="1"/>
  <c r="AS74" i="1"/>
  <c r="AT74" i="1" s="1"/>
  <c r="AS99" i="1"/>
  <c r="AT99" i="1" s="1"/>
  <c r="AS102" i="1"/>
  <c r="AT102" i="1" s="1"/>
  <c r="AS101" i="1"/>
  <c r="AT101" i="1" s="1"/>
  <c r="AS100" i="1"/>
  <c r="AT100" i="1" s="1"/>
  <c r="AR98" i="1"/>
  <c r="AT98" i="1" s="1"/>
  <c r="AR97" i="1"/>
  <c r="AT97" i="1" s="1"/>
  <c r="AR96" i="1"/>
  <c r="AT96" i="1" s="1"/>
  <c r="AR48" i="1"/>
  <c r="AT48" i="1" s="1"/>
  <c r="AR47" i="1"/>
  <c r="AT47" i="1" s="1"/>
  <c r="AR34" i="1"/>
  <c r="AT34" i="1" s="1"/>
  <c r="AR26" i="1"/>
  <c r="AT26" i="1" s="1"/>
  <c r="AR25" i="1"/>
  <c r="AT25" i="1" s="1"/>
  <c r="AR12" i="1"/>
  <c r="AT12" i="1" s="1"/>
  <c r="AS105" i="1"/>
  <c r="AT105" i="1" s="1"/>
  <c r="AS114" i="1"/>
  <c r="AT114" i="1" s="1"/>
  <c r="AS104" i="1"/>
  <c r="AT104" i="1" s="1"/>
  <c r="AS116" i="1"/>
  <c r="AT116" i="1" s="1"/>
  <c r="AS113" i="1"/>
  <c r="AT113" i="1" s="1"/>
  <c r="AS112" i="1"/>
  <c r="AT112" i="1" s="1"/>
  <c r="AS110" i="1"/>
  <c r="AT110" i="1" s="1"/>
  <c r="AS109" i="1"/>
  <c r="AT109" i="1" s="1"/>
  <c r="AS108" i="1"/>
  <c r="AT108" i="1" s="1"/>
  <c r="AS107" i="1"/>
  <c r="AT107" i="1" s="1"/>
  <c r="AS103" i="1"/>
  <c r="AT103" i="1" s="1"/>
  <c r="AS82" i="1"/>
  <c r="AT82" i="1" s="1"/>
  <c r="AR10" i="1"/>
  <c r="AT10" i="1" s="1"/>
  <c r="AW68" i="1" l="1"/>
  <c r="AS68" i="1"/>
  <c r="AT68" i="1" s="1"/>
  <c r="AW69" i="1"/>
  <c r="AS69" i="1"/>
  <c r="AT69" i="1" s="1"/>
  <c r="AW70" i="1"/>
  <c r="AS70" i="1"/>
  <c r="AT70" i="1" s="1"/>
  <c r="AW71" i="1"/>
  <c r="AS71" i="1"/>
  <c r="AT71" i="1" s="1"/>
  <c r="AW36" i="1"/>
  <c r="S106" i="1"/>
  <c r="S105" i="1"/>
  <c r="S104" i="1"/>
  <c r="S103" i="1"/>
  <c r="E101" i="1" l="1"/>
  <c r="E100" i="1"/>
  <c r="E99" i="1"/>
  <c r="E98" i="1"/>
  <c r="E97" i="1"/>
  <c r="E96" i="1"/>
  <c r="E95" i="1"/>
  <c r="E94" i="1"/>
  <c r="E93" i="1"/>
  <c r="E92" i="1"/>
  <c r="E91" i="1"/>
  <c r="E90" i="1"/>
  <c r="E89" i="1"/>
  <c r="E88" i="1"/>
  <c r="E87" i="1"/>
  <c r="E86" i="1"/>
  <c r="E85" i="1"/>
  <c r="E84" i="1"/>
  <c r="E83" i="1" l="1"/>
  <c r="E82" i="1"/>
  <c r="E81" i="1"/>
  <c r="E80" i="1"/>
  <c r="E79" i="1"/>
  <c r="E78" i="1"/>
  <c r="S61" i="1"/>
  <c r="S60" i="1"/>
  <c r="S59" i="1"/>
  <c r="S58" i="1"/>
  <c r="S57" i="1"/>
  <c r="S56" i="1"/>
  <c r="S55" i="1"/>
  <c r="S54" i="1"/>
  <c r="S53" i="1"/>
  <c r="S52" i="1"/>
  <c r="S51" i="1"/>
  <c r="S50" i="1"/>
  <c r="T24" i="1"/>
  <c r="S24" i="1"/>
  <c r="T23" i="1"/>
  <c r="S23" i="1"/>
  <c r="T22" i="1"/>
  <c r="S22" i="1"/>
  <c r="T21" i="1"/>
  <c r="S21" i="1"/>
  <c r="T20" i="1"/>
  <c r="S20" i="1"/>
  <c r="T19" i="1"/>
  <c r="S19" i="1"/>
  <c r="T18" i="1"/>
  <c r="S18" i="1"/>
  <c r="S17" i="1"/>
  <c r="T16" i="1"/>
  <c r="S16" i="1"/>
  <c r="T15" i="1"/>
  <c r="S15" i="1"/>
  <c r="T14" i="1"/>
  <c r="S14" i="1"/>
  <c r="T12" i="1"/>
  <c r="S12" i="1"/>
  <c r="T11" i="1"/>
  <c r="S11" i="1"/>
  <c r="T10" i="1"/>
  <c r="S10" i="1"/>
</calcChain>
</file>

<file path=xl/sharedStrings.xml><?xml version="1.0" encoding="utf-8"?>
<sst xmlns="http://schemas.openxmlformats.org/spreadsheetml/2006/main" count="2576" uniqueCount="1016">
  <si>
    <t>No. solicitud</t>
  </si>
  <si>
    <t>fecha de solicitud</t>
  </si>
  <si>
    <t>Detalle de la fuente</t>
  </si>
  <si>
    <t>Código o capítulo</t>
  </si>
  <si>
    <t>Proceso afectado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</si>
  <si>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</si>
  <si>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</si>
  <si>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</si>
  <si>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</si>
  <si>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</si>
  <si>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</si>
  <si>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</si>
  <si>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</si>
  <si>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</si>
  <si>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</si>
  <si>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</si>
  <si>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</si>
  <si>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</si>
  <si>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</si>
  <si>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Origen Interno</t>
  </si>
  <si>
    <t>Corrección</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</si>
  <si>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</si>
  <si>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</si>
  <si>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</si>
  <si>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</si>
  <si>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</si>
  <si>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</si>
  <si>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</si>
  <si>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</si>
  <si>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</si>
  <si>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</si>
  <si>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</si>
  <si>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</si>
  <si>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</si>
  <si>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</si>
  <si>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</si>
  <si>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</si>
  <si>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</si>
  <si>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</si>
  <si>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</si>
  <si>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</si>
  <si>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</si>
  <si>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</si>
  <si>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</si>
  <si>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</si>
  <si>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</si>
  <si>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</si>
  <si>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</si>
  <si>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</si>
  <si>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</si>
  <si>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</si>
  <si>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</si>
  <si>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</si>
  <si>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</si>
  <si>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</si>
  <si>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</si>
  <si>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</si>
  <si>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</si>
  <si>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</si>
  <si>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</si>
  <si>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</si>
  <si>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</si>
  <si>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</si>
  <si>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</si>
  <si>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</si>
  <si>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</si>
  <si>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</si>
  <si>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</si>
  <si>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</si>
  <si>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</si>
  <si>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</si>
  <si>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</si>
  <si>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</si>
  <si>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</si>
  <si>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Planeación Estratégica (Estratégico)</t>
  </si>
  <si>
    <t>Gestión de las Comunicaciones (Estratégico)</t>
  </si>
  <si>
    <t>Comercialización (Misional)</t>
  </si>
  <si>
    <t>Gestión Jurídica y Contractual (Apoyo)</t>
  </si>
  <si>
    <t>Gestión de Recursos y Administración de la Información (Apoyo)</t>
  </si>
  <si>
    <t>Nelson Jairo Rincón Martínez</t>
  </si>
  <si>
    <t>Coordinación Jurídica y Contractual</t>
  </si>
  <si>
    <t>Atención al Ciudadano</t>
  </si>
  <si>
    <t>Facturación y Cartera</t>
  </si>
  <si>
    <t>Sistema Informativo</t>
  </si>
  <si>
    <t>Cargo del responsable de ejecución</t>
  </si>
  <si>
    <t>Meta de la acción</t>
  </si>
  <si>
    <t>(Detalle el resultado que se espera obtener)</t>
  </si>
  <si>
    <t>VERSIÓN: 8</t>
  </si>
  <si>
    <t>FECHA DE APROBACIÓN: 24/04/2018</t>
  </si>
  <si>
    <t>IDENTIFICACIÓN DE LA OBSERVACIÓN Y/O HALLAZGO</t>
  </si>
  <si>
    <t>Fuente de  la observación y/o hallazgo</t>
  </si>
  <si>
    <t>Fecha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</si>
  <si>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</si>
  <si>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</si>
  <si>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</si>
  <si>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</si>
  <si>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</si>
  <si>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</si>
  <si>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</si>
  <si>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</si>
  <si>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</si>
  <si>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N/A</t>
  </si>
  <si>
    <t>No</t>
  </si>
  <si>
    <t>Informe Anual de Control Interno Contable - Vigencia 2015</t>
  </si>
  <si>
    <t>Debilidad. La entidad no ha realizado el avalúo de activos, incumpliendo con lo estipulado en el numeral 4.11.6 de la Resolución 001 de 2001 y el Régimen de Contabilidad Pública</t>
  </si>
  <si>
    <t>Gestión Financiera y Facturación</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</si>
  <si>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</si>
  <si>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</si>
  <si>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</si>
  <si>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Gestión de Recursos y Administración de la Información</t>
  </si>
  <si>
    <t>Planeación Estratégica</t>
  </si>
  <si>
    <t>Seguimiento del reporte a la Dirección Nacional de Derechos de Autor - Utilización de Software 2016 así como el proceso de dar de baja el software en la entidad.</t>
  </si>
  <si>
    <t>1.b</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</si>
  <si>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Coordinación de Producción - Profesional Universitario de Producción por tener en el inventario a su cargo el equipo de placa de inventario No. 800284, al no cumplir con lo indicado en el procedimiento AGRI-SA-P-012 Reintegro al almacén y/o traslado de bienes.</t>
  </si>
  <si>
    <t>Producción de Televisión</t>
  </si>
  <si>
    <t>Desconocimiento del procedimiento AGRI-SA-PD-012 REINTEGRO AL ALMACEN Y/O TRASLADO DE BIENES.</t>
  </si>
  <si>
    <t>1) Hacer una reunión entre las áreas de Sistemas,  Servicios Administrativos y Área de Producción para recordar el proceso y diligenciamiento de formatos a la hora de hacer un traslado de equipos o algún elemento del inventario.
2) Realizar una revisión semestral del inventario asignado al  Profesional de Producción con el apoyo de Servicios Administrativos
3) Capacitar a los líderes de equipos de las diferentes áreas, en el procedimiento de traslado de equipos de computo.
(una semestral)</t>
  </si>
  <si>
    <t>número de actividades realizadas/número de actividades programadas</t>
  </si>
  <si>
    <t>Publicación de la contratación de la entidad en el SECOP 2017</t>
  </si>
  <si>
    <t>Realizada la revisión de la oportunidad en la publicación de las minutas contractuales conforme a los parámetros establecidos para el proceso de Gestión Jurídica y Contractual. Versión V.  Código: AGCO-CR-001, se pudo establecer que se presentan veintiún (21) publicaciones que superan en un (1) día, una (1) que supera en tres (3) días y dos (2) que superan en más de sesenta (60) la fecha límite.</t>
  </si>
  <si>
    <t>Fallas en el proceso de publicación del SECOP</t>
  </si>
  <si>
    <t>Número de revisiones realizadas / Número de revisiones programadas *100%</t>
  </si>
  <si>
    <t>Publicación de los procesos contractuales</t>
  </si>
  <si>
    <t>1. Diligenciar y entregar semanalmente un listado que tenga las siguientes características: No. De Contrato, otro si / modificación/ adición y/o prorroga, fecha de suscripción y fecha de publicación en el SECOP</t>
  </si>
  <si>
    <t>Auditoría Facturación y Cartera 2015 a 2017</t>
  </si>
  <si>
    <t>Existe diferencia entre el valor de solicitud de copias de programas y grabaciones producidos por Canal publicado en la página web http://portel.bogota.gov.co/portel/libreria/php/frame_detalle_scv.php?h_id=25005, frente al monto establecido en el tarifario de la vigencia 2017, evidenciándose falta de controles por parte del área de atención al ciudadano, quien realiza la solicitud de la publicación en la página web de la Alcaldía Mayor de Bogotá para la actualización del enlace de “servicio a la ciudadanía – trámites y servicios”.</t>
  </si>
  <si>
    <t>Servicio al Ciudadano y Defensor del Televidente (Apoyo)</t>
  </si>
  <si>
    <t>Los valores establecidos en la Resolución de Tarifas del canal, no se encuentran redondeados a la denominación  mínima  ($50) de la moneda circulante, complicándole al ciudadano, la consignación del  valor exacto de la copia del material.</t>
  </si>
  <si>
    <t xml:space="preserve">Solicitar al área de Ventas y Mercadeo que en el momento de actualizar la Resolución de Tarifas, realice  la inclusión de un artículo que permita aproximar a la moneda mínima  mas cercana ($50), el valor de los servicios prestados por el Canal. 
Publicar en la Página Web y en la Guía de Trámites la tarifa aprobada según la Resolución. </t>
  </si>
  <si>
    <t>Cantidad de acciones realizadas / Cantidad de acciones formuladas.</t>
  </si>
  <si>
    <t xml:space="preserve">Publicación de la tarifa en la página web y Guía de trámites con el valor aprobado según resolución de tarifas </t>
  </si>
  <si>
    <t>Auditoría Proceso Comercialización</t>
  </si>
  <si>
    <t>número de actividades ejecutadas / número de actividades programadas</t>
  </si>
  <si>
    <t>Se evidencia falta de control para determinar el cumplimiento de los servicios ofrecidos por los clientes proveedores de canjes, toda vez que no se solicitó constancia o certificación de retiro por parte del Canal de las empanadas en lo puntos de venta de Alimentos Criollos, así mismo se presentó fallas en soportar la entrega de las boletas de Alaska al no dejar evidencia en la totalidad de los casos</t>
  </si>
  <si>
    <t xml:space="preserve">1. No se tiene certificado y/o constancia de recibido del servicio por parte de Canal Capital. </t>
  </si>
  <si>
    <t>1. Crear formato de recibido del bien y/o servicio. 
2. Incluirle formato en el SIG.
3. Publicación y socialización del formato.</t>
  </si>
  <si>
    <t>Formato creado e incluido en el Sistema de Gestión de Calidad.</t>
  </si>
  <si>
    <t>No existía un formato de cotización que agrupara la información comercial y características de los servicios a prestar.</t>
  </si>
  <si>
    <t>Usar  los formatos:
MCOM-FT-014 COTIZACIÓN VENTAS PÚBLICAS
MCOM-FT-015 COTIZACIÓN VENTAS PRIVADAS
MCOM-FT-016 COTIZACIÓN NUEVOS NEGOCIOS</t>
  </si>
  <si>
    <t>número de actividades ejecutadas / número de actividades programadas *100%</t>
  </si>
  <si>
    <t>Aplicar los formatos de cotización</t>
  </si>
  <si>
    <t>Se identificó que las propuestas comerciales y/o cotizaciones enviadas por el Canal a sus futuros clientes, no cuentan o describen las principales características de los servicios a prestar, el alcance en cuanto a fechas de realización, cantidad de servicios ofertados, así como los requisitos o estándares mínimos de calidad de los programas o cápsulas a emitir y que son suministrados por el cliente, entre otros aspectos</t>
  </si>
  <si>
    <t>Si</t>
  </si>
  <si>
    <t>Informe Anual de Control Interno Contable Vig. 2017</t>
  </si>
  <si>
    <t>7.2.2.2</t>
  </si>
  <si>
    <t>DEBILIDAD 2. Al verificar la aplicación del criterio de medición posterior el cual debe ser revisado como mínimo al cierre de cada periodo, se evidenció que este no fue aplicado como lo dispone el numeral 16 “Deterioro del Valor de los Activos” del Marco Conceptual de Régimen de Contabilidad Pública adoptada a través de la Resolución 414 de 2014 expedida por la Contaduría General de la Nación.</t>
  </si>
  <si>
    <t>Gestión Financiera y Facturación (Apoyo), Gestión de Recursos y Administración de la Información (Apoyo), Coordinación Técnica.</t>
  </si>
  <si>
    <t>1. Lo establecido en la Política Financiera de la Entidad se estableció que cada área responsable de los bienes de PPyE deben reportar la información del deterioro de los bienes bajo su responsabilidad.</t>
  </si>
  <si>
    <t>1. como el valor del deterioro no necesariamente requiere la contratación de expertos ya que puede ser producto del análisis del personal interno del Canal de acuerdo a su experticia, (de conformidad con lo establecido en el Numeral 10.3 Medición Posterior y 16.2 Indicios de deterioro) este  cálculo del deterioro se debe hacer anualmente. 
2. Anualmente, se realiza una toma física de inventarios, momento en  el cual  se realizará  simultáneamente el análisis de deterioro: así: a) identificando el tipo de bien  b)Se reportara al área encargada, de acuerdo a su idoneidad (Anexo Tabla Responsables 1)c) De acuerdo a la evaluación realizada  se  emitirá un concepto  para determinar su uso, si presenta indicios de deterioro, y si se  debe ampliar la vida útil.</t>
  </si>
  <si>
    <t>Informe proyectado / Informe entregado</t>
  </si>
  <si>
    <t>Informe técnico sobre el deterioro de los bienes de propiedad, planta y equipo.</t>
  </si>
  <si>
    <t>7.2.2.7</t>
  </si>
  <si>
    <t>DEBILIDAD 7. La Entidad no ha establecido mecanismos de autoevaluación que le permitan a los directos responsables medir la eficacia de los controles implementados en el proceso contable y verificar el cumplimiento de las acciones adoptadas en el plan de tratamiento de riesgos.</t>
  </si>
  <si>
    <t>Los líderes y responsables de los procesos no realizan ejercicios de autocontrol y autoevaluación eficientes a la gestión de los procesos.</t>
  </si>
  <si>
    <t>1. Elaborar un documento con lineamientos sobre mecanismos de autoevaluación.
2. Elaborar una herramienta para el registro de los resultados sobre los ejercicios de autoevaluación en los procesos.
3. Divulgar y socializar el documento y la herramienta de autoevaluación.</t>
  </si>
  <si>
    <t>De Mejora</t>
  </si>
  <si>
    <t>Actividades Ejecutadas / Actividades Planeadas</t>
  </si>
  <si>
    <t xml:space="preserve">Un documento con lineamientos sobre mecanismos de autoevaluación.
Una herramienta para el registro de los resultados sobre los ejercicios de autoevaluación en los procesos.
Documento y herramienta publicados y socializados. </t>
  </si>
  <si>
    <t>Visita de Seguimiento al Cumplimiento de la Normativa Archivística.  (Herramienta No. 1)</t>
  </si>
  <si>
    <t>1-5.5</t>
  </si>
  <si>
    <t xml:space="preserve">No se cuenta con tablas de Control de Acceso para el establecimiento de categorías adecuadas de derechos y restricciones de seguridad aplicables a los documentos. </t>
  </si>
  <si>
    <t xml:space="preserve">La entidad no cuenta con esta clasificación del acceso a la información </t>
  </si>
  <si>
    <t>Control de acceso realizado / Control de acceso proyectados</t>
  </si>
  <si>
    <t>1-5.7</t>
  </si>
  <si>
    <t xml:space="preserve">No se cuenta con modelo de requisitos para la gestión de documentos electrónicos. </t>
  </si>
  <si>
    <t>No se tiene el modelo de requisitos para los documentos electrónicos.</t>
  </si>
  <si>
    <t>Se realizará  diagnóstico de información con el fin de realizar el modelo de requisitos para documento electrónico.</t>
  </si>
  <si>
    <t>1 documento Diagnostico</t>
  </si>
  <si>
    <t>Diagnóstico de documento electrónico</t>
  </si>
  <si>
    <t>1-9.2</t>
  </si>
  <si>
    <t xml:space="preserve">No se ha ejecutado intervención al Fondo Documental Acumulado (FDA) de acuerdo a las Tablas de Valoración Documental (TVD). </t>
  </si>
  <si>
    <t>falta de personal, para apoyar en la intervención de los documentos que hacen parte del fondo documental , por otra parte la falta de un espacio adecuado para realizar dicha intervención</t>
  </si>
  <si>
    <t>Cantidades de áreas ejecutadas / Total de las áreas de la entidad</t>
  </si>
  <si>
    <t>Identificar el Fondo Acumulado documental del Canal</t>
  </si>
  <si>
    <t>1-17</t>
  </si>
  <si>
    <t xml:space="preserve">La entidad no ha realizado transferencias secundarias a la Dirección Distrital de Archivo de Bogotá en cumplimiento con el Decreto 1515 de 2013, compilado en el Decreto 1080 de 2015 Art. 2.8.2.9.4 Parágrafo 2, Artículo 2.8.2.9.5 y 2.8.2.11.1 partiendo de los instrumentos archivísticos convalidados por la CDA. </t>
  </si>
  <si>
    <t>Faltaba la aprobación por parte del Archivo Distrital de Bogotá para realizar la transferencia secundaria.</t>
  </si>
  <si>
    <t xml:space="preserve">1. Actas de comités técnico sobre el desarrollo del convenio  Interadministrativo 4213000-797 de 2017 con  el Archivo de Bogotá.
2. Informes que se generan periódicamente sobre desarrollo convenio Interadministrativo 4213000-797 de 2017. </t>
  </si>
  <si>
    <t>Comité Técnico e informes programados /  Actas de comité e informes entregados.</t>
  </si>
  <si>
    <t xml:space="preserve">Informes y Actas de comité técnico que se han generado durante la ejecución del convenio. </t>
  </si>
  <si>
    <t>Visita de Seguimiento al Cumplimiento de la Normativa Archivística. (Herramienta No. 2)</t>
  </si>
  <si>
    <t>2-4.1</t>
  </si>
  <si>
    <t xml:space="preserve">No se cuenta con aplicativo o herramienta tecnológica integral para las operaciones de Gestión Documental. </t>
  </si>
  <si>
    <t>falta de recursos  para realizar la compra de un software integral de gestión documental</t>
  </si>
  <si>
    <t>Actividades programadas / Actividades Realizadas</t>
  </si>
  <si>
    <t>Visita de Seguimiento al Cumplimiento de la Normativa Archivística. (Otras Recomendaciones)</t>
  </si>
  <si>
    <t>R-6</t>
  </si>
  <si>
    <t xml:space="preserve">Se insta a presentar los términos de referencia de procesos de contratación cuyo objeto esté referido a las actividades de gestión documental a la Dirección Distrital de Archivo de Bogotá, en cumplimiento con el artículo 24 del Decreto 514 de 2006. </t>
  </si>
  <si>
    <t>Revisar el proceso de contratación en cumplimiento del Decreto 514 de 2006</t>
  </si>
  <si>
    <t>Realizar mesa de trabajo con el área jurídica para brindar orientación y asesoría con relación a requisitos normativos y técnicos para al contratación</t>
  </si>
  <si>
    <t>Mesa trabajo realizada / Mesa trabajo proyectada</t>
  </si>
  <si>
    <t>Se realizara mesas de trabajo para mejorar el proceso de contratación y de ser necesario se realizara su actualización.</t>
  </si>
  <si>
    <t>Control, Seguimiento y Evaluación</t>
  </si>
  <si>
    <t xml:space="preserve">Jefe Oficina de Control Interno </t>
  </si>
  <si>
    <t xml:space="preserve"> Auditoría Proceso Planeación Estratégica.</t>
  </si>
  <si>
    <t>(No. de acciones ejecutadas / No. de acciones formuladas) * 100%</t>
  </si>
  <si>
    <t>Profesional Universitario de Planeación</t>
  </si>
  <si>
    <t>Se evidenció que no se está dando cumplimiento a las políticas de operación de los siguientes procedimientos:
a. Revisión por la Dirección, código EPLE-PD-013.
b. Procedimiento Control al Producto (Bien y/o servicio) no conforme, código EPLE-PD 014.</t>
  </si>
  <si>
    <t>Planeación Estratégica (Estratégico)
Diseño y Creación de Contenidos (Misional)
Comercialización (Misional)
Producción de Televisión (Misional)
Emisión de Contenidos (Misional)</t>
  </si>
  <si>
    <t>Al hacer la revisión de los procedimientos indicados en el hallazgo, se evidenció que las actividades no se estaban desarrollando de acuerdo con los tiempos definidos en la políticas de operación de los mismos, así:
* Respecto al ejercicio de revisión por la dirección, no se ha llevado a cabo.
* Respecto al reporte de productos y/o servicios no conformes, no se realiza en los periodos definidos en el procedimiento.</t>
  </si>
  <si>
    <t>1. Actualizar dentro de los  documentos asociados al proceso de planeación estratégica los tiempos definidos para la ejecución de las actividades de los mismos.
2. Realizar mesas de trabajo con los procesos misionales donde se establezca la periodicidad y metodología para el reporte de los productos y/o servicios no conformes.
3. Realizar una propuesta ante la secretaría General de los temas a presentar con la alta dirección para la realización del ejercicio de revisión por la dirección.</t>
  </si>
  <si>
    <t>1. Procedimientos asociados al proceso de planeación estratégica actualizados respecto a la periodicidad de ejecución de las actividades.
2. Mesas de trabajo realizadas con las áreas misionales para coordinar periodicidad y metodología de reporte de productos y/o servicios no conformes.
3. Propuesta de temas para revisión por la alta dirección presentados ante la secretaría general.</t>
  </si>
  <si>
    <t>Se evidenció incumplimiento de las responsabilidades generales de la Alta Dirección respecto a las revisiones a los informes de autoevaluación de riesgo y control sobre la matriz de riesgos institucional, por lo menos una vez al año, establecidas en el Manual Metodológico para la Administración del Riesgo.</t>
  </si>
  <si>
    <t xml:space="preserve">Se evidenció que no se han realizado ejercicios de autoevaluación a la Gestión de Riesgos por proceso y se requiere que los mismos sean presentados a la alta dirección para su análisis y toma de decisiones. </t>
  </si>
  <si>
    <t xml:space="preserve">1. Elaborar un documento con lineamientos sobre mecanismos de autoevaluación.
2. Elaborar una herramienta para el registro de los resultados sobre los ejercicios de autoevaluación en los procesos.
3. Divulgar y socializar el documento y la herramienta de autoevaluación.
4. Solicitar a los líderes de proceso la realización de un ejercicio de autoevaluación y revisión de los riesgos.
5. Consolidar resultados del ejercicio realizado y hacer la presentación a la alta dirección </t>
  </si>
  <si>
    <t>1. Un documento con lineamientos sobre mecanismos de autoevaluación.
2. Una herramienta para el registro de los resultados sobre los ejercicios de autoevaluación en los procesos.
3. Documento y herramienta publicados y socializados.
4. Informe consolidado con resultados del ejercicio de autoevaluación.</t>
  </si>
  <si>
    <t xml:space="preserve">Informe de Auditoria Gestión de Recursos y Administración de la Información. 2017 </t>
  </si>
  <si>
    <t>Debilidades en la plaquetización de los equipos y/o elementos de propiedad, planta y equipo.</t>
  </si>
  <si>
    <t>1. Revisar en la toma física de inventarios anual y en la toma física periódica, la cual se debe hacer mínimo una vez al año antes de cada toma física de cierre de vigencia, cada una de las placas de inventario, de los elementos que adquiera el Canal y/o elementos que ya se encuentran en la entidad.
2. Identificar aquellos elementos cuyo número de placa de inventario no sea identificable.
3. Imprimir las placas de inventario borrosas.
4. Instalar las placas en los equipos identificados.
5. Adquirir etiquetas de seguridad que permitan proteger la impresión de la placa de inventario.
6. Adquirir una impresora de códigos de barras moderna que permita tener placas claras, duraderas y  en perfectas condiciones para su uso diario.</t>
  </si>
  <si>
    <t xml:space="preserve">Profesional de Recursos Humanos </t>
  </si>
  <si>
    <t xml:space="preserve">Informe de Auditoria Nuevos Negocios. 2017 </t>
  </si>
  <si>
    <t>Al verificar la documentación puesta en conocimiento de la OCI, así como el reporte del área de nuevos negocios entorno a la planeación estratégica se pudo establecer que Canal Capital no ha realizado la incorporación de la temática de nuevos negocios en la planeación estratégica de la entidad, incumpliéndose lo establecido por la Junta Administradora Regional mediante en el Acuerdo 004 de2016.</t>
  </si>
  <si>
    <t>Nuevos Negocios empezó en 2016 como nueva área y está en proceso de inclusión al Sistema Integrado de Gestión.</t>
  </si>
  <si>
    <t>Incluir a Nuevos Negocios en el Sistema Integrado de Gestión.
1. Incluir a Nuevos Negocios en el proceso de comercialización y hacerlo visible dentro de la caracterización respectiva.
2. Definir indicadores y riesgos del proceso.
3. Actualizar la caracterización del proceso de comercialización indicando que la venta de BTL va ligada a la producción audiovisual en la mayoría de los casos.</t>
  </si>
  <si>
    <t>Actividades realizadas / Actividades programadas.</t>
  </si>
  <si>
    <t>Coordinadora de Nuevos Negocios</t>
  </si>
  <si>
    <t>Al verificar la información puesta a disposición de la OCI se pudo establecer que la entidad no ha realizado estudio o implementado otro tipo de metodologías que permitan determinar la cantidad de personal necesario para la eficiente realización de las tareas que se originan con ocasión de las nuevas funciones asignadas por la Junta Administradora Regional mediante el Acuerdo 004 de 2016, así como de las demás áreas de la entidad con las cuales interactúa.</t>
  </si>
  <si>
    <t>Teniendo en cuenta que Nuevos Negocios ha venido desarrollando sus actividades de forma progresiva, por ser un procedimiento experimental, la misma experiencia ha arrojado la información relacionada con la cantidad de personal que requiere cada contrato, por lo que no se ha requerido hasta la fecha, una metodología que establezca el personal necesario.</t>
  </si>
  <si>
    <t>1. Documentar la metodología que permita establecer la cantidad de personal requerido para cada contrato (por ejemplo, mínimo un ejecutivo de cuenta y un productor logístico dedicado ciento por ciento a los proyectos).
2. Implementar la metodología.</t>
  </si>
  <si>
    <t>Un (1) documento de metodología implementado.</t>
  </si>
  <si>
    <t>De conformidad con los documentos puestos en conocimiento de la OCI, se pudo establecer que con ocasión de la gestión de nuevos negocios la entidad no realiza un seguimiento o evaluación al final de la prestación del servicio. Situación por la cual no es posible evidenciar el mejoramiento continuo y posiblemente no identificar acciones de mejora.</t>
  </si>
  <si>
    <t>El seguimiento a la gestión de Nuevos Negocios no es posterior sino durante la ejecución de cada contrato, de allí que no se haga necesaria la evaluación final interna. Adicionalmente, nuestros clientes nos evalúan permanentemente; a ellos les entregamos un informe de ejecución final y ellos a su vez nos evalúan en su informe final de ejecución del contrato.</t>
  </si>
  <si>
    <t>Reuniones semestrales de retroalimentación de presentación de las acciones de mejoramiento de los eventos.</t>
  </si>
  <si>
    <t>Actas de reunión/2</t>
  </si>
  <si>
    <t>Reunión semestral de retroalimentación</t>
  </si>
  <si>
    <t xml:space="preserve">De conformidad con los expedientes contractuales puestos en conocimiento de la OCI se pudo establecer que solamente en cuatro (4) de los once (11) contratos de la muestra se evidencia copia de informes de supervisión, aunque con observaciones, situación que hace imposible determinar de manera parcial o total el cumplimiento de las obligaciones y compromisos a cargo de las partes de la relación contractual.
Si bien es cierto la actuación de Canal Capital en el marco de los contratos objeto de este análisis corresponde a la de ejecutor, es pertinente que en el expediente contractual que reposa en la entidad se cuente con la copia de estos documentos debidamente avalados por el supervisor que para el efecto ha sido designado. 
</t>
  </si>
  <si>
    <t>Los contratos interadministrativos no exigían los informes de supervisión, de allí que no se evidenciaran en los expedientes de la muestra.</t>
  </si>
  <si>
    <t>Remitir a la Coordinación Jurídica para su archivo, los informes de supervisión o ejecución de los contratos.</t>
  </si>
  <si>
    <t>Informes de supervisión o ejecución finales/No. de contratos de Nuevos Negocios</t>
  </si>
  <si>
    <t xml:space="preserve">Expedientes de Nuevos Negocios actualizados. </t>
  </si>
  <si>
    <t>De conformidad con los expedientes contractuales puestos en conocimiento de la OCI se pudo establecer que, conforme a la muestra seleccionada, al corte del presente informe para siete (7) contratos se les ha terminado su plazo de ejecución, sin que sea posible evidenciar en los expedientes puestos en consideración de la OCI el balance financiero o el acta de liquidación de los mismos.</t>
  </si>
  <si>
    <t>El acta de liquidación, al ser un acto bilateral, requiere el acuerdo de voluntades de ambas partes y el Canal depende de la gestión de sus clientes sobre el particular.</t>
  </si>
  <si>
    <t xml:space="preserve">Solicitar de forma escrita a los clientes, la liquidación de los contratos interadministrativos. </t>
  </si>
  <si>
    <t>Contratos interadministrativos terminados/Solicitudes de liquidación enviadas.</t>
  </si>
  <si>
    <t>90% de los contratos liquidados</t>
  </si>
  <si>
    <t>Al verificar la forma de calcular y presentar el FEE para la facturación realizada, así como para los cuadros de ejecución de los contratos interadministrativos de la muestra aleatoria, se observó que durante el 2017 el valor de FEE se calcula y presenta incluyendo el IVA. Calculo que no es correcto pues efectuado de esta manera el valor del FEE se encuentra sobrevalorado.</t>
  </si>
  <si>
    <t>No existe instructivo alguno que permita establecer cómo se debe llevar el control al interior de Nuevos Negocios en relación con la forma de presentar el ingreso discriminando el Fee y el IVA del Fee.</t>
  </si>
  <si>
    <t>Incluir en los cuadros de control la Desagregación del Fee más IVA, el IVA del Fee y el  Fee sin IVA.</t>
  </si>
  <si>
    <t>Cuadros de control desagregados/No. de contratos interadministrativos</t>
  </si>
  <si>
    <t>Cumplimiento de lo dispuesto en el artículo 4 del Decreto 371 de 2010 en los procesos de Participación Ciudadana y Control Social.</t>
  </si>
  <si>
    <t xml:space="preserve">Profesional universitario de planeación </t>
  </si>
  <si>
    <t>Canal Capital no ha promovido la consolidación de veedurías ciudadanas u otras redes de control que puedan ejercer control social sobre el desarrollo de sus proyectos.</t>
  </si>
  <si>
    <t>Desconocimiento de los mecanismos de control social sobre los proyectos.</t>
  </si>
  <si>
    <t>1. Consultar ante la veeduría cuáles son los mecanismos que se pueden utilizar en el canal para el ejercicio de control social sobre los proyectos.
2. Socializar ante el comité directivo la respuesta brindada por la veeduría con los mecanismos que pueden aplicar para Canal Capital.</t>
  </si>
  <si>
    <t>Una comunicación enviada a la Veeduría.
Presentación de socialización en comité directivo.</t>
  </si>
  <si>
    <t>Comunicación enviada.
Presentación enviada a los integrantes del comité directivo.</t>
  </si>
  <si>
    <t>Auditoría al Servicio a la Ciudadanía y Defensor del Televidente</t>
  </si>
  <si>
    <t>Servicio al Ciudadano y Defensor del Televidente</t>
  </si>
  <si>
    <t>2-3</t>
  </si>
  <si>
    <t>Desconocimiento del procedimiento frente al proceso que debe llevarse a cabo frente a solicitudes de copia de material.</t>
  </si>
  <si>
    <t xml:space="preserve">
Número de actividades ejecutadas/ Número de actividades programadas.</t>
  </si>
  <si>
    <t xml:space="preserve">No se realiza la adecuada gestión de archivo de las PQRS ingresadas a Canal Capital. </t>
  </si>
  <si>
    <t>El archivo documental no se estaba organizando conforme a las tablas de retención</t>
  </si>
  <si>
    <t>1. Organizar el Archivo documental, conforme a las tablas de retención.</t>
  </si>
  <si>
    <t>Organización del archivo documental al 100 %</t>
  </si>
  <si>
    <t>Diseño y Creación de Contenidos</t>
  </si>
  <si>
    <t xml:space="preserve">Coordinadora de Programación </t>
  </si>
  <si>
    <t>8-4</t>
  </si>
  <si>
    <t>Se evidenció que las propuestas comerciales y/o cotizaciones, no están estandarizadas en la forma de presentarlas, encontrándose diferentes maneras de realizarlas (correo electrónico, oficios, presentaciones), así como diferentes formatos o modelos de cotización/oferta con información totalmente diferente; también se identificaron fallas en la generación del consecutivo de las mismas, algunas no cuentan con numeración, no se conocen los diferentes alcances, con lo cual se puede guardar la trazabilidad de las ofertas de mejor manera.</t>
  </si>
  <si>
    <t>1. Fecha seguimiento</t>
  </si>
  <si>
    <t>(Nombre)</t>
  </si>
  <si>
    <t>2. Evidencias o soportes ejecución acción de mejora</t>
  </si>
  <si>
    <t>3. Actividades realizadas  a la fecha</t>
  </si>
  <si>
    <t>Fuente de Hallazgo</t>
  </si>
  <si>
    <t>Proceso</t>
  </si>
  <si>
    <t xml:space="preserve">Origen Interno </t>
  </si>
  <si>
    <t>Gestión de las Comunicaciones</t>
  </si>
  <si>
    <t>Comercialización</t>
  </si>
  <si>
    <t>Emisión de Contenidos</t>
  </si>
  <si>
    <t>Gestión Jurídica y Contractual</t>
  </si>
  <si>
    <t>Gestión de Talento Humano</t>
  </si>
  <si>
    <t>Proceso de Participación Ciudadana y Control Social</t>
  </si>
  <si>
    <t xml:space="preserve">Tipo de acción </t>
  </si>
  <si>
    <t xml:space="preserve">Área responsable </t>
  </si>
  <si>
    <t xml:space="preserve">Cargo del responsable </t>
  </si>
  <si>
    <t>Meta</t>
  </si>
  <si>
    <t xml:space="preserve">Actividades </t>
  </si>
  <si>
    <t xml:space="preserve">Auditor </t>
  </si>
  <si>
    <t xml:space="preserve">Cierre Hallazgo </t>
  </si>
  <si>
    <t>ABIERTA</t>
  </si>
  <si>
    <t>Néstor Fernando Avella Avella</t>
  </si>
  <si>
    <t>CERRADA</t>
  </si>
  <si>
    <t xml:space="preserve">José Leonardo Ibarra Quiroga </t>
  </si>
  <si>
    <t>Gloria Marcela Morales Páez</t>
  </si>
  <si>
    <t xml:space="preserve">Jizeth Hael González Ramírez </t>
  </si>
  <si>
    <t>Profesional Universitario de Ventas y Mercadeo</t>
  </si>
  <si>
    <t>Profesional Universitario de Contabilidad</t>
  </si>
  <si>
    <t>Profesional Universitario de Presupuesto</t>
  </si>
  <si>
    <t>Profesional Universitario de Facturación</t>
  </si>
  <si>
    <t>Profesional Universitario de Recursos Humanos</t>
  </si>
  <si>
    <t>Profesional Universitario de Sistemas</t>
  </si>
  <si>
    <t xml:space="preserve">Líder de Gestión Documental </t>
  </si>
  <si>
    <t>Área</t>
  </si>
  <si>
    <t xml:space="preserve">Cargo responsable </t>
  </si>
  <si>
    <t>Gestión de Comunicaciones</t>
  </si>
  <si>
    <t>Atención al Usuario y Defensor del Televidente</t>
  </si>
  <si>
    <t>Prestación/Emisión Servicio de Televisión</t>
  </si>
  <si>
    <t>Profesional Universitario de Talento Humano</t>
  </si>
  <si>
    <t>Líder de Gestión Documental</t>
  </si>
  <si>
    <t>Profesional Universitario de Tesorería</t>
  </si>
  <si>
    <t xml:space="preserve">Profesional Universitario de Facturación </t>
  </si>
  <si>
    <t>Director Sistema Informativo</t>
  </si>
  <si>
    <t xml:space="preserve">Planeación </t>
  </si>
  <si>
    <t xml:space="preserve">Coordinación de Prensa y Comunicaciones </t>
  </si>
  <si>
    <t xml:space="preserve">Ventas y Mercadeo </t>
  </si>
  <si>
    <t>Coordinadora de Prensa y Comunicaciones</t>
  </si>
  <si>
    <t xml:space="preserve">Profesional Universitario de Ventas y Mercadeo </t>
  </si>
  <si>
    <t>Subdirectora Financiera</t>
  </si>
  <si>
    <t xml:space="preserve">Coordinación Jurídica </t>
  </si>
  <si>
    <t>Servicios administrativos</t>
  </si>
  <si>
    <t xml:space="preserve">Oficina de Control Interno </t>
  </si>
  <si>
    <t xml:space="preserve">Cargo del encargado de ejecución </t>
  </si>
  <si>
    <t>Acción Formulada</t>
  </si>
  <si>
    <t xml:space="preserve">Líder del Proceso </t>
  </si>
  <si>
    <t xml:space="preserve">Profesional Universitario de Planeación </t>
  </si>
  <si>
    <t>Coordinadora Técnica</t>
  </si>
  <si>
    <t xml:space="preserve">Coordinadora de Producción </t>
  </si>
  <si>
    <t xml:space="preserve">Profesional Universitario de Contabilidad </t>
  </si>
  <si>
    <t>Coordinadora Jurídica</t>
  </si>
  <si>
    <t>Técnico Servicios Administrativos</t>
  </si>
  <si>
    <t>Fechas 2018</t>
  </si>
  <si>
    <t>Fechas 2019</t>
  </si>
  <si>
    <t>Auditoría a la gestión de las Comunicaciones .</t>
  </si>
  <si>
    <t>El plan de comunicaciones no se encuentra acorde con los requisitos mínimos establecidos dentro del Manual de Comunicaciones del Distrito Capital .</t>
  </si>
  <si>
    <t>Se evidencia que el plan de comunicaciones no está acorde a  los requisitos mínimos establecidos dentro del Manual de Comunicaciones del Distrito Capital.</t>
  </si>
  <si>
    <t xml:space="preserve">Actualizar el Plan de Comunicaciones con los requisitos del manual del distrito Capital  </t>
  </si>
  <si>
    <t xml:space="preserve">Un plan de comunicaciones actualizado </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</si>
  <si>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</si>
  <si>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</si>
  <si>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</si>
  <si>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</si>
  <si>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 xml:space="preserve">Actualizar el Manual de Comunicaciones para la crisis con los requisitos del manual del distrito Capital  </t>
  </si>
  <si>
    <t xml:space="preserve">Un Manual de comunicaciones para la crisis actualizado </t>
  </si>
  <si>
    <t>Los siguientes numerales no cuentan con las condiciones de publicación requeridas en el anexo 1 de la Resolución 3564 de 2015, 
10.2 activos de información.</t>
  </si>
  <si>
    <t xml:space="preserve">En la nación y en el Distrito no se tiene establecido un formato estándar para la publicación de este información.
En el momento en el que se realizo el levantamiento del índice de información reservada y clasificada no se tenia un modelo o formato establecido por el distrito. </t>
  </si>
  <si>
    <t>Este procesos de realizara por las siguientes fases:
1. Realizar la actualización del documento de Activos de la Información.
2. Publicación del documento de Activos de Información en la pagina Web y en los portales www.datos.gov.co y www.datosabiertos.bogotagov.co, por parte del área de sistemas y el Web Master.</t>
  </si>
  <si>
    <t>Número de acciones generadas / Número de Acciones programadas</t>
  </si>
  <si>
    <t>Actualización de los documentos</t>
  </si>
  <si>
    <t>8-5</t>
  </si>
  <si>
    <t>Los siguientes numerales no cuentan con las condiciones de publicación requeridas en el anexo 1 de la Resolución 3564 de 2015; 
10.3 Índice de información reservada y clasificada.</t>
  </si>
  <si>
    <t>Este procesos se realizara por las siguientes fases:
1. Realizar la actualización del documento del Índice de información reservada y clasificada.
2. Publicación del documento de Índice de información reservada y clasificada en la pagina Web y en los portales www.datos.gov.co y www.datosabiertos.bogotagov.co por parte del área de sistemas y el Web Master.</t>
  </si>
  <si>
    <t>Informe de Auditoría final - Gestión contractual</t>
  </si>
  <si>
    <t>numero de actividades ejecutadas/numero de actividades programadas*100</t>
  </si>
  <si>
    <t>Desconocimiento del Manual de Contratación</t>
  </si>
  <si>
    <t xml:space="preserve">En el proceso contractual de la carpeta 423 de 2018 se evidencio que la escogencia del contratista no se ajustó a lo contemplado por el Manual de Contratación numeral 4.2.1.2. </t>
  </si>
  <si>
    <t>Emitir concepto de conformidad con los documentos expedidos por la Superintendencia Financiera y Fasecolda.</t>
  </si>
  <si>
    <t xml:space="preserve">Expedición del Concepto por parte de la Secretaría General - Coordinación Jurídica </t>
  </si>
  <si>
    <t>Informe de Auditoría Sistema informativo - 2018</t>
  </si>
  <si>
    <t>Al realizar una verificación de la actual estructura organizacional del Canal definida en el artículo 2 del acuerdo 002 de 2001 de Canal Capital, teniendo en cuenta que al consultarla no es posible establecer en qué parte se encuentra el Sistema Informativo.</t>
  </si>
  <si>
    <t>Producción de Televisión (Misional)</t>
  </si>
  <si>
    <t>Aunque no corresponde directamente al Sistema Informativo, se considera que la causa surge por falta de actualización del acuerdo 002 que da la estructura organizacional del Canal</t>
  </si>
  <si>
    <t>Directora Operativa</t>
  </si>
  <si>
    <t xml:space="preserve">Al solicitar las fichas técnicas o documentos equivalentes de los programas se evidenció que el Sistema Informativo utiliza el formato diseñado por la ANTV. Por lo anterior es importante implementar una ficha técnica propia para cada uno de los programas de Sistema Informativo, pues con ella se deja la trazabilidad y soporte de los mismos. </t>
  </si>
  <si>
    <t xml:space="preserve">Hasta el momento se utilizó dicho formato para la formulación de los proyectos teniendo como base los criterios de una entidad técnica como la ANTV. </t>
  </si>
  <si>
    <t>Adaptar la ficha que actualmente se utiliza en los proyectos con la ANTV de acuerdo con las necesidades de los programas del Sistema Informativo</t>
  </si>
  <si>
    <t xml:space="preserve">Formato de ficha adaptado. </t>
  </si>
  <si>
    <t>Al finalizar el 2019 todos los programas ejecutados por el Sistema Informativo deben haberse formulado siguiendo el formato adaptado de ANTV</t>
  </si>
  <si>
    <t xml:space="preserve">Jefe de Redacción </t>
  </si>
  <si>
    <t>Un procedimiento</t>
  </si>
  <si>
    <t>Al revisar la matriz DOFA se evidenciaron varias estrategias para superar las debilidades y amenazas definidas por el sistema informativo, de las cuales el área no cuenta con un plan de trabajo para su realización.</t>
  </si>
  <si>
    <t xml:space="preserve">El DOFA fue elaborado para la formulación de los objetivos 2018 teniendo en cuenta la realidad de momento y  diversos aspectos que involucran  a otras áreas y cuyas acciones para mejorar no dependen del Sistema Informativo. </t>
  </si>
  <si>
    <t>Matriz DOFA actualizada.
Presentar el plan con acciones de mejora.</t>
  </si>
  <si>
    <t>Mesas de trabajo mensuales (Actas)</t>
  </si>
  <si>
    <t xml:space="preserve">Al solicitar los lineamientos definidos para la realización de los consejos de redacción se evidenció que estos se llevan a cabo de diferentes formas, pero no se cuenta con un mecanismo que indique los criterios mínimos que se deben tener en cuenta para su realización. </t>
  </si>
  <si>
    <t>Implementar en la herramienta drive de apoyo a la supervisión generar evidencia de la realización de los consejos de redacción</t>
  </si>
  <si>
    <t>Dejar una evidencia de la realización de consejos de redacción.</t>
  </si>
  <si>
    <t>Finalizada la vigencia tener una evidencia de los temas propuestos en consejos de redacción.</t>
  </si>
  <si>
    <t>Director Sistema Informativo / Jefe de Redacción</t>
  </si>
  <si>
    <t xml:space="preserve">Se evidenció que el sistema no tiene debidamente implementados los lineamientos que definan cuales son los requerimientos mínimos para los contenidos que se van a emitir a través de las plataformas digitales. </t>
  </si>
  <si>
    <t>Los requerimientos mínimos corresponden en su contenido a la línea editorial del canal, en cuantos a los parámetros técnicos es de entender que si son aptos para televisión aplican para plataformas digitales.</t>
  </si>
  <si>
    <t xml:space="preserve">Realizar dos (2) mesas de trabajo en la cual se tengan en cuenta los contenidos que son aptos para las plataformas digitales, restricciones y contenidos que requieren aprobación del Director del Sistema </t>
  </si>
  <si>
    <t>Inclusión de la articulación del Sistema Informativo con las plataformas Digitales en el Manual de Producción</t>
  </si>
  <si>
    <t>Director Sistema Informativo / Jefe de Redacción / Jefe Digital</t>
  </si>
  <si>
    <t>Informe de control interno contable Vigencia 2018</t>
  </si>
  <si>
    <t>7.2.2</t>
  </si>
  <si>
    <t>No se ha establecido una directriz en el Canal, para realizar autoevaluaciones que permitan determinar la eficacia de los controles implementados en cada una de las actividades del proceso contable.</t>
  </si>
  <si>
    <t xml:space="preserve">Planeación Estratégica (Estratégico)
</t>
  </si>
  <si>
    <t>1. Elaborar un documento con lineamientos sobre mecanismos de autoevaluación.
2. Diseñar una herramienta de autoevaluación.
3. Socializar el documento y la herramienta para autoevaluación.</t>
  </si>
  <si>
    <t xml:space="preserve">Generar un documento con lineamientos sobre mecanismos de autoevaluación.
Documento y herramienta publicados y socializados. </t>
  </si>
  <si>
    <t xml:space="preserve">Gerente General </t>
  </si>
  <si>
    <t>Profesional universitario de planeación</t>
  </si>
  <si>
    <t>NO</t>
  </si>
  <si>
    <t>No se realizó la medición posterior de los bienes susceptibles de avalúo y deterioro, propiedad del Canal, debido a demoras en el proceso operativo de la Subdirección Administrativa. Lo anterior, de acuerdo con el memorando 3509 del 28/12/2019 de la Subdirección Financiera, en el cual se indica que sólo hasta el 27 de diciembre de 2018 se contó con la información soporte para revisar las vidas útiles y los índices de deterioro de los bienes propiedad planta y equipo de la entidad.</t>
  </si>
  <si>
    <t>El 17 de diciembre de 2018 se envío el primer reporte de avalúo de activos bajo el memorando 3252 de 2018, haciendo la salvedad que faltaba la información de la Dirección Operativa, luego se envía al área de Contabilidad el memorando 3463 dando alcance al memorando 3252 toda vez que ya se contaba con toda la información de las áreas competentes (Sistemas, Área Técnica y Servicios Administrativos).</t>
  </si>
  <si>
    <t>Elaborar un cronograma de las fechas de entrega del informe de avalúos de activos por cada área responsable (Sistemas, Técnica).
Solicitar mediante memorando a todas las áreas responsables de los avalúos de los bienes del Canal, la información requerida para elaborar el informe final sobre el tema en mención y remitir a Subdirección Financiera en los tiempos prudenciales.</t>
  </si>
  <si>
    <t>Informe del avalúo de activos / Actividades propuestas.</t>
  </si>
  <si>
    <t>Realizar informe de la medición posterior de los bienes susceptibles de avalúo y deterioro .</t>
  </si>
  <si>
    <t>Técnico de servicios administrativos</t>
  </si>
  <si>
    <t xml:space="preserve">Actualizar el procedimiento de producción de la dirección operativa para incluir el Sistema Informativo como parte de esa dirección y Actualizar dicha información en el intranet del Canal. </t>
  </si>
  <si>
    <t>* Revisar si dentro de los procedimientos de la Dirección Operativa el Sistema Informativo se encuentra incluido.
* Actualizar en los procedimientos de producción correspondiente a la Dirección Operativa, incluyendo el Sistema Informativo como parte integral de esta Dirección.
* Socializar al personal y a la entidad las actualizaciones realizadas.</t>
  </si>
  <si>
    <t>Actualización en la página web del Canal</t>
  </si>
  <si>
    <t>Auditoría Gestión del Talento Humano</t>
  </si>
  <si>
    <t>Gestión del Talento Humano (Apoyo)</t>
  </si>
  <si>
    <t>Actividades ejecutadas -------------*100 /Actividades programadas</t>
  </si>
  <si>
    <t>Documentos actualizados</t>
  </si>
  <si>
    <t>Presentación de debilidades en Acuerdos de Gestión, relacionadas con:
• Denominación del instructivo no es acorde con su contenido (Fases de Inducción, Concertación, Formalización y Seguimiento).
• Incumplimiento de algunos aspectos mínimos que deben contener.
• Error en la denominación de los suscriptores de los Acuerdos - Gerente público y su Superior Jerárquico.
• Acuerdos de Gestión con los mismos compromisos gerenciales y las mismas actividades, para dos vigencias diferentes y para el mismo cargo Directivo.
• Incumplimiento al plazo para concertar y formalizar los Acuerdos de gestión.
• Faltan firmas o fechas de suscripción. 
• Uso de formato para la suscripción de Acuerdos de gestión, diferente al que se encuentra estandarizado en la intranet.</t>
  </si>
  <si>
    <t>Mejora</t>
  </si>
  <si>
    <t xml:space="preserve">Se evidencia que Canal Capital no cuenta con convenio, acuerdo y/o contrato mediante el cual se autorice el uso de la Sala Amiga de la Secretaría de Educación Distrital, de conformidad con el artículo 39 de la Ley 80 de 1993. </t>
  </si>
  <si>
    <t>No es obligatorio tener acuerdo o convenio</t>
  </si>
  <si>
    <t>Enviar la petición por escrito solicitando convenio a la Subdirección administrativa y de recursos humanos de la Secretaría de Educación.</t>
  </si>
  <si>
    <t>convenio o respuesta</t>
  </si>
  <si>
    <t>No se evidencian lineamientos, prácticas o procedimientos, asociados con:
a. Desempeño y evaluación de la gestión de los servidores públicos.
b. Selección de personal, meritocracia y provisión de hojas de vida para vacantes.</t>
  </si>
  <si>
    <t>La entidad no había identificado actividades relacionadas con temáticas observadas.</t>
  </si>
  <si>
    <t xml:space="preserve">1. Proponer un procedimiento de Reclutamiento y selección para el Canal.                                                                             
2. Solicitar concepto sobre la implementación de un proceso de evaluación a la Gerencia del Canal.
3. De acuerdo con el concepto de la Gerencia realizar una consulta al DASCD sobre la pertinencia de implementar un procedimiento para evaluar el desempeño.
4. De acuerdo con la respuesta del DASCD se harán las respectivas propuestas.   </t>
  </si>
  <si>
    <t>4. Alerta</t>
  </si>
  <si>
    <t>2. Análisis - Seguimiento OCI</t>
  </si>
  <si>
    <t>No se consideró necesaria la generación de un procedimiento para el uso del programa Inception o el sistema que maneje el canal.</t>
  </si>
  <si>
    <t>Creación de un procedimiento para el uso de la plataforma Inception o el sistema que maneje el canal.</t>
  </si>
  <si>
    <t>Procedimiento adoptado y difundido</t>
  </si>
  <si>
    <t>Revisar la matriz DOFA para su actualización  y se  propondrán acciones de mejora sobre los aspectos que dependen directamente del Sistema Informativo.
Generar acciones de mejora documentadas en un plan de acción, de acuerdo a las capacidades del sistema informativo.</t>
  </si>
  <si>
    <t>Revisión y actualización DOFA</t>
  </si>
  <si>
    <t xml:space="preserve">Los consejos de redacción no tiene unos parámetros definidos, teniendo en cuenta que pueden cambiar dependiendo de las condiciones de cada días, es decir, puede que se cuente con todo el personal o que se deba hacer vía telefónica, eso hace difícil crear un parámetro </t>
  </si>
  <si>
    <t>No se actualizaron los documentos referentes a Acuerdos de gestión.</t>
  </si>
  <si>
    <t xml:space="preserve">1. Actualizar el instructivo  (Dejando claro cual es la funcione de Recursos Humanos y los demás roles de otras áreas en esta actividad.)                                                                                                                                                                                                                                                                                                            2. Adecuar el nuevo formato a las necesidades del Canal.                                                                    </t>
  </si>
  <si>
    <t>EN PROCESO</t>
  </si>
  <si>
    <t>TERMINADA</t>
  </si>
  <si>
    <t>SIN INICIAR</t>
  </si>
  <si>
    <t>INCUMPLIDA</t>
  </si>
  <si>
    <r>
      <t xml:space="preserve">Se evidencia incumplimiento del Procedimiento de Atención y Respuesta a Requerimientos de la Ciudadanía, código: AAUT-PD-001, versión 8, en la siguiente actividad:
</t>
    </r>
    <r>
      <rPr>
        <b/>
        <sz val="9"/>
        <color theme="1"/>
        <rFont val="Tahoma"/>
        <family val="2"/>
      </rPr>
      <t xml:space="preserve">
 Actividad número 11:</t>
    </r>
    <r>
      <rPr>
        <sz val="9"/>
        <color theme="1"/>
        <rFont val="Tahoma"/>
        <family val="2"/>
      </rPr>
      <t xml:space="preserve"> Se presentan diferencias de las solicitudes de copia de material entre lo reportado por el área de Atención al Ciudadano, base de datos (Formulario Google) y reporte del Sistema Distrital de Quejas y Soluciones – Bogotá Te Escucha. 
a. Tres (3) peticiones de copia de material no se encuentran en la base de datos del SDQS. 
b. Cinco (5) peticiones no se encuentran incluidos en la base de datos del área de Atención al Ciudadano. </t>
    </r>
  </si>
  <si>
    <t>TERMINADA EXTEMPORÁNEA</t>
  </si>
  <si>
    <t>Mónica Virgüéz</t>
  </si>
  <si>
    <t>Jizeth González</t>
  </si>
  <si>
    <t>Henry Beltrán</t>
  </si>
  <si>
    <r>
      <t xml:space="preserve">1. Radicar todas las solicitudes de copias en correspondencia interna de la entidad.
</t>
    </r>
    <r>
      <rPr>
        <sz val="9"/>
        <color rgb="FFFF0000"/>
        <rFont val="Tahoma"/>
        <family val="2"/>
      </rPr>
      <t xml:space="preserve">
</t>
    </r>
    <r>
      <rPr>
        <sz val="9"/>
        <rFont val="Tahoma"/>
        <family val="2"/>
      </rPr>
      <t>2.Actualización del  procedimiento de Atención y Respuesta a Requerimientos de la Ciudadanía, código: AAUT-PD-001, versión 8.</t>
    </r>
    <r>
      <rPr>
        <sz val="9"/>
        <color rgb="FFFF0000"/>
        <rFont val="Tahoma"/>
        <family val="2"/>
      </rPr>
      <t xml:space="preserve">
</t>
    </r>
    <r>
      <rPr>
        <sz val="9"/>
        <rFont val="Tahoma"/>
        <family val="2"/>
      </rPr>
      <t xml:space="preserve">
3. Publicación y socialización del procedimiento.</t>
    </r>
    <r>
      <rPr>
        <sz val="9"/>
        <color rgb="FFFF0000"/>
        <rFont val="Tahoma"/>
        <family val="2"/>
      </rPr>
      <t xml:space="preserve">  </t>
    </r>
  </si>
  <si>
    <t>Líder Gestión Documental</t>
  </si>
  <si>
    <t>SI</t>
  </si>
  <si>
    <t>5.4</t>
  </si>
  <si>
    <t>El PINAR se encuentra desactualizado, así mismo no se evidenció el seguimiento a la ejecución e informes de seguimiento del mismo.</t>
  </si>
  <si>
    <t>Por qué el PINAR se encuentra elaborado para la aplicación de las vigencias 2016 a 2020, razón por la cual no se ha realizado su actualización, adicionalmente la entidad se encuentra ejecutando sus planes y proyectos según lo establecido en el PINAR.</t>
  </si>
  <si>
    <t>Documento PINAR actualizado</t>
  </si>
  <si>
    <t>5.5</t>
  </si>
  <si>
    <t xml:space="preserve">Las Tablas de Control de Acceso no cumplen con los requerimientos establecidos por las normas y/o guías. Carece de la definición de roles, permisos de cada perfil, localización de los documentos; no se encuentra publicado y la versión suministrada no cuenta con firmas por lo que no parece ser la versión aprobada. </t>
  </si>
  <si>
    <t>Por qué en lo investigado en su momento para el levantamiento de la información, no se encontró que las tablas de control de acceso deberían llevar los campos mencionados en la visita de seguimiento del Archivo Distrital; adicionalmente no ésta establecido ningún modelo que indique como se deben realizar este instrumento.</t>
  </si>
  <si>
    <t>Documento actualizado de Tablas de Control de Acceso</t>
  </si>
  <si>
    <t>O-5.6</t>
  </si>
  <si>
    <t>El diligenciamiento del Formato Único de Inventario (FUID) no es el más indicado o al menos no el establecido en el Acuerdo 042 de 2002 del AGN.</t>
  </si>
  <si>
    <t>* El inventario realizado para la custodia de la documentación no es el establecido en el Acuerdo 042 de 2002 del AGN.
* Los funcionarios encargados de manejar los inventarios de Gestión de las áreas no tienen claro la forma de diligenciar el FUID.</t>
  </si>
  <si>
    <t>Capacitación ejecutada / Capacitación programada</t>
  </si>
  <si>
    <t>Acta de capacitación realizada</t>
  </si>
  <si>
    <t>9.2</t>
  </si>
  <si>
    <t xml:space="preserve">No se han realizado intervenciones en el Fondo Documental Acumulado, de acuerdo con las Tablas de Valoración Documental convalidadas por el Consejo Distrital de Archivos. </t>
  </si>
  <si>
    <t>Por qué en Canal Capital únicamente se tiene identificado el fondo documental acumulado perteneciente al material audiovisual el cual ya se está interviniendo por medio del convenio Interadministrativo con el Archivo Distrital.</t>
  </si>
  <si>
    <t>1. Intervenir el fondo documental acumulado realizando la limpieza de este material.
2. Realizar el levantamiento y diligenciamiento del FUID.</t>
  </si>
  <si>
    <t>Informe sobre la limpieza realizada</t>
  </si>
  <si>
    <t xml:space="preserve">No se tiene documentada la Política de Eficiencia Administrativa y Cero Papel, así como el proceso de buenas prácticas de consumo y reducción de papel. </t>
  </si>
  <si>
    <t xml:space="preserve">Por qué en el Canal solo se han implementado buenas prácticas para el consumo y la reducción del papel, sin embargo, esto no se encuentra documentado. </t>
  </si>
  <si>
    <t>Documento Política de cero papel</t>
  </si>
  <si>
    <t xml:space="preserve">No se han realizado Transferencias Secundarias a la Dirección Distrital de Archivo de Bogotá y por ende, no se cuenta con la publicación en la página web de dicha información. </t>
  </si>
  <si>
    <t>No se cuenta con los recursos necesarios para realizar este proceso, para la realización de este proceso se debe contar con un grupo interdisciplinario, comprar unidades de conservación con características específicas, también se debe realizar la verificación de los archivos que serán objeto de transferencia documental.
Aplicación de las tablas de retención documental</t>
  </si>
  <si>
    <t>1. Establecer el cronograma de transferencias Secundarias en donde se establecen las actividades que se deben realizar.
2. Incluir en el presupuesto la compra de unidades de conservación especiales para estos documentos.</t>
  </si>
  <si>
    <t xml:space="preserve">* Cronograma
* Presupuesto </t>
  </si>
  <si>
    <t>El Sistema Integrado de Conservación no desarrolla los Planes de Conservación Documental y Plan de Preservación digital a largo plazo.</t>
  </si>
  <si>
    <t>El Sistema Integrado de Conservación se elaboró en el año 2016 y no se tuvo en cuenta el Plan de Conservación Documental y el Plan de Preservación Digital a Largo Plazo.</t>
  </si>
  <si>
    <t>Documento actualizado del Sistema Integrado de Conservación</t>
  </si>
  <si>
    <t>El Plan de Emergencias no desarrolla una evaluación de riesgos para los depósitos u oficinas donde se almacenan los documentos de archivo.</t>
  </si>
  <si>
    <t>El plan de emergencias se elaboró en el 2018 y en la visita del archivo distrital se evidencia que este documento no contemplo la evaluación de riesgos para los depósitos donde se almacenan los documentos.</t>
  </si>
  <si>
    <t>Documento actualizado Plan de Emergencias</t>
  </si>
  <si>
    <t>RS-4</t>
  </si>
  <si>
    <t xml:space="preserve">En algunos expedientes de la Coordinación Jurídica no se cuenta con Hoja de Control, así como tampoco se encuentra la foliación de la vigencia 2018. </t>
  </si>
  <si>
    <t>El formato de hoja de control se encuentra publicado en la intranet desde el 2016l, pero no se ha realizado la aplicación en la contratación debido a que tienen confusión con el formato listado de documentos.</t>
  </si>
  <si>
    <t>1. Reunión con el área Jurídica para la socialización e implementación de la hoja de control en los expedientes de contratación 2018.</t>
  </si>
  <si>
    <t>* Acta de reunión.
*Informe de seguimiento de la foliación.</t>
  </si>
  <si>
    <t>La Política de Gestión Documental debe ser revisada y ajustada en relación con lo establecido en el Decreto 591 de 2018 MIPG.</t>
  </si>
  <si>
    <t>La política de gestión documental se ajustó y se aprobó en el 2018, en la última visita del Archivo Distrital se evidencia que no se integró con la parte de MIPG.</t>
  </si>
  <si>
    <t>1. Realizar ajustes a la Política de Gestión Documental integrando el componente de MIPG.
2. Revisar documento con el área de planeación del Canal.
3. Enviar documento para la revisión por parte del Archivo Distrital.
4. Aprobación por parte del comité de desarrollo institucional. 
5. Publicar en la intranet de canal.</t>
  </si>
  <si>
    <t>Documento política de Gestión Documental</t>
  </si>
  <si>
    <t>Visita de Seguimiento al Cumplimiento de la Normativa Archivística.  (Herramienta No. 2)</t>
  </si>
  <si>
    <t>4.1</t>
  </si>
  <si>
    <t>La entidad no cuenta con un aplicativo o herramienta tecnológica integral para todas las operaciones de la Gestión Documental.</t>
  </si>
  <si>
    <t>Debido a la falta de recursos financieros no se tiene una herramienta tecnológica para la gestión documental.</t>
  </si>
  <si>
    <t>1. Incluir en el presupuesto lo pertinente a la adquisición de herramienta tecnológica.</t>
  </si>
  <si>
    <t>Incluir solicitud en el presupuesto</t>
  </si>
  <si>
    <t>8.13</t>
  </si>
  <si>
    <t>Los riesgos específicos para la documentación no se encuentran en la Matriz de Riesgos.</t>
  </si>
  <si>
    <t>El plan de emergencias tiene una matriz de riegos, en ella no se contempla la evaluación de riegos para los depósitos u oficinas donde se almacenan los documentos de las oficina productoras del Canal.</t>
  </si>
  <si>
    <t>Matriz de Riesgos actualizada</t>
  </si>
  <si>
    <t>1. Realizar capacitación para el correcto diligenciamiento del FUID por semestre a los colaboradores de la entidad.</t>
  </si>
  <si>
    <t>1. Integrar y actualizar el PINAR con MIPG de acuerdo con lo solicitado por el SSDA.
2. Realizar el seguimiento respectivo a la ejecución del PINAR por medio de los planes.
3. Realizar los ajustes solicitados.
4. Publicar el PINAR en la Intranet del Canal.</t>
  </si>
  <si>
    <t>1. Asistir a la mesa técnica con el Archivo de Bogotá para que se indique la forma correcta de realizar este instrumento.
2. Realizar ajustes al documento definiendo los roles, permisos, localización de los documentos.
3. Enviar propuesta de las TCA al Archivo de Bogotá para su respectiva revisión.
4. Realizar los ajustes solicitados.
5. Realizar la publicación en intranet y la página del Canal.</t>
  </si>
  <si>
    <t>1. Realizar reunión con las área de planeación, servicios administrativos, sistemas para el levantamiento de la Política de cero papel.
2. Elaborar la Política de cero papel.
3. Aprobar la política de Cero papel por el Comité Institucional de Gestión y Desempeño.
4. Publicar en la Intranet del Canal la política.</t>
  </si>
  <si>
    <t>1. Realizar mesa técnica con el Archivo Distrital para establecer los lineamientos para realizar este instrumento. 
2. Realizar los ajustes al Documento del Sistema Integrado de Conservación.
3. Presentar al Archivo Distrital de Bogotá la propuesta del SIC.
4. Realizar los ajustes solicitados.
5. Aprobar el Documento SIC por el Comité Institucional de Gestión y Desempeño.
6. Publicar el SIC en la Intranet del Canal.</t>
  </si>
  <si>
    <t xml:space="preserve">1. Realizar mesa técnica con el Archivo Distrital.
2. Realizar los ajustes al Documento del Plan de Emergencias.
3. Publicar el Plan de Emergencias en la intranet. </t>
  </si>
  <si>
    <t xml:space="preserve">1. Actualizar la Matriz de riesgo.
2. incluir matriz en el plan de emergencias.
3. Publicar en la intranet de canal la matriz de riesgo. </t>
  </si>
  <si>
    <t>Observaciones</t>
  </si>
  <si>
    <t>(Información del análisis del estado de la acción)</t>
  </si>
  <si>
    <t>(Escriba el nombre del Auditor que cierra la observación y/o hallazgo)</t>
  </si>
  <si>
    <t>Dec. 371-2010: Auditoría al Servicio a la Ciudadanía y Defensor del Televidente.</t>
  </si>
  <si>
    <t xml:space="preserve">Se evidencia incumplimiento del Procedimiento de Atención y Respuesta a Requerimientos de la Ciudadanía, código: AAUT-PD-001, versión 9, en la siguiente políticas y actividades:
 Política de operación: No se cuenta con documento en el que se autorice o justifique la entrega de material sin efectuar el cobro, así como la falta de aplicación de lo determinado en la Resolución 005 de 2017.  
 Actividad No. 2: a. Se presentan diferencias entre lo reportado y lo radicado por el área frente a las solicitudes de visitas académicas. 
 Actividad No. 9: Se le dio trámite a una solicitud verbal, sin que se dejara el registro de solicitud escrita para proceder a su respuesta. 
 Actividad No. 10: a. Una (1) solicitud sin razón de la inexistencia del material en el Canal. 
 Actividad No. 11: Siete (7) solicitudes sin radicación en correspondencia. 
 Actividad No. 13: Dos (2) solicitudes a las cuales no se les remite enlace para diligenciamiento de la encuesta de satisfacción a través de correo electrónico posterior al pago.
 Actividades No. 15 y No. 16: Dos (2) solicitudes de copia de material no cuentan con el “Documento de condiciones de uso del material con firma del Director Operativo”. </t>
  </si>
  <si>
    <t>El formato AAUT-FT-008 Seguimiento y control de PQRS no se encuentra articulado al Procedimiento de Atención y Respuesta a Requerimientos de la Ciudadanía, código: AAUT-PD-001, versión 9.</t>
  </si>
  <si>
    <t>Se evidencian debilidades en la identificación de puntos de control del Procedimiento de Atención y Respuesta a Requerimientos de la Ciudadanía, código: AAUT-PD-001, versión 9.</t>
  </si>
  <si>
    <t xml:space="preserve">No es claro en el procedimiento los responsables de cada acción frente a las solicitudes de copia de material audiovisual. </t>
  </si>
  <si>
    <t xml:space="preserve">1. Definir con las áreas de Dirección Operativa y Programación los responsables para cada paso de esta actividad.
2. Actualizar el procedimiento de Atención y Respuesta a Requerimientos de la Ciudadanía, código: AAUT-PD-001, versión 8. 
3. Publicar y socializar el procedimiento. </t>
  </si>
  <si>
    <t>Número de actividades ejecutadas/Número de actividades programadas.</t>
  </si>
  <si>
    <t>No se realizó la foliación de los expedientes que se encuentran cerrados.</t>
  </si>
  <si>
    <t>1. Realizar la foliación de los expedientes cerrados de PQRS ingresadas a Canal Capital.</t>
  </si>
  <si>
    <t>Número de expedientes cerrados/Número de expedientes foliados.</t>
  </si>
  <si>
    <t xml:space="preserve">1. Actualizar el procedimiento de Atención y Respuesta a Requerimientos de la Ciudadanía, código: AAUT-PD-001, versión 8. 
2. Publicar y socializar el procedimiento. </t>
  </si>
  <si>
    <t xml:space="preserve">No se articuló el formato AAUT-FT-008 Seguimiento y control de PQRS con el procedimiento de Atención y respuesta a requerimientos de la Ciudadanía. </t>
  </si>
  <si>
    <t xml:space="preserve">Falta verificar los puntos de control del procedimiento de Atención y respuesta a requerimientos de la Ciudadanía. </t>
  </si>
  <si>
    <t xml:space="preserve">Auditoría  al proceso de Gestión de Recursos y Administración de la Información. </t>
  </si>
  <si>
    <t>Se evidencio en el expediente contractual No. 785 de 2018, que el listado de elementos e insumos enviado a los oferentes para que realizaran la cotización, contiene elementos de marcas determinadas.</t>
  </si>
  <si>
    <t>Desconocimiento a nivel de contratación lo referente a las cotizaciones solicitadas a los proveedores las cuales no  deben contener marcas determinadas.</t>
  </si>
  <si>
    <t>Numero de actividades programadas/numero de actividades realizadas</t>
  </si>
  <si>
    <t xml:space="preserve">Se evidenció en los expedientes contractuales de la muestra seleccionada, no se encuentran documentos que permitan evidenciar claramente cómo se determinaron las necesidades de contratación </t>
  </si>
  <si>
    <t>Desconocimiento de las evidencias que determinan las necesidades de contratación.</t>
  </si>
  <si>
    <t>Solicitar  capacitación.</t>
  </si>
  <si>
    <t>Se observó que los procesos contractuales realizados en 2018 se efectuaron mediante estudio de mercado, sin embargo, para este caso se requiere que las solicitudes de cotización enviadas a los diferentes oferentes indiquen que se trata de un estudio de mercado, situación que no se observo en ninguna de las cotizaciones verificadas.</t>
  </si>
  <si>
    <t>Realizada la verificación a la respuesta sobre si los miembros del área de contratos conocen el manual de Contratación se evidenció que no lo conocen bien.</t>
  </si>
  <si>
    <t>Desconocimiento del manual de contratación de la entidad.</t>
  </si>
  <si>
    <t>1) Capacitar en manual de contratación.</t>
  </si>
  <si>
    <t>Solicitar Capacitación</t>
  </si>
  <si>
    <t>Se evidenciaron debilidades con respecto a la actividad de seguimiento y control a los procesos de contratación que realiza Servicios Administrativos.</t>
  </si>
  <si>
    <r>
      <t>1) Elaborar</t>
    </r>
    <r>
      <rPr>
        <sz val="9"/>
        <color rgb="FFFF0000"/>
        <rFont val="Tahoma"/>
        <family val="2"/>
      </rPr>
      <t xml:space="preserve"> </t>
    </r>
    <r>
      <rPr>
        <sz val="9"/>
        <color theme="1"/>
        <rFont val="Tahoma"/>
        <family val="2"/>
      </rPr>
      <t>un cronograma que permita tener un seguimiento detallado de los procesos de contratación que realiza el área de Servicios Administrativos.</t>
    </r>
  </si>
  <si>
    <t>Elaborar cronograma de seguimiento de contratos.</t>
  </si>
  <si>
    <t>Al verificar los expedientes de la muestra no se evidencio soporte que dé cuenta de la definición de criterios de selección para la contratación de proveedores definidos en el manual de Contratación de la Entidad.</t>
  </si>
  <si>
    <t>Desconocimiento en los criterios de selección para la contratación de proveedores definidos en el manual de contratación de la entidad.</t>
  </si>
  <si>
    <t>1) Solicitar al área jurídica una capacitación del nuevo Manual de Contratación para los colaboradores del área servicios administrativos</t>
  </si>
  <si>
    <t>Solicitud Capacitación</t>
  </si>
  <si>
    <t>Al verificar si el área de servicios administrativos lleva algún cronograma de contratación para los procesos que tiene a cargo, articulado con el plan anual de adquisiciones, no se evidencio el manejo de este elemento de planeación.</t>
  </si>
  <si>
    <t>Cronograma actualizado</t>
  </si>
  <si>
    <t>En prueba de recorrido realizada al verificar el bien denominado escalesilla metálica de 2 pasos, identificada con la placa CONC 14-09 ubicado en gestión documental, al momento de la verificación no tenía la placa de inventario, al parecer esta se le cayó.</t>
  </si>
  <si>
    <t>Lograr que el consumo controlado tenga las placas pegadas y visibles.</t>
  </si>
  <si>
    <t>Al verificar el elemento de placa CONC38-02 Grandstream (teléfono fijo) ubicado en el área de camarógrafos, se evidencio que este aparato telefónico ya no se encontraba en la Entidad, pero si figura en el listado de bienes de consumo controlado pues no se había informado al almacén su devolución a la ETB.</t>
  </si>
  <si>
    <t>Falta de control de elementos en comodato con otras empresa o terceros que prestan sus servicios a la entidad.</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</si>
  <si>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</si>
  <si>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</si>
  <si>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</si>
  <si>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</si>
  <si>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</si>
  <si>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Tener actualizados los documentos de gestión documental que hacen parte del sistema integrado de gestión</t>
  </si>
  <si>
    <t xml:space="preserve">Posterior a la verificación adelantada al cumplimiento del Plan Institucional de Archivo – PINAR de Canal Capital se evidenció un retraso significativo en las actividades programadas, falta de seguimiento a los proyectos contemplados y debilidades de implementación como:
a. Inadecuada estructura del PINAR por falta de diagnósticos y análisis de requerimiento de información que se adapte a la realidad del Canal.
b. Falta de capacitación y/o lineamientos de gestión documental a las personas encargadas del archivo de gestión.
c. Incumplimiento de los cronogramas de transferencias primarias por falta de planeación y análisis de recursos requeridos.
d. Incumplimiento de aplicación de Tablas de Retención Documental por desconocimiento en las áreas, así como la inadecuada estructuración de la herramienta. 
e. Falta de planeación en la estructuración del convenio lo que genera el incumplimiento de este. </t>
  </si>
  <si>
    <t>Falta de implementación del PINAR en el canal</t>
  </si>
  <si>
    <t>1. Actualizar el PINAR.
2. Presentación, aprobación y publicación del PINAR.
3. Socializar el PINAR a los funcionarios y contratistas del canal.
3. Realizar seguimiento a la ejecución del PINAR.</t>
  </si>
  <si>
    <t>Ejecutar lo proyectado en el PINAR</t>
  </si>
  <si>
    <t xml:space="preserve">Verificada la carpeta del Convenio Interadministrativo celebrado con la Secretaria General del Distrito-Archivo Distrital, se evidencio debilidades en la etapa de planeación contractual y en la ejecución de este. Se encontró la falta de elaboración de los soportes precontractuales que permitieran delimitar la necesidad y el presupuesto del contrato.  </t>
  </si>
  <si>
    <t>No se ejecuto los estudios previos ni la necesidad del presupuesto en el convenio</t>
  </si>
  <si>
    <t>Acta de reunión de la mesa técnica</t>
  </si>
  <si>
    <t>Verificados los expedientes físicos de la Coordinación de Producción se evidenciaron documentos con biodeterioro tanto en el área como en custodia del archivo central sin tratamiento e inadecuado almacenamiento, favoreciendo el crecimiento de hongos, lo que deriva en la materialización del riesgo de pérdida de información.</t>
  </si>
  <si>
    <t>No se conservaron adecuadamente los expedientes por parte del área de Producción.</t>
  </si>
  <si>
    <t>1. Verificar y registrar bajo acta si las áreas  tienen documentación con biodeterioro.</t>
  </si>
  <si>
    <t xml:space="preserve">Verificada la gestión documental de las áreas misionales a cargo de la Dirección Operativa se evidenció debilidad en la elaboración y uso del Formato Único de Inventario Documental – FUID, toda vez que este no se encuentra ajustado a lo dispuesto por la normatividad vigente en materia de archivo. </t>
  </si>
  <si>
    <t xml:space="preserve">Falta de participación por parte de los funcionarios y/o contratistas en las capacitaciones que brindó el grupo de gestión documental en la vigencia 2018. </t>
  </si>
  <si>
    <t>1. Realizar capacitaciones y acompañamiento por parte del grupo de Gestión Documental sobre el diligenciamiento del FUID.
2. Realizar seguimiento por parte del grupo de Gestión Documental al diligenciamiento del FUID en las áreas misionales.</t>
  </si>
  <si>
    <t>Gestión Documental
Coordinación Técnica
Ventas y Mercadeo
Coordinación de Producción 
Coordinación de Programación</t>
  </si>
  <si>
    <t xml:space="preserve">Se evidenció en las áreas misionales a cargo de la Dirección Operativa que los archivos documentales existentes no están conformados de acuerdo a la Tabla de Retención Documental (TRD) vigente ni a la normatividad en materia de archivo. </t>
  </si>
  <si>
    <t xml:space="preserve">1. Las TRD no son acordes a la documentación que producen las áreas.
2. Falta de participación por parte de los funcionarios y/o contratistas en las capacitaciones que brindó el grupo de gestión documental en la vigencia 2018. </t>
  </si>
  <si>
    <t>Conformación de Expedientes según (TRD)</t>
  </si>
  <si>
    <t>1. Con las series y subseries definir el control de acceso documental para cada una de las áreas.
2. Realizar la socialización y/o divulgación de las TCA.</t>
  </si>
  <si>
    <t>Dar a conocer las Tablas de Control de Acceso a los funcionarios y/o contratistas del canal.</t>
  </si>
  <si>
    <t>1. Organizar el fondo documental identificado.
2. Realizar el inventario FUID del fondo.
3. Elaborar informe de ejecución.</t>
  </si>
  <si>
    <t>Poner en funcionamiento una herramienta tecnológica que se articule con la gestión documental.</t>
  </si>
  <si>
    <t xml:space="preserve">Jefe de Redacción
Coordinadora de Producción.  </t>
  </si>
  <si>
    <t>RESUMEN SEGUNDO SEGUIMIENTO DE 2019</t>
  </si>
  <si>
    <t>4. Resultado del indicador</t>
  </si>
  <si>
    <t>5. % avance en ejecución de la meta</t>
  </si>
  <si>
    <t>6. Alerta</t>
  </si>
  <si>
    <t>8. Análisis - Seguimiento OCI</t>
  </si>
  <si>
    <t>9. Auditor que realizó el seguimiento</t>
  </si>
  <si>
    <t xml:space="preserve">7. Estado </t>
  </si>
  <si>
    <t>1. Realizar informe de avance de la elaboración de la herramienta tecnológica.
2. Presentar al Subdirector Administrativo la herramienta para su validación.
3. Socializar la herramienta tecnológica a los funcionarios y/o contratistas del canal.
4. Realizar jornadas de inducción para el manejo
adecuado de la herramienta tecnológica.</t>
  </si>
  <si>
    <t>100% de los cuadros de control con el Fee desagregado</t>
  </si>
  <si>
    <t>Al verificar la metodología para el registro control y conservación de los programas, de acuerdo a la información suministrada por el sistema informativo se evidencio que la continuidad de los mismos se lleva en el sistema Inception. Sin embargo, no se evidencio algún procedimiento en el cual se encuentre lo anteriormente enunciado.</t>
  </si>
  <si>
    <t>1) Elaborar listados para estudios de mercado con características especificas de los elementos requeridos por la entidad sin mencionar su marca.
2) Solicitar al área jurídica una capacitación de como se deben elaborar los estudios de mercado en el área de servicios administrativos.</t>
  </si>
  <si>
    <t xml:space="preserve">Elaborar estudio de mercado con características especificas de los elementos requeridos por la entidad sin que contengan marcas y solicitud de capacitación. </t>
  </si>
  <si>
    <t>1) Solicitar al área jurídica una capacitación en justificación de necesidades de contratación.
2) Socialización elaboración de justificaciones de las necesidades de contratación en el área se servicios administrativos.</t>
  </si>
  <si>
    <t>El área no tenia el conocimiento sobre el procedimiento para la   solicitud cotizaciones debería decir en la solicitud que se trataba de un estudio de mercado.</t>
  </si>
  <si>
    <t xml:space="preserve">1) Capacitar al área de servicios administrativos sobre elaboración de estudios de mercado.
</t>
  </si>
  <si>
    <t>Falta de elaborar un cronograma en el cual se pueda realizar un seguimiento a la contratación del área de servicios administrativos.</t>
  </si>
  <si>
    <r>
      <t>1) Presentar cronograma de contratación para seguimiento de procesos a cargo del área de Servicios Administrativos.</t>
    </r>
    <r>
      <rPr>
        <sz val="9"/>
        <color rgb="FFFF0000"/>
        <rFont val="Tahoma"/>
        <family val="2"/>
      </rPr>
      <t>.</t>
    </r>
  </si>
  <si>
    <t>Uso de elementos repetitivamente lo cual genera deterioro o caída de las placas de inventario.</t>
  </si>
  <si>
    <r>
      <rPr>
        <sz val="9"/>
        <color theme="1"/>
        <rFont val="Tahoma"/>
        <family val="2"/>
      </rPr>
      <t>1) Realizar dos tomas periódicas cada 6 meses en las cuales se verifiquen elementos susceptibles de tener borrosa, en mal estado o no poseer la placa por su reiterado uso..</t>
    </r>
    <r>
      <rPr>
        <sz val="9"/>
        <rFont val="Tahoma"/>
        <family val="2"/>
      </rPr>
      <t xml:space="preserve">
</t>
    </r>
  </si>
  <si>
    <r>
      <t xml:space="preserve">1) </t>
    </r>
    <r>
      <rPr>
        <sz val="9"/>
        <color rgb="FFFF0000"/>
        <rFont val="Tahoma"/>
        <family val="2"/>
      </rPr>
      <t xml:space="preserve"> </t>
    </r>
    <r>
      <rPr>
        <sz val="9"/>
        <color theme="1"/>
        <rFont val="Tahoma"/>
        <family val="2"/>
      </rPr>
      <t xml:space="preserve">Realizar capacitación sobre bienes de comodato a las diferentes áreas del canal. </t>
    </r>
  </si>
  <si>
    <t xml:space="preserve">Realizar capacitación las áreas que manejan bienes en comodato. </t>
  </si>
  <si>
    <t xml:space="preserve">1. Realizar mesa técnica con contratación para realizar asesoría en el proceso precontractual de los convenios interadministrativo. </t>
  </si>
  <si>
    <t xml:space="preserve">Informe de seguimiento de biodeterioro en los archivos de gestión </t>
  </si>
  <si>
    <t>Actas de seguimiento sobre el diligenciamiento del FUID.</t>
  </si>
  <si>
    <t>1. Realizar asesorías y acompañamiento por parte del grupo de Gestión Documental en cuanto a la conformación de expedientes según las TRD.
2. Realizar seguimiento por parte del grupo de Gestión Documental a las áreas misionales en la conformación de expedientes.</t>
  </si>
  <si>
    <t>7. Análisis - Seguimiento OCI</t>
  </si>
  <si>
    <t>8. Auditor que realizó el seguimiento</t>
  </si>
  <si>
    <t>5. Estado</t>
  </si>
  <si>
    <t>6. Auditor que realizó el seguimiento</t>
  </si>
  <si>
    <t>(Abierta / Cerrada)</t>
  </si>
  <si>
    <t>Emisión de contenidos</t>
  </si>
  <si>
    <t>Deficiencias en el cumplimiento de lineamientos de Gestión Documental, en cuanto a la conformación de expedientes del área Técnica y su correspondiente transferencia al archivo central del Canal.</t>
  </si>
  <si>
    <t>Desactualización de los formatos que se utilizan actualmente en la Coordinación Técnica con respecto a lo que se encuentra en la TRD.</t>
  </si>
  <si>
    <t>número de actividades realizadas/número de actividades propuestas</t>
  </si>
  <si>
    <t>Actualización de las diferentes documentos de la TRD de acuerdo con los lineamientos del área de Gestión Documental</t>
  </si>
  <si>
    <t>Falta de actualización del proceso Monitoreo de calidad.</t>
  </si>
  <si>
    <t xml:space="preserve">1. Revisión del procedimiento "Monitoreo de calidad" - código MECN-PD-002, versión 8 del 31/08/2015.
2. Actualizar el procedimiento de acuerdo con lo observado y ajustarlo al flujo actual del canal.
3. Enviar la actualización del procedimiento al área de planeación y cargarlo en la intranet. </t>
  </si>
  <si>
    <t>Actualizar el procedimiento Monitoreo de calidad de acuerdo con el flujo de trabajo actual.</t>
  </si>
  <si>
    <t>En las pruebas de recorrido, se evidenciaron algunas debilidades en los procedimientos y formatos del proceso "Emisión de contenidos":
a. Falta de revisión y/o actualización de los mismos (hace 2 y 4 años)
b. Referencia a formatos que no se utilizan (formato MECN-FT-032 Novedades en el Máster de emisión).
c. Formatos utilizados que no se encuentran en los procedimientos (Registro Mensual Señal Fuera del Aire código MGTV-FT-048)
d. Remisión a actividades inexistentes.
e. Verificaciones duplicadas.
f. Error en la identificación de insumos
g. Inconsistencia en definición de actividades y descripción de las mismas.</t>
  </si>
  <si>
    <t>Falta de actualización de los diferentes procedimientos y formatos, los cuales deben estar acorde a la operación actual del Canal.</t>
  </si>
  <si>
    <t xml:space="preserve">1. Revisar los procedimientos y formatos de la Coordinación Técnica.
2. Enviar al área de planeación la información sobre la actualización de formatos y procedimientos. </t>
  </si>
  <si>
    <t xml:space="preserve">Actualización de los procedimientos y formatos que se utilizan actualmente en la Coordinación Técnica. </t>
  </si>
  <si>
    <t>Debilidades frente a la formalización, ubicación y conocimiento del documento "Plan de continuidad del negocio", referenciado en el procedimiento "Monitoreo de calidad" - código MECN-PD-002, versión 8 del 31/08/2015.</t>
  </si>
  <si>
    <t>Deficiencia en la estandarización y actualización del plan continuidad del negocio.</t>
  </si>
  <si>
    <t>1. Solicitar los respectivos lineamientos para la actualización del documento Plan de Continuidad del Negocio al área de Planeación.
2. Realizar una mesa de trabajo para revisar, actualizar y estandarizar el documento de plan de continuidad del negocio para que haga parte del control y gestión de la entidad.
3. Enviar documento final del plan de continuidad del negocio al área de planeación para la publicación y divulgación del mismo.</t>
  </si>
  <si>
    <t>Actualizar el plan de continuidad del negocio de manera que esté acorde con la Ley 1523 de 2012.</t>
  </si>
  <si>
    <t>No se evidencia verificación o control por parte de la Coordinación Técnica, a los mantenimientos preventivos realizados por los ingenieros de apoyo, de acuerdo con las Hojas de vida de los equipos y máquinas asignadas al área.</t>
  </si>
  <si>
    <t>Falta de actualización de los formatos asociados a los mantenimientos de manera que se pueda evidenciar control por parte de la Coordinación.</t>
  </si>
  <si>
    <t>1. Revisión y actualización de los formatos asociados a los mantenimientos de tal manera que en el documento quede la evidencia del control realizado por la Coordinación a estas actividades.</t>
  </si>
  <si>
    <t>Mantener actualizada la información de acuerdo con los formatos establecidos.</t>
  </si>
  <si>
    <t>Se evidencian fallas en el seguimiento adecuado a las hojas de vida y el control efectivo de los equipos y máquinas asignadas al área Técnica.</t>
  </si>
  <si>
    <t>Falta de rigurosidad en el diligenciamiento de las hojas de vida de los equipos asignados al área.</t>
  </si>
  <si>
    <t>1. Revisión, reformulación de los controles, actualización y seguimiento al diligenciamiento de los formatos asociados a hojas de vida.</t>
  </si>
  <si>
    <t>Garantizar que el formato hojas de vida se encuentra completamente diligenciado de acuerdo con cada equipo asignado a la Coordinación.</t>
  </si>
  <si>
    <t>No se evidencia la existencia de soporte jurídico para la permanencia de las antenas de Canal Capital en los cerros Calatrava, Boqueron y Manjuy.</t>
  </si>
  <si>
    <t>Desconocimiento de los soportes jurídicos correspondientes a las antenas de los cerros de Calatrava, Manjuy y Boqueron.</t>
  </si>
  <si>
    <t>Debilidades en la etapa precontractual al no hacer una identificación plena de la necesidad a satisfacer y no elaborar el estudio de mercado de acuerdo a lo contemplado por el manual de contratación de canal capital, conforme a lo observado en los contratos.</t>
  </si>
  <si>
    <t>Vacíos en el manual de contratación vigente.</t>
  </si>
  <si>
    <t>Solicitar capacitación con el área de jurídica sobre el manual de contratación vigente.</t>
  </si>
  <si>
    <t>Tener el conocimiento claro con respecto al manual de contratación para futuras concertaciones.</t>
  </si>
  <si>
    <t>Debilidad en la etapa de Planeación contractual en la aplicación de los principios de transparencia y libre concurrencia en un proceso contractual al contemplar dentro de los bienes requeridos marcas determinadas como ocurrió en los contratos 799 de 2018 y 944 de 2018.</t>
  </si>
  <si>
    <t>Solicitar capacitación con el área de jurídica sobre el manual de contratación vigente con respecto a los documentos precontractuales.</t>
  </si>
  <si>
    <t>Debilidad en la supervisión y seguimiento de la ejecución contractual, respecto a las certificaciones de cumplimiento expedidas por la supervisión como en el contrato 723 de 2018 donde no se informó en la certificación referida al periodo de certificación.</t>
  </si>
  <si>
    <t>Gestión Contractual</t>
  </si>
  <si>
    <t>Se evidencia debilidad en la formulación de los documentos asociados al proceso de Ventas y Mercadeo.</t>
  </si>
  <si>
    <t>Inconsistencia en el procedimiento de Contratación Directa General, frente a los casos especiales de contratación directa que no requieren Estudios previos.</t>
  </si>
  <si>
    <t>Modificar los procedimientos MCOM-PD-002 - Gestión Comercial y Ventas y MCOM-PD-004 - Negociación de Canjes, con el fin de fortalecer y asegurar una mejora continua en la formulación de los documentos asociados a los procesos.</t>
  </si>
  <si>
    <t xml:space="preserve">Dos (2) procedimientos modificados </t>
  </si>
  <si>
    <t>Se pudo observar durante la verificación de los documentos de gestión contractual para la celebración de acuerdos de colaboración y canjes, situaciones de mejora en la formulación del Manual de Contratación.</t>
  </si>
  <si>
    <t xml:space="preserve">Modificar el procedimiento AGJC-CN-PD-005 - Contratación Directa, con el fin de establecer las excepciones pertinentes para las causales establecidas en los numerales b) Apremio Inminente, j) Invitación a emitir un evento cultural o deportivo, p) Contratos de canje, q) Contratos para el pago de Derechos de Autor y Conexos, x) Acuerdos de colaboración Acuerdos de Medios. </t>
  </si>
  <si>
    <t>Un (1) procedimiento modificado</t>
  </si>
  <si>
    <t>Secretaria General</t>
  </si>
  <si>
    <t>Se observó debilidades en el manejo de información (bases de datos) respecto a los acuerdos de colaboración y canjes, al existir múltiples fuentes de información sin unidad de criterio y con diferencias.</t>
  </si>
  <si>
    <t>Falta de comunicación entre las áreas involucradas.</t>
  </si>
  <si>
    <t xml:space="preserve">Elaborar y socializar una Circular en la que se estipulen las siguientes previsiones:
1. La obligatoriedad de todas las áreas, respecto de informar todo tipo de actividad que implique generación de obligaciones y compromisos para el Canal.
2. El contenido de la aceptación de invitaciones a participar en eventos.
3. La invitación a construir, de ser necesario, cartillas, instructivos o guías para la participación en eventos. </t>
  </si>
  <si>
    <t>Una (1) Circular socializada.</t>
  </si>
  <si>
    <t>Se observó en el contrato 011 de 2019, Futurible 2019 y Secretaria Distrital de Cultura, Recreación y Deporte 2019 la indebida aplicación del Manual de Contratación por la no utilización del formato "Condiciones mínimas de contratación" en la etapa precontractual.</t>
  </si>
  <si>
    <t>Se observó que los contratos Futurible 2019 y Secretaria Distrital de Cultura, Recreación y Deporte no cuentan con soporte documental del contrato celebrado ni que cumpla con los requisitos de perfeccionamiento.</t>
  </si>
  <si>
    <t>Inobservancia de las actividades de supervisión establecidas en el manual.</t>
  </si>
  <si>
    <t>Capacitar a los supervisores en cuanto a las actividades de vigilancia y control de los contratos.</t>
  </si>
  <si>
    <t>No. De capacitaciones requeridas/No. De capacitaciones realizadas</t>
  </si>
  <si>
    <t>Posterior a la revisión documental de los expedientes contractuales se evidenció debilidades en la planeación contractual respecto a la determinación de las obligaciones de la supervisión.</t>
  </si>
  <si>
    <t>Fechas 2020</t>
  </si>
  <si>
    <r>
      <t xml:space="preserve">Análisis OCI: </t>
    </r>
    <r>
      <rPr>
        <sz val="9"/>
        <rFont val="Tahoma"/>
        <family val="2"/>
      </rPr>
      <t xml:space="preserve">Teniendo en cuenta que el área no remitió soportes que permitan evidenciar la aplicación del formato de recibido del bien y/o servicio, la acción mantiene la calificación del seguimiento anterior con estado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y se reitera la recomendación de entregar los soportes durante el periodo de seguimiento con el fin de proceder al cierre de la misma. </t>
    </r>
  </si>
  <si>
    <r>
      <rPr>
        <b/>
        <sz val="9"/>
        <rFont val="Tahoma"/>
        <family val="2"/>
      </rPr>
      <t xml:space="preserve">Análisis OCI: </t>
    </r>
    <r>
      <rPr>
        <sz val="9"/>
        <rFont val="Tahoma"/>
        <family val="2"/>
      </rPr>
      <t xml:space="preserve">El área no remite soportes que permitan evidenciar la aplicación del formato indicado en la acción "MCOM-FT-016 COTIZACIÓN NUEVOS NEGOCIOS" ni la eliminación de este, teniendo en cuenta los reportes de avances y soportes en seguimientos anteriores. De conformidad con lo anterior se mantiene la calificación con alerta </t>
    </r>
    <r>
      <rPr>
        <b/>
        <sz val="9"/>
        <rFont val="Tahoma"/>
        <family val="2"/>
      </rPr>
      <t>"Incumplida"</t>
    </r>
    <r>
      <rPr>
        <sz val="9"/>
        <rFont val="Tahoma"/>
        <family val="2"/>
      </rPr>
      <t xml:space="preserve"> y se reitera al área adelantar las actividades pendientes que permitan darle cabal cumplimiento a lo formulado y proceder al cierre de la acción propendiendo a la mejora institucional. </t>
    </r>
  </si>
  <si>
    <r>
      <rPr>
        <b/>
        <sz val="9"/>
        <color theme="1"/>
        <rFont val="Tahoma"/>
        <family val="2"/>
      </rPr>
      <t xml:space="preserve">Análisis OCI: </t>
    </r>
    <r>
      <rPr>
        <sz val="9"/>
        <color theme="1"/>
        <rFont val="Tahoma"/>
        <family val="2"/>
      </rPr>
      <t xml:space="preserve">El área no remite soportes que permitan evidenciar la actualización de los procedimientos  MCOM-PD-002 - Gestión Comercial y Ventas y MCOM-PD-004 - Negociación de Canjes, mencionados en la acción. Teniendo en cuenta lo anterior, así como las fechas de ejecución planteadas se califica la acción con alerta </t>
    </r>
    <r>
      <rPr>
        <b/>
        <sz val="9"/>
        <color theme="1"/>
        <rFont val="Tahoma"/>
        <family val="2"/>
      </rPr>
      <t>"Sin Iniciar"</t>
    </r>
    <r>
      <rPr>
        <sz val="9"/>
        <color theme="1"/>
        <rFont val="Tahoma"/>
        <family val="2"/>
      </rPr>
      <t xml:space="preserve"> y se recomienda al área adelantar las actividades que propendan a la mejora institucional, así como dar cabal cumplimiento a lo formulado. </t>
    </r>
  </si>
  <si>
    <r>
      <rPr>
        <b/>
        <sz val="9"/>
        <rFont val="Tahoma"/>
        <family val="2"/>
      </rPr>
      <t xml:space="preserve">Análisis OCI: </t>
    </r>
    <r>
      <rPr>
        <sz val="9"/>
        <rFont val="Tahoma"/>
        <family val="2"/>
      </rPr>
      <t xml:space="preserve">El área no remite reporte de avances y soportes que permitan evidenciar la ejecución de las acciones formuladas, por lo que se reitera la recomendación al área de adelantar las actividades pendientes con el fin de mejorar la gestión del proceso y dar cabal cumplimiento a lo programado. Teniendo en cuenta lo anterior, se mantiene la calificación con alerta </t>
    </r>
    <r>
      <rPr>
        <b/>
        <sz val="9"/>
        <rFont val="Tahoma"/>
        <family val="2"/>
      </rPr>
      <t>"Incumplida"</t>
    </r>
    <r>
      <rPr>
        <sz val="9"/>
        <rFont val="Tahoma"/>
        <family val="2"/>
      </rPr>
      <t xml:space="preserve">. </t>
    </r>
  </si>
  <si>
    <r>
      <rPr>
        <b/>
        <sz val="9"/>
        <rFont val="Tahoma"/>
        <family val="2"/>
      </rPr>
      <t xml:space="preserve">Análisis OCI: </t>
    </r>
    <r>
      <rPr>
        <sz val="9"/>
        <rFont val="Tahoma"/>
        <family val="2"/>
      </rPr>
      <t xml:space="preserve">Teniendo en cuenta que el área no remite soportes que permitan evidenciar la continuidad en la retroalimentación sobre las mejoras frente a los procesos ejecutados al interior del área, se mantiene la calificación con estado </t>
    </r>
    <r>
      <rPr>
        <b/>
        <sz val="9"/>
        <rFont val="Tahoma"/>
        <family val="2"/>
      </rPr>
      <t>"Terminada Extemporánea"</t>
    </r>
    <r>
      <rPr>
        <sz val="9"/>
        <rFont val="Tahoma"/>
        <family val="2"/>
      </rPr>
      <t xml:space="preserve"> con estado </t>
    </r>
    <r>
      <rPr>
        <b/>
        <sz val="9"/>
        <rFont val="Tahoma"/>
        <family val="2"/>
      </rPr>
      <t xml:space="preserve">"Abierta" </t>
    </r>
    <r>
      <rPr>
        <sz val="9"/>
        <rFont val="Tahoma"/>
        <family val="2"/>
      </rPr>
      <t xml:space="preserve">y se recomienda al área dar continuidad con las buenas prácticas que permitan mejorar la gestión del proceso. </t>
    </r>
  </si>
  <si>
    <r>
      <rPr>
        <b/>
        <sz val="9"/>
        <rFont val="Tahoma"/>
        <family val="2"/>
      </rPr>
      <t xml:space="preserve">Análisis OCI: </t>
    </r>
    <r>
      <rPr>
        <sz val="9"/>
        <rFont val="Tahoma"/>
        <family val="2"/>
      </rPr>
      <t xml:space="preserve">Teniendo en cuenta que el área no remite los soportes que permitan evidenciar la terminación de la inclusión de los cuadros del FEE desagregado para los contratos ejecutados durante las vigencias 2018 y 2019 no es posible determinar el cabal cumplimiento de lo formulado, por lo que se mantiene la calificación de la acción con alerta </t>
    </r>
    <r>
      <rPr>
        <b/>
        <sz val="9"/>
        <rFont val="Tahoma"/>
        <family val="2"/>
      </rPr>
      <t>"Incumplida"</t>
    </r>
    <r>
      <rPr>
        <sz val="9"/>
        <rFont val="Tahoma"/>
        <family val="2"/>
      </rPr>
      <t xml:space="preserve"> y se recomienda al área adelantar las actividades pendientes que permitan dar cabal cumplimiento a lo formulado, así como remitir los soportes durante los periodos de seguimiento de conformidad con las Circulares No. 020 de 2018 y No. 020 de 2019. </t>
    </r>
  </si>
  <si>
    <r>
      <t xml:space="preserve">Análisis OCI: </t>
    </r>
    <r>
      <rPr>
        <sz val="9"/>
        <rFont val="Tahoma"/>
        <family val="2"/>
      </rPr>
      <t xml:space="preserve">Teniendo en cuenta que el área no remite los soportes que permitan evidenciar la liquidación del 90% de los contratos interadministrativos ejecutados durante las vigencias 2017 a 2018, así como tampoco se efectuó la actualización de los soportes almacenados en la carpeta compartida en Drive, no es posible determinar el cabal cumplimiento de los formulado. 
De conformidad con lo anterior, se mantiene la calificación con alerta </t>
    </r>
    <r>
      <rPr>
        <b/>
        <sz val="9"/>
        <rFont val="Tahoma"/>
        <family val="2"/>
      </rPr>
      <t>"Incumplida"</t>
    </r>
    <r>
      <rPr>
        <sz val="9"/>
        <rFont val="Tahoma"/>
        <family val="2"/>
      </rPr>
      <t xml:space="preserve"> y se reitera al área adelantar las actividades pendientes con el fin de dar cabal cumplimiento a lo programado, así como mejorar la gestión del proceso. </t>
    </r>
  </si>
  <si>
    <r>
      <t xml:space="preserve">Análisis OCI: </t>
    </r>
    <r>
      <rPr>
        <sz val="9"/>
        <rFont val="Tahoma"/>
        <family val="2"/>
      </rPr>
      <t xml:space="preserve">Teniendo en cuenta que el área no remite los soportes que permitan evidenciar la inclusión de soportes de ejecución a los expedientes de los contratos de nuevos negocios, la carpeta compartida no se encuentra disponible y no se evidencian los soportes publicados en la carpeta de "Jurídica" para las vigencias 2018 y 2019, se mantiene la calificación de la acción con alerta </t>
    </r>
    <r>
      <rPr>
        <b/>
        <sz val="9"/>
        <rFont val="Tahoma"/>
        <family val="2"/>
      </rPr>
      <t>"Incumplida"</t>
    </r>
    <r>
      <rPr>
        <sz val="9"/>
        <rFont val="Tahoma"/>
        <family val="2"/>
      </rPr>
      <t xml:space="preserve"> y se reitera la recomendación al área de adelantar las actividades pendientes que permitan darle cabal cumplimiento a lo formulado. </t>
    </r>
  </si>
  <si>
    <r>
      <rPr>
        <b/>
        <sz val="9"/>
        <rFont val="Tahoma"/>
        <family val="2"/>
      </rPr>
      <t xml:space="preserve">Reporte Producción: </t>
    </r>
    <r>
      <rPr>
        <sz val="9"/>
        <rFont val="Tahoma"/>
        <family val="2"/>
      </rPr>
      <t xml:space="preserve">Es importante precisar que por la emergencia Sanitaria del Covid-19 y la directriz de estar en aislamiento por el tiempo estipulado de acuerdo a la normativa no hemos podido realizar esta labor y estamos esperando que una vez superadas o flexibilizadas las medidas dadas por emergencia podamos retomar esta tarea.
</t>
    </r>
    <r>
      <rPr>
        <b/>
        <sz val="9"/>
        <rFont val="Tahoma"/>
        <family val="2"/>
      </rPr>
      <t xml:space="preserve">Análisis OCI: </t>
    </r>
    <r>
      <rPr>
        <sz val="9"/>
        <rFont val="Tahoma"/>
        <family val="2"/>
      </rPr>
      <t xml:space="preserve">Verificados los soportes remitidos se evidencia que estos no aplican para el periodo de seguimiento, de igual manera teniendo en cuenta el reporte del área se mantiene la calificación del seguimiento anterior como </t>
    </r>
    <r>
      <rPr>
        <b/>
        <sz val="9"/>
        <rFont val="Tahoma"/>
        <family val="2"/>
      </rPr>
      <t xml:space="preserve">"Terminada Extemporánea" </t>
    </r>
    <r>
      <rPr>
        <sz val="9"/>
        <rFont val="Tahoma"/>
        <family val="2"/>
      </rPr>
      <t xml:space="preserve">con estado </t>
    </r>
    <r>
      <rPr>
        <b/>
        <sz val="9"/>
        <rFont val="Tahoma"/>
        <family val="2"/>
      </rPr>
      <t xml:space="preserve">"Abierta" </t>
    </r>
    <r>
      <rPr>
        <sz val="9"/>
        <rFont val="Tahoma"/>
        <family val="2"/>
      </rPr>
      <t xml:space="preserve"> con el fin de verificar la ejecución de la jornada de inventario debidamente documentada entre Producción y Servicios Administrativos, de manera que se dé cabal cumplimiento a lo formulado en el Plan. </t>
    </r>
  </si>
  <si>
    <r>
      <t xml:space="preserve">Reporte Producción: </t>
    </r>
    <r>
      <rPr>
        <sz val="9"/>
        <color theme="1"/>
        <rFont val="Tahoma"/>
        <family val="2"/>
      </rPr>
      <t xml:space="preserve">Se carga la información en construcción del modelo del Sistema informativo del año 2019. Actualmente el diseño de producción es completamente diferente a las evidencias enviadas.
</t>
    </r>
    <r>
      <rPr>
        <b/>
        <sz val="9"/>
        <color theme="1"/>
        <rFont val="Tahoma"/>
        <family val="2"/>
      </rPr>
      <t xml:space="preserve">Análisis OCI: </t>
    </r>
    <r>
      <rPr>
        <sz val="9"/>
        <color theme="1"/>
        <rFont val="Tahoma"/>
        <family val="2"/>
      </rPr>
      <t xml:space="preserve">Verificados los soportes se evidencia que estos no son coherentes con lo reportado en los seguimientos anteriores ni permiten evidenciar la adopción de las fichas y/o herramientas que den a conocer la trazabilidad de la ejecución de los proyectos y/o programas desarrollados con los recursos FONTIC (Antes ANTV) de conformidad con lo formulado. 
Teniendo en cuenta los nuevos lineamientos de Producción de acuerdo con lo reportado por el área, se mantiene la calificación del seguimiento anterior como </t>
    </r>
    <r>
      <rPr>
        <b/>
        <sz val="9"/>
        <color theme="1"/>
        <rFont val="Tahoma"/>
        <family val="2"/>
      </rPr>
      <t xml:space="preserve">"Terminada Extemporánea" </t>
    </r>
    <r>
      <rPr>
        <sz val="9"/>
        <color theme="1"/>
        <rFont val="Tahoma"/>
        <family val="2"/>
      </rPr>
      <t xml:space="preserve">con estado </t>
    </r>
    <r>
      <rPr>
        <b/>
        <sz val="9"/>
        <color theme="1"/>
        <rFont val="Tahoma"/>
        <family val="2"/>
      </rPr>
      <t xml:space="preserve">"Abierta" </t>
    </r>
    <r>
      <rPr>
        <sz val="9"/>
        <color theme="1"/>
        <rFont val="Tahoma"/>
        <family val="2"/>
      </rPr>
      <t xml:space="preserve">y se recomienda que se adelanten las actividades que permitan formalizar los formatos y/o herramientas requeridas que guarden la trazabilidad de los proyectos ejecutados con recursos FONTIC. </t>
    </r>
  </si>
  <si>
    <r>
      <rPr>
        <b/>
        <sz val="9"/>
        <color theme="1"/>
        <rFont val="Tahoma"/>
        <family val="2"/>
      </rPr>
      <t xml:space="preserve">Reporte Planeación: </t>
    </r>
    <r>
      <rPr>
        <sz val="9"/>
        <color theme="1"/>
        <rFont val="Tahoma"/>
        <family val="2"/>
      </rPr>
      <t xml:space="preserve">Ya se cuenta con el documento EPLE-FT-037 HERRAMIENTA DE AUTOEVALUACIÓN INSTITUCIONAL el cual está vigente desde el mes de agosto de 2019, dicho documento fue publicado de manera oportuna a través del correo institucional en el boletín interno No. 41 de 2019. Frente al documento de mecanismos de autoevaluación, el mismo se tendrá listo en el segundo cuatrimestre del año, esto debido a los diferentes asuntos que se han atendido en atención a la contingencia actual que vive la ciudad así como al cambio de gobierno distrital. 
</t>
    </r>
    <r>
      <rPr>
        <b/>
        <sz val="9"/>
        <color theme="1"/>
        <rFont val="Tahoma"/>
        <family val="2"/>
      </rPr>
      <t>Análisis OCI:</t>
    </r>
    <r>
      <rPr>
        <sz val="9"/>
        <color theme="1"/>
        <rFont val="Tahoma"/>
        <family val="2"/>
      </rPr>
      <t xml:space="preserve"> De acuerdo a lo reportado se evidencia que sigue haciendo falta una de las actividades formuladas. Por esta razón y por no tener soportes adicionales, se mantendrá la calificación </t>
    </r>
    <r>
      <rPr>
        <b/>
        <sz val="9"/>
        <color theme="1"/>
        <rFont val="Tahoma"/>
        <family val="2"/>
      </rPr>
      <t>"Incumplida"</t>
    </r>
    <r>
      <rPr>
        <sz val="9"/>
        <color theme="1"/>
        <rFont val="Tahoma"/>
        <family val="2"/>
      </rPr>
      <t>. Como se enuncio previamente, a partir de las fechas inicialmente formuladas no es justificable no haber cumplido la acción por consecuencia de la situación de orden publico vigente.</t>
    </r>
  </si>
  <si>
    <t>1. Envío por parte de Gestión Documental propuesta de la TRD a la Coordinación Técnica.
2. Revisar por parte de la Coordinación Técnica los documentos que están en la propuesta de la TRD enviada por gestión documental con los que se está trabajando actualmente.
3. Enviar al área de Gestión Documental la TRD actualizada por parte de la Coordinación Técnica para su aprobación.
4. Enviar por parte de la Coordinación Técnica al área de planeación los documentos que se requieran actualizar, eliminar y/o crear, una vez Gestión Documental haya aprobado la TRD.</t>
  </si>
  <si>
    <t>Deficiencias en la definición de algunos puntos de control, de los procedimientos correspondientes al proceso "Emisión de contenidos":
a. Procedimiento "Monitoreo de calidad" - código MECN-PD-002, versión 8 del 31/08/2015.</t>
  </si>
  <si>
    <t>1. Enviar comunicación oficial a cada una de las entidades involucradas en la propiedad y/o administración de dichos cerros, solicitando dicha información, por parte de la Coordinación Técnica. 
2. En caso de no obtener la información solicitada, adelantar de manera conjunta con el área jurídica y Secretaría General, los trámites necesarios para legalización de la permanencia de los equipos del Canal en dichos cerros.</t>
  </si>
  <si>
    <t>Debilidad en la supervisión y seguimiento de la ejecución contractual respecto a bienes y servicios No contemplados en la determinación del precio ni en la oferta presentada por el contratista, para ser posteriormente solicitados y pagados sin ajustarse el pacto contractual como sucedió en el contrato 944 de 2018.</t>
  </si>
  <si>
    <r>
      <rPr>
        <b/>
        <sz val="9"/>
        <color theme="1"/>
        <rFont val="Tahoma"/>
        <family val="2"/>
      </rPr>
      <t>Análisis OCI</t>
    </r>
    <r>
      <rPr>
        <sz val="9"/>
        <color theme="1"/>
        <rFont val="Tahoma"/>
        <family val="2"/>
      </rPr>
      <t>: el área no reporto sobre esta acción. Conforme a las fechas establecidas en la acción, se califica con alerta de</t>
    </r>
    <r>
      <rPr>
        <b/>
        <sz val="9"/>
        <color theme="1"/>
        <rFont val="Tahoma"/>
        <family val="2"/>
      </rPr>
      <t xml:space="preserve"> "Sin Iniciar"</t>
    </r>
    <r>
      <rPr>
        <sz val="9"/>
        <color theme="1"/>
        <rFont val="Tahoma"/>
        <family val="2"/>
      </rPr>
      <t xml:space="preserve">. Sobre todo porque el plazo vence el 30 de junio. Se sugiere tomar las medidas pertinentes para dar cumplimiento. </t>
    </r>
  </si>
  <si>
    <t xml:space="preserve">Se pudo observar debilidad en la actividad de supervisión contractual en los contratos 011 de 2018 y 025 de 2018, toda vez que no hay soporte del cumplimiento obligacional de la contraparte del Contrato. </t>
  </si>
  <si>
    <r>
      <rPr>
        <b/>
        <sz val="9"/>
        <color theme="1"/>
        <rFont val="Tahoma"/>
        <family val="2"/>
      </rPr>
      <t xml:space="preserve">Reporte Planeación: </t>
    </r>
    <r>
      <rPr>
        <sz val="9"/>
        <color theme="1"/>
        <rFont val="Tahoma"/>
        <family val="2"/>
      </rPr>
      <t xml:space="preserve">Ya se cuenta con el documento EPLE-FT-037 HERRAMIENTA DE AUTOEVALUACIÓN INSTITUCIONAL el cual está vigente desde el mes de agosto de 2019, dicho documento fue publicado de manera oportuna a través del correo institucional en el boletín interno No. 41 de 2019. Frente al documento de mecanismos de autoevaluación, el mismo se tendrá listo en el segundo cuatrimestre del año, esto debido a los diferentes asuntos que se han atendido en atención a la contingencia actual que vive la ciudad así como al cambio de gobierno distrital. 
</t>
    </r>
    <r>
      <rPr>
        <b/>
        <sz val="9"/>
        <color theme="1"/>
        <rFont val="Tahoma"/>
        <family val="2"/>
      </rPr>
      <t xml:space="preserve">Análisis OCI: </t>
    </r>
    <r>
      <rPr>
        <sz val="9"/>
        <color theme="1"/>
        <rFont val="Tahoma"/>
        <family val="2"/>
      </rPr>
      <t xml:space="preserve">Se mantiene lo observado en el anterior seguimiento. Conforme a las fechas de la acción, no es procedente como argumento la contingencia actual de la ciudad ni cambio de gobierno. La acción tenia plazo de ejecución hasta 31 de  agosto  de 2018. Lo que aduce el área tuvo lugar este año 2020. Por lo tanto se califica con alarma </t>
    </r>
    <r>
      <rPr>
        <b/>
        <sz val="9"/>
        <color theme="1"/>
        <rFont val="Tahoma"/>
        <family val="2"/>
      </rPr>
      <t>"Incumplida".</t>
    </r>
  </si>
  <si>
    <r>
      <rPr>
        <b/>
        <sz val="9"/>
        <color theme="1"/>
        <rFont val="Tahoma"/>
        <family val="2"/>
      </rPr>
      <t>Reporte Planeación:</t>
    </r>
    <r>
      <rPr>
        <sz val="9"/>
        <color theme="1"/>
        <rFont val="Tahoma"/>
        <family val="2"/>
      </rPr>
      <t xml:space="preserve"> En la actualidad el proceso de Planeación Estratégica tiene todos sus procedimientos actualizados a excepción del procedimiento EPLE-PD-003 PROYECTO FONDO PARA EL DESARROLLO DE LA TELEVISIÓN Y LOS CONTENIDOS (FONTV) esto debido a que en la actualidad se cuenta con lineamientos parciales asociados al reporte y seguimiento de recursos pero no a al asignación, esto ha limitado dicha actualización la cual se mantiene en proceso de construcción.
</t>
    </r>
    <r>
      <rPr>
        <b/>
        <sz val="9"/>
        <color theme="1"/>
        <rFont val="Tahoma"/>
        <family val="2"/>
      </rPr>
      <t>Análisis OCI:</t>
    </r>
    <r>
      <rPr>
        <sz val="9"/>
        <color theme="1"/>
        <rFont val="Tahoma"/>
        <family val="2"/>
      </rPr>
      <t xml:space="preserve"> Se mantiene el estado abierto de la acción según lo reportado. Se invita al área a llevar a cabo la actualización del procedimiento para poder dar cierre a la acción. </t>
    </r>
  </si>
  <si>
    <r>
      <rPr>
        <b/>
        <sz val="9"/>
        <color theme="1"/>
        <rFont val="Tahoma"/>
        <family val="2"/>
      </rPr>
      <t xml:space="preserve">Reporte Planeación: </t>
    </r>
    <r>
      <rPr>
        <sz val="9"/>
        <color theme="1"/>
        <rFont val="Tahoma"/>
        <family val="2"/>
      </rPr>
      <t xml:space="preserve">Ya se cuenta con el documento EPLE-FT-037 HERRAMIENTA DE AUTOEVALUACIÓN INSTITUCIONAL el cual está vigente desde el mes de agosto de 2019, dicho documento fue publicado de manera oportuna a través del correo institucional en el boletín interno No. 41 de 2019. El desarrollo del ejercicio de autoevaluación se llevará a cabo en el segundo cuatrimestre del año, no fue posible realizarlo antes debido a los diferentes asuntos que se han atendido en atención a la contingencia actual que vive la ciudad así como al cambio de gobierno distrital. 
</t>
    </r>
    <r>
      <rPr>
        <b/>
        <sz val="9"/>
        <color theme="1"/>
        <rFont val="Tahoma"/>
        <family val="2"/>
      </rPr>
      <t>Análisis OCI:</t>
    </r>
    <r>
      <rPr>
        <sz val="9"/>
        <color theme="1"/>
        <rFont val="Tahoma"/>
        <family val="2"/>
      </rPr>
      <t xml:space="preserve"> De acuerdo a lo reportado se evidencia que sigue haciendo falta una de las actividades formuladas. Por esta razón y por no tener soportes adicionales, se mantendrá la calificación </t>
    </r>
    <r>
      <rPr>
        <b/>
        <sz val="9"/>
        <color theme="1"/>
        <rFont val="Tahoma"/>
        <family val="2"/>
      </rPr>
      <t>"Incumplida".</t>
    </r>
    <r>
      <rPr>
        <sz val="9"/>
        <color theme="1"/>
        <rFont val="Tahoma"/>
        <family val="2"/>
      </rPr>
      <t xml:space="preserve"> Como se enuncio previamente, a partir de las fechas inicialmente formuladas no es justificable no haber cumplido la acción por consecuencia de la situación de orden publico vigente. </t>
    </r>
  </si>
  <si>
    <t>En prueba de auditoría aleatoria al inventario se encontraron 3 elementos sin placa: 2 MacBook air de 13 pulgadas seriales Nos: c17qk6adg940 y No. c1mqn6t8g940; el primero de ellos ubicado en la oficina del Secretario General y el Segundo en la oficina del director del sistema informativo, el 3 elemento es un live up grip lu-grp-00 ubicado en el in out. De igual manera se encontraron 3 elementos con la placa borrosa los cuales se identificaron por el No. de serial.</t>
  </si>
  <si>
    <r>
      <rPr>
        <b/>
        <sz val="9"/>
        <rFont val="Tahoma"/>
        <family val="2"/>
      </rPr>
      <t xml:space="preserve">Reporte Comunicaciones: </t>
    </r>
    <r>
      <rPr>
        <sz val="9"/>
        <rFont val="Tahoma"/>
        <family val="2"/>
      </rPr>
      <t>Se inicio contacto con la oficina asesora de comunicaciones de la Alcaldía Mayor, quienes informaron que aún no se cuenta con el Plan de Comunicaciones del Distrito Capital aprobado o en última versión, para esta nueva administración.</t>
    </r>
    <r>
      <rPr>
        <b/>
        <sz val="9"/>
        <rFont val="Tahoma"/>
        <family val="2"/>
      </rPr>
      <t xml:space="preserve">
Análisis OCI: </t>
    </r>
    <r>
      <rPr>
        <sz val="9"/>
        <rFont val="Tahoma"/>
        <family val="2"/>
      </rPr>
      <t xml:space="preserve">Se verifican los soportes remitidos en los que se indica que a la fecha no se cuentan con lineamientos para la actualización del Manual de comunicaciones para la crisis por parte de la Alcaldía Mayor de Bogotá por lo que la Coordinación de Prensa y Comunicaciones no ha realizado la actualización de lo indicado. Teniendo en cuenta lo anterior, así como las fechas de ejecución se recomienda al área adelantar las modificaciones pertinentes con el fin de efectuar la actualización del documento bajo los lineamientos de operación de Capital. 
Por lo tanto, se mantiene la calificación de la acción con alerta </t>
    </r>
    <r>
      <rPr>
        <b/>
        <sz val="9"/>
        <rFont val="Tahoma"/>
        <family val="2"/>
      </rPr>
      <t>"Incumplida"</t>
    </r>
    <r>
      <rPr>
        <sz val="9"/>
        <rFont val="Tahoma"/>
        <family val="2"/>
      </rPr>
      <t xml:space="preserve"> y se recomienda al área tener en cuenta la Circular Interna No. 020 de 2018 y Circular No. 020 de 2019 para realizar los ajustes de la acción.
</t>
    </r>
  </si>
  <si>
    <r>
      <t xml:space="preserve">Análisis OCI: </t>
    </r>
    <r>
      <rPr>
        <sz val="9"/>
        <color theme="1"/>
        <rFont val="Tahoma"/>
        <family val="2"/>
      </rPr>
      <t xml:space="preserve">El área no remite soportes que permitan evidenciar la ejecución de las actividades de armonización del Sistema Informativo en el Proceso de Producción de conformidad con lo indicado en el seguimiento anterior. Por lo tanto, se mantiene la calificación </t>
    </r>
    <r>
      <rPr>
        <b/>
        <sz val="9"/>
        <color theme="1"/>
        <rFont val="Tahoma"/>
        <family val="2"/>
      </rPr>
      <t>"Terminada"</t>
    </r>
    <r>
      <rPr>
        <sz val="9"/>
        <color theme="1"/>
        <rFont val="Tahoma"/>
        <family val="2"/>
      </rPr>
      <t xml:space="preserve"> con estado </t>
    </r>
    <r>
      <rPr>
        <b/>
        <sz val="9"/>
        <color theme="1"/>
        <rFont val="Tahoma"/>
        <family val="2"/>
      </rPr>
      <t>"Abierta"</t>
    </r>
    <r>
      <rPr>
        <sz val="9"/>
        <color theme="1"/>
        <rFont val="Tahoma"/>
        <family val="2"/>
      </rPr>
      <t xml:space="preserve"> y se recomienda al área realizar el reporte de avances y soportes durante los periodos de seguimiento con el fin de evidenciar el cumplimiento de lo pendiente y proceder al cierre de las acciones.</t>
    </r>
  </si>
  <si>
    <r>
      <rPr>
        <b/>
        <sz val="9"/>
        <color theme="1"/>
        <rFont val="Tahoma"/>
        <family val="2"/>
      </rPr>
      <t xml:space="preserve">Análisis OCI: </t>
    </r>
    <r>
      <rPr>
        <sz val="9"/>
        <color theme="1"/>
        <rFont val="Tahoma"/>
        <family val="2"/>
      </rPr>
      <t xml:space="preserve">El Sistema Informativo no remite soportes de ejecución del instructivo de la plataforma Inception de conformidad con lo formulado en la acción, al igual que la carpeta compartida con Control Interno no cuenta con la actualización de los soportes de ejecución de lo pendiente. Teniendo en cuenta lo anterior, se mantiene la calificación </t>
    </r>
    <r>
      <rPr>
        <b/>
        <sz val="9"/>
        <color theme="1"/>
        <rFont val="Tahoma"/>
        <family val="2"/>
      </rPr>
      <t xml:space="preserve">"Incumplida" </t>
    </r>
    <r>
      <rPr>
        <sz val="9"/>
        <color theme="1"/>
        <rFont val="Tahoma"/>
        <family val="2"/>
      </rPr>
      <t xml:space="preserve">y se reitera la recomendación al área de realizar lo pendiente con el fin de mejorar la gestión del proceso y dar cabal cumplimiento a lo formulado. </t>
    </r>
  </si>
  <si>
    <r>
      <rPr>
        <b/>
        <sz val="9"/>
        <color theme="1"/>
        <rFont val="Tahoma"/>
        <family val="2"/>
      </rPr>
      <t xml:space="preserve">Análisis OCI: </t>
    </r>
    <r>
      <rPr>
        <sz val="9"/>
        <color theme="1"/>
        <rFont val="Tahoma"/>
        <family val="2"/>
      </rPr>
      <t xml:space="preserve">El Sistema Informativo no remite soportes de ejecución de la actualización de la matriz DOFA del área de conformidad con lo formulado en la acción, al igual que la carpeta compartida con Control Interno no cuenta con la actualización de los soportes de ejecución de lo pendiente. Teniendo en cuenta lo anterior, se mantiene la calificación </t>
    </r>
    <r>
      <rPr>
        <b/>
        <sz val="9"/>
        <color theme="1"/>
        <rFont val="Tahoma"/>
        <family val="2"/>
      </rPr>
      <t xml:space="preserve">"Incumplida" </t>
    </r>
    <r>
      <rPr>
        <sz val="9"/>
        <color theme="1"/>
        <rFont val="Tahoma"/>
        <family val="2"/>
      </rPr>
      <t xml:space="preserve">y se reitera la recomendación al área de realizar lo pendiente con el fin de mejorar la gestión del proceso y dar cabal cumplimiento a lo formulado. </t>
    </r>
  </si>
  <si>
    <r>
      <rPr>
        <b/>
        <sz val="9"/>
        <color theme="1"/>
        <rFont val="Tahoma"/>
        <family val="2"/>
      </rPr>
      <t xml:space="preserve">Análisis OCI: </t>
    </r>
    <r>
      <rPr>
        <sz val="9"/>
        <color theme="1"/>
        <rFont val="Tahoma"/>
        <family val="2"/>
      </rPr>
      <t xml:space="preserve">El Sistema Informativo no remite soportes de ejecución de la actualización del concepto de los consejos de redacción en el Manual de Producción derivado de la articulación del concepto con las etapas de producción de los diversos programas y demás contenido del Canal, al igual que la carpeta compartida con Control Interno no cuenta con la actualización de los soportes.
Teniendo en cuenta lo anterior, se mantiene la calificación como </t>
    </r>
    <r>
      <rPr>
        <b/>
        <sz val="9"/>
        <color theme="1"/>
        <rFont val="Tahoma"/>
        <family val="2"/>
      </rPr>
      <t xml:space="preserve">"Terminada" </t>
    </r>
    <r>
      <rPr>
        <sz val="9"/>
        <color theme="1"/>
        <rFont val="Tahoma"/>
        <family val="2"/>
      </rPr>
      <t xml:space="preserve">con estado </t>
    </r>
    <r>
      <rPr>
        <b/>
        <sz val="9"/>
        <color theme="1"/>
        <rFont val="Tahoma"/>
        <family val="2"/>
      </rPr>
      <t xml:space="preserve">"Abierta" </t>
    </r>
    <r>
      <rPr>
        <sz val="9"/>
        <color theme="1"/>
        <rFont val="Tahoma"/>
        <family val="2"/>
      </rPr>
      <t>con el fin de mejorar la gestión del proceso, así como finalizar las actividades pendientes que permitan darle cierre a la acción.</t>
    </r>
  </si>
  <si>
    <r>
      <t xml:space="preserve">Análisis OCI: </t>
    </r>
    <r>
      <rPr>
        <sz val="9"/>
        <color theme="1"/>
        <rFont val="Tahoma"/>
        <family val="2"/>
      </rPr>
      <t xml:space="preserve">Teniendo en cuenta que el área no remite soportes que permitan evidenciar la finalización de las actividades pendientes frente a la </t>
    </r>
    <r>
      <rPr>
        <i/>
        <sz val="9"/>
        <color theme="1"/>
        <rFont val="Tahoma"/>
        <family val="2"/>
      </rPr>
      <t>"Inclusión de la articulación del Sistema Informativo con las plataformas Digitales en el Manual de Producción"</t>
    </r>
    <r>
      <rPr>
        <sz val="9"/>
        <color theme="1"/>
        <rFont val="Tahoma"/>
        <family val="2"/>
      </rPr>
      <t xml:space="preserve">, al igual que la carpeta compartida con el área de Control Interno se encuentra desactualizada, no es posible establecer el cumplimiento de lo formulado. 
Por lo anterior, se mantiene la calificación con alerta </t>
    </r>
    <r>
      <rPr>
        <b/>
        <sz val="9"/>
        <color theme="1"/>
        <rFont val="Tahoma"/>
        <family val="2"/>
      </rPr>
      <t>"Incumplida"</t>
    </r>
    <r>
      <rPr>
        <sz val="9"/>
        <color theme="1"/>
        <rFont val="Tahoma"/>
        <family val="2"/>
      </rPr>
      <t xml:space="preserve"> y se recomienda al área adelantar las actividades pendientes que permitan mejorar la gestión del proceso, así como darle cabal cumplimiento a lo indicado. </t>
    </r>
  </si>
  <si>
    <r>
      <t xml:space="preserve">Reporte C. Técnica: </t>
    </r>
    <r>
      <rPr>
        <sz val="9"/>
        <color theme="1"/>
        <rFont val="Tahoma"/>
        <family val="2"/>
      </rPr>
      <t xml:space="preserve">1. El 7 de octubre de 2019 Gestión Documental envío la TRD oficial a la Coordinación Técnica para ser revisada. 2. La Coordinación técnica realiza la revisan de los documentos que están en la TRD enviada por Gestión Documental  y envía correo el día 27 de noviembre de 2019 se envío la propuesta  de los documentos con los que se trabaja actualmente. 3. Se envío correo el 20 de enero y el 30 de marzo de 2020 a Gestión Documental para la aprobación de la TRD, sin embargo  aun no se ha recibido información por parte de Gestión Documental con la aprobación de la TRD.
</t>
    </r>
    <r>
      <rPr>
        <b/>
        <sz val="9"/>
        <color theme="1"/>
        <rFont val="Tahoma"/>
        <family val="2"/>
      </rPr>
      <t xml:space="preserve">Análisis OCI: </t>
    </r>
    <r>
      <rPr>
        <sz val="9"/>
        <color theme="1"/>
        <rFont val="Tahoma"/>
        <family val="2"/>
      </rPr>
      <t xml:space="preserve">Se procede a la verificación de los soportes remitidos por el área evidenciando que se realizó la solicitud, ajuste y devolución de la Tabla de Retención Documental para la Coordinación Técnica, teniendo en cuenta lo indicado por el área se encuentra pendiente la respuesta de Gestión Documental, así como la ejecución de la actualización de la documentación del proceso en la intranet. 
De conformidad con lo anterior, se califica la acción </t>
    </r>
    <r>
      <rPr>
        <b/>
        <sz val="9"/>
        <color theme="1"/>
        <rFont val="Tahoma"/>
        <family val="2"/>
      </rPr>
      <t>"En Proceso"</t>
    </r>
    <r>
      <rPr>
        <sz val="9"/>
        <color theme="1"/>
        <rFont val="Tahoma"/>
        <family val="2"/>
      </rPr>
      <t xml:space="preserve"> y se recomienda a las áreas involucradas ejecutar lo pendiente de manera coordinada.</t>
    </r>
  </si>
  <si>
    <r>
      <t xml:space="preserve">Reporte C. Técnica: </t>
    </r>
    <r>
      <rPr>
        <sz val="9"/>
        <color theme="1"/>
        <rFont val="Tahoma"/>
        <family val="2"/>
      </rPr>
      <t xml:space="preserve">Se realizó actualización de versión de formatos por parte del área de planeación de acuerdo al cambio de administración. En conjunto con el área de planeación se está coordinando una mesa de trabajo para la actualización de los procedimientos y formatos.
</t>
    </r>
    <r>
      <rPr>
        <b/>
        <sz val="9"/>
        <color theme="1"/>
        <rFont val="Tahoma"/>
        <family val="2"/>
      </rPr>
      <t xml:space="preserve">Análisis OCI: </t>
    </r>
    <r>
      <rPr>
        <sz val="9"/>
        <color theme="1"/>
        <rFont val="Tahoma"/>
        <family val="2"/>
      </rPr>
      <t xml:space="preserve">Una vez verificados los soportes se evidencia que estos nos corresponden al periodo de seguimiento y que de manera adicional no permiten evidenciar el cumplimiento de lo formulado. Por lo anterior, se califica la acción con alerta </t>
    </r>
    <r>
      <rPr>
        <b/>
        <sz val="9"/>
        <color theme="1"/>
        <rFont val="Tahoma"/>
        <family val="2"/>
      </rPr>
      <t>"Sin Iniciar"</t>
    </r>
    <r>
      <rPr>
        <sz val="9"/>
        <color theme="1"/>
        <rFont val="Tahoma"/>
        <family val="2"/>
      </rPr>
      <t xml:space="preserve"> y se recomienda al área adelantar las actividades pendientes que permitan darle cabal cumplimiento a lo formulado y propender a la mejora de la gestión del proceso.</t>
    </r>
  </si>
  <si>
    <r>
      <t xml:space="preserve">Reporte C. Técnica: </t>
    </r>
    <r>
      <rPr>
        <sz val="9"/>
        <color theme="1"/>
        <rFont val="Tahoma"/>
        <family val="2"/>
      </rPr>
      <t xml:space="preserve">Para el primer trimestre se realizó la revisión de las hojas de vida y cronogramas, verificando que se encuentran completos y correctamente diligenciados.
</t>
    </r>
    <r>
      <rPr>
        <b/>
        <sz val="9"/>
        <color theme="1"/>
        <rFont val="Tahoma"/>
        <family val="2"/>
      </rPr>
      <t xml:space="preserve">Análisis OCI: </t>
    </r>
    <r>
      <rPr>
        <sz val="9"/>
        <color theme="1"/>
        <rFont val="Tahoma"/>
        <family val="2"/>
      </rPr>
      <t xml:space="preserve">Se realiza verificación de los soportes entregados evidenciando que el formato AGRI-SA-FT-048 HOJA DE VIDA EQUIPOS Y MAQUINAS se viene diligenciando derivado de la programación de los mantenimientos preventivos; sin embargo, no se evidencia la revisión formulada en la acción, así como también se observa que el diligenciamiento presenta debilidades frente al reporte de fechas y verificación del responsable. 
Por lo anterior, se califica la acción </t>
    </r>
    <r>
      <rPr>
        <b/>
        <sz val="9"/>
        <color theme="1"/>
        <rFont val="Tahoma"/>
        <family val="2"/>
      </rPr>
      <t>"En Proceso"</t>
    </r>
    <r>
      <rPr>
        <sz val="9"/>
        <color theme="1"/>
        <rFont val="Tahoma"/>
        <family val="2"/>
      </rPr>
      <t xml:space="preserve"> y se recomienda al área tener en cuenta las sugerencias de la Oficina de Control Interno y efectuar las actividades pendientes que permitan mejorar la gestión del proceso, así como darle cabal cumplimiento a lo establecido en el Plan. </t>
    </r>
  </si>
  <si>
    <r>
      <t xml:space="preserve">Reporte C. Técnica: </t>
    </r>
    <r>
      <rPr>
        <sz val="9"/>
        <color theme="1"/>
        <rFont val="Tahoma"/>
        <family val="2"/>
      </rPr>
      <t xml:space="preserve">Se envió correo al área de contratación de ETB solicitando la información sobre a quién debe dirigirse la solicitud para resolver el tema de legalización de la permanencia de equipos de Canal Capital en sus instalaciones. Se genera oficio para el envío de la solicitud el cual está en revisión y aprobación par parte de la Coordinara del Área Técnica.
</t>
    </r>
    <r>
      <rPr>
        <b/>
        <sz val="9"/>
        <color theme="1"/>
        <rFont val="Tahoma"/>
        <family val="2"/>
      </rPr>
      <t xml:space="preserve">Análisis OCI: </t>
    </r>
    <r>
      <rPr>
        <sz val="9"/>
        <color theme="1"/>
        <rFont val="Tahoma"/>
        <family val="2"/>
      </rPr>
      <t xml:space="preserve">Se evidencia el correo, así como el borrador de Oficio que se remitirá a la ETB con el que se solicitará información sobre los soportes jurídicos que soportan la existencia de las antenas en los cerros Calatrava, Manjuy y Boqueron. 
Teniendo en cuenta lo anterior, así como las fechas de ejecución se califica la acción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formulado. </t>
    </r>
  </si>
  <si>
    <r>
      <t xml:space="preserve">Reporte C. Técnica: </t>
    </r>
    <r>
      <rPr>
        <sz val="9"/>
        <color theme="1"/>
        <rFont val="Tahoma"/>
        <family val="2"/>
      </rPr>
      <t xml:space="preserve">El 12 de marzo se envió correo a la coordinación jurídica solicitado capacitación en los temas : * Manual de contratación vigente y documentación precontractual * Manual de supervisión vigente. Martes, 31 de marzo - Jurídica realizo capacitación sobre el Registro usuarios SECOP II, de acuerdo con el inicio de la preparación para contratar a través de dicha plataforma.
</t>
    </r>
    <r>
      <rPr>
        <b/>
        <sz val="9"/>
        <color theme="1"/>
        <rFont val="Tahoma"/>
        <family val="2"/>
      </rPr>
      <t xml:space="preserve">Análisis OCI: </t>
    </r>
    <r>
      <rPr>
        <sz val="9"/>
        <color theme="1"/>
        <rFont val="Tahoma"/>
        <family val="2"/>
      </rPr>
      <t xml:space="preserve">Se observa la solicitud de la reunión referente al manual de contratación y supervisión vigente, así como la citación a la capacitación de creación de usuarios en el SECOP II; sin embargo, no se evidencia ejecución de la capacitación solicitada. Teniendo en cuenta lo anterior, así como las fechas de ejecución formuladas se califica la acción </t>
    </r>
    <r>
      <rPr>
        <b/>
        <sz val="9"/>
        <color theme="1"/>
        <rFont val="Tahoma"/>
        <family val="2"/>
      </rPr>
      <t xml:space="preserve">"En Proceso" </t>
    </r>
    <r>
      <rPr>
        <sz val="9"/>
        <color theme="1"/>
        <rFont val="Tahoma"/>
        <family val="2"/>
      </rPr>
      <t xml:space="preserve">y se recomienda al área adelantar de manera coordinada la ejecución de las actividades pendientes que permitan darle cabal cumplimiento a lo establecido en el Plan. </t>
    </r>
  </si>
  <si>
    <r>
      <t xml:space="preserve">Reporte At. Ciudadano: </t>
    </r>
    <r>
      <rPr>
        <sz val="9"/>
        <rFont val="Tahoma"/>
        <family val="2"/>
      </rPr>
      <t>Se creó en el cuadro de Control AAUT-FT-009 SEGUIMIENTO Y CONTROL DE SOLICITUDES DE COPIA DE MATERIAL AUDIOVISUAL una hoja para las solicitudes de la presente vigencia, se vienen registrando allí las solicitudes recibidas. Se creó una alerta en el Calendario de Google para realizar la revisión de las solicitudes de copias radicadas contra las registradas en el cuadro de control.</t>
    </r>
    <r>
      <rPr>
        <b/>
        <sz val="9"/>
        <rFont val="Tahoma"/>
        <family val="2"/>
      </rPr>
      <t xml:space="preserve">
Análisis OCI: </t>
    </r>
    <r>
      <rPr>
        <sz val="9"/>
        <rFont val="Tahoma"/>
        <family val="2"/>
      </rPr>
      <t xml:space="preserve">Se remiten por parte del área las solicitudes de copias radicadas en el Canal, así como la base de datos de seguimiento y control de solicitudes de copias de material al igual que el formulario diseñado para la solicitud de estas; sin embargo, no es posible evidenciar la relación entre los documentos, toda vez que la matriz de seguimiento corresponde a la vigencia 2019 y los radicados al año 2020. 
Teniendo en cuenta lo anterior, se mantiene la calificación de la acción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con el fin de evidenciar las mejoras implementadas en el proceso. </t>
    </r>
  </si>
  <si>
    <r>
      <rPr>
        <b/>
        <sz val="9"/>
        <rFont val="Tahoma"/>
        <family val="2"/>
      </rPr>
      <t xml:space="preserve">Reporte At. Ciudadano: </t>
    </r>
    <r>
      <rPr>
        <sz val="9"/>
        <rFont val="Tahoma"/>
        <family val="2"/>
      </rPr>
      <t xml:space="preserve">El archivo de gestión se encuentra organizado según las TRD. Se aclara que solo están foliados los expedientes cerrados.
</t>
    </r>
    <r>
      <rPr>
        <b/>
        <sz val="9"/>
        <rFont val="Tahoma"/>
        <family val="2"/>
      </rPr>
      <t xml:space="preserve">Análisis OCI: </t>
    </r>
    <r>
      <rPr>
        <sz val="9"/>
        <rFont val="Tahoma"/>
        <family val="2"/>
      </rPr>
      <t xml:space="preserve">Se evidencia el FUID correspondiente a la vigencia 2020; sin embargo, teniendo en cuenta la actual emergencia sanitaria no es posible verificar en sitio la organización documental del área. 
Teniendo en cuenta lo anterior, se mantiene la calificación de la acción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con el fin de verificar las mejoras implementadas en el archivo de gestión del área. </t>
    </r>
  </si>
  <si>
    <r>
      <t xml:space="preserve">Reporte At. Ciudadano: </t>
    </r>
    <r>
      <rPr>
        <sz val="9"/>
        <color theme="1"/>
        <rFont val="Tahoma"/>
        <family val="2"/>
      </rPr>
      <t xml:space="preserve">Se realizo la foliación de los expedientes cerrados según la TRD del área.
De igual manera se solicito asesoría a Gestión documental para definir la foliación de los expediente de la Serie Peticiones, Quejas, Reclamos y Sugerencias como serie documental simple.
</t>
    </r>
    <r>
      <rPr>
        <b/>
        <sz val="9"/>
        <color theme="1"/>
        <rFont val="Tahoma"/>
        <family val="2"/>
      </rPr>
      <t xml:space="preserve">Análisis OCI: </t>
    </r>
    <r>
      <rPr>
        <sz val="9"/>
        <color theme="1"/>
        <rFont val="Tahoma"/>
        <family val="2"/>
      </rPr>
      <t xml:space="preserve">Teniendo en cuenta que no se tiene acceso a los expedientes digitalizados con el fin de verificar la foliación efectuada por el área, así como de la implementación de las mejoras sobre la organización de los documentos y de cara a la emergencia sanitaria actual por la cual no es posible adelantar las verificaciones en sitio, se reconocen los avances frente a la consulta elevada al grupo de Gestión Documental, pero se mantiene la calificación de la acción con alerta </t>
    </r>
    <r>
      <rPr>
        <b/>
        <sz val="9"/>
        <color theme="1"/>
        <rFont val="Tahoma"/>
        <family val="2"/>
      </rPr>
      <t xml:space="preserve">"Incumplida". </t>
    </r>
    <r>
      <rPr>
        <sz val="9"/>
        <color theme="1"/>
        <rFont val="Tahoma"/>
        <family val="2"/>
      </rPr>
      <t xml:space="preserve">Por lo anterior, se adelantará la verificación correspondiente en el siguiente seguimiento. </t>
    </r>
  </si>
  <si>
    <r>
      <rPr>
        <b/>
        <sz val="9"/>
        <color theme="1"/>
        <rFont val="Tahoma"/>
        <family val="2"/>
      </rPr>
      <t xml:space="preserve">Reporte At. Ciudadano: </t>
    </r>
    <r>
      <rPr>
        <sz val="9"/>
        <color theme="1"/>
        <rFont val="Tahoma"/>
        <family val="2"/>
      </rPr>
      <t xml:space="preserve">Se vienen realizando todas las actividades estipuladas en el procedimiento por tanto se efectúan los controles.
</t>
    </r>
    <r>
      <rPr>
        <b/>
        <sz val="9"/>
        <color theme="1"/>
        <rFont val="Tahoma"/>
        <family val="2"/>
      </rPr>
      <t xml:space="preserve">Análisis OCI: </t>
    </r>
    <r>
      <rPr>
        <sz val="9"/>
        <color theme="1"/>
        <rFont val="Tahoma"/>
        <family val="2"/>
      </rPr>
      <t xml:space="preserve">No es posible evidenciar la implementación de los puntos de control del procedimiento, toda vez que no se remiten soportes sobre la implementación de los formatos AAUT-FT-008 SEGUIMIENTO Y CONTROL DE PQRS, así como de AAUT-FT-009 SEGUIMIENTO Y CONTROL DE
SOLICITUDES DE COPIAS DE MATERIAL AUDIOVISUAL y demás mejoras implementadas. 
Teniendo en cuenta la situación de emergencia actual, se efectuará la verificación en sitio de los documentos mencionados con el fin de evidenciar la correcta ejecución. Por lo anterior, se mantiene la calificación </t>
    </r>
    <r>
      <rPr>
        <b/>
        <sz val="9"/>
        <color theme="1"/>
        <rFont val="Tahoma"/>
        <family val="2"/>
      </rPr>
      <t>"Terminada"</t>
    </r>
    <r>
      <rPr>
        <sz val="9"/>
        <color theme="1"/>
        <rFont val="Tahoma"/>
        <family val="2"/>
      </rPr>
      <t xml:space="preserve"> con estado </t>
    </r>
    <r>
      <rPr>
        <b/>
        <sz val="9"/>
        <color theme="1"/>
        <rFont val="Tahoma"/>
        <family val="2"/>
      </rPr>
      <t>"Abierta".</t>
    </r>
  </si>
  <si>
    <r>
      <rPr>
        <b/>
        <sz val="9"/>
        <rFont val="Tahoma"/>
        <family val="2"/>
      </rPr>
      <t xml:space="preserve">Reporte G. Documental: </t>
    </r>
    <r>
      <rPr>
        <sz val="9"/>
        <rFont val="Tahoma"/>
        <family val="2"/>
      </rPr>
      <t xml:space="preserve">No se realizo la socialización del las TCA a los contratistas de Canal Capital.
</t>
    </r>
    <r>
      <rPr>
        <b/>
        <sz val="9"/>
        <rFont val="Tahoma"/>
        <family val="2"/>
      </rPr>
      <t xml:space="preserve">Análisis OCI: </t>
    </r>
    <r>
      <rPr>
        <sz val="9"/>
        <rFont val="Tahoma"/>
        <family val="2"/>
      </rPr>
      <t xml:space="preserve">Teniendo en cuenta el reporte del área, no se han adelantado las actividades pendientes que permitan darle cabal cumplimiento a lo formulado. Por lo anterior, así como las fechas de ejecución se califica la acción con alerta </t>
    </r>
    <r>
      <rPr>
        <b/>
        <sz val="9"/>
        <rFont val="Tahoma"/>
        <family val="2"/>
      </rPr>
      <t>"Incumplida"</t>
    </r>
    <r>
      <rPr>
        <sz val="9"/>
        <rFont val="Tahoma"/>
        <family val="2"/>
      </rPr>
      <t xml:space="preserve"> y se recomienda al área adelantar lo pendiente con el fin de mejorar la gestión del proceso, así como darle cumplimiento a lo formulado en el plan. </t>
    </r>
  </si>
  <si>
    <r>
      <rPr>
        <b/>
        <sz val="9"/>
        <rFont val="Tahoma"/>
        <family val="2"/>
      </rPr>
      <t xml:space="preserve">Reporte G. Documental: </t>
    </r>
    <r>
      <rPr>
        <sz val="9"/>
        <rFont val="Tahoma"/>
        <family val="2"/>
      </rPr>
      <t xml:space="preserve">Se viene desarrollando la limpieza y levantamiento del inventario del fondo esto con el fin llevar un control exhaustivo del mismo.
</t>
    </r>
    <r>
      <rPr>
        <b/>
        <sz val="9"/>
        <rFont val="Tahoma"/>
        <family val="2"/>
      </rPr>
      <t>Análisis OCI:</t>
    </r>
    <r>
      <rPr>
        <sz val="9"/>
        <rFont val="Tahoma"/>
        <family val="2"/>
      </rPr>
      <t xml:space="preserve"> Teniendo en cuenta el reporte del área, así como del FUID remitido se evidencia que se le viene dando continuidad al levantamiento de la información por lo que se mantiene la acción con calificación </t>
    </r>
    <r>
      <rPr>
        <b/>
        <sz val="9"/>
        <rFont val="Tahoma"/>
        <family val="2"/>
      </rPr>
      <t>"En Proceso"</t>
    </r>
    <r>
      <rPr>
        <sz val="9"/>
        <rFont val="Tahoma"/>
        <family val="2"/>
      </rPr>
      <t xml:space="preserve"> y se recomienda al área darle continuidad a la ejecución de las acciones formuladas en el Plan dentro de las fechas programadas.</t>
    </r>
  </si>
  <si>
    <r>
      <rPr>
        <b/>
        <sz val="9"/>
        <rFont val="Tahoma"/>
        <family val="2"/>
      </rPr>
      <t xml:space="preserve">Reporte G. Documental: </t>
    </r>
    <r>
      <rPr>
        <sz val="9"/>
        <rFont val="Tahoma"/>
        <family val="2"/>
      </rPr>
      <t xml:space="preserve">Se viene desarrollando la limpieza y levantamiento del inventario del fondo esto con el fin llevar un control exhaustivo del mismo.
</t>
    </r>
    <r>
      <rPr>
        <b/>
        <sz val="9"/>
        <rFont val="Tahoma"/>
        <family val="2"/>
      </rPr>
      <t>Análisis OCI:</t>
    </r>
    <r>
      <rPr>
        <sz val="9"/>
        <rFont val="Tahoma"/>
        <family val="2"/>
      </rPr>
      <t xml:space="preserve"> Teniendo en cuenta el reporte del área, así como del FUID remitido se evidencia que se le viene dando continuidad al levantamiento de la información; sin embargo, teniendo en cuenta las fechas de ejecución se califica la acción con alerta </t>
    </r>
    <r>
      <rPr>
        <b/>
        <sz val="9"/>
        <rFont val="Tahoma"/>
        <family val="2"/>
      </rPr>
      <t>"Incumplida"</t>
    </r>
    <r>
      <rPr>
        <sz val="9"/>
        <rFont val="Tahoma"/>
        <family val="2"/>
      </rPr>
      <t xml:space="preserve"> y se recomienda al área darle continuidad a la ejecución de las acciones formuladas en el Plan.</t>
    </r>
  </si>
  <si>
    <r>
      <t xml:space="preserve">Reporte G. Documental: </t>
    </r>
    <r>
      <rPr>
        <sz val="9"/>
        <color theme="1"/>
        <rFont val="Tahoma"/>
        <family val="2"/>
      </rPr>
      <t xml:space="preserve">No se ha generado el informe de seguimiento.
</t>
    </r>
    <r>
      <rPr>
        <b/>
        <sz val="9"/>
        <color theme="1"/>
        <rFont val="Tahoma"/>
        <family val="2"/>
      </rPr>
      <t xml:space="preserve">Análisis OCI: </t>
    </r>
    <r>
      <rPr>
        <sz val="9"/>
        <color theme="1"/>
        <rFont val="Tahoma"/>
        <family val="2"/>
      </rPr>
      <t xml:space="preserve">Teniendo en cuenta el reporte del área no se remiten soportes de ejecución de la acción formulada, por lo que esta mantiene la calificación con alerta </t>
    </r>
    <r>
      <rPr>
        <b/>
        <sz val="9"/>
        <color theme="1"/>
        <rFont val="Tahoma"/>
        <family val="2"/>
      </rPr>
      <t>"Incumplida"</t>
    </r>
    <r>
      <rPr>
        <sz val="9"/>
        <color theme="1"/>
        <rFont val="Tahoma"/>
        <family val="2"/>
      </rPr>
      <t xml:space="preserve"> y se recomienda al área coordinar la ejecución de lo faltante teniendo en cuenta que esta se encuentra vencida a la fecha de seguimiento, al tiempo que se propende a la mejora continua de la gestión del proceso.</t>
    </r>
  </si>
  <si>
    <r>
      <t xml:space="preserve">Reporte G. Documental: </t>
    </r>
    <r>
      <rPr>
        <sz val="9"/>
        <rFont val="Tahoma"/>
        <family val="2"/>
      </rPr>
      <t xml:space="preserve">No se realizaron los ajustes a la Matriz de riesgos.
</t>
    </r>
    <r>
      <rPr>
        <b/>
        <sz val="9"/>
        <rFont val="Tahoma"/>
        <family val="2"/>
      </rPr>
      <t xml:space="preserve">Análisis OCI: </t>
    </r>
    <r>
      <rPr>
        <sz val="9"/>
        <rFont val="Tahoma"/>
        <family val="2"/>
      </rPr>
      <t xml:space="preserve">Teniendo en cuenta el reporte del área frente a que no se han adelantado las actualizaciones pertinentes a la matriz de riesgos identificados por el área, se reitera que dicha actualización debe contar con los parámetros de identificación y valoración (causa, consecuencia, evaluación de controles, análisis de riesgos, acciones de tratamiento) mencionados en la Guía para la administración del riesgo y el diseño de controles en entidades públicas,  el manual metodológico para la administración del riesgo de Canal Capital. 
Teniendo en cuenta lo anterior, se califica la acción con alerta </t>
    </r>
    <r>
      <rPr>
        <b/>
        <sz val="9"/>
        <rFont val="Tahoma"/>
        <family val="2"/>
      </rPr>
      <t>"Incumplida"</t>
    </r>
    <r>
      <rPr>
        <sz val="9"/>
        <rFont val="Tahoma"/>
        <family val="2"/>
      </rPr>
      <t xml:space="preserve"> y se recomienda al área ejecutar las actividades pendientes que permitan dar cumplimiento a lo formulado en el Plan y propender a la mejora de la gestión del proceso.</t>
    </r>
  </si>
  <si>
    <r>
      <t xml:space="preserve">Reporte G. Documental: </t>
    </r>
    <r>
      <rPr>
        <sz val="9"/>
        <color theme="1"/>
        <rFont val="Tahoma"/>
        <family val="2"/>
      </rPr>
      <t xml:space="preserve">No se ha realizado la actualización de  los procesos y procedimientos. </t>
    </r>
    <r>
      <rPr>
        <b/>
        <sz val="9"/>
        <color theme="1"/>
        <rFont val="Tahoma"/>
        <family val="2"/>
      </rPr>
      <t xml:space="preserve">
Análisis OCI: </t>
    </r>
    <r>
      <rPr>
        <sz val="9"/>
        <color theme="1"/>
        <rFont val="Tahoma"/>
        <family val="2"/>
      </rPr>
      <t>De conformidad con lo reportado por el área no se remiten soportes que permitan evidenciar el cumplimiento de la acción, lo que registra un rezago en el inicio de la actividad frente a las fechas de ejecución formuladas. 
Teniendo en cuenta lo anterior, se califica la acción con alerta</t>
    </r>
    <r>
      <rPr>
        <b/>
        <sz val="9"/>
        <color theme="1"/>
        <rFont val="Tahoma"/>
        <family val="2"/>
      </rPr>
      <t xml:space="preserve"> "Sin Iniciar" </t>
    </r>
    <r>
      <rPr>
        <sz val="9"/>
        <color theme="1"/>
        <rFont val="Tahoma"/>
        <family val="2"/>
      </rPr>
      <t xml:space="preserve">y se recomienda al área adelantar las actividades programadas con el fin de dar cumplimiento a lo formulado dentro de los plazos establecidos. </t>
    </r>
  </si>
  <si>
    <r>
      <rPr>
        <b/>
        <sz val="9"/>
        <color theme="1"/>
        <rFont val="Tahoma"/>
        <family val="2"/>
      </rPr>
      <t xml:space="preserve">Reporte G. Documental: </t>
    </r>
    <r>
      <rPr>
        <sz val="9"/>
        <color theme="1"/>
        <rFont val="Tahoma"/>
        <family val="2"/>
      </rPr>
      <t xml:space="preserve">No se ha realizado capacitaciones sobre diligenciamiento del FUID.
</t>
    </r>
    <r>
      <rPr>
        <b/>
        <sz val="9"/>
        <color theme="1"/>
        <rFont val="Tahoma"/>
        <family val="2"/>
      </rPr>
      <t xml:space="preserve">Análisis OCI: </t>
    </r>
    <r>
      <rPr>
        <sz val="9"/>
        <color theme="1"/>
        <rFont val="Tahoma"/>
        <family val="2"/>
      </rPr>
      <t xml:space="preserve">De conformidad con el reporte del área no se evidencia la ejecución de las actividades de acompañamiento frente al diligenciamiento del FUID, así como de seguimiento en las áreas de Capital. Por lo anterior, así como las fechas de ejecución planteadas se califica la acción </t>
    </r>
    <r>
      <rPr>
        <b/>
        <sz val="9"/>
        <color theme="1"/>
        <rFont val="Tahoma"/>
        <family val="2"/>
      </rPr>
      <t>"En Proceso"</t>
    </r>
    <r>
      <rPr>
        <sz val="9"/>
        <color theme="1"/>
        <rFont val="Tahoma"/>
        <family val="2"/>
      </rPr>
      <t xml:space="preserve"> y se recomienda al área coordinar la ejecución de las actividades formuladas de manera que se dé cumplimiento a lo establecido dentro de las fechas estipuladas en el Plan.</t>
    </r>
  </si>
  <si>
    <r>
      <rPr>
        <b/>
        <sz val="9"/>
        <color theme="1"/>
        <rFont val="Tahoma"/>
        <family val="2"/>
      </rPr>
      <t xml:space="preserve">Reporte G. Documental: </t>
    </r>
    <r>
      <rPr>
        <sz val="9"/>
        <color theme="1"/>
        <rFont val="Tahoma"/>
        <family val="2"/>
      </rPr>
      <t xml:space="preserve">No se ha realizado capacitaciones sobre conformación de expedientes.
</t>
    </r>
    <r>
      <rPr>
        <b/>
        <sz val="9"/>
        <color theme="1"/>
        <rFont val="Tahoma"/>
        <family val="2"/>
      </rPr>
      <t xml:space="preserve">Análisis OCI: </t>
    </r>
    <r>
      <rPr>
        <sz val="9"/>
        <color theme="1"/>
        <rFont val="Tahoma"/>
        <family val="2"/>
      </rPr>
      <t xml:space="preserve">De conformidad con lo reportado por el área no se remiten soportes que permitan evidenciar el cumplimiento de la acción, lo que registra un rezago en el inicio de la actividad frente a las fechas de ejecución formuladas. 
Teniendo en cuenta lo anterior, se califica la acción con alerta </t>
    </r>
    <r>
      <rPr>
        <b/>
        <sz val="9"/>
        <color theme="1"/>
        <rFont val="Tahoma"/>
        <family val="2"/>
      </rPr>
      <t xml:space="preserve">"Sin Iniciar" </t>
    </r>
    <r>
      <rPr>
        <sz val="9"/>
        <color theme="1"/>
        <rFont val="Tahoma"/>
        <family val="2"/>
      </rPr>
      <t xml:space="preserve">y se recomienda al área adelantar las actividades programadas con el fin de dar cumplimiento a lo formulado dentro de los plazos establecidos. </t>
    </r>
  </si>
  <si>
    <r>
      <t xml:space="preserve">Reporte G. Documental: </t>
    </r>
    <r>
      <rPr>
        <sz val="9"/>
        <rFont val="Tahoma"/>
        <family val="2"/>
      </rPr>
      <t xml:space="preserve">Se realizaron los diagnostico electrónicos respectivos a Sistemas y Noticias con el fin de evaluar con estas dos áreas la gestión de documentos de documentos electrónicos.
</t>
    </r>
    <r>
      <rPr>
        <b/>
        <sz val="9"/>
        <rFont val="Tahoma"/>
        <family val="2"/>
      </rPr>
      <t xml:space="preserve">Análisis OCI: </t>
    </r>
    <r>
      <rPr>
        <sz val="9"/>
        <rFont val="Tahoma"/>
        <family val="2"/>
      </rPr>
      <t xml:space="preserve">Teniendo en cuenta del reporte del área, se evidencia que no fueron tenidas en cuenta las recomendaciones entregadas mediante Memorando 397 del 11-03-2020 sobre las acciones con estado </t>
    </r>
    <r>
      <rPr>
        <b/>
        <sz val="9"/>
        <rFont val="Tahoma"/>
        <family val="2"/>
      </rPr>
      <t>"Abierta"</t>
    </r>
    <r>
      <rPr>
        <sz val="9"/>
        <rFont val="Tahoma"/>
        <family val="2"/>
      </rPr>
      <t xml:space="preserve"> frente a la implementación del Manual del modelo de gestión de documentos electrónicos de manera que se pudiera proceder al cierre de las mismas. Por lo anterior, se mantiene la calificación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 se recomienda al área adelantar las actividades pendientes que permitan mejorar la gestión del proceso y dar cierre a las acciones. </t>
    </r>
  </si>
  <si>
    <r>
      <rPr>
        <b/>
        <sz val="9"/>
        <rFont val="Tahoma"/>
        <family val="2"/>
      </rPr>
      <t xml:space="preserve">Reporte G. Documental: </t>
    </r>
    <r>
      <rPr>
        <sz val="9"/>
        <rFont val="Tahoma"/>
        <family val="2"/>
      </rPr>
      <t xml:space="preserve">El convenio tiene una prorroga de 6 meses para su terminación definitiva, sin  embargo se viene desarrollando la limpieza y levantamiento del inventario del fondo esto con el fin llevar un control exhaustivo del mismo.
</t>
    </r>
    <r>
      <rPr>
        <b/>
        <sz val="9"/>
        <rFont val="Tahoma"/>
        <family val="2"/>
      </rPr>
      <t xml:space="preserve">Análisis OCI: </t>
    </r>
    <r>
      <rPr>
        <sz val="9"/>
        <rFont val="Tahoma"/>
        <family val="2"/>
      </rPr>
      <t xml:space="preserve">Verificados los soportes remitidos por el área no es posible observar los avances frente a lo formulado en la acción, toda vez que no se remiten informes y/o actas de ejecución que permitan darle cumplimiento a lo formulado en el Plan. Por lo anterior, se mantiene la calificación con alerta </t>
    </r>
    <r>
      <rPr>
        <b/>
        <sz val="9"/>
        <rFont val="Tahoma"/>
        <family val="2"/>
      </rPr>
      <t xml:space="preserve">"Incumplida" </t>
    </r>
    <r>
      <rPr>
        <sz val="9"/>
        <rFont val="Tahoma"/>
        <family val="2"/>
      </rPr>
      <t xml:space="preserve">y se recomienda la coordinación frente a la ejecución de las acciones planteadas, así como tener en cuenta el análisis efectuado de los seguimientos anteriores. </t>
    </r>
  </si>
  <si>
    <r>
      <t xml:space="preserve">Reporte G. Documental: </t>
    </r>
    <r>
      <rPr>
        <sz val="9"/>
        <rFont val="Tahoma"/>
        <family val="2"/>
      </rPr>
      <t>No se han realizado la presentación formal del aplicativo de gestión documental por motivos de ajustes en el mismo.</t>
    </r>
    <r>
      <rPr>
        <b/>
        <sz val="9"/>
        <rFont val="Tahoma"/>
        <family val="2"/>
      </rPr>
      <t xml:space="preserve">
Análisis OCI: </t>
    </r>
    <r>
      <rPr>
        <sz val="9"/>
        <rFont val="Tahoma"/>
        <family val="2"/>
      </rPr>
      <t xml:space="preserve">De conformidad con el reporte del área frente a los soportes de cumplimiento de las acciones que se adelanten las actividades pendientes con el fin de darle cumplimiento a lo formulado. Por lo anterior, y teniendo en cuenta que no se han efectuado avances, se mantiene la calificación </t>
    </r>
    <r>
      <rPr>
        <b/>
        <sz val="9"/>
        <rFont val="Tahoma"/>
        <family val="2"/>
      </rPr>
      <t xml:space="preserve">"En Proceso" </t>
    </r>
    <r>
      <rPr>
        <sz val="9"/>
        <rFont val="Tahoma"/>
        <family val="2"/>
      </rPr>
      <t xml:space="preserve">y se recomienda al área adelantar las acciones formuladas dentro de las fechas establecidas de manera que se propenda a la mejora en la gestión del proceso. </t>
    </r>
  </si>
  <si>
    <r>
      <t xml:space="preserve">Reporte G. Documental: </t>
    </r>
    <r>
      <rPr>
        <sz val="9"/>
        <rFont val="Tahoma"/>
        <family val="2"/>
      </rPr>
      <t xml:space="preserve">los documentos se actualizaron en el 2019 y se encuentran subidos en la pagina web de Canal Capital.
</t>
    </r>
    <r>
      <rPr>
        <b/>
        <sz val="9"/>
        <rFont val="Tahoma"/>
        <family val="2"/>
      </rPr>
      <t xml:space="preserve">Análisis OCI: </t>
    </r>
    <r>
      <rPr>
        <sz val="9"/>
        <rFont val="Tahoma"/>
        <family val="2"/>
      </rPr>
      <t>Teniendo en cuenta del reporte del área, se evidencia que no fueron tenidas en cuenta las recomendaciones entregadas mediante Memorando 397 del 11-03-2020 sobre las acciones con estado</t>
    </r>
    <r>
      <rPr>
        <b/>
        <sz val="9"/>
        <rFont val="Tahoma"/>
        <family val="2"/>
      </rPr>
      <t xml:space="preserve"> "Abierta" </t>
    </r>
    <r>
      <rPr>
        <sz val="9"/>
        <rFont val="Tahoma"/>
        <family val="2"/>
      </rPr>
      <t>frente a la actualización del documento de activos de información de manera que se pudiera proceder al cierre de las mismas. Por lo anterior, se mantiene la calificación como</t>
    </r>
    <r>
      <rPr>
        <b/>
        <sz val="9"/>
        <rFont val="Tahoma"/>
        <family val="2"/>
      </rPr>
      <t xml:space="preserve"> "Terminada Extemporánea" </t>
    </r>
    <r>
      <rPr>
        <sz val="9"/>
        <rFont val="Tahoma"/>
        <family val="2"/>
      </rPr>
      <t>con estado</t>
    </r>
    <r>
      <rPr>
        <b/>
        <sz val="9"/>
        <rFont val="Tahoma"/>
        <family val="2"/>
      </rPr>
      <t xml:space="preserve"> "Abierta" </t>
    </r>
    <r>
      <rPr>
        <sz val="9"/>
        <rFont val="Tahoma"/>
        <family val="2"/>
      </rPr>
      <t xml:space="preserve">y se recomienda al área adelantar las actividades pendientes que permitan mejorar la gestión del proceso y dar cierre a las acciones.  </t>
    </r>
  </si>
  <si>
    <r>
      <t xml:space="preserve">Reporte G. Documental: </t>
    </r>
    <r>
      <rPr>
        <sz val="9"/>
        <rFont val="Tahoma"/>
        <family val="2"/>
      </rPr>
      <t xml:space="preserve">los documentos se actualizaron en el 2019 y se encuentran subidos en la pagina web de Canal Capital.
</t>
    </r>
    <r>
      <rPr>
        <b/>
        <sz val="9"/>
        <rFont val="Tahoma"/>
        <family val="2"/>
      </rPr>
      <t xml:space="preserve">Análisis OCI: </t>
    </r>
    <r>
      <rPr>
        <sz val="9"/>
        <rFont val="Tahoma"/>
        <family val="2"/>
      </rPr>
      <t>Teniendo en cuenta del reporte del área, se evidencia que no fueron tenidas en cuenta las recomendaciones entregadas mediante Memorando 397 del 11-03-2020 sobre las acciones con estado</t>
    </r>
    <r>
      <rPr>
        <b/>
        <sz val="9"/>
        <rFont val="Tahoma"/>
        <family val="2"/>
      </rPr>
      <t xml:space="preserve"> "Abierta" </t>
    </r>
    <r>
      <rPr>
        <sz val="9"/>
        <rFont val="Tahoma"/>
        <family val="2"/>
      </rPr>
      <t>frente a la actualización del índice de información clasificada y reservada de manera que se pudiera proceder al cierre de las mismas. Por lo anterior, se mantiene la calificación como</t>
    </r>
    <r>
      <rPr>
        <b/>
        <sz val="9"/>
        <rFont val="Tahoma"/>
        <family val="2"/>
      </rPr>
      <t xml:space="preserve"> "Terminada Extemporánea" </t>
    </r>
    <r>
      <rPr>
        <sz val="9"/>
        <rFont val="Tahoma"/>
        <family val="2"/>
      </rPr>
      <t>con estado</t>
    </r>
    <r>
      <rPr>
        <b/>
        <sz val="9"/>
        <rFont val="Tahoma"/>
        <family val="2"/>
      </rPr>
      <t xml:space="preserve"> "Abierta" </t>
    </r>
    <r>
      <rPr>
        <sz val="9"/>
        <rFont val="Tahoma"/>
        <family val="2"/>
      </rPr>
      <t xml:space="preserve">y se recomienda al área adelantar las actividades pendientes que permitan mejorar la gestión del proceso y dar cierre a las acciones.  </t>
    </r>
  </si>
  <si>
    <r>
      <rPr>
        <b/>
        <sz val="9"/>
        <color theme="1"/>
        <rFont val="Tahoma"/>
        <family val="2"/>
      </rPr>
      <t xml:space="preserve">Reporte G. Documental: </t>
    </r>
    <r>
      <rPr>
        <sz val="9"/>
        <color theme="1"/>
        <rFont val="Tahoma"/>
        <family val="2"/>
      </rPr>
      <t xml:space="preserve">Se realizaron los ajustes solicitados por el Archivo de Bogotá, posteriormente se solicitara la presentación del PINAR al Comité Institucional. 
</t>
    </r>
    <r>
      <rPr>
        <b/>
        <sz val="9"/>
        <color theme="1"/>
        <rFont val="Tahoma"/>
        <family val="2"/>
      </rPr>
      <t xml:space="preserve">Análisis OCI: </t>
    </r>
    <r>
      <rPr>
        <sz val="9"/>
        <color theme="1"/>
        <rFont val="Tahoma"/>
        <family val="2"/>
      </rPr>
      <t xml:space="preserve">Se revisan los soportes evidenciando que el Plan Institucional de Archivo - PINAR se encuentra en una versión sin aprobación de la vigencia 2019, por lo que no es posible determinar el cumplimiento de las acciones faltantes de seguimiento de los proyectos y actividades contempladas en el documento. Se recomienda al área coordinar la ejecución de las actividades faltantes con el fin de dar cumplimiento de lo formulado.
Teniendo en cuenta lo anterior, se califica la acción con alerta </t>
    </r>
    <r>
      <rPr>
        <b/>
        <sz val="9"/>
        <color theme="1"/>
        <rFont val="Tahoma"/>
        <family val="2"/>
      </rPr>
      <t>"Incumplida".</t>
    </r>
  </si>
  <si>
    <r>
      <t xml:space="preserve">Reporte G. Documental: </t>
    </r>
    <r>
      <rPr>
        <sz val="9"/>
        <rFont val="Tahoma"/>
        <family val="2"/>
      </rPr>
      <t xml:space="preserve">No se ha realizado la solicitud de presupuesto para la compara de unidades de conservación.
</t>
    </r>
    <r>
      <rPr>
        <b/>
        <sz val="9"/>
        <rFont val="Tahoma"/>
        <family val="2"/>
      </rPr>
      <t xml:space="preserve">Análisis OCI: </t>
    </r>
    <r>
      <rPr>
        <sz val="9"/>
        <rFont val="Tahoma"/>
        <family val="2"/>
      </rPr>
      <t xml:space="preserve">Teniendo en cuenta el reporte del área no es posible evidenciar el cumplimiento de lo formulado en el Plan, por lo que se califica la acción con alerta </t>
    </r>
    <r>
      <rPr>
        <b/>
        <sz val="9"/>
        <rFont val="Tahoma"/>
        <family val="2"/>
      </rPr>
      <t xml:space="preserve">"Incumplida" </t>
    </r>
    <r>
      <rPr>
        <sz val="9"/>
        <rFont val="Tahoma"/>
        <family val="2"/>
      </rPr>
      <t xml:space="preserve">y se recomienda al área coordinar la ejecución de las actividades pendientes con el fin de mejorar la gestión del proceso y dar cierre a la acción. </t>
    </r>
  </si>
  <si>
    <r>
      <rPr>
        <b/>
        <sz val="9"/>
        <rFont val="Tahoma"/>
        <family val="2"/>
      </rPr>
      <t xml:space="preserve">Reporte G. Documental: </t>
    </r>
    <r>
      <rPr>
        <sz val="9"/>
        <rFont val="Tahoma"/>
        <family val="2"/>
      </rPr>
      <t xml:space="preserve">Se realizaron los ajustes solicitados por el Archivo de Bogotá, posteriormente se solicitara la presentación del SIC al Comité Institucional. 
</t>
    </r>
    <r>
      <rPr>
        <b/>
        <sz val="9"/>
        <rFont val="Tahoma"/>
        <family val="2"/>
      </rPr>
      <t xml:space="preserve">Análisis OCI: </t>
    </r>
    <r>
      <rPr>
        <sz val="9"/>
        <rFont val="Tahoma"/>
        <family val="2"/>
      </rPr>
      <t xml:space="preserve">Teniendo en cuenta el reporte del área, así como de los soportes remitidos se encuentran sin ejecución las actividades 5. Aprobar el Documento SIC por el Comité Institucional de Gestión y Desempeño y 6. Publicar el SIC en la Intranet del Canal. Por lo anterior y de conformidad con las fechas de ejecución establecidas se califica con alerta </t>
    </r>
    <r>
      <rPr>
        <b/>
        <sz val="9"/>
        <rFont val="Tahoma"/>
        <family val="2"/>
      </rPr>
      <t>"Incumplida"</t>
    </r>
    <r>
      <rPr>
        <sz val="9"/>
        <rFont val="Tahoma"/>
        <family val="2"/>
      </rPr>
      <t xml:space="preserve"> y se recomienda al área coordinar la ejecución de las acciones pendientes con el fin de mejorar la gestión del proceso y proceder al cierre de esta.</t>
    </r>
  </si>
  <si>
    <r>
      <t xml:space="preserve">Reporte G. Documental: </t>
    </r>
    <r>
      <rPr>
        <sz val="9"/>
        <color theme="1"/>
        <rFont val="Tahoma"/>
        <family val="2"/>
      </rPr>
      <t xml:space="preserve">El documento del plan de emergencias cumple con las actividades estipuladas en el Plan de Mejoramiento, si bien se realizo la mesa los cambios fueron de forma y no de contenido por ende se publico en el día siguiente.
</t>
    </r>
    <r>
      <rPr>
        <b/>
        <sz val="9"/>
        <color theme="1"/>
        <rFont val="Tahoma"/>
        <family val="2"/>
      </rPr>
      <t xml:space="preserve">Análisis OCI: </t>
    </r>
    <r>
      <rPr>
        <sz val="9"/>
        <color theme="1"/>
        <rFont val="Tahoma"/>
        <family val="2"/>
      </rPr>
      <t xml:space="preserve">Teniendo en cuenta que no se remitieron los soportes de verificación del documento en la mesa de trabajo con el Archivo Distrital y de conformidad con el reporte del área se procede a verificar la publicación del documento en la intranet de Capital, evidenciando que el documento se encuentra para consulta se califica la acción como </t>
    </r>
    <r>
      <rPr>
        <b/>
        <sz val="9"/>
        <color theme="1"/>
        <rFont val="Tahoma"/>
        <family val="2"/>
      </rPr>
      <t xml:space="preserve">"Terminada Extemporánea" </t>
    </r>
    <r>
      <rPr>
        <sz val="9"/>
        <color theme="1"/>
        <rFont val="Tahoma"/>
        <family val="2"/>
      </rPr>
      <t xml:space="preserve">con estado </t>
    </r>
    <r>
      <rPr>
        <b/>
        <sz val="9"/>
        <color theme="1"/>
        <rFont val="Tahoma"/>
        <family val="2"/>
      </rPr>
      <t>"Abierta"</t>
    </r>
    <r>
      <rPr>
        <sz val="9"/>
        <color theme="1"/>
        <rFont val="Tahoma"/>
        <family val="2"/>
      </rPr>
      <t xml:space="preserve"> con el fin de verificar las jornadas de divulgación del documento al interior del Canal. </t>
    </r>
  </si>
  <si>
    <r>
      <t xml:space="preserve">Reporte G. Documental: </t>
    </r>
    <r>
      <rPr>
        <sz val="9"/>
        <color theme="1"/>
        <rFont val="Tahoma"/>
        <family val="2"/>
      </rPr>
      <t xml:space="preserve">Se realizaron los ajustes solicitados por el Archivo de Bogotá, posteriormente se solicitara la presentación de la Política de Gestión Documental al Comité Institucional. 
</t>
    </r>
    <r>
      <rPr>
        <b/>
        <sz val="9"/>
        <color theme="1"/>
        <rFont val="Tahoma"/>
        <family val="2"/>
      </rPr>
      <t xml:space="preserve">Análisis OCI: </t>
    </r>
    <r>
      <rPr>
        <sz val="9"/>
        <color theme="1"/>
        <rFont val="Tahoma"/>
        <family val="2"/>
      </rPr>
      <t xml:space="preserve">Se evidencia que a la fecha de corte del primer seguimiento de la vigencia 2020 se encuentran pendientes las acciones 4. Aprobación por parte del comité de desarrollo institucional y 5. Publicar en la intranet de canal formuladas en el Plan. Por lo que es necesario que el área coordine la ejecución de las mismas de manera que se dé cabal cumplimiento a lo formulado.
Teniendo en cuenta lo anterior, se califica la acción con alerta </t>
    </r>
    <r>
      <rPr>
        <b/>
        <sz val="9"/>
        <color theme="1"/>
        <rFont val="Tahoma"/>
        <family val="2"/>
      </rPr>
      <t xml:space="preserve">"Incumplida. </t>
    </r>
  </si>
  <si>
    <r>
      <t xml:space="preserve">Reporte G. Documental: </t>
    </r>
    <r>
      <rPr>
        <sz val="9"/>
        <color theme="1"/>
        <rFont val="Tahoma"/>
        <family val="2"/>
      </rPr>
      <t xml:space="preserve">Se estipula en el presupuesto para la vigencia 2020 el sistema de gestión documental. 
</t>
    </r>
    <r>
      <rPr>
        <b/>
        <sz val="9"/>
        <color theme="1"/>
        <rFont val="Tahoma"/>
        <family val="2"/>
      </rPr>
      <t xml:space="preserve">Análisis OCI: </t>
    </r>
    <r>
      <rPr>
        <sz val="9"/>
        <color theme="1"/>
        <rFont val="Tahoma"/>
        <family val="2"/>
      </rPr>
      <t xml:space="preserve">Teniendo en cuenta del reporte del área, se evidencia que no fueron tenidas en cuenta las recomendaciones entregadas mediante Memorando 397 del 11-03-2020 sobre las acciones con estado </t>
    </r>
    <r>
      <rPr>
        <b/>
        <sz val="9"/>
        <color theme="1"/>
        <rFont val="Tahoma"/>
        <family val="2"/>
      </rPr>
      <t>"Abierta"</t>
    </r>
    <r>
      <rPr>
        <sz val="9"/>
        <color theme="1"/>
        <rFont val="Tahoma"/>
        <family val="2"/>
      </rPr>
      <t xml:space="preserve"> frente a la documentación de la ejecución de los recursos asignados, así como la remisión de los mismos durante el periodo de seguimiento de manera que se pudiera proceder al cierre de las mismas. Por lo anterior, se mantiene la calificación como</t>
    </r>
    <r>
      <rPr>
        <b/>
        <sz val="9"/>
        <color theme="1"/>
        <rFont val="Tahoma"/>
        <family val="2"/>
      </rPr>
      <t xml:space="preserve"> "Terminada Extemporánea"</t>
    </r>
    <r>
      <rPr>
        <sz val="9"/>
        <color theme="1"/>
        <rFont val="Tahoma"/>
        <family val="2"/>
      </rPr>
      <t xml:space="preserve"> con estado </t>
    </r>
    <r>
      <rPr>
        <b/>
        <sz val="9"/>
        <color theme="1"/>
        <rFont val="Tahoma"/>
        <family val="2"/>
      </rPr>
      <t xml:space="preserve">"Abierta" </t>
    </r>
    <r>
      <rPr>
        <sz val="9"/>
        <color theme="1"/>
        <rFont val="Tahoma"/>
        <family val="2"/>
      </rPr>
      <t xml:space="preserve">y se recomienda al área adelantar las actividades pendientes que permitan mejorar la gestión del proceso y dar cierre a las acciones.  </t>
    </r>
  </si>
  <si>
    <r>
      <rPr>
        <b/>
        <sz val="9"/>
        <color theme="1"/>
        <rFont val="Tahoma"/>
        <family val="2"/>
      </rPr>
      <t xml:space="preserve">Reporte At. Ciudadano: </t>
    </r>
    <r>
      <rPr>
        <sz val="9"/>
        <color theme="1"/>
        <rFont val="Tahoma"/>
        <family val="2"/>
      </rPr>
      <t xml:space="preserve">Se realizó reunión con las áreas de Programación, Dirección Operativa, Control Interno, Ventas y Mercadeo y Atención al Ciudadano el 27 de enero de 2020 para revisar el procedimiento que se le está dando desde Dirección Operativa a la autorización de copias de material audiovisual al igual que el cobro de estas. Se definieron desde Programación unas tipologías para establecer los costos y cobros de las copias de material audiovisual con el fin de que estas quedaran documentadas en el proceso de Atención y Respuestas a los Requerimientos de la Ciudadanía cuando se documentaran igualmente en el tarifario de la entidad, aún no se han incluido teniendo en cuenta que el tarifario no ha sido ajustado aún  por el área.
Se creó un formulario para solicitud de copias de material audiovisual y licencia de imágenes que se publicó en la página web. Este fue enviado para observaciones de las áreas competentes el 16  de marzo de 2020. El 19 de marzo se solicitó la creación del botón en la página web. El 30 de abril se actualizó, se publicó en la intranet y se socializó a través del correo electrónico el procedimiento de Atención y Respuestas a los Requerimientos de la Ciudadanía donde se incluyó el formulario mencionado.
</t>
    </r>
    <r>
      <rPr>
        <b/>
        <sz val="9"/>
        <color theme="1"/>
        <rFont val="Tahoma"/>
        <family val="2"/>
      </rPr>
      <t xml:space="preserve">Análisis OCI: </t>
    </r>
    <r>
      <rPr>
        <sz val="9"/>
        <color theme="1"/>
        <rFont val="Tahoma"/>
        <family val="2"/>
      </rPr>
      <t xml:space="preserve">Se evidencia dentro de los soportes las reuniones y/o soportes de mejoras sobre las políticas de operación del procedimiento  AAUT-PD-001 ATENCIÓN Y RESPUESTA A REQUERIMIENTOS DE LA CIUDADANIA; sin embargo, debido a la emergencia sanitaria actual no es posible verificar la implementación de las mismas, por lo que se mantiene la calificación como </t>
    </r>
    <r>
      <rPr>
        <b/>
        <sz val="9"/>
        <color theme="1"/>
        <rFont val="Tahoma"/>
        <family val="2"/>
      </rPr>
      <t xml:space="preserve">"Terminada" </t>
    </r>
    <r>
      <rPr>
        <sz val="9"/>
        <color theme="1"/>
        <rFont val="Tahoma"/>
        <family val="2"/>
      </rPr>
      <t xml:space="preserve">con estado </t>
    </r>
    <r>
      <rPr>
        <b/>
        <sz val="9"/>
        <color theme="1"/>
        <rFont val="Tahoma"/>
        <family val="2"/>
      </rPr>
      <t>"Abierta"</t>
    </r>
    <r>
      <rPr>
        <sz val="9"/>
        <color theme="1"/>
        <rFont val="Tahoma"/>
        <family val="2"/>
      </rPr>
      <t xml:space="preserve"> con el fin de efectuar la respectiva verificación en sitio. </t>
    </r>
  </si>
  <si>
    <r>
      <t xml:space="preserve">Reporte At. Ciudadano: </t>
    </r>
    <r>
      <rPr>
        <sz val="9"/>
        <color theme="1"/>
        <rFont val="Tahoma"/>
        <family val="2"/>
      </rPr>
      <t xml:space="preserve">Se creó un formulario para solicitud de copias de material audiovisual y licencia de imágenes que se publicó en la página web. Este fue enviado para observaciones de las áreas competentes el 16  de marzo de 2020. 
El 19 de marzo se solicitó la creación del botón en la página web. El 30 de abril se actualizó, se publicó en la intranet y se socializó a través del correo electrónico el procedimiento de Atención y Respuestas a los Requerimientos de la Ciudadanía donde se incluyó el formulario mencionado.
</t>
    </r>
    <r>
      <rPr>
        <b/>
        <sz val="9"/>
        <color theme="1"/>
        <rFont val="Tahoma"/>
        <family val="2"/>
      </rPr>
      <t xml:space="preserve">Análisis OCI: </t>
    </r>
    <r>
      <rPr>
        <sz val="9"/>
        <color theme="1"/>
        <rFont val="Tahoma"/>
        <family val="2"/>
      </rPr>
      <t xml:space="preserve">Se evidencia que se realizó una nueva actualización al procedimiento de  AAUT-PD-001 ATENCIÓN Y RESPUESTA A REQUERIMIENTOS DE LA CIUDADANIA con fecha del 30 de abril de 2020 con la modificación de las políticas de operación; sin embargo, frente al formato articulado no es posible establecer la aplicación toda vez que no se remitieron soportes que dieran cuenta de su implementación. 
Teniendo en cuenta lo anterior, se mantiene la calificación de </t>
    </r>
    <r>
      <rPr>
        <b/>
        <sz val="9"/>
        <color theme="1"/>
        <rFont val="Tahoma"/>
        <family val="2"/>
      </rPr>
      <t>"Terminada"</t>
    </r>
    <r>
      <rPr>
        <sz val="9"/>
        <color theme="1"/>
        <rFont val="Tahoma"/>
        <family val="2"/>
      </rPr>
      <t xml:space="preserve"> con estado </t>
    </r>
    <r>
      <rPr>
        <b/>
        <sz val="9"/>
        <color theme="1"/>
        <rFont val="Tahoma"/>
        <family val="2"/>
      </rPr>
      <t>"Abierta"</t>
    </r>
    <r>
      <rPr>
        <sz val="9"/>
        <color theme="1"/>
        <rFont val="Tahoma"/>
        <family val="2"/>
      </rPr>
      <t xml:space="preserve"> con el fin de verificar la implementación del formato, el cual se efectuará en el próximo seguimiento.</t>
    </r>
  </si>
  <si>
    <r>
      <t xml:space="preserve">Reporte G. Documental: </t>
    </r>
    <r>
      <rPr>
        <sz val="9"/>
        <color theme="1"/>
        <rFont val="Tahoma"/>
        <family val="2"/>
      </rPr>
      <t xml:space="preserve">Se realizaron los ajustes solicitados por el Archivo de Bogotá, posteriormente se solicitara la presentación del PINAR al Comité Institucional. </t>
    </r>
    <r>
      <rPr>
        <b/>
        <sz val="9"/>
        <color theme="1"/>
        <rFont val="Tahoma"/>
        <family val="2"/>
      </rPr>
      <t xml:space="preserve">
Análisis OCI: </t>
    </r>
    <r>
      <rPr>
        <sz val="9"/>
        <color theme="1"/>
        <rFont val="Tahoma"/>
        <family val="2"/>
      </rPr>
      <t xml:space="preserve">Se revisan los soportes evidenciando que el Plan Institucional de Archivo - PINAR se encuentra en una versión sin aprobación de la vigencia 2019, por lo que no es posible determinar el cumplimiento de las acciones faltantes de seguimiento de los proyectos y actividades contempladas en el documento. 
Se recomienda al área coordinar la ejecución de las actividades faltantes frente a la Presentación, aprobación y publicación del PINAR, Socialización del PINAR a los funcionarios y contratistas del canal y Realizar seguimiento a la ejecución del PINAR con el fin de dar cumplimiento de lo formulado. Teniendo en cuenta lo anterior, se mantiene la calificación </t>
    </r>
    <r>
      <rPr>
        <b/>
        <sz val="9"/>
        <color theme="1"/>
        <rFont val="Tahoma"/>
        <family val="2"/>
      </rPr>
      <t>"En Proceso".</t>
    </r>
  </si>
  <si>
    <r>
      <rPr>
        <b/>
        <sz val="9"/>
        <color theme="1"/>
        <rFont val="Tahoma"/>
        <family val="2"/>
      </rPr>
      <t xml:space="preserve">Reporte G. Documental: </t>
    </r>
    <r>
      <rPr>
        <sz val="9"/>
        <color theme="1"/>
        <rFont val="Tahoma"/>
        <family val="2"/>
      </rPr>
      <t xml:space="preserve">No se ha realizado la mesa técnica para revisar la ejecución de los convenios interadministrativos.
</t>
    </r>
    <r>
      <rPr>
        <b/>
        <sz val="9"/>
        <color theme="1"/>
        <rFont val="Tahoma"/>
        <family val="2"/>
      </rPr>
      <t xml:space="preserve">Análisis OCI: </t>
    </r>
    <r>
      <rPr>
        <sz val="9"/>
        <color theme="1"/>
        <rFont val="Tahoma"/>
        <family val="2"/>
      </rPr>
      <t xml:space="preserve">De conformidad con el reporte del área no se evidencia la ejecución de la mesa técnica para asesoría en el proceso contractual de los convenios interadministrativos. Por lo anterior, así como las fechas de ejecución planteadas se califica la acción </t>
    </r>
    <r>
      <rPr>
        <b/>
        <sz val="9"/>
        <color theme="1"/>
        <rFont val="Tahoma"/>
        <family val="2"/>
      </rPr>
      <t xml:space="preserve">"En Proceso" </t>
    </r>
    <r>
      <rPr>
        <sz val="9"/>
        <color theme="1"/>
        <rFont val="Tahoma"/>
        <family val="2"/>
      </rPr>
      <t>y se recomienda al área coordinar la ejecución de las actividades formuladas de manera que se dé cumplimiento a lo establecido dentro de las fechas estipuladas en el Plan.</t>
    </r>
  </si>
  <si>
    <r>
      <rPr>
        <b/>
        <sz val="9"/>
        <color theme="1"/>
        <rFont val="Tahoma"/>
        <family val="2"/>
      </rPr>
      <t xml:space="preserve">Reporte G. Documental: </t>
    </r>
    <r>
      <rPr>
        <sz val="9"/>
        <color theme="1"/>
        <rFont val="Tahoma"/>
        <family val="2"/>
      </rPr>
      <t xml:space="preserve">No se ha realizado la verificación de áreas con documentación con biodeterioro.
</t>
    </r>
    <r>
      <rPr>
        <b/>
        <sz val="9"/>
        <color theme="1"/>
        <rFont val="Tahoma"/>
        <family val="2"/>
      </rPr>
      <t xml:space="preserve">Análisis OCI: </t>
    </r>
    <r>
      <rPr>
        <sz val="9"/>
        <color theme="1"/>
        <rFont val="Tahoma"/>
        <family val="2"/>
      </rPr>
      <t xml:space="preserve">De conformidad con lo reportado por el área no se remiten soportes que permitan evidenciar el cumplimiento de la acción, lo que registra un rezago en el inicio de la actividad frente a las fechas de ejecución formuladas. 
Teniendo en cuenta lo anterior, se califica la acción con alerta </t>
    </r>
    <r>
      <rPr>
        <b/>
        <sz val="9"/>
        <color theme="1"/>
        <rFont val="Tahoma"/>
        <family val="2"/>
      </rPr>
      <t xml:space="preserve">"Sin Iniciar" </t>
    </r>
    <r>
      <rPr>
        <sz val="9"/>
        <color theme="1"/>
        <rFont val="Tahoma"/>
        <family val="2"/>
      </rPr>
      <t xml:space="preserve">y se recomienda al área adelantar las actividades programadas con el fin de dar cumplimiento a lo formulado dentro de los plazos establecidos. </t>
    </r>
  </si>
  <si>
    <t>Jhon Guancha</t>
  </si>
  <si>
    <t>Jhon Guancha
Jizeth González</t>
  </si>
  <si>
    <r>
      <rPr>
        <b/>
        <sz val="9"/>
        <color theme="1"/>
        <rFont val="Tahoma"/>
        <family val="2"/>
      </rPr>
      <t>Reporte Serv. Administrativos:</t>
    </r>
    <r>
      <rPr>
        <sz val="9"/>
        <color theme="1"/>
        <rFont val="Tahoma"/>
        <family val="2"/>
      </rPr>
      <t xml:space="preserve"> 1) El área de servicios administrativos con apoyo de coordinación jurídica realizaron dos capacitaciones sobre estudios de mercado, justificación de necesidades y manual de contratación en el área de servicios administrativos.
</t>
    </r>
    <r>
      <rPr>
        <b/>
        <sz val="9"/>
        <color theme="1"/>
        <rFont val="Tahoma"/>
        <family val="2"/>
      </rPr>
      <t>Análisis OCI:</t>
    </r>
    <r>
      <rPr>
        <sz val="9"/>
        <color theme="1"/>
        <rFont val="Tahoma"/>
        <family val="2"/>
      </rPr>
      <t xml:space="preserve"> Se evidencia dos actas de reunión una de fecha 13 de enero y la segunda de fecha 5 de febrero de 2020 en las cuales se abordan capacitación sobre elaboración de estudios de mercado, justificación de necesidades y manual de contratación en ellas participaron personal de servicios administrativos y coordinación jurídica. Y archivo en Excel con ejemplos de especificaciones técnicas.
Teniendo en cuenta lo anterior, se califica la acción como </t>
    </r>
    <r>
      <rPr>
        <b/>
        <sz val="9"/>
        <color theme="1"/>
        <rFont val="Tahoma"/>
        <family val="2"/>
      </rPr>
      <t>"Terminada"</t>
    </r>
    <r>
      <rPr>
        <sz val="9"/>
        <color theme="1"/>
        <rFont val="Tahoma"/>
        <family val="2"/>
      </rPr>
      <t xml:space="preserve"> con estado </t>
    </r>
    <r>
      <rPr>
        <b/>
        <sz val="9"/>
        <color theme="1"/>
        <rFont val="Tahoma"/>
        <family val="2"/>
      </rPr>
      <t>"Abierta"</t>
    </r>
    <r>
      <rPr>
        <sz val="9"/>
        <color theme="1"/>
        <rFont val="Tahoma"/>
        <family val="2"/>
      </rPr>
      <t xml:space="preserve"> con el fin de verificar nuevas jornadas de capacitación al interior del área en atención a la dinámica de contratación de Capital. </t>
    </r>
  </si>
  <si>
    <r>
      <rPr>
        <b/>
        <sz val="9"/>
        <rFont val="Tahoma"/>
        <family val="2"/>
      </rPr>
      <t>Análisis OCI:</t>
    </r>
    <r>
      <rPr>
        <sz val="9"/>
        <rFont val="Tahoma"/>
        <family val="2"/>
      </rPr>
      <t xml:space="preserve"> No se evidencia soportes de seguimiento actividades correspondientes a la vigencia 2020.
Teniendo en cuenta lo anterior, la calificación quedaría </t>
    </r>
    <r>
      <rPr>
        <b/>
        <sz val="9"/>
        <rFont val="Tahoma"/>
        <family val="2"/>
      </rPr>
      <t xml:space="preserve">"Sin Iniciar" </t>
    </r>
    <r>
      <rPr>
        <sz val="9"/>
        <rFont val="Tahoma"/>
        <family val="2"/>
      </rPr>
      <t xml:space="preserve">y se recomienda al área adelantar las actividades formuladas con el fin de darle cabal cumplimiento a lo formulado dentro de los tiempos establecidos en el Plan. 
</t>
    </r>
  </si>
  <si>
    <r>
      <rPr>
        <b/>
        <sz val="9"/>
        <rFont val="Tahoma"/>
        <family val="2"/>
      </rPr>
      <t>Reporte Sub. Financiera:</t>
    </r>
    <r>
      <rPr>
        <sz val="9"/>
        <rFont val="Tahoma"/>
        <family val="2"/>
      </rPr>
      <t xml:space="preserve"> Durante el primer cuatrimestre no se ha adelantado seguimiento de los reportes de información a las áreas correspondientes, se espera que para el próximo seguimiento se ejecuten las acciones propuestas. 
</t>
    </r>
    <r>
      <rPr>
        <b/>
        <sz val="9"/>
        <rFont val="Tahoma"/>
        <family val="2"/>
      </rPr>
      <t>Análisis OCI:</t>
    </r>
    <r>
      <rPr>
        <sz val="9"/>
        <rFont val="Tahoma"/>
        <family val="2"/>
      </rPr>
      <t xml:space="preserve"> La Subdirección Financiera, no remite avances de la actividad faltante de esta meta. Es importante que se revisen los avalúos realizados al finalizar la vigencia 2019 por parte de las áreas responsables, a la luz de la Resolución 001 de 2019, Por la cual se expide el Manual de Procedimientos Administrativos y Contables para el manejo y control de los bienes en las Entidades de Gobierno Distritales (Dirección Distrital de Contabilidad ) y proceder a realizar los reconocimientos que correspondan, en los Estados Financieros del Canal. Por lo anterior, se continúa calificando como </t>
    </r>
    <r>
      <rPr>
        <b/>
        <sz val="9"/>
        <rFont val="Tahoma"/>
        <family val="2"/>
      </rPr>
      <t>"Incumplida"</t>
    </r>
    <r>
      <rPr>
        <sz val="9"/>
        <rFont val="Tahoma"/>
        <family val="2"/>
      </rPr>
      <t xml:space="preserve">. </t>
    </r>
  </si>
  <si>
    <r>
      <t xml:space="preserve">Reporte Serv. Administrativos: </t>
    </r>
    <r>
      <rPr>
        <sz val="9"/>
        <rFont val="Tahoma"/>
        <family val="2"/>
      </rPr>
      <t xml:space="preserve">Esta acción quedo cerrada en el segundo seguimiento al plan de mejoramiento por procesos , como se evidencia en la respuesta emitida por ustedes en el memorando 2745 Asunto: remisión de estado de las acciones con relación al segundo plan segundo seguimiento al plan de mejoramiento por procesos.
</t>
    </r>
    <r>
      <rPr>
        <b/>
        <sz val="9"/>
        <rFont val="Tahoma"/>
        <family val="2"/>
      </rPr>
      <t xml:space="preserve">Análisis OCI: </t>
    </r>
    <r>
      <rPr>
        <sz val="9"/>
        <rFont val="Tahoma"/>
        <family val="2"/>
      </rPr>
      <t xml:space="preserve">Teniendo en cuenta lo reportado por el área, se mantiene la calificación de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a razón de que no se han adelantado las mejoras frente a los elementos con placas en mal estado o elementos nuevos sin plaquetizar, de conformidad con lo informado en el Memorando 392 del 11-03-2020 "Estado de las acciones con relación al tercer seguimiento del PM por Procesos" y a la reunión sostenida el 5 de mayo de 2020 entre el área de Servicios Administrativos y la Oficina de Control Interno. Se recomienda al área adelantar las actividades pendientes que permitan darle cierre a la acción formulada.  </t>
    </r>
  </si>
  <si>
    <r>
      <rPr>
        <b/>
        <sz val="9"/>
        <rFont val="Tahoma"/>
        <family val="2"/>
      </rPr>
      <t xml:space="preserve">Reporte T. Humano: </t>
    </r>
    <r>
      <rPr>
        <sz val="9"/>
        <rFont val="Tahoma"/>
        <family val="2"/>
      </rPr>
      <t xml:space="preserve">La actividad se realizo el año pasado, solo que en la intranet quedo oculta la pestaña de introducción donde queda claridad de la función de  Recursos Humanos y de Planeación. 
</t>
    </r>
    <r>
      <rPr>
        <b/>
        <sz val="9"/>
        <rFont val="Tahoma"/>
        <family val="2"/>
      </rPr>
      <t xml:space="preserve">Análisis OCI: </t>
    </r>
    <r>
      <rPr>
        <sz val="9"/>
        <rFont val="Tahoma"/>
        <family val="2"/>
      </rPr>
      <t>Se evidenció que mediante correo electrónico del 27/04/2020 planeación confirma que se ha realizado la publicación del Documento Acuerdos de Gestión con código AGTH-FT-069, en dicho archivo se encuentran 3 anexos sobre compromisos, competencias, acuerdos de gestión y se encuentra una pestaña "Instructivo" la cual presenta comentarios de las áreas competentes. Se recomienda verificar si la versión del archivo es la versión definitiva para su aplicación o si es una versión que se encuentra en aprobación o se publico la versión que incluía comentarios internos.
Dado lo anterior y que la acción venció el 30/11/2019 esta se califica como</t>
    </r>
    <r>
      <rPr>
        <b/>
        <sz val="9"/>
        <rFont val="Tahoma"/>
        <family val="2"/>
      </rPr>
      <t xml:space="preserve"> "Terminada Extemporánea" </t>
    </r>
    <r>
      <rPr>
        <sz val="9"/>
        <rFont val="Tahoma"/>
        <family val="2"/>
      </rPr>
      <t>y se recomienda al área adelantar las actividades que permitan evidenciar la implementación de lo creado en el marco del cumplimiento a lo formulado.</t>
    </r>
  </si>
  <si>
    <r>
      <rPr>
        <b/>
        <sz val="9"/>
        <rFont val="Tahoma"/>
        <family val="2"/>
      </rPr>
      <t xml:space="preserve">Reporte T. Humano: </t>
    </r>
    <r>
      <rPr>
        <sz val="9"/>
        <rFont val="Tahoma"/>
        <family val="2"/>
      </rPr>
      <t xml:space="preserve">La solicitud del convenio se envío a la Secretaría de Educación, no se obtuvo respuesta. En reunión con el Administrativo y con recursos humanos de la secretaría argumentaron que  no se necesitaba convenio para utilizar algunas áreas que compartíamos en el mismo edificio. Este año no se pudo agendar una reunión con la nueva administración, ni el uso del gimnasio por que estaban en modificaciones del plan de bienestar que en marzo no habían logrado realizar el contrato.
</t>
    </r>
    <r>
      <rPr>
        <b/>
        <sz val="9"/>
        <rFont val="Tahoma"/>
        <family val="2"/>
      </rPr>
      <t xml:space="preserve">Análisis OCI: </t>
    </r>
    <r>
      <rPr>
        <sz val="9"/>
        <rFont val="Tahoma"/>
        <family val="2"/>
      </rPr>
      <t xml:space="preserve">Se evidenció que hasta 30/04/2020 no se adjuntaron soportes de actividades adelantadas. Posterior al análisis de la información con corte a 30/04/2020 Se evidenció que mediante correo electrónico del 30/05/2020 Secretaría de Educación envía respuesta confirmado que "he programado para el próximo jueves 6 de junio, la reunión solicitada" 
Dado lo anterior y que la acción venció el 30/11/2019 la acción continua calificada como </t>
    </r>
    <r>
      <rPr>
        <b/>
        <sz val="9"/>
        <rFont val="Tahoma"/>
        <family val="2"/>
      </rPr>
      <t>"Terminada"</t>
    </r>
    <r>
      <rPr>
        <sz val="9"/>
        <rFont val="Tahoma"/>
        <family val="2"/>
      </rPr>
      <t xml:space="preserve"> con estado</t>
    </r>
    <r>
      <rPr>
        <b/>
        <sz val="9"/>
        <rFont val="Tahoma"/>
        <family val="2"/>
      </rPr>
      <t xml:space="preserve"> "Abierta"</t>
    </r>
    <r>
      <rPr>
        <sz val="9"/>
        <rFont val="Tahoma"/>
        <family val="2"/>
      </rPr>
      <t>.</t>
    </r>
  </si>
  <si>
    <r>
      <t xml:space="preserve">Reporte T. Humano: </t>
    </r>
    <r>
      <rPr>
        <sz val="9"/>
        <color theme="1"/>
        <rFont val="Tahoma"/>
        <family val="2"/>
      </rPr>
      <t>El proceso de Reclutamiento se presentará nuevamente a la nueva administración. Igual que el formato de medición de objetivos. De acuerdo a sus instrucciones se procederá a implementar o a ajustar los procesos. Se adjuntan: Los correos al Subdirector Administrativo de la vigencia donde se propone el proceso de reclutamiento y selección y el proceso de medición de objetivos para los trabajadores oficiales. Se adjunta el concepto del DASCD sobre la evaluación del desempeño para los servidores públicos.</t>
    </r>
    <r>
      <rPr>
        <b/>
        <sz val="9"/>
        <color theme="1"/>
        <rFont val="Tahoma"/>
        <family val="2"/>
      </rPr>
      <t xml:space="preserve">
Análisis OCI: </t>
    </r>
    <r>
      <rPr>
        <sz val="9"/>
        <color theme="1"/>
        <rFont val="Tahoma"/>
        <family val="2"/>
      </rPr>
      <t>No se adjuntaron soportes correspondiente al primer cuatrimestre de la vigencia 2020, todos los soportes adjuntos corresponden a la vigencia 2019. Teniendo en cuenta lo anterior y que la acción venció el 30/11/2019 la acción continua con calificación en alerta</t>
    </r>
    <r>
      <rPr>
        <b/>
        <sz val="9"/>
        <color theme="1"/>
        <rFont val="Tahoma"/>
        <family val="2"/>
      </rPr>
      <t xml:space="preserve"> "Incumplida". </t>
    </r>
    <r>
      <rPr>
        <sz val="9"/>
        <color theme="1"/>
        <rFont val="Tahoma"/>
        <family val="2"/>
      </rPr>
      <t xml:space="preserve">Se recomienda al área adelantar las actividades pendientes que permitan darle cabal cumplimiento a lo formulado. </t>
    </r>
  </si>
  <si>
    <r>
      <rPr>
        <b/>
        <sz val="9"/>
        <color theme="1"/>
        <rFont val="Tahoma"/>
        <family val="2"/>
      </rPr>
      <t>Reporte Serv. Administrativos</t>
    </r>
    <r>
      <rPr>
        <sz val="9"/>
        <color theme="1"/>
        <rFont val="Tahoma"/>
        <family val="2"/>
      </rPr>
      <t xml:space="preserve">: 1) El área de servicios administrativos adjuntó cronograma de contratación de servicios administrativos
</t>
    </r>
    <r>
      <rPr>
        <b/>
        <sz val="9"/>
        <color theme="1"/>
        <rFont val="Tahoma"/>
        <family val="2"/>
      </rPr>
      <t>Análisis OCI:</t>
    </r>
    <r>
      <rPr>
        <sz val="9"/>
        <color theme="1"/>
        <rFont val="Tahoma"/>
        <family val="2"/>
      </rPr>
      <t xml:space="preserve"> Se evidencia el diligenciamiento del cronograma de contratación de servicios administrativos para la vigencia 2020. con lo cual se daría cumplimiento a la acción prevista.
Teniendo en cuenta lo anterior la calificación es</t>
    </r>
    <r>
      <rPr>
        <b/>
        <sz val="9"/>
        <color theme="1"/>
        <rFont val="Tahoma"/>
        <family val="2"/>
      </rPr>
      <t xml:space="preserve"> "Terminada"</t>
    </r>
    <r>
      <rPr>
        <sz val="9"/>
        <color theme="1"/>
        <rFont val="Tahoma"/>
        <family val="2"/>
      </rPr>
      <t xml:space="preserve"> con estado </t>
    </r>
    <r>
      <rPr>
        <b/>
        <sz val="9"/>
        <color theme="1"/>
        <rFont val="Tahoma"/>
        <family val="2"/>
      </rPr>
      <t>"Abierta"</t>
    </r>
    <r>
      <rPr>
        <sz val="9"/>
        <color theme="1"/>
        <rFont val="Tahoma"/>
        <family val="2"/>
      </rPr>
      <t xml:space="preserve"> con el fin de verificar la ejecución del mismo. </t>
    </r>
  </si>
  <si>
    <r>
      <rPr>
        <b/>
        <sz val="9"/>
        <color theme="1"/>
        <rFont val="Tahoma"/>
        <family val="2"/>
      </rPr>
      <t>Reporte Serv. Administrativos:</t>
    </r>
    <r>
      <rPr>
        <sz val="9"/>
        <color theme="1"/>
        <rFont val="Tahoma"/>
        <family val="2"/>
      </rPr>
      <t xml:space="preserve"> 1) El área de servicios administrativos adjuntó Acta de reunión - toma física de consumo controlado
</t>
    </r>
    <r>
      <rPr>
        <b/>
        <sz val="9"/>
        <color theme="1"/>
        <rFont val="Tahoma"/>
        <family val="2"/>
      </rPr>
      <t xml:space="preserve">Análisis OCI: </t>
    </r>
    <r>
      <rPr>
        <sz val="9"/>
        <color theme="1"/>
        <rFont val="Tahoma"/>
        <family val="2"/>
      </rPr>
      <t xml:space="preserve">Se evidencia que según el acta adjunta el 8 de abril personal de servicios administrativos realizan la toma física de inventarios de elementos catalogados como de consumo controlado y actividad de plaquetización de sillas, mesas y escalerillas.
Teniendo en cuenta que la acción estableció una toma semestral y dado que faltaría la del segundo semestre, la calificación es </t>
    </r>
    <r>
      <rPr>
        <b/>
        <sz val="9"/>
        <color theme="1"/>
        <rFont val="Tahoma"/>
        <family val="2"/>
      </rPr>
      <t>"En Proceso"</t>
    </r>
    <r>
      <rPr>
        <sz val="9"/>
        <color theme="1"/>
        <rFont val="Tahoma"/>
        <family val="2"/>
      </rPr>
      <t xml:space="preserve">. </t>
    </r>
  </si>
  <si>
    <r>
      <rPr>
        <b/>
        <sz val="9"/>
        <color theme="1"/>
        <rFont val="Tahoma"/>
        <family val="2"/>
      </rPr>
      <t>Reporte Coordinación Jurídica</t>
    </r>
    <r>
      <rPr>
        <sz val="9"/>
        <color theme="1"/>
        <rFont val="Tahoma"/>
        <family val="2"/>
      </rPr>
      <t xml:space="preserve">: El 31-03-2020 se realizó capacitación sobre dos (2) temas sobre Procesos de Contratación y Supervisión e Interventoría. 
</t>
    </r>
    <r>
      <rPr>
        <b/>
        <sz val="9"/>
        <color theme="1"/>
        <rFont val="Tahoma"/>
        <family val="2"/>
      </rPr>
      <t xml:space="preserve">Análisis OCI: </t>
    </r>
    <r>
      <rPr>
        <sz val="9"/>
        <color theme="1"/>
        <rFont val="Tahoma"/>
        <family val="2"/>
      </rPr>
      <t>Se da cuenta de dos capacitaciones adelantadas. En consideración a las actividades formuladas y a las fechas establecidas para la acción, se califica</t>
    </r>
    <r>
      <rPr>
        <b/>
        <sz val="9"/>
        <color theme="1"/>
        <rFont val="Tahoma"/>
        <family val="2"/>
      </rPr>
      <t xml:space="preserve"> "En Proceso"</t>
    </r>
    <r>
      <rPr>
        <sz val="9"/>
        <color theme="1"/>
        <rFont val="Tahoma"/>
        <family val="2"/>
      </rPr>
      <t xml:space="preserve">. Se recuerda al área adelantar las actividades faltantes antes del 20 de diciembre de 2020
</t>
    </r>
  </si>
  <si>
    <r>
      <rPr>
        <b/>
        <sz val="9"/>
        <color theme="1"/>
        <rFont val="Tahoma"/>
        <family val="2"/>
      </rPr>
      <t>Reporte Coordinación Jurídica</t>
    </r>
    <r>
      <rPr>
        <sz val="9"/>
        <color theme="1"/>
        <rFont val="Tahoma"/>
        <family val="2"/>
      </rPr>
      <t xml:space="preserve">: El 31-03-2020 se realizó capacitación sobre dos (2) temas sobre Procesos de Contratación y Supervisión e Interventoría. 
</t>
    </r>
    <r>
      <rPr>
        <b/>
        <sz val="9"/>
        <color theme="1"/>
        <rFont val="Tahoma"/>
        <family val="2"/>
      </rPr>
      <t xml:space="preserve">Análisis OCI: </t>
    </r>
    <r>
      <rPr>
        <sz val="9"/>
        <color theme="1"/>
        <rFont val="Tahoma"/>
        <family val="2"/>
      </rPr>
      <t xml:space="preserve">Se da cuenta de dos capacitaciones adelantadas. En consideración a las actividades formuladas y a las fechas establecidas para la acción, se califica </t>
    </r>
    <r>
      <rPr>
        <b/>
        <sz val="9"/>
        <color theme="1"/>
        <rFont val="Tahoma"/>
        <family val="2"/>
      </rPr>
      <t>"En Proceso"</t>
    </r>
    <r>
      <rPr>
        <sz val="9"/>
        <color theme="1"/>
        <rFont val="Tahoma"/>
        <family val="2"/>
      </rPr>
      <t xml:space="preserve">. Se recuerda al área adelantar las actividades faltantes antes del 20 de diciembre de 2020
</t>
    </r>
  </si>
  <si>
    <r>
      <t xml:space="preserve">Reporte G. Documental: </t>
    </r>
    <r>
      <rPr>
        <sz val="9"/>
        <color theme="1"/>
        <rFont val="Tahoma"/>
        <family val="2"/>
      </rPr>
      <t xml:space="preserve">Se cumplieron con las actividades estipulas en el Plan de mejoramiento.
</t>
    </r>
    <r>
      <rPr>
        <b/>
        <sz val="9"/>
        <color theme="1"/>
        <rFont val="Tahoma"/>
        <family val="2"/>
      </rPr>
      <t xml:space="preserve">Análisis OCI: </t>
    </r>
    <r>
      <rPr>
        <sz val="9"/>
        <color theme="1"/>
        <rFont val="Tahoma"/>
        <family val="2"/>
      </rPr>
      <t xml:space="preserve">Teniendo en cuenta del reporte del área, se evidencia que no fueron tenidas en cuenta las recomendaciones entregadas mediante Memorando 397 del 11-03-2020 sobre las acciones con estado </t>
    </r>
    <r>
      <rPr>
        <b/>
        <sz val="9"/>
        <color theme="1"/>
        <rFont val="Tahoma"/>
        <family val="2"/>
      </rPr>
      <t>"Abierta"</t>
    </r>
    <r>
      <rPr>
        <sz val="9"/>
        <color theme="1"/>
        <rFont val="Tahoma"/>
        <family val="2"/>
      </rPr>
      <t xml:space="preserve"> frente a las jornadas de divulgación al interior de la entidad de manera que se pudiera proceder al cierre de las mismas. 
Por lo anterior, se mantiene la calificación como</t>
    </r>
    <r>
      <rPr>
        <b/>
        <sz val="9"/>
        <color theme="1"/>
        <rFont val="Tahoma"/>
        <family val="2"/>
      </rPr>
      <t xml:space="preserve"> "Terminada"</t>
    </r>
    <r>
      <rPr>
        <sz val="9"/>
        <color theme="1"/>
        <rFont val="Tahoma"/>
        <family val="2"/>
      </rPr>
      <t xml:space="preserve"> con estado </t>
    </r>
    <r>
      <rPr>
        <b/>
        <sz val="9"/>
        <color theme="1"/>
        <rFont val="Tahoma"/>
        <family val="2"/>
      </rPr>
      <t xml:space="preserve">"Abierta" </t>
    </r>
    <r>
      <rPr>
        <sz val="9"/>
        <color theme="1"/>
        <rFont val="Tahoma"/>
        <family val="2"/>
      </rPr>
      <t xml:space="preserve">y se recomienda al área adelantar las actividades pendientes que permitan mejorar la gestión del proceso y dar cierre a las acciones.  </t>
    </r>
  </si>
  <si>
    <r>
      <t xml:space="preserve">Reporte G. Documental: </t>
    </r>
    <r>
      <rPr>
        <sz val="9"/>
        <color theme="1"/>
        <rFont val="Tahoma"/>
        <family val="2"/>
      </rPr>
      <t xml:space="preserve">Se cumplieron con las actividades estipulas en el Plan de mejoramiento.
</t>
    </r>
    <r>
      <rPr>
        <b/>
        <sz val="9"/>
        <color theme="1"/>
        <rFont val="Tahoma"/>
        <family val="2"/>
      </rPr>
      <t xml:space="preserve">Análisis OCI: </t>
    </r>
    <r>
      <rPr>
        <sz val="9"/>
        <color theme="1"/>
        <rFont val="Tahoma"/>
        <family val="2"/>
      </rPr>
      <t xml:space="preserve">Teniendo en cuenta del reporte del área, se evidencia que no fueron tenidas en cuenta las recomendaciones entregadas mediante Memorando 397 del 11-03-2020 sobre las acciones con estado </t>
    </r>
    <r>
      <rPr>
        <b/>
        <sz val="9"/>
        <color theme="1"/>
        <rFont val="Tahoma"/>
        <family val="2"/>
      </rPr>
      <t>"Abierta"</t>
    </r>
    <r>
      <rPr>
        <sz val="9"/>
        <color theme="1"/>
        <rFont val="Tahoma"/>
        <family val="2"/>
      </rPr>
      <t xml:space="preserve"> frente a las jornadas de capacitación frente a los procesos de Gestión Documental de manera que se pudiera proceder al cierre de las mismas. 
Por lo anterior, se mantiene la calificación como</t>
    </r>
    <r>
      <rPr>
        <b/>
        <sz val="9"/>
        <color theme="1"/>
        <rFont val="Tahoma"/>
        <family val="2"/>
      </rPr>
      <t xml:space="preserve"> "Terminada Extemporánea"</t>
    </r>
    <r>
      <rPr>
        <sz val="9"/>
        <color theme="1"/>
        <rFont val="Tahoma"/>
        <family val="2"/>
      </rPr>
      <t xml:space="preserve"> con estado </t>
    </r>
    <r>
      <rPr>
        <b/>
        <sz val="9"/>
        <color theme="1"/>
        <rFont val="Tahoma"/>
        <family val="2"/>
      </rPr>
      <t xml:space="preserve">"Abierta" </t>
    </r>
    <r>
      <rPr>
        <sz val="9"/>
        <color theme="1"/>
        <rFont val="Tahoma"/>
        <family val="2"/>
      </rPr>
      <t xml:space="preserve">y se recomienda al área adelantar las actividades pendientes que permitan mejorar la gestión del proceso y dar cierre a las acciones.  </t>
    </r>
  </si>
  <si>
    <r>
      <t xml:space="preserve">Reporte G. Documental: </t>
    </r>
    <r>
      <rPr>
        <sz val="9"/>
        <color theme="1"/>
        <rFont val="Tahoma"/>
        <family val="2"/>
      </rPr>
      <t xml:space="preserve">Se cumplieron con las actividades estipulas en el Plan de mejoramiento.
</t>
    </r>
    <r>
      <rPr>
        <b/>
        <sz val="9"/>
        <color theme="1"/>
        <rFont val="Tahoma"/>
        <family val="2"/>
      </rPr>
      <t xml:space="preserve">Análisis OCI: </t>
    </r>
    <r>
      <rPr>
        <sz val="9"/>
        <color theme="1"/>
        <rFont val="Tahoma"/>
        <family val="2"/>
      </rPr>
      <t xml:space="preserve">Teniendo en cuenta del reporte del área, se evidencia que no fueron tenidas en cuenta las recomendaciones entregadas mediante Memorando 397 del 11-03-2020 sobre las acciones con estado </t>
    </r>
    <r>
      <rPr>
        <b/>
        <sz val="9"/>
        <color theme="1"/>
        <rFont val="Tahoma"/>
        <family val="2"/>
      </rPr>
      <t>"Abierta"</t>
    </r>
    <r>
      <rPr>
        <sz val="9"/>
        <color theme="1"/>
        <rFont val="Tahoma"/>
        <family val="2"/>
      </rPr>
      <t xml:space="preserve"> frente a las actividades de divulgación de las Tablas de Control de Acceso (TCA) de manera que se pudiera proceder al cierre de las mismas. 
Por lo anterior, se mantiene la calificación como</t>
    </r>
    <r>
      <rPr>
        <b/>
        <sz val="9"/>
        <color theme="1"/>
        <rFont val="Tahoma"/>
        <family val="2"/>
      </rPr>
      <t xml:space="preserve"> "Terminada Extemporánea"</t>
    </r>
    <r>
      <rPr>
        <sz val="9"/>
        <color theme="1"/>
        <rFont val="Tahoma"/>
        <family val="2"/>
      </rPr>
      <t xml:space="preserve"> con estado </t>
    </r>
    <r>
      <rPr>
        <b/>
        <sz val="9"/>
        <color theme="1"/>
        <rFont val="Tahoma"/>
        <family val="2"/>
      </rPr>
      <t xml:space="preserve">"Abierta" </t>
    </r>
    <r>
      <rPr>
        <sz val="9"/>
        <color theme="1"/>
        <rFont val="Tahoma"/>
        <family val="2"/>
      </rPr>
      <t xml:space="preserve">y se recomienda al área adelantar las actividades pendientes que permitan mejorar la gestión del proceso y dar cierre a las acciones.  </t>
    </r>
  </si>
  <si>
    <r>
      <rPr>
        <b/>
        <sz val="9"/>
        <rFont val="Tahoma"/>
        <family val="2"/>
      </rPr>
      <t xml:space="preserve">Análisis OCI: </t>
    </r>
    <r>
      <rPr>
        <sz val="9"/>
        <rFont val="Tahoma"/>
        <family val="2"/>
      </rPr>
      <t xml:space="preserve">Teniendo en cuenta que el área no remitió soportes que permitan evidenciar la modificación de los indicadores del proceso para la presente vigencia y tampoco es posible evidenciar la publicación de estos en la página web o intranet; por lo que no es posible determinar si se adelantaron las actividades pendientes de actualización. 
Teniendo en cuenta lo anterior, se mantiene la calificación del seguimiento anterior como </t>
    </r>
    <r>
      <rPr>
        <b/>
        <sz val="9"/>
        <rFont val="Tahoma"/>
        <family val="2"/>
      </rPr>
      <t xml:space="preserve">"Terminada Extemporánea" </t>
    </r>
    <r>
      <rPr>
        <sz val="9"/>
        <rFont val="Tahoma"/>
        <family val="2"/>
      </rPr>
      <t xml:space="preserve">con estado </t>
    </r>
    <r>
      <rPr>
        <b/>
        <sz val="9"/>
        <rFont val="Tahoma"/>
        <family val="2"/>
      </rPr>
      <t xml:space="preserve">"Abierta" </t>
    </r>
    <r>
      <rPr>
        <sz val="9"/>
        <rFont val="Tahoma"/>
        <family val="2"/>
      </rPr>
      <t xml:space="preserve">y se reitera la recomendación de efectuar lo pendiente con el fin de darle cabal cumplimiento a lo formulado. </t>
    </r>
  </si>
  <si>
    <r>
      <rPr>
        <b/>
        <sz val="9"/>
        <rFont val="Tahoma"/>
        <family val="2"/>
      </rPr>
      <t xml:space="preserve">Reporte G. Documental: </t>
    </r>
    <r>
      <rPr>
        <sz val="9"/>
        <rFont val="Tahoma"/>
        <family val="2"/>
      </rPr>
      <t xml:space="preserve">No se ha realizado contratación de proveedores, en donde se deba tener en cuenta los parámetros y condiciones anteriormente dados por la oficina jurídica.
</t>
    </r>
    <r>
      <rPr>
        <b/>
        <sz val="9"/>
        <rFont val="Tahoma"/>
        <family val="2"/>
      </rPr>
      <t xml:space="preserve">Análisis OCI: </t>
    </r>
    <r>
      <rPr>
        <sz val="9"/>
        <rFont val="Tahoma"/>
        <family val="2"/>
      </rPr>
      <t>Teniendo en cuenta del reporte del área, se evidencia que no fueron tenidas en cuenta las recomendaciones entregadas mediante Memorando 397 del 11-03-2020 sobre las acciones con estado</t>
    </r>
    <r>
      <rPr>
        <b/>
        <sz val="9"/>
        <rFont val="Tahoma"/>
        <family val="2"/>
      </rPr>
      <t xml:space="preserve"> "Abierta" </t>
    </r>
    <r>
      <rPr>
        <sz val="9"/>
        <rFont val="Tahoma"/>
        <family val="2"/>
      </rPr>
      <t xml:space="preserve">referente a la mesa de trabajo adicional con la C. Jurídica de manera que se pudiera proceder al cierre de las mismas. 
Por lo anterior, se mantiene la calificación como </t>
    </r>
    <r>
      <rPr>
        <b/>
        <sz val="9"/>
        <rFont val="Tahoma"/>
        <family val="2"/>
      </rPr>
      <t>"Terminada Extemporánea"</t>
    </r>
    <r>
      <rPr>
        <sz val="9"/>
        <rFont val="Tahoma"/>
        <family val="2"/>
      </rPr>
      <t xml:space="preserve"> con estado</t>
    </r>
    <r>
      <rPr>
        <b/>
        <sz val="9"/>
        <rFont val="Tahoma"/>
        <family val="2"/>
      </rPr>
      <t xml:space="preserve"> "Abierta" </t>
    </r>
    <r>
      <rPr>
        <sz val="9"/>
        <rFont val="Tahoma"/>
        <family val="2"/>
      </rPr>
      <t xml:space="preserve">y se recomienda al área adelantar las actividades pendientes que permitan mejorar la gestión del proceso y dar cierre a las acciones.  </t>
    </r>
  </si>
  <si>
    <r>
      <t xml:space="preserve">Reporte C. Técnica: </t>
    </r>
    <r>
      <rPr>
        <sz val="9"/>
        <color theme="1"/>
        <rFont val="Tahoma"/>
        <family val="2"/>
      </rPr>
      <t xml:space="preserve">Se realiza por parte del equipo de ingeniería propuesta del lineamiento que se debe tener para la revisión de las hojas de vida. El documento se encuentra en revisión por y aprobación por parte de la coordinadora técnica. 
</t>
    </r>
    <r>
      <rPr>
        <b/>
        <sz val="9"/>
        <color theme="1"/>
        <rFont val="Tahoma"/>
        <family val="2"/>
      </rPr>
      <t xml:space="preserve">Análisis OCI: </t>
    </r>
    <r>
      <rPr>
        <sz val="9"/>
        <color theme="1"/>
        <rFont val="Tahoma"/>
        <family val="2"/>
      </rPr>
      <t xml:space="preserve">No se evidencia dentro de los documentos cargados el instructivo mencionado por el área por lo que no es posible establecer el cumplimiento de lo formulado en la acción. Teniendo en cuenta lo anterior, se califica la acción con alerta </t>
    </r>
    <r>
      <rPr>
        <b/>
        <sz val="9"/>
        <color theme="1"/>
        <rFont val="Tahoma"/>
        <family val="2"/>
      </rPr>
      <t>"Sin Iniciar"</t>
    </r>
    <r>
      <rPr>
        <sz val="9"/>
        <color theme="1"/>
        <rFont val="Tahoma"/>
        <family val="2"/>
      </rPr>
      <t xml:space="preserve"> y se recomienda al área remitir los soportes durante el periodo de seguimiento con el fin de observar lo adelantado, así como mejorar la gestión del proceso en el desarrollo de su cotidianidad. </t>
    </r>
  </si>
  <si>
    <t>Atención al Ciudadano
Ventas y Mercadeo</t>
  </si>
  <si>
    <t>Secretaria General
Director Operativo</t>
  </si>
  <si>
    <t>Auxiliar de Atención al Ciudadano
Profesional Universitario de Ventas y Mercadeo</t>
  </si>
  <si>
    <r>
      <t xml:space="preserve">Reporte At. Ciudadano: </t>
    </r>
    <r>
      <rPr>
        <sz val="9"/>
        <rFont val="Tahoma"/>
        <family val="2"/>
      </rPr>
      <t xml:space="preserve">Se realizó en la Guía de Trámites y Servicios y en el SUIT la actualización del valor del pago del OPA "Copias de Material Audiovisual" teniendo en cuenta el aumento del valor en razón del incremento del IPC. Respecto al tarifario no se ha realizado actualización del articulo solicitado teniendo en cuenta los cambios de personal que ha tenido la entidad. 
</t>
    </r>
    <r>
      <rPr>
        <b/>
        <sz val="9"/>
        <rFont val="Tahoma"/>
        <family val="2"/>
      </rPr>
      <t xml:space="preserve">Análisis OCI: </t>
    </r>
    <r>
      <rPr>
        <sz val="9"/>
        <rFont val="Tahoma"/>
        <family val="2"/>
      </rPr>
      <t xml:space="preserve">Se evidencia la actualización de los valores de los servicios en el SUIT; sin embargo, a la fecha no se evidencia la actualización del tarifario que incluya el artículo que permita aproximar a la moneda mínima más cercana ($50) el valor de los servicios prestados, de conformidad con lo formulado en la acción. Por lo anterior, desde la Oficina de Control Interno se realiza el análisis e inclusión del área de Ventas y Mercadeo con el fin de efectuar la coordinación de la ejecución de las actividades formuladas.
Teniendo en cuenta lo anterior, se mantiene la calificación del seguimiento anterior con alerta </t>
    </r>
    <r>
      <rPr>
        <b/>
        <sz val="9"/>
        <rFont val="Tahoma"/>
        <family val="2"/>
      </rPr>
      <t>"Incumplida"</t>
    </r>
    <r>
      <rPr>
        <sz val="9"/>
        <rFont val="Tahoma"/>
        <family val="2"/>
      </rPr>
      <t xml:space="preserve"> y se recomienda la coordinación y articulación de las áreas involucradas para ejecutar las actividades pendientes.</t>
    </r>
  </si>
  <si>
    <r>
      <rPr>
        <b/>
        <sz val="9"/>
        <rFont val="Tahoma"/>
        <family val="2"/>
      </rPr>
      <t xml:space="preserve">Reporte Comunicaciones: </t>
    </r>
    <r>
      <rPr>
        <sz val="9"/>
        <rFont val="Tahoma"/>
        <family val="2"/>
      </rPr>
      <t>Se inicio contacto con la oficina asesora de comunicaciones de la Alcaldía Mayor, quienes informaron que aún no se cuenta con el Plan de Comunicaciones del Distrito Capital aprobado o en última versión, para esta nueva administración.</t>
    </r>
    <r>
      <rPr>
        <b/>
        <sz val="9"/>
        <rFont val="Tahoma"/>
        <family val="2"/>
      </rPr>
      <t xml:space="preserve">
Análisis OCI: </t>
    </r>
    <r>
      <rPr>
        <sz val="9"/>
        <rFont val="Tahoma"/>
        <family val="2"/>
      </rPr>
      <t xml:space="preserve">Se verifican los soportes remitidos en los que se indica que a la fecha no se cuentan con lineamientos para la actualización del Plan de comunicaciones de la Alcaldía Mayor de Bogotá por lo que la Coordinación de Prensa y Comunicaciones no ha realizado la actualización de lo indicado. Teniendo en cuenta lo anterior, así como las fechas de ejecución se recomienda al área adelantar las modificaciones pertinentes con el fin de efectuar la actualización del documento bajo los lineamientos de operación de Capital. 
Por lo tanto, se mantiene la calificación de la acción con alerta </t>
    </r>
    <r>
      <rPr>
        <b/>
        <sz val="9"/>
        <rFont val="Tahoma"/>
        <family val="2"/>
      </rPr>
      <t>"Incumplida"</t>
    </r>
    <r>
      <rPr>
        <sz val="9"/>
        <rFont val="Tahoma"/>
        <family val="2"/>
      </rPr>
      <t xml:space="preserve"> y se recomienda al área tener en cuenta la Circular Interna No. 020 de 2018 y Circular No. 020 de 2019 para realizar los ajustes de la acción, así como de las fechas de terminación.
</t>
    </r>
  </si>
  <si>
    <r>
      <rPr>
        <b/>
        <sz val="9"/>
        <color theme="1"/>
        <rFont val="Tahoma"/>
        <family val="2"/>
      </rPr>
      <t xml:space="preserve">Reporte Planeación: </t>
    </r>
    <r>
      <rPr>
        <sz val="9"/>
        <color theme="1"/>
        <rFont val="Tahoma"/>
        <family val="2"/>
      </rPr>
      <t xml:space="preserve">En el mes de septiembre de 2019 se realizó la solicitud a la veeduría sobre los mecanismos de control social aplicables a las empresas industriales y comerciales del estado, posteriormente se recibió respuesta de la Veeduría la cual fue socializada en comité directivo del mismo mes. Nuevamente se socializará la respuesta recibida por parte de la veeduría en el transcurso del segundo cuatrimestre del año. </t>
    </r>
    <r>
      <rPr>
        <b/>
        <sz val="9"/>
        <color theme="1"/>
        <rFont val="Tahoma"/>
        <family val="2"/>
      </rPr>
      <t xml:space="preserve">
Análisis OCI: </t>
    </r>
    <r>
      <rPr>
        <sz val="9"/>
        <color theme="1"/>
        <rFont val="Tahoma"/>
        <family val="2"/>
      </rPr>
      <t xml:space="preserve">En el anterior seguimiento se indico que la segunda actividad formulada plantea la socialización de la respuesta al Comité Directivo, sin embargo, no se remitió el soporte correspondiente de la socialización. Para el actual seguimiento tampoco se aporto el soporte correspondiente. Hasta entonces y en vista que no se aportaron evidencias para este seguimiento, se mantendrá la calificación </t>
    </r>
    <r>
      <rPr>
        <b/>
        <sz val="9"/>
        <color theme="1"/>
        <rFont val="Tahoma"/>
        <family val="2"/>
      </rPr>
      <t xml:space="preserve">"Incumplida" </t>
    </r>
    <r>
      <rPr>
        <sz val="9"/>
        <color theme="1"/>
        <rFont val="Tahoma"/>
        <family val="2"/>
      </rPr>
      <t xml:space="preserve">al hacer falta la evidencia del 50% de la acción. </t>
    </r>
  </si>
  <si>
    <r>
      <rPr>
        <b/>
        <sz val="9"/>
        <rFont val="Tahoma"/>
        <family val="2"/>
      </rPr>
      <t xml:space="preserve">Análisis OCI: </t>
    </r>
    <r>
      <rPr>
        <sz val="9"/>
        <rFont val="Tahoma"/>
        <family val="2"/>
      </rPr>
      <t>Se evidencia Memorando 3073 radicado el 13/12/2019 en el cual se indica por parte del área de sistemas que se revisaron los equipos con el valor en saldo en libros mayor a $1.500.000. Memorando 3072 radicado el 13/12/2019 en el cual se indica que una vez analizado cada uno de los bienes ninguno presenta ningún tipo de deterioro. Se anexa copia de registro asistencia capacitación deterioro de bienes PPyE de fecha 6/12/2019. Se anexa Base de Datos Bienes PPYE a 31 de Oct 2019 área técnica, Base de Datos Bienes PPYE a 31 de Oct 2019 a cargo de sistemas. Memorando 3059 radicado el 13/12/2019 en cual se indica por parte del área técnica que se revisaron los equipos con el valor en saldo en libros mayor a $3.000.000, los equipos que se encontraron con mayor valor en el mercado no se relacionó valor en el deterioro y de los equipos que ya no se encuentra en el mercado pero que están funcionando correctamente, se les dejo el mismo valor que aparece en la casilla “saldo en libros”. Finalmente adjuntaron Base de Datos Bienes PPYE a 31 de Oct 2019 a cargo de servicios administrativos.</t>
    </r>
    <r>
      <rPr>
        <b/>
        <sz val="9"/>
        <rFont val="Tahoma"/>
        <family val="2"/>
      </rPr>
      <t xml:space="preserve">
</t>
    </r>
    <r>
      <rPr>
        <sz val="9"/>
        <rFont val="Tahoma"/>
        <family val="2"/>
      </rPr>
      <t>Teniendo en cuenta lo anterior, se mantiene la calificación como</t>
    </r>
    <r>
      <rPr>
        <b/>
        <sz val="9"/>
        <rFont val="Tahoma"/>
        <family val="2"/>
      </rPr>
      <t xml:space="preserve"> "Terminada Extemporánea" </t>
    </r>
    <r>
      <rPr>
        <sz val="9"/>
        <rFont val="Tahoma"/>
        <family val="2"/>
      </rPr>
      <t>con estado</t>
    </r>
    <r>
      <rPr>
        <b/>
        <sz val="9"/>
        <rFont val="Tahoma"/>
        <family val="2"/>
      </rPr>
      <t xml:space="preserve"> "Abierta" </t>
    </r>
    <r>
      <rPr>
        <sz val="9"/>
        <rFont val="Tahoma"/>
        <family val="2"/>
      </rPr>
      <t xml:space="preserve">con el fin de verificar las mejoras frente a la determinación del deterioro de bienes. </t>
    </r>
  </si>
  <si>
    <r>
      <rPr>
        <b/>
        <sz val="9"/>
        <color theme="1"/>
        <rFont val="Tahoma"/>
        <family val="2"/>
      </rPr>
      <t xml:space="preserve">Reporte Serv. Administrativos: </t>
    </r>
    <r>
      <rPr>
        <sz val="9"/>
        <color theme="1"/>
        <rFont val="Tahoma"/>
        <family val="2"/>
      </rPr>
      <t xml:space="preserve">1) El área de servicios administrativos con apoyo de coordinación jurídica realizaron dos capacitaciones sobre estudios de mercado, justificación de necesidades y manual de contratación en el área de servicios administrativos.
</t>
    </r>
    <r>
      <rPr>
        <b/>
        <sz val="9"/>
        <color theme="1"/>
        <rFont val="Tahoma"/>
        <family val="2"/>
      </rPr>
      <t xml:space="preserve">
Análisis OCI: </t>
    </r>
    <r>
      <rPr>
        <sz val="9"/>
        <color theme="1"/>
        <rFont val="Tahoma"/>
        <family val="2"/>
      </rPr>
      <t>Se evidencia dos actas de reunión una de fecha 13 de enero y la segunda de fecha 5 de febrero de 2020 en las cuales se abordan capacitación sobre elaboración de estudios de mercado, justificación de necesidades y manual de contratación en ellas participaron personal de servicios administrativos y coordinación jurídica. Y archivo en Excel con ejemplos de especificaciones técnicas que sirven de insumo para adelantar las mismas.
Teniendo en cuenta lo anterior, así como la fecha de terminación para la acción formulada se califica</t>
    </r>
    <r>
      <rPr>
        <b/>
        <sz val="9"/>
        <color theme="1"/>
        <rFont val="Tahoma"/>
        <family val="2"/>
      </rPr>
      <t xml:space="preserve"> "En Proceso". </t>
    </r>
  </si>
  <si>
    <r>
      <t xml:space="preserve">Análisis OCI: </t>
    </r>
    <r>
      <rPr>
        <sz val="9"/>
        <rFont val="Tahoma"/>
        <family val="2"/>
      </rPr>
      <t xml:space="preserve">El área no presento reporte por segunda ocasión en esta acción. Se mantiene la calificación </t>
    </r>
    <r>
      <rPr>
        <b/>
        <sz val="9"/>
        <rFont val="Tahoma"/>
        <family val="2"/>
      </rPr>
      <t>"Incumplida"</t>
    </r>
    <r>
      <rPr>
        <sz val="9"/>
        <rFont val="Tahoma"/>
        <family val="2"/>
      </rPr>
      <t xml:space="preserve"> y se recomienda al área que se adelante la gestión necesaria para dar cumplimiento a la acción. Con especial consideración a que la fecha de terminación venció en 2018 y en la vigencia  2019 no se hizo nada. </t>
    </r>
    <r>
      <rPr>
        <b/>
        <sz val="9"/>
        <rFont val="Tahoma"/>
        <family val="2"/>
      </rPr>
      <t xml:space="preserve">
</t>
    </r>
    <r>
      <rPr>
        <sz val="9"/>
        <rFont val="Tahoma"/>
        <family val="2"/>
      </rPr>
      <t xml:space="preserve">
No obstante lo anterior, se tiene presente la migración de la actividad contractual del Canal hacia la plataforma transaccional SECOP II que ha estado liderando la Coordinación Jurídica. Por lo tanto se sugiere convocar mesa de trabajo tendiente al análisis de ajustar la acción y las evidencias adecuadas al uso del SECOPII. </t>
    </r>
  </si>
  <si>
    <r>
      <t xml:space="preserve">Análisis OCI: </t>
    </r>
    <r>
      <rPr>
        <sz val="9"/>
        <rFont val="Tahoma"/>
        <family val="2"/>
      </rPr>
      <t>El área no presento reporte por segunda ocasión en esta acción. Se mantiene la calificación</t>
    </r>
    <r>
      <rPr>
        <b/>
        <sz val="9"/>
        <rFont val="Tahoma"/>
        <family val="2"/>
      </rPr>
      <t xml:space="preserve"> "Incumplida" </t>
    </r>
    <r>
      <rPr>
        <sz val="9"/>
        <rFont val="Tahoma"/>
        <family val="2"/>
      </rPr>
      <t>y se recomienda al área que se adelante la gestión necesaria para dar cumplimiento a la acción.  O en su defecto analizar si es necesario reformular la acción. En cualquiera de las dos opciones, presentar los soportes correspondientes en posteriores seguimientos.</t>
    </r>
    <r>
      <rPr>
        <b/>
        <sz val="9"/>
        <rFont val="Tahoma"/>
        <family val="2"/>
      </rPr>
      <t xml:space="preserve">
</t>
    </r>
    <r>
      <rPr>
        <sz val="9"/>
        <rFont val="Tahoma"/>
        <family val="2"/>
      </rPr>
      <t xml:space="preserve">Se recomienda al área la consideración de adelantar mesa de trabajo para analizar la posibilidad de cumplimiento en esta acción. Sobre todo al tener en cuenta la fecha programada para el cumplimiento de las actividades. </t>
    </r>
  </si>
  <si>
    <r>
      <rPr>
        <b/>
        <sz val="9"/>
        <rFont val="Tahoma"/>
        <family val="2"/>
      </rPr>
      <t xml:space="preserve">Análisis OCI: </t>
    </r>
    <r>
      <rPr>
        <sz val="9"/>
        <rFont val="Tahoma"/>
        <family val="2"/>
      </rPr>
      <t>Se evidencia Memorando 3073 radicado el 13/12/2019 en el cual se indica por parte del área de sistemas que se revisaron los equipos con el valor en saldo en libros mayor a $1.500.000. Memorando 3072 radicado el 13/12/2019 en el cual se indica que una vez analizado cada uno de los bienes ninguno presenta ningún tipo de deterioro. Se anexa copia de registro asistencia capacitación deterioro de bienes PPyE de fecha 6/12/2019. Se anexa Base de Datos Bienes PPYE a 31 de Oct 2019 área técnica, Base de Datos Bienes PPYE a 31 de Oct 2019 a cargo de sistemas. Memorando 3059 radicado el 13/12/2019 en cual se indica por parte del área técnica que se revisaron los equipos con el valor en saldo en libros mayor a $3.000.000, los equipos que se encontraron con mayor valor en el mercado no se relacionó valor en el deterioro y de los equipos que ya no se encuentra en el mercado pero que están funcionando correctamente, se les dejo el mismo valor que aparece en la casilla “saldo en libros”. Adjuntaron Base de Datos Bienes PPYE a 31 de Oct 2019 a cargo de servicios administrativos. En la segunda acción se estableció  la elaboración de un informe final  resultados de los avalúos que debía ser remitido a Subdirección Financiera del cual no se evidencia soportes  en los anexos, En tal virtud esta acción queda abierta en lo concerniente al  periodo anterior y se realizará el analizar respectivo en cuanto a si es posible su cierre.</t>
    </r>
    <r>
      <rPr>
        <b/>
        <sz val="9"/>
        <rFont val="Tahoma"/>
        <family val="2"/>
      </rPr>
      <t xml:space="preserve">
</t>
    </r>
    <r>
      <rPr>
        <sz val="9"/>
        <rFont val="Tahoma"/>
        <family val="2"/>
      </rPr>
      <t>Teniendo en cuenta lo anterior, se mantiene la calificación como</t>
    </r>
    <r>
      <rPr>
        <b/>
        <sz val="9"/>
        <rFont val="Tahoma"/>
        <family val="2"/>
      </rPr>
      <t xml:space="preserve"> "Terminada Extemporánea" </t>
    </r>
    <r>
      <rPr>
        <sz val="9"/>
        <rFont val="Tahoma"/>
        <family val="2"/>
      </rPr>
      <t>con estado</t>
    </r>
    <r>
      <rPr>
        <b/>
        <sz val="9"/>
        <rFont val="Tahoma"/>
        <family val="2"/>
      </rPr>
      <t xml:space="preserve"> "Abierta" </t>
    </r>
    <r>
      <rPr>
        <sz val="9"/>
        <rFont val="Tahoma"/>
        <family val="2"/>
      </rPr>
      <t xml:space="preserve">con el fin de verificar las mejoras frente a la determinación del deterioro de bienes.  </t>
    </r>
  </si>
  <si>
    <r>
      <rPr>
        <b/>
        <sz val="9"/>
        <color theme="1"/>
        <rFont val="Tahoma"/>
        <family val="2"/>
      </rPr>
      <t xml:space="preserve">Análisis OCI: </t>
    </r>
    <r>
      <rPr>
        <sz val="9"/>
        <color theme="1"/>
        <rFont val="Tahoma"/>
        <family val="2"/>
      </rPr>
      <t>el área no reporto sobre esta acción. Conforme a las fechas establecidas en la acción, se califica con alerta de</t>
    </r>
    <r>
      <rPr>
        <b/>
        <sz val="9"/>
        <color theme="1"/>
        <rFont val="Tahoma"/>
        <family val="2"/>
      </rPr>
      <t xml:space="preserve"> "Incumplida"</t>
    </r>
    <r>
      <rPr>
        <sz val="9"/>
        <color theme="1"/>
        <rFont val="Tahoma"/>
        <family val="2"/>
      </rPr>
      <t xml:space="preserve">. Sobre todo porque el plazo vence el 30 de junio. Se sugiere tomar las medidas pertinentes para dar cumplimiento. 
Se recomienda al área la consideración de adelantar mesa de trabajo para analizar la posibilidad de cumplimiento en esta acción. Sobre todo al tener en cuenta la fecha programada para el cumplimiento de las actividades. </t>
    </r>
  </si>
  <si>
    <t>Informe evaluación control interno contable 2019</t>
  </si>
  <si>
    <t xml:space="preserve">7.2.2 Debilidades </t>
  </si>
  <si>
    <t>Carencia de una directriz en el Canal, para realizar autoevaluaciones que permitan determinar la eficacia de los controles implementados en cada una de las actividades de los procesos, incluido el contable.</t>
  </si>
  <si>
    <t>Divulgar herramienta  de autoevaluación.</t>
  </si>
  <si>
    <t>No se realiza reconocimiento de los Derechos patrimoniales de autor y conexos, en los Estados Financieros del Canal, que surgen de la explotación de las obras y contenidos creados en la ejecución de su misionalidad.</t>
  </si>
  <si>
    <t>Gestión Financiera y Facturación (Apoyo)</t>
  </si>
  <si>
    <t xml:space="preserve">1. Reunión con el Director Operativo y/o el área técnica para poner en conocimiento las condiciones mínimas que se deben tener en cuenta para  reconocimiento contable de los derechos patrimoniales de la entidad.
2. Establecer con las áreas responsables de suministrar la información sobre los derechos patrimoniales, la metodología para la entrega de la información y así contabilidad realice los respectivos reconocimientos de los registros contables correspondiente si hubiere lugar a ello. </t>
  </si>
  <si>
    <t xml:space="preserve">No. Actividades ejecutadas/ No. De acciones programadas </t>
  </si>
  <si>
    <t>No se evidencian procesos de revisión permanente sobre la vigencia del catálogo de cuentas aplicable a la entidad.</t>
  </si>
  <si>
    <t xml:space="preserve">Al cierre de la vigencia no se realizó consulta en la página de la CGN sobre cambios en la Resolución 135 de 2015 </t>
  </si>
  <si>
    <t xml:space="preserve">1. Revisar las actualizaciones de manera mensual en la página de la CGN.
2. Socializar mediante correo electrónico las actualizaciones emitidas por la CGN
3. Realizar las modificaciones de las cuentas si a ello hubiere lugar. </t>
  </si>
  <si>
    <t xml:space="preserve">Se encontraron inconsistencias al realizar verificación del Catálogo utilizado por la entidad, frente a la última versión actualizada de la CGN, del Marco normativo para Empresas que no cotizan en el mercado de valores y que no captan ni administran ahorro del público (2015.7), como: 
a)Diferencias respecto a la denominación de algunas cuentas, las cuales no tienen relación con el concepto, descripción y dinámica de las mismas y, 
b)Grupos y cuentas que no existen en el Catálogo de la CGN.
</t>
  </si>
  <si>
    <t xml:space="preserve">El área de Servicios Administrativos continúa presentando la relación de bienes, propiedad planta y equipo del Canal, en el formato identificado con el código AGRI-SA-FT-017, con saldos del Marco normativo precedente, para efectos de la conciliación con el área contable. </t>
  </si>
  <si>
    <t xml:space="preserve">Desconocimiento de la Resolución 414 de 2014, de la Contaduría General de la Nación. </t>
  </si>
  <si>
    <t xml:space="preserve"> Aplicar la Resolución 414 de 2014, de la Contaduría General de la Nación. </t>
  </si>
  <si>
    <t>Se evidenciaron debilidades en el punto de control establecido en el proceso de conciliaciones bancarias, correspondiente a las firmas del responsable de revisión.</t>
  </si>
  <si>
    <t>No fue suministrada las conciliaciones bancarias al profesional universitario de contabilidad, por ello no se evidenció firma de revisión en un periodo contable.</t>
  </si>
  <si>
    <t xml:space="preserve">1. Revisión y actualización del procedimiento AGFF-CO-PD-001  ESTADOS FINANCIEROS
2. Socialización del procedimiento </t>
  </si>
  <si>
    <t xml:space="preserve">Subdirector Financiero </t>
  </si>
  <si>
    <t>No se evidencia, la expedición de un instructivo o procedimiento, respecto a la aplicación del cálculo de la medición posterior (vida útil, depreciación y deterioro), para dar cumplimiento a lo establecido en: la Resolución 414 de 2014  de la Contaduría General de la Nación, la Política Financiera del Canal (identificada con el código AGFF-PO-001 del 05/10/2018) y el numeral 4.5 Medición posterior, del Manual de procedimientos administrativos y contables para el manejo y control de los bienes, del 30/09/2019 versión 1 de la Secretaría Distrital de Hacienda (Resolución 001 de 2019).
Tener en cuenta observaciones sobre documento, identificado con el Código AGRI-SA-IN-001, versión 1 del 27/11/2017, denominado “Parámetros para asignación de vida útil y nuevos valores a equipos depreciados”, dentro del Proceso Gestión de Recursos y Administración de la Información, Servicios Administrativos del Canal.</t>
  </si>
  <si>
    <t>Gestión Financiera y Facturación (Apoyo). 
Gestión de Recursos y Administración de la Información (Apoyo).
Emisión de Contenidos (Misional).</t>
  </si>
  <si>
    <t>Falta de un instructivo para el cálculo de la medición posterior de  la vida útil, depreciación y deterioro de los bienes propiedad del Canal</t>
  </si>
  <si>
    <t>Programar una reunión entre las áreas de Sistemas, Coordinación Técnica, Servicios Administrativos, Financiera y Control Interno, para la definición de la hoja de ruta.
Realizar una mesa de trabajo entre las áreas  Sistemas, Coordinación Técnica, Servicios Administrativos, Financiera para la construcción del instructivo para la medición posterior de la vida útil, depreciación y deterioro de los bienes del Canal.
Realizar reunión entre las áreas Sistemas, Coordinación Técnica, Servicios Administrativos, Financiera y Control Interno, para la socialización y aprobación del instructivo para la medición posterior de la vida útil, depreciación y deterioro de los bienes del Canal.</t>
  </si>
  <si>
    <t>Coordinación Técnica
Servicios Administrativos
Sistemas
Subdirección Financiera</t>
  </si>
  <si>
    <t>No se evidencia dentro del procedimiento “Estados Financieros” (versión 12 del 30/08/2019), la verificación de un nivel superior, respecto a la asignación de roles en el sistema financiero Siigo.</t>
  </si>
  <si>
    <t xml:space="preserve">La asignación de roles las realiza el profesional universitario de contabilidad quién ejerce control y tiene el conocimiento sobre el software contable. </t>
  </si>
  <si>
    <t xml:space="preserve">1. Se revisará el procedimiento y de ser necesario se actualizará, incluyendo el rol superior en el software SIIGO al Subdirector Financiero. </t>
  </si>
  <si>
    <t>Se encontró normatividad faltante y derogada, respectivamente, en los procedimientos "Estados Financieros" (versión 12 del 30/08/2019) – Resolución DDC-000003 del 05/12/2018 de la Dirección Distrital de Contabilidad y Toma física de Inventarios” (Versión 13 del 19/02/2019).</t>
  </si>
  <si>
    <t xml:space="preserve">1. Se revisará la normatividad vigente aplicable y se hará la respectiva actualización si hay lugar a ello. </t>
  </si>
  <si>
    <t>Gestión de Recursos y Administración de la Información (Apoyo).</t>
  </si>
  <si>
    <t xml:space="preserve">Desactualización en el procedimiento </t>
  </si>
  <si>
    <t>1. Actualizar los procedimientos del área administrativa,  relacionados con la norma derogada. 
2. Asegurar la publicación de los procedimientos  actualizados en la intranet del Canal.</t>
  </si>
  <si>
    <t xml:space="preserve">Actualizar los procedimientos del área relacionados con la norma derogada. </t>
  </si>
  <si>
    <t xml:space="preserve">Se observó que los descuentos efectuados a contratistas, correspondientes a cooperativas, se están clasificando y registrando como descuentos de nómina, cuenta 24240605. </t>
  </si>
  <si>
    <t xml:space="preserve">No se tiene una cuenta especifica para los descuentos efectuados a los contratistas. </t>
  </si>
  <si>
    <t xml:space="preserve">1. Se revisará para llevar los descuentos a contratistas en otras cuentas por pagar. </t>
  </si>
  <si>
    <t>En el proceso de clasificación de los hechos económicos, se encontró que el Bien inmueble, declarado como BIC (Bien de Interés Cultural) propiedad del Canal, ubicado en la carrera 11A  69 – 43, Casa - Barrio Quinta Camacho, Matrícula inmobiliaria 50C-962527, se clasificó de manera errada, en la cuenta 1681 Bienes de Arte y Cultura.</t>
  </si>
  <si>
    <t>Se encontraron debilidades en las Notas a los Estados Financieros, a 31 de diciembre, en cuanto a su estructura y revelaciones, conforme a las Normas para el Reconocimiento, Medición, Revelación y Presentación de los Hechos Económicos, del marco que le aplica al Canal (versión 2014.4) y a las directrices emitidas por la CGN, específicamente a la Resolución 182 de 2017.</t>
  </si>
  <si>
    <t>Al cierre de la vigencia se contaba con el instructivo AGFF-CO-IN-004, el cual no ha sido revisado ni actualizado.</t>
  </si>
  <si>
    <t>1. Actualizar el Instructivo AGFF-CO-IN-004 de acuerdo a lo establecido en  la resolución 441 del 26 de diciembre de 2019  emitida por la CGN, sobre el reporte uniforme de las notas a la Contaduría General de la Nación.</t>
  </si>
  <si>
    <t xml:space="preserve"> Adicionalmente, no se evidenció un mecanismo para verificar que los programas de capacitación desarrollados apuntan al mejoramiento de competencias y habilidades, de acuerdo con los principios pedagógicos establecidos en dicho Plan. </t>
  </si>
  <si>
    <t xml:space="preserve">
Gestión de Recursos y Administración de la Información (Apoyo).
</t>
  </si>
  <si>
    <t>Algunos procedimientos no se encuentran acordes a la evaluación del mejoramiento de habilidades y competencias</t>
  </si>
  <si>
    <t xml:space="preserve">Se revisará el procedimiento de evaluación a las capacitaciones que se realicen a los servidores. </t>
  </si>
  <si>
    <t>Evaluación de capacitación área financiera/ sobre capacitaciones área financiera</t>
  </si>
  <si>
    <t>Profesional de Recursos Humanos</t>
  </si>
  <si>
    <t xml:space="preserve">No se observa una práctica programada de socializaciones periódicas, (diferentes a los boletines internos), de los lineamientos del proceso contable. </t>
  </si>
  <si>
    <t>Auditoría Proceso de producción de Televisión</t>
  </si>
  <si>
    <t>Se evidencio que no se han realizado actividades de socialización sobre los documentos del proceso de producción de televisión y procedimientos implementados, de igual manera debilidades en la actualización de la información socializada a los funcionarios sobre los objetivos y  estrategias del proceso.</t>
  </si>
  <si>
    <t>Al verificar de la documentación asociada al proceso de producción de televisión, se evidencio que, de los 8 documentos revisados entre la caracterización, los procedimientos, políticas y manual de producción, 7 encuentran desactualizados; de igual manera formatos que no están incluidos dentro de los procedimientos a saber:
• Los procedimientos, caracterización y política no se encuentran articulados con lo definido en la nueva plataforma estratégica del Canal, adoptada mediante Resolución 026 del 6/03/2019.
• Los documentos no cuentan en los encabezados con los logos actualizados. definidos por la Alcaldía Mayor de Bogotá para la documentación.
• Se evidencian formatos implementados por el proceso que no se encuentran asociados a ninguno de los procedimientos vigentes, como tampoco documentos que permitan hacer seguimiento y control a las actividades realizadas.
• Se evidencian actividades realizadas durante las trasmisiones que no se encuentran definidas en los procedimientos vigentes.
• El manual para uso del DRON no está actualizado con en la Resolución No. 04201 de 2018, de la Unidad Administrativa Especial de Aeronáutica Civil, respecto a la norma RAC 91 para operación de aeronaves no tripuladas
• El libro de producción no se encuentra relacionado en los procedimientos que tiene implementados el proceso de producción de televisión, importante definir unos criterios mínimos para su contenido.
• Se evidenciaron diferentes tipos formatos para el registro de la información del cronograma y el presupuesto de las producciones, se sugiere estandarizar estos formatos por manejo y control de la información.</t>
  </si>
  <si>
    <t xml:space="preserve">Gestión Financiera y Facturación (Apoyo). </t>
  </si>
  <si>
    <t>Al verificar la información de los indicadores se evidencio que el proceso está realizando medición con un indicador de la ANTV, por lo tanto, debe tener hoja de vida del canal. De otra parte, se observan debilidades en los demás indicadores definidos del proceso, en los análisis, las mediciones y los resultados.</t>
  </si>
  <si>
    <t>Al revisar el formato autorización salida de elementos y equipos se evidenciaron las siguientes debilidades:
• la fecha de solicitud del DRON para los requerimientos efectuados los días 6 y 7 de junio eran jueves y viernes respectivamente, el manual solo indica que el dron puede solicitarse los miércoles.
• Los formatos verificados no permiten verificar si efectivamente el DRON sale e ingresa al Canal en los horarios preestablecidos.
• Se está diligenciando información relevante en esfero cuando esta debe estar predeterminada en el formato caso fecha de solicitud del DRON.</t>
  </si>
  <si>
    <t>Procesos y procedimientos de televisión desactualizados que no se ajustan al diseño de producción actual y que crearía confusión al ser difundido.</t>
  </si>
  <si>
    <t>Procesos y procedimientos de televisión desactualizados que no utilizaban, en algunos casos, o que se implementaron para un momento en particular de la producción del Canal pero que no se actualizó en la medida que el diseño de producción cambiaba.</t>
  </si>
  <si>
    <t>Indicadores sin hoja de vida</t>
  </si>
  <si>
    <t>Manual del Dron no ajustado a la operación del equipo</t>
  </si>
  <si>
    <t>Actualizar los documentos correspondientes, los cuales deben ir alineados al nuevo diseño de producción propuesto por la nueva administración 2020.</t>
  </si>
  <si>
    <t>Realizar la hoja de vida de los indicadores en el que se identifique el objetivo de su medición, las acciones a tomar para así poder crear la formula que nos permite cuantificar, ver resultados y comparar entre años anteriores y en el mismo año que  se lleve acabo estas mediciones.</t>
  </si>
  <si>
    <t>Número de socializaciones hechas/ 2</t>
  </si>
  <si>
    <t>numero de procedimientos actualizados/ numero de procedimientos del proceso de producción</t>
  </si>
  <si>
    <t>Número con hojas de indicadores diligenciados/ Número de indicadores de proceso</t>
  </si>
  <si>
    <t xml:space="preserve">Coordinación de Producción </t>
  </si>
  <si>
    <t>SEGUNDO SEGUIMIENTO DE 2020</t>
  </si>
  <si>
    <t>3. % avance en ejecución de la meta</t>
  </si>
  <si>
    <t>RESUMEN PRIMER SEGUIMIENTO DE 2020</t>
  </si>
  <si>
    <t>Coordinación Técnica
Técnico Servicios Administrativos
Sistemas
Subdirección Financiera</t>
  </si>
  <si>
    <t>8.1</t>
  </si>
  <si>
    <t>Se construyó el formato de seguimiento AGRI-SI-FT-041 SEGUIMIENTO EQUIPOS FUERA DE DOMINIO, actividad que no se esta realizando de forma adecuada debido al desconocimiento del mismo; a su vez, los tiempos necesarios para que no se presente acciones de instalación de software no autorizado no son los adecuados.</t>
  </si>
  <si>
    <t>1. Realizar una capacitación por semestre al personal del área técnica y de sistemas, sobre el uso de software licenciado en la entidad y los formatos y acciones de seguimiento a equipos fuera de dominio.
2. realizar seguimiento de acciones correctivas trimestrales que permitan evidenciar el control del software instalado.</t>
  </si>
  <si>
    <t>Número de actividades ejecutadas/Número de actividades programadas</t>
  </si>
  <si>
    <t>Profesional Universitario de Sistemas
Coordinadora área Técnica</t>
  </si>
  <si>
    <t>Subdirector Administrativo
Director Operativo</t>
  </si>
  <si>
    <t>Sistemas 
Coordinación Técnica</t>
  </si>
  <si>
    <t>No se remiten soportes para el seguimiento del segundo cuatrimestre de la vigencia.</t>
  </si>
  <si>
    <t>1. Circular externa 008 y formatos.
2. Resolución 091 del 8 mayo 2020. 
3. Resolución 092 -2020.</t>
  </si>
  <si>
    <t xml:space="preserve">1. Capacitación aspectos técnico contables. 
2. Circular externa 008 y formatos.
3. Resolución 091 del 8 mayo 2020. 
4. Resolución 092 -2020. </t>
  </si>
  <si>
    <r>
      <rPr>
        <b/>
        <sz val="9"/>
        <color theme="1"/>
        <rFont val="Tahoma"/>
        <family val="2"/>
      </rPr>
      <t xml:space="preserve">Reporte Financiera: </t>
    </r>
    <r>
      <rPr>
        <sz val="9"/>
        <color theme="1"/>
        <rFont val="Tahoma"/>
        <family val="2"/>
      </rPr>
      <t xml:space="preserve"> No se ha realizado reunión para poner en conocimiento al área operativa de reportar los programas que se van a reconocer como bienes patrimoniales. 
</t>
    </r>
    <r>
      <rPr>
        <b/>
        <sz val="9"/>
        <color theme="1"/>
        <rFont val="Tahoma"/>
        <family val="2"/>
      </rPr>
      <t xml:space="preserve">Análisis OCI: </t>
    </r>
    <r>
      <rPr>
        <sz val="9"/>
        <color theme="1"/>
        <rFont val="Tahoma"/>
        <family val="2"/>
      </rPr>
      <t xml:space="preserve">De acuerdo con lo informado por la Subdirección Financiera, no se evidencia que hayan iniciado la acción de mejora establecida.  Se recomienda al área agilizar las actividades que lleven al cumplimiento de la acción y eliminación de la causa del hallazgo, de acuerdo con el plazo establecido. Teniendo en cuenta esto, se califica como "Sin Iniciar".  </t>
    </r>
  </si>
  <si>
    <r>
      <rPr>
        <b/>
        <sz val="9"/>
        <color theme="1"/>
        <rFont val="Tahoma"/>
        <family val="2"/>
      </rPr>
      <t>Reporte Financiera:</t>
    </r>
    <r>
      <rPr>
        <sz val="9"/>
        <color theme="1"/>
        <rFont val="Tahoma"/>
        <family val="2"/>
      </rPr>
      <t xml:space="preserve">  El Instructivo se encuentra en proceso de actualización. 
</t>
    </r>
    <r>
      <rPr>
        <b/>
        <sz val="9"/>
        <color theme="1"/>
        <rFont val="Tahoma"/>
        <family val="2"/>
      </rPr>
      <t xml:space="preserve">Análisis OCI: </t>
    </r>
    <r>
      <rPr>
        <sz val="9"/>
        <color theme="1"/>
        <rFont val="Tahoma"/>
        <family val="2"/>
      </rPr>
      <t xml:space="preserve">La información de avance reportada,  no evidencia el cumplimiento de las acciones establecidas. Es importante tener en cuenta las acciones propuestas para preparar y remitir los soportes, para que estos evidencien la efectividad de la mejora establecida. Se recomienda al área agilizar las actividades que lleven al cumplimiento de la acción y eliminación de la causa del hallazgo, de acuerdo con el plazo establecido. Teniendo en cuenta esto, se califica como </t>
    </r>
    <r>
      <rPr>
        <b/>
        <sz val="9"/>
        <color theme="1"/>
        <rFont val="Tahoma"/>
        <family val="2"/>
      </rPr>
      <t>"Sin Iniciar"</t>
    </r>
    <r>
      <rPr>
        <sz val="9"/>
        <color theme="1"/>
        <rFont val="Tahoma"/>
        <family val="2"/>
      </rPr>
      <t xml:space="preserve">.  </t>
    </r>
  </si>
  <si>
    <t>1. Circular 21 del 28 de julio de 2020 con asunto unidad de criterio en los reportes de acuerdos de colaboración y canjes.
2. Captura de pantalla de la respectiva socialización el 31 de julio por parte de la Coordinación de Prensa y Comunicaciones</t>
  </si>
  <si>
    <t>1. Memorando 818 del 13 de agosto de 2020</t>
  </si>
  <si>
    <t>1. EPLE-FT-037 HERRAMIENTA DE AUTOEVALUACIÓN INSTITUCIONAL
2. Correo publicación - HERRAMIENTA AUTOEVALUACIÓN INSTITUCIONAL</t>
  </si>
  <si>
    <t>1. Acta de reunión del comité directivo del 18 de mayo de 2020</t>
  </si>
  <si>
    <t>1. Versiones 1 y 6 de los procedimientos contratación directa con ofertas régimen especial y contratación directa sin ofertas, respectivamente.</t>
  </si>
  <si>
    <t>1. Presentaciones capacitación modalidades y factores de selección y supervisión e interventoría de los contratos del 31 de marzo de 2020 y de análisis del sector del 16 de abril de 2020</t>
  </si>
  <si>
    <t>1. Correo de Bogotá es TIC - Re_ Solicitud información Resolución de Tarifas</t>
  </si>
  <si>
    <r>
      <t xml:space="preserve">Reporte A. Ciudadano: </t>
    </r>
    <r>
      <rPr>
        <sz val="9"/>
        <rFont val="Tahoma"/>
        <family val="2"/>
      </rPr>
      <t xml:space="preserve">Se solicito al área de Ventas y Mercadeo información al respecto teniendo en cuenta el cambio de funcionaria en este área. Se viene proyectando el tarifario con la inclusión del artículo en mención.
</t>
    </r>
    <r>
      <rPr>
        <b/>
        <sz val="9"/>
        <rFont val="Tahoma"/>
        <family val="2"/>
      </rPr>
      <t xml:space="preserve">Análisis OCI: </t>
    </r>
    <r>
      <rPr>
        <sz val="9"/>
        <rFont val="Tahoma"/>
        <family val="2"/>
      </rPr>
      <t xml:space="preserve">De conformidad con el reporte entregado por el área, se evidencia cadena de correos del 25 de agosto en el que se requiere información sobre la actualización del tarifario con la inclusión del artículo de aproximación al $50 más cercano, frente a lo que se informa que se encuentra en trámite de modificación. Por lo anterior, así como la fecha de ejecución formulada se mantiene la calificación con alerta </t>
    </r>
    <r>
      <rPr>
        <b/>
        <sz val="9"/>
        <rFont val="Tahoma"/>
        <family val="2"/>
      </rPr>
      <t>"Incumplida"</t>
    </r>
    <r>
      <rPr>
        <sz val="9"/>
        <rFont val="Tahoma"/>
        <family val="2"/>
      </rPr>
      <t xml:space="preserve"> y se recomienda a las áreas involucradas adelantar las acciones correspondientes que den cabal cumplimiento a lo establecido en el plan. </t>
    </r>
  </si>
  <si>
    <t>1. Enlace de cuadro de control https://drive.google.com/file/d/1AnCAdchdgySmZpiZjrkOQGVZG8Z2bUin/view?usp=sharing
2. Correo de publicación.
3. Correo de socialización.
4. Boletín No 20</t>
  </si>
  <si>
    <t xml:space="preserve">Se evidenciaron las mejoras frente a la articulación de información en los documentos de seguimiento de material audiovisual. </t>
  </si>
  <si>
    <t>1. Correo de invitación.</t>
  </si>
  <si>
    <t>Teniendo en cuenta los cambios que se vienen adelantando en materia documental, se deja pendiente la verificación de la implementación de estos.</t>
  </si>
  <si>
    <r>
      <t xml:space="preserve">Reporte A. Ciudadano: </t>
    </r>
    <r>
      <rPr>
        <sz val="9"/>
        <rFont val="Tahoma"/>
        <family val="2"/>
      </rPr>
      <t xml:space="preserve">Se archivo la documentación física hasta el mes de marzo. Teniendo en cuenta la pandemia se recibió capacitación el 9 de julio para la organización del archivo digital, el cual se encuentra en proceso.
</t>
    </r>
    <r>
      <rPr>
        <b/>
        <sz val="9"/>
        <rFont val="Tahoma"/>
        <family val="2"/>
      </rPr>
      <t xml:space="preserve">Análisis OCI: </t>
    </r>
    <r>
      <rPr>
        <sz val="9"/>
        <rFont val="Tahoma"/>
        <family val="2"/>
      </rPr>
      <t xml:space="preserve">Teniendo en cuenta que se han venido adelantando modificaciones en materia de gestión documental, se mantiene la calificación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de manera que se pueda verificar la implementación de los nuevos lineamientos en el archivo digital que se viene implementando, durante el tercer seguimiento al Plan de Mejoramiento por Procesos con corte a diciembre de 2020. </t>
    </r>
  </si>
  <si>
    <r>
      <t xml:space="preserve">Reporte A. Ciudadano: </t>
    </r>
    <r>
      <rPr>
        <sz val="9"/>
        <rFont val="Tahoma"/>
        <family val="2"/>
      </rPr>
      <t xml:space="preserve">Teniendo en cuenta el tema de la emergencia sanitaria se encuentran foliados los expedientes hasta el mes de enero. 
</t>
    </r>
    <r>
      <rPr>
        <b/>
        <sz val="9"/>
        <rFont val="Tahoma"/>
        <family val="2"/>
      </rPr>
      <t xml:space="preserve">Análisis OCI: </t>
    </r>
    <r>
      <rPr>
        <sz val="9"/>
        <rFont val="Tahoma"/>
        <family val="2"/>
      </rPr>
      <t xml:space="preserve">Teniendo en cuenta que se han venido adelantando modificaciones en materia de gestión documental, se mantiene la calificación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de manera que se pueda verificar la implementación de los nuevos lineamientos en el archivo digital que se viene implementando, durante el tercer seguimiento al Plan de Mejoramiento por Procesos con corte a diciembre de 2020. </t>
    </r>
  </si>
  <si>
    <t>1. Cuadro de control y seguimiento de PQRS</t>
  </si>
  <si>
    <t>Se evidenciaron mejoras frente al seguimiento de las PQRS en el formato determinado para tal fin.</t>
  </si>
  <si>
    <r>
      <t xml:space="preserve">Reporte A. Ciudadano: </t>
    </r>
    <r>
      <rPr>
        <sz val="9"/>
        <rFont val="Tahoma"/>
        <family val="2"/>
      </rPr>
      <t xml:space="preserve">Se vienen registrando todas las PQRS en el cuadro de control.
</t>
    </r>
    <r>
      <rPr>
        <b/>
        <sz val="9"/>
        <rFont val="Tahoma"/>
        <family val="2"/>
      </rPr>
      <t xml:space="preserve">Análisis OCI: </t>
    </r>
    <r>
      <rPr>
        <sz val="9"/>
        <rFont val="Tahoma"/>
        <family val="2"/>
      </rPr>
      <t xml:space="preserve">Se adelanta la verificación del formato AAUT-FT-008 Seguimiento y control de PQRS, se evidencia que se encuentra debidamente articulado al procedimiento AAUT-PD-001 ATENCIÓN Y RESPUESTA A REQUERIMIENTOS DE LA CIUDADANÍA y se viene adelantando el seguimiento de las PQRS radicadas en el Canal. Se recomienda mantener actualizada la información consignada en el mismo, así como hacer uso de los formatos actualizados en la intranet. 
Teniendo en cuenta lo anterior, se mantiene la calificación como </t>
    </r>
    <r>
      <rPr>
        <b/>
        <sz val="9"/>
        <rFont val="Tahoma"/>
        <family val="2"/>
      </rPr>
      <t>"Terminada"</t>
    </r>
    <r>
      <rPr>
        <sz val="9"/>
        <rFont val="Tahoma"/>
        <family val="2"/>
      </rPr>
      <t xml:space="preserve"> y se procede al cierre de la misma.</t>
    </r>
  </si>
  <si>
    <t xml:space="preserve">1. Cuadro de control y seguimiento de PQRS
2. Enlace de cuadro de control https://drive.google.com/file/d/1AnCAdchdgySmZpiZjrkOQGVZG8Z2bUin/view?usp=sharing </t>
  </si>
  <si>
    <r>
      <t xml:space="preserve">Reporte A. Ciudadano: </t>
    </r>
    <r>
      <rPr>
        <sz val="9"/>
        <rFont val="Tahoma"/>
        <family val="2"/>
      </rPr>
      <t xml:space="preserve">Se vienen registrando todas las PQRS y las solicitudes de copias de material audiovisual en los respectivos cuadro de control.
</t>
    </r>
    <r>
      <rPr>
        <b/>
        <sz val="9"/>
        <rFont val="Tahoma"/>
        <family val="2"/>
      </rPr>
      <t xml:space="preserve">Análisis OCI: </t>
    </r>
    <r>
      <rPr>
        <sz val="9"/>
        <rFont val="Tahoma"/>
        <family val="2"/>
      </rPr>
      <t xml:space="preserve">Se adelantó la verificación de la aplicación de los formatos AAUT-FT-008 SEGUIMIENTO Y CONTROL DE PQRS, así como de AAUT-FT-009 SEGUIMIENTO Y CONTROL DE SOLICITUDES DE COPIAS DE MATERIAL AUDIOVISUAL, evidenciando que se vienen implementando por el área de Atención al Ciudadano. Se recomienda utilizar los formatos actualizados y hacer el diligenciamiento de la totalidad de los campos definidos. Teniendo en cuenta lo anterior, se mantiene la calificación como </t>
    </r>
    <r>
      <rPr>
        <b/>
        <sz val="9"/>
        <rFont val="Tahoma"/>
        <family val="2"/>
      </rPr>
      <t>"Terminada"</t>
    </r>
    <r>
      <rPr>
        <sz val="9"/>
        <rFont val="Tahoma"/>
        <family val="2"/>
      </rPr>
      <t xml:space="preserve"> y se procede al cierre de esta.</t>
    </r>
  </si>
  <si>
    <t xml:space="preserve">Se evidencia la implementación de los formatos definidos en los puntos de control del procedimiento. </t>
  </si>
  <si>
    <r>
      <t xml:space="preserve">Análisis OCI: </t>
    </r>
    <r>
      <rPr>
        <sz val="9"/>
        <rFont val="Tahoma"/>
        <family val="2"/>
      </rPr>
      <t xml:space="preserve">No se adelantó el reporte de avances y soportes frente a las acciones formuladas en el Plan de Mejoramiento, así como tampoco se evidencia que hayan tenido en cuenta las recomendaciones entregadas en el seguimiento anterior por parte de la Oficina de Control Interno. Teniendo en cuenta lo anterior, se mantiene la calificación como </t>
    </r>
    <r>
      <rPr>
        <b/>
        <sz val="9"/>
        <rFont val="Tahoma"/>
        <family val="2"/>
      </rPr>
      <t>"Incumplida"</t>
    </r>
    <r>
      <rPr>
        <sz val="9"/>
        <rFont val="Tahoma"/>
        <family val="2"/>
      </rPr>
      <t xml:space="preserve"> y se recomienda al área adelantar las acciones que permitan darle cabal cumplimiento a lo determinado. </t>
    </r>
  </si>
  <si>
    <t>Se encuentra pendiente adelantar el inventario del área.</t>
  </si>
  <si>
    <t>Se viene adelantando el uso del formato MDCC-FT-067 FICHA TÉCNICA DE PROGRAMAS para consignar la información correspondiente a los programas adelantados por Capital.</t>
  </si>
  <si>
    <r>
      <t xml:space="preserve">Reporte C. producción: </t>
    </r>
    <r>
      <rPr>
        <sz val="9"/>
        <color theme="1"/>
        <rFont val="Tahoma"/>
        <family val="2"/>
      </rPr>
      <t xml:space="preserve">Se encuentra en proceso de actualización de los procedimientos y manuales que perteneces al proceso de producción. Se ha tenido avance respecto a la revisión y actualización de los formatos. 
</t>
    </r>
    <r>
      <rPr>
        <b/>
        <sz val="9"/>
        <color theme="1"/>
        <rFont val="Tahoma"/>
        <family val="2"/>
      </rPr>
      <t xml:space="preserve">Análisis OCI: </t>
    </r>
    <r>
      <rPr>
        <sz val="9"/>
        <color theme="1"/>
        <rFont val="Tahoma"/>
        <family val="2"/>
      </rPr>
      <t xml:space="preserve">Verificados los soportes remitidos por el área se evidencia que durante lo corrido de la vigencia 2020 se adelantó la actualización de ocho (8) documentos pertenecientes al área de 30 que se encuentran disponibles para consulta en la intranet, de igual manera se evidencia que se han realizado mesas de trabajo con el equipo de trabajo de la Coordinación de Producción con el fin de establecer los cambios a efectuar en estos. 
Teniendo en cuenta lo anterior, así como las fechas establecidas para la ejecución se califica la acción con estado </t>
    </r>
    <r>
      <rPr>
        <b/>
        <sz val="9"/>
        <color theme="1"/>
        <rFont val="Tahoma"/>
        <family val="2"/>
      </rPr>
      <t xml:space="preserve">"En Proceso" </t>
    </r>
    <r>
      <rPr>
        <sz val="9"/>
        <color theme="1"/>
        <rFont val="Tahoma"/>
        <family val="2"/>
      </rPr>
      <t xml:space="preserve">y se recomienda al área seguir adelantando la revisión y actualización de la documentación del proceso, con el fin de dar cabal cumplimiento a lo formulado dentro de los plazos establecidos. </t>
    </r>
  </si>
  <si>
    <t>1. Relación de indicadores 2019 (fuente planeación)
2. Relación de indicadores 2020 (fuente planeación)</t>
  </si>
  <si>
    <t>No se remiten soportes acordes al corte para el seguimiento del segundo cuatrimestre de la vigencia.</t>
  </si>
  <si>
    <t>Se evidencia la actualización del Manual de Producción en su versión 4 incluyendo el quehacer del Sistema Informativo.</t>
  </si>
  <si>
    <t>Se evidencia el instructivo normalizado y publicado en el SIG de Canal Capital.</t>
  </si>
  <si>
    <t>1. MECN-MN-001 MANUAL DE FLUJO DE NOTICIAS VSN INCEPTION</t>
  </si>
  <si>
    <t>1. Resolución 026  de 2019 de actualización de la plataforma estratégica</t>
  </si>
  <si>
    <t>1. Continuidades de Inception de Noticias Capital de los meses de Junio, Julio y Agosto de 2020.</t>
  </si>
  <si>
    <t>1. Acta de reunión realizada el 6 de mayo
2. correo de la revisión realizadas del procedimiento.
3, correo enviado a la coordinación para revisión y aprobación.
4, Correo enviado por parte de la coordinación con ajuste
5, Correo enviado al área de planeación para la actualización del procedimiento
6, Correo enviado por el área de planeación confirmando la actualización del procedimiento</t>
  </si>
  <si>
    <t xml:space="preserve">Se adelantaron las actividades formuladas dando cabal cumplimiento a lo determinado en el plan. </t>
  </si>
  <si>
    <r>
      <rPr>
        <b/>
        <sz val="9"/>
        <rFont val="Tahoma"/>
        <family val="2"/>
      </rPr>
      <t>Reporte C. Técnica:</t>
    </r>
    <r>
      <rPr>
        <sz val="9"/>
        <rFont val="Tahoma"/>
        <family val="2"/>
      </rPr>
      <t xml:space="preserve">1. Se realizo reunión el 6 de mayo para realizar el plan de trabajo de la revisión de la documentación de la coordinación técnica. 2 El 5 de junio se realizo revisión del documento MECN-PD-002 MONITOREO DE CALIDAD en conjunto con la dirección operativa, se realizar ajustes y se envió a la coordinación para revisión y probación. 3. EL 9 de junio la coordinación envía correo con ajustes y proceder con el envió a planeación. 4, El 9 de junio se envió correo al área de planeación solicitando la actualización del documento MECN-PD-002 MONITOREO DE CALIDAD. 5, el 30 de junio, se recibe respuesta por parte de planeación informando la actualización de los documentos.
</t>
    </r>
    <r>
      <rPr>
        <b/>
        <sz val="9"/>
        <rFont val="Tahoma"/>
        <family val="2"/>
      </rPr>
      <t xml:space="preserve">Análisis OCI: </t>
    </r>
    <r>
      <rPr>
        <sz val="9"/>
        <rFont val="Tahoma"/>
        <family val="2"/>
      </rPr>
      <t xml:space="preserve">Verificados los soportes remitidos por el área se evidencia la actualización del procedimiento MECN-PD-002 MONITOREO DE CALIDAD, versión 8 con fecha del 30-06-2020, así como la debida publicación en la intranet y comunicación a las partes interesadas por parte del área de Planeación. 
Teniendo en cuenta que se adelantaron las actividades formuladas, así como la fecha de ejecución propuesta, se califica la acción como </t>
    </r>
    <r>
      <rPr>
        <b/>
        <sz val="9"/>
        <rFont val="Tahoma"/>
        <family val="2"/>
      </rPr>
      <t>"Terminada Extemporánea"</t>
    </r>
    <r>
      <rPr>
        <sz val="9"/>
        <rFont val="Tahoma"/>
        <family val="2"/>
      </rPr>
      <t xml:space="preserve"> y se procede al cierre de esta. </t>
    </r>
  </si>
  <si>
    <t>1. Correos enviado al área de Planeación
2 y 3. Citación a reunión y actas
4. Correo enviado a la coordinación</t>
  </si>
  <si>
    <t>1, Correo enviado a la coordinación para revisión y aprobación
2.  Documento plan continuidad del negocio actualizado</t>
  </si>
  <si>
    <r>
      <t xml:space="preserve">Reporte C. Técnica: </t>
    </r>
    <r>
      <rPr>
        <sz val="9"/>
        <rFont val="Tahoma"/>
        <family val="2"/>
      </rPr>
      <t xml:space="preserve">1, Se realizo revisión y actualización del plan de continuidad del negocio el cual esta en proceso de aprobación por parte de la coordinación. Una vez este actualizado el documento con la parte del área de sistemas se pasara al área de planeación para revisión del documento en cuanto a los lineamientos documentales. 
</t>
    </r>
    <r>
      <rPr>
        <b/>
        <sz val="9"/>
        <rFont val="Tahoma"/>
        <family val="2"/>
      </rPr>
      <t xml:space="preserve">Análisis OCI: </t>
    </r>
    <r>
      <rPr>
        <sz val="9"/>
        <rFont val="Tahoma"/>
        <family val="2"/>
      </rPr>
      <t xml:space="preserve">Se adelanta la revisión de los soportes remitidos por el área, dentro de los cuales se observa el documento "Plan de continuidad del negocio" de la Coordinación, así como de correos que confirman la actualización que se viene adelantando; se recomienda al área adelantar la mesa de trabajo formulada y finalizar la actualización del mismo, con el fin de dar cabal cumplimiento a lo determinado, así como la publicación de este en la intranet del Canal. 
Teniendo en cuenta lo anterior, así como la fecha de ejecución definida se califica con estado </t>
    </r>
    <r>
      <rPr>
        <b/>
        <sz val="9"/>
        <rFont val="Tahoma"/>
        <family val="2"/>
      </rPr>
      <t>"En Proceso"</t>
    </r>
    <r>
      <rPr>
        <sz val="9"/>
        <rFont val="Tahoma"/>
        <family val="2"/>
      </rPr>
      <t xml:space="preserve"> y se recomienda al área finalizar la ejecución de lo propuesto. </t>
    </r>
  </si>
  <si>
    <t>1. Hojas de vida y cronogramas con la información de la segunda jornada de mantenimiento preventivo de la coordinación técnica.</t>
  </si>
  <si>
    <r>
      <t xml:space="preserve">Reporte C. Técnica: </t>
    </r>
    <r>
      <rPr>
        <sz val="9"/>
        <rFont val="Tahoma"/>
        <family val="2"/>
      </rPr>
      <t xml:space="preserve">Se realiza propuesta del lineamiento para la revisión de las hojas de vida. El documento se encuentra en revisión por y aprobación por parte de la coordinadora técnica.
</t>
    </r>
    <r>
      <rPr>
        <b/>
        <sz val="9"/>
        <rFont val="Tahoma"/>
        <family val="2"/>
      </rPr>
      <t xml:space="preserve">Análisis OCI: </t>
    </r>
    <r>
      <rPr>
        <sz val="9"/>
        <rFont val="Tahoma"/>
        <family val="2"/>
      </rPr>
      <t xml:space="preserve">El área remite como soportes el borrador de instructivo de las hojas de vida de equipos, así como el correo de socialización ante la Coordinadora Técnica; teniendo en cuenta lo indicado por el proceso, así como las fechas de ejecución formuladas se califica la acción con estado </t>
    </r>
    <r>
      <rPr>
        <b/>
        <sz val="9"/>
        <rFont val="Tahoma"/>
        <family val="2"/>
      </rPr>
      <t xml:space="preserve">"En Proceso" </t>
    </r>
    <r>
      <rPr>
        <sz val="9"/>
        <rFont val="Tahoma"/>
        <family val="2"/>
      </rPr>
      <t xml:space="preserve">y se recomienda adelantar las actividades pendientes con el fin de dar cabal cumplimiento a lo determinado dentro de los plazos establecidos. </t>
    </r>
  </si>
  <si>
    <r>
      <rPr>
        <b/>
        <sz val="9"/>
        <rFont val="Tahoma"/>
        <family val="2"/>
      </rPr>
      <t xml:space="preserve">Reporte C. Técnica: </t>
    </r>
    <r>
      <rPr>
        <sz val="9"/>
        <rFont val="Tahoma"/>
        <family val="2"/>
      </rPr>
      <t xml:space="preserve">1. Se realizo envió del correo a las entidades ETB y RTVC el día 30 de junio - Solicitud soportes documentales - permisos de alojamiento de los equipos de Canal Capital. 2. El 1 de julio se recibió respuesta por parte de RTVC informando que no tienen los soportes. 3. El 31 de julio se realizo reunión con el área de jurídica y técnica de ambas partes para definir jurídicamente que tipo de contrato de debe realizar, estamos a la espera que por parte de RTVC revisen el contrato e arrendamiento y definir el paso a seguir para formalizar el alojamiento. 3. El 14 de julio se recibió correo por parte de ETB con numero de pqrs CAV30CI1104229, informando que se escalo al área encargada para revisión de la información solicitada. 4. Mediante llamada telefónica a la línea gratuita de ETB para hacer seguimiento de la solicitud y se creo el caso No 01568694.
</t>
    </r>
    <r>
      <rPr>
        <b/>
        <sz val="9"/>
        <rFont val="Tahoma"/>
        <family val="2"/>
      </rPr>
      <t xml:space="preserve">Análisis OCI: </t>
    </r>
    <r>
      <rPr>
        <sz val="9"/>
        <rFont val="Tahoma"/>
        <family val="2"/>
      </rPr>
      <t xml:space="preserve">Se realiza la verificación de los soportes remitidos por el área dentro de los que se evidencian los oficios radicados con la solicitud de información sobre soporte jurídico para la permanencia de las antenas de Canal Capital en los cerros Calatrava, Boqueron y Manjuy; de igual manera se evidencia el seguimiento que el área viene adelantando a dichas solicitudes. Teniendo en cuenta que a la fecha no se cuenta con la respuesta de las solicitudes escaladas y que el área solicitó el acompañamiento a la Coordinación Jurídica y que de conformidad con la fecha de ejecución determinada para ejecución de las acciones formuladas, se califica la acción con estado </t>
    </r>
    <r>
      <rPr>
        <b/>
        <sz val="9"/>
        <rFont val="Tahoma"/>
        <family val="2"/>
      </rPr>
      <t>"En Proceso"</t>
    </r>
    <r>
      <rPr>
        <sz val="9"/>
        <rFont val="Tahoma"/>
        <family val="2"/>
      </rPr>
      <t xml:space="preserve"> y se recomienda al área adelantar las actividades pendientes que permitan dar cabal cumplimiento de lo formulado en el plan. </t>
    </r>
  </si>
  <si>
    <t xml:space="preserve">Se evidenció la ejecución de las capacitaciones requeridas por el área. </t>
  </si>
  <si>
    <t>1. Citaciones por parte del área de jurídica</t>
  </si>
  <si>
    <t>Pendiente verificar las acciones a tomar frente al documento creado y normalizado en el SIG.</t>
  </si>
  <si>
    <t xml:space="preserve">1. Acta de reunión negociación de canjes
2. Correo electrónico dirigido al área de comunicación y prensa </t>
  </si>
  <si>
    <t>1. 2019-05-10 Correo Planeación - Evidencia eliminación formato  MCOM-FT-016.</t>
  </si>
  <si>
    <t xml:space="preserve">Se adelantó la eliminación del formato MCOM-FT-016 COTIZACIÓN NUEVOS NEGOCIOS pendiente. </t>
  </si>
  <si>
    <r>
      <t xml:space="preserve">Reporte Comercialización: </t>
    </r>
    <r>
      <rPr>
        <sz val="9"/>
        <rFont val="Tahoma"/>
        <family val="2"/>
      </rPr>
      <t xml:space="preserve">Se cuenta con cotizaciones de los servicios y productos ofrecido por Capital la cual se comparte en la carpeta asignada. El formato MCOM-FT-016 COTIZACIÓN NUEVOS NEGOCIOS fue eliminado el 10 de mayo de 2019. </t>
    </r>
    <r>
      <rPr>
        <b/>
        <sz val="9"/>
        <rFont val="Tahoma"/>
        <family val="2"/>
      </rPr>
      <t xml:space="preserve">
Análisis OCI: </t>
    </r>
    <r>
      <rPr>
        <sz val="9"/>
        <rFont val="Tahoma"/>
        <family val="2"/>
      </rPr>
      <t xml:space="preserve">Se realiza la verificación de la actividad pendiente frente a la eliminación del formato MCOM-FT-016 COTIZACIÓN NUEVOS NEGOCIOS, la cual fue adelantada por el área en mayo de 2019, se procede a la verificación de los documentos publicados en el espacio asignado al área y teniendo en cuenta que ya no encuentra dentro de estos, se procede al cierre de la acción. 
Por lo anterior y teniendo en cuenta la fecha de ejecución determinada, se califica como </t>
    </r>
    <r>
      <rPr>
        <b/>
        <sz val="9"/>
        <rFont val="Tahoma"/>
        <family val="2"/>
      </rPr>
      <t xml:space="preserve">"Terminada Extemporánea". </t>
    </r>
  </si>
  <si>
    <t>1. Resolución 026 de 2020
2. Tabla de indicadores 2019 y 2020
3. Actas de reunión revisión de procesos</t>
  </si>
  <si>
    <t>Se evidencia la generación de indicadores de gestión para el área de Ventas y Mercadeo y Proyectos Estratégicos.</t>
  </si>
  <si>
    <t>1. Estrategia comercial 2020</t>
  </si>
  <si>
    <r>
      <t xml:space="preserve">Reporte Comercialización: </t>
    </r>
    <r>
      <rPr>
        <sz val="9"/>
        <rFont val="Tahoma"/>
        <family val="2"/>
      </rPr>
      <t xml:space="preserve">Para la vigencia 2020 se diseño la estrategia comercial la cual incluye entre otros la estructura de servicio requerido por el proceso de comercialización para atender las necesidades de nuestro clientes.
</t>
    </r>
    <r>
      <rPr>
        <b/>
        <sz val="9"/>
        <rFont val="Tahoma"/>
        <family val="2"/>
      </rPr>
      <t xml:space="preserve">Análisis OCI: </t>
    </r>
    <r>
      <rPr>
        <sz val="9"/>
        <rFont val="Tahoma"/>
        <family val="2"/>
      </rPr>
      <t xml:space="preserve">Teniendo en cuenta la información entregada por el área, se verifica la estrategia comercial diseñada por el área en la que se contempla lo requerido para la atención de las necesidades en materia de comercialización; sin embargo, teniendo en cuenta que la estrategia fue aprobada durante lo corrido de la vigencia, se encuentra pendiente la ejecución de la estrategia definida, así como los soportes que permitan dar cuenta de ello. 
Teniendo en cuenta lo anterior, así como las fechas de ejecución determinadas en el Plan, se califica la acción con alerta </t>
    </r>
    <r>
      <rPr>
        <b/>
        <sz val="9"/>
        <rFont val="Tahoma"/>
        <family val="2"/>
      </rPr>
      <t>"Incumplida"</t>
    </r>
    <r>
      <rPr>
        <sz val="9"/>
        <rFont val="Tahoma"/>
        <family val="2"/>
      </rPr>
      <t xml:space="preserve"> y se recomienda al área la implementación de la actividad pendiente con el fin de dar cabal cumplimiento a lo formulado. </t>
    </r>
  </si>
  <si>
    <t>1. Cobro de red prodepaz</t>
  </si>
  <si>
    <r>
      <rPr>
        <b/>
        <sz val="9"/>
        <rFont val="Tahoma"/>
        <family val="2"/>
      </rPr>
      <t xml:space="preserve">Reporte Comercialización: </t>
    </r>
    <r>
      <rPr>
        <sz val="9"/>
        <rFont val="Tahoma"/>
        <family val="2"/>
      </rPr>
      <t xml:space="preserve">Informe Financiero solo se requiere en caso de Convenios interadministrativos, las actas de liquidación se realizan siempre y cuando el cliente lo determina así, en el marco del contrato firmado. 
</t>
    </r>
    <r>
      <rPr>
        <b/>
        <sz val="9"/>
        <rFont val="Tahoma"/>
        <family val="2"/>
      </rPr>
      <t xml:space="preserve">Análisis OCI: </t>
    </r>
    <r>
      <rPr>
        <sz val="9"/>
        <rFont val="Tahoma"/>
        <family val="2"/>
      </rPr>
      <t xml:space="preserve">Si bien el área no remite los oficios de solicitud de liquidación de los contratos interadministrativos, se procede a revisar el cuadro de seguimiento de las actas de liquidación de estos para los cuales aplica, identificando un total de 45 contratos, de los cuales se ha adelantado la liquidación y/o solicitud de liquidación de 31, lo que representa el 68,89% del total. Teniendo en cuenta que la meta establecida es del 90%, así como de las fechas de ejecución establecidas, se mantiene la calificación con alerta </t>
    </r>
    <r>
      <rPr>
        <b/>
        <sz val="9"/>
        <rFont val="Tahoma"/>
        <family val="2"/>
      </rPr>
      <t>"Incumplida"</t>
    </r>
    <r>
      <rPr>
        <sz val="9"/>
        <rFont val="Tahoma"/>
        <family val="2"/>
      </rPr>
      <t xml:space="preserve"> y se recomienda al área adelantar las solicitudes faltantes con el fin de dar cabal cumplimiento a lo formulado en el plan. </t>
    </r>
  </si>
  <si>
    <t>1. Formatos vigentes MCOM-FT-027 y MCOM-FT-028
2. Secretario de desarrollo</t>
  </si>
  <si>
    <r>
      <t xml:space="preserve">Reporte Comercialización: </t>
    </r>
    <r>
      <rPr>
        <sz val="9"/>
        <rFont val="Tahoma"/>
        <family val="2"/>
      </rPr>
      <t xml:space="preserve">La documentación del proceso se encuentra en proceso de actualización.
</t>
    </r>
    <r>
      <rPr>
        <b/>
        <sz val="9"/>
        <rFont val="Tahoma"/>
        <family val="2"/>
      </rPr>
      <t xml:space="preserve">Análisis OCI: </t>
    </r>
    <r>
      <rPr>
        <sz val="9"/>
        <rFont val="Tahoma"/>
        <family val="2"/>
      </rPr>
      <t xml:space="preserve">Teniendo en cuenta el reporte del área, así como la fecha de ejecución determinadas en el plan de mejoramiento, se califica la acción con alerta </t>
    </r>
    <r>
      <rPr>
        <b/>
        <sz val="9"/>
        <rFont val="Tahoma"/>
        <family val="2"/>
      </rPr>
      <t>"Incumplida"</t>
    </r>
    <r>
      <rPr>
        <sz val="9"/>
        <rFont val="Tahoma"/>
        <family val="2"/>
      </rPr>
      <t xml:space="preserve"> y se recomienda al área adelantar las actividades pendientes que permitan darle cabal cumplimiento a lo formulado.</t>
    </r>
    <r>
      <rPr>
        <b/>
        <sz val="9"/>
        <rFont val="Tahoma"/>
        <family val="2"/>
      </rPr>
      <t xml:space="preserve"> </t>
    </r>
  </si>
  <si>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no se han adelantado las actividades sobre el seguimiento al presupuesto asignado al área con el que se pueda efectuar el cierre de la acción, por lo que se recomienda adelantar dicha actividad de manera que se evidencie el cumplimiento de la ejecución de los recursos. Teniendo en cuenta lo anterior, se mantiene la calificación de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y se recomienda al área adelantar la verificación del estado de acciones remitido por la Oficina de Control Interno al finalizar cada seguimiento. </t>
    </r>
  </si>
  <si>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así como las fechas de ejecución determinadas en el plan, se califica la acción con estado </t>
    </r>
    <r>
      <rPr>
        <b/>
        <sz val="9"/>
        <rFont val="Tahoma"/>
        <family val="2"/>
      </rPr>
      <t xml:space="preserve">"En Proceso" </t>
    </r>
    <r>
      <rPr>
        <sz val="9"/>
        <rFont val="Tahoma"/>
        <family val="2"/>
      </rPr>
      <t xml:space="preserve">y se recomienda al área adelantar las actividades pendientes con el fin de dar cabal cumplimiento a lo formulado, así como adelantar la revisión del estado de acciones remitido por la Oficina de Control Interno al finalizar cada seguimiento.  </t>
    </r>
  </si>
  <si>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así como las fechas de ejecución determinadas en el plan, se califica la acción con alerta de </t>
    </r>
    <r>
      <rPr>
        <b/>
        <sz val="9"/>
        <rFont val="Tahoma"/>
        <family val="2"/>
      </rPr>
      <t>"Incumplida"</t>
    </r>
    <r>
      <rPr>
        <sz val="9"/>
        <rFont val="Tahoma"/>
        <family val="2"/>
      </rPr>
      <t xml:space="preserve"> y se recomienda al área adelantar las actividades pendientes con el fin de dar cabal cumplimiento a lo formulado, así como adelantar la revisión del estado de acciones remitido por la Oficina de Control Interno al finalizar cada seguimiento.   </t>
    </r>
  </si>
  <si>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no se han adelantado las actividades formuladas 4. Aprobación por parte del comité de desarrollo institucional y 5. Publicar en la intranet de canal formuladas en el Plan. Por lo que es necesario que el área coordine la ejecución de las mismas de manera que se dé cabal cumplimiento a lo establecido en el Plan. Teniendo en cuenta lo anterior, se mantiene la calificación de la acción con alerta </t>
    </r>
    <r>
      <rPr>
        <b/>
        <sz val="9"/>
        <rFont val="Tahoma"/>
        <family val="2"/>
      </rPr>
      <t>"Incumplida"</t>
    </r>
    <r>
      <rPr>
        <sz val="9"/>
        <rFont val="Tahoma"/>
        <family val="2"/>
      </rPr>
      <t xml:space="preserve"> y se recomienda al área adelantar la verificación del estado de acciones remitido por la Oficina de Control Interno al finalizar cada seguimiento. </t>
    </r>
  </si>
  <si>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no se han adelantado las actividades de divulgación del Plan de Emergencias actualizado por el proceso. Teniendo en cuenta lo anterior, se mantiene la calificación de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y se recomienda al área adelantar la verificación del estado de acciones remitido por la Oficina de Control Interno al finalizar cada seguimiento. </t>
    </r>
  </si>
  <si>
    <t>Pendiente adelantar la divulgación del Plan de Emergencias actualizado a las partes interesadas.</t>
  </si>
  <si>
    <r>
      <t xml:space="preserve">Análisis OCI: </t>
    </r>
    <r>
      <rPr>
        <sz val="9"/>
        <rFont val="Tahoma"/>
        <family val="2"/>
      </rPr>
      <t>No se adelantó reporte de avances y soportes sobre las acciones formuladas por el área en lo referente al presupuesto de compra de unidades de conservación especiales, frente a lo cual se recomienda adelantar las actividades pendientes que permitan dar cabal cumplimiento a lo determinado. Teniendo en cuenta lo anterior, se mantiene la calificación de la acción con alerta</t>
    </r>
    <r>
      <rPr>
        <b/>
        <sz val="9"/>
        <rFont val="Tahoma"/>
        <family val="2"/>
      </rPr>
      <t xml:space="preserve"> "Incumplida"</t>
    </r>
    <r>
      <rPr>
        <sz val="9"/>
        <rFont val="Tahoma"/>
        <family val="2"/>
      </rPr>
      <t xml:space="preserve"> y se recomienda al área adelantar la verificación del estado de acciones remitido por la Oficina de Control Interno al finalizar cada seguimiento. </t>
    </r>
  </si>
  <si>
    <r>
      <t xml:space="preserve">Análisis OCI: </t>
    </r>
    <r>
      <rPr>
        <sz val="9"/>
        <rFont val="Tahoma"/>
        <family val="2"/>
      </rPr>
      <t>No se adelantó reporte de avances y soportes sobre las acciones formuladas por el área, no se ha adelantado la publicación y divulgación del PINAR en la Intranet del Canal, así como la divulgación a las partes interesadas, frente a lo cual se recomienda adelantar las actividades pendientes que permitan dar cabal cumplimiento a lo determinado. Teniendo en cuenta lo anterior, se mantiene la calificación de la acción con alerta</t>
    </r>
    <r>
      <rPr>
        <b/>
        <sz val="9"/>
        <rFont val="Tahoma"/>
        <family val="2"/>
      </rPr>
      <t xml:space="preserve"> "Incumplida"</t>
    </r>
    <r>
      <rPr>
        <sz val="9"/>
        <rFont val="Tahoma"/>
        <family val="2"/>
      </rPr>
      <t xml:space="preserve"> y se recomienda al área adelantar la verificación del estado de acciones remitido por la Oficina de Control Interno al finalizar cada seguimiento. </t>
    </r>
  </si>
  <si>
    <t>Pendiente verificar la modificación de los documentos publicados en el botón de transparencia.</t>
  </si>
  <si>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no se han adelantado las actividades pendientes de actualización del documento en la vigencia 2020, esto debido a que el documento publicado hace referencia a la vigencia 2019. Por lo anterior, se mantiene la calificación de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y se recomienda al área adelantar la verificación del estado de acciones remitido por la Oficina de Control Interno al finalizar cada seguimiento. </t>
    </r>
  </si>
  <si>
    <r>
      <rPr>
        <b/>
        <sz val="9"/>
        <rFont val="Tahoma"/>
        <family val="2"/>
      </rPr>
      <t>Reporte G. Documental:</t>
    </r>
    <r>
      <rPr>
        <sz val="9"/>
        <rFont val="Tahoma"/>
        <family val="2"/>
      </rPr>
      <t xml:space="preserve"> No se realizo actividades en relación al Hallazgo.
</t>
    </r>
    <r>
      <rPr>
        <b/>
        <sz val="9"/>
        <rFont val="Tahoma"/>
        <family val="2"/>
      </rPr>
      <t xml:space="preserve">
Análisis OCI:</t>
    </r>
    <r>
      <rPr>
        <sz val="9"/>
        <rFont val="Tahoma"/>
        <family val="2"/>
      </rPr>
      <t xml:space="preserve"> De conformidad con el reporte del área, así como de lo pendiente por ejecución sobre las actividades 3. Socializar la herramienta tecnológica a los funcionarios y/o contratistas del canal y 4. Realizar jornadas de inducción para el manejo adecuado de la herramienta tecnológica y teniendo en cuenta las fechas de ejecución determinadas en el plan, se califica la acción con alerta </t>
    </r>
    <r>
      <rPr>
        <b/>
        <sz val="9"/>
        <rFont val="Tahoma"/>
        <family val="2"/>
      </rPr>
      <t>"Incumplida"</t>
    </r>
    <r>
      <rPr>
        <sz val="9"/>
        <rFont val="Tahoma"/>
        <family val="2"/>
      </rPr>
      <t xml:space="preserve"> y se recomienda al área adelantar la ejecución de dichas actividades, así como la verificación del estado de acciones remitido por la Oficina de Control Interno al finalizar cada seguimiento. </t>
    </r>
  </si>
  <si>
    <r>
      <rPr>
        <b/>
        <sz val="9"/>
        <rFont val="Tahoma"/>
        <family val="2"/>
      </rPr>
      <t xml:space="preserve">Análisis OCI: </t>
    </r>
    <r>
      <rPr>
        <sz val="9"/>
        <rFont val="Tahoma"/>
        <family val="2"/>
      </rPr>
      <t xml:space="preserve">Para el presente seguimiento, el área no reporta avances ni soportes que permitan dar cuenta de la continuidad en la ejecución de las 1. Actas de comités técnico sobre el desarrollo del convenio  Interadministrativo 4213000-797 de 2017 con  el Archivo de Bogotá y 2. Informes que se generan periódicamente sobre desarrollo convenio Interadministrativo 4213000-797 de 2017, establecidas en las acciones. Por lo anterior y teniendo en cuenta la fecha de ejecución establecida en el plan se califica la acción con alerta </t>
    </r>
    <r>
      <rPr>
        <b/>
        <sz val="9"/>
        <rFont val="Tahoma"/>
        <family val="2"/>
      </rPr>
      <t>"Incumplida"</t>
    </r>
    <r>
      <rPr>
        <sz val="9"/>
        <rFont val="Tahoma"/>
        <family val="2"/>
      </rPr>
      <t xml:space="preserve"> y se recomienda al área adelantar la ejecución de dichas actividades, así como la verificación del estado de acciones remitido por la Oficina de Control Interno al finalizar cada seguimiento. </t>
    </r>
  </si>
  <si>
    <r>
      <t xml:space="preserve">Reporte G. Documental: </t>
    </r>
    <r>
      <rPr>
        <sz val="9"/>
        <rFont val="Tahoma"/>
        <family val="2"/>
      </rPr>
      <t xml:space="preserve">Se realizo la sensibilización de TCA a los contratistas y funcionarios de Canal Capital.
</t>
    </r>
    <r>
      <rPr>
        <b/>
        <sz val="9"/>
        <rFont val="Tahoma"/>
        <family val="2"/>
      </rPr>
      <t xml:space="preserve">Análisis OCI: </t>
    </r>
    <r>
      <rPr>
        <sz val="9"/>
        <rFont val="Tahoma"/>
        <family val="2"/>
      </rPr>
      <t xml:space="preserve">Se adelanta la verificación de los soportes evidenciando que el 27 de julio de 2020, se adelantó la socialización de las Tablas de Control de Acceso vigentes para Canal Capital, con lo que se da cabal cumplimiento a lo formulado en el plan. Teniendo en cuenta lo anterior, así como las fechas de terminación establecidas, se califica la acción como </t>
    </r>
    <r>
      <rPr>
        <b/>
        <sz val="9"/>
        <rFont val="Tahoma"/>
        <family val="2"/>
      </rPr>
      <t xml:space="preserve">"Terminada Extemporánea" </t>
    </r>
    <r>
      <rPr>
        <sz val="9"/>
        <rFont val="Tahoma"/>
        <family val="2"/>
      </rPr>
      <t xml:space="preserve">y se procede al cierre de esta. </t>
    </r>
  </si>
  <si>
    <t>Pendiente verificar la aplicación de los lineamientos del manual de gestión de documentos electrónicos.</t>
  </si>
  <si>
    <t xml:space="preserve">1. INFORME CONVENIO INTERADMINISTRATIVO No 4213000 </t>
  </si>
  <si>
    <r>
      <t xml:space="preserve">Reporte G. Documental: </t>
    </r>
    <r>
      <rPr>
        <sz val="9"/>
        <rFont val="Tahoma"/>
        <family val="2"/>
      </rPr>
      <t xml:space="preserve">Se realiza el informe del estado del fondo documental de Canal Capital. 
</t>
    </r>
    <r>
      <rPr>
        <b/>
        <sz val="9"/>
        <rFont val="Tahoma"/>
        <family val="2"/>
      </rPr>
      <t xml:space="preserve">Análisis OCI: </t>
    </r>
    <r>
      <rPr>
        <sz val="9"/>
        <rFont val="Tahoma"/>
        <family val="2"/>
      </rPr>
      <t>Se procede a la verificación de los soportes remitidos por el área, dentro de los cuales se evidencia que se adelantó un informe del estado del fondo documental acumulado; sin embargo, no se evidencia su destino y/o radicación, así mismo y de conformidad con lo que se venía adelantando durante el periodo de seguimiento anterior, no se evidencia el FUID debidamente finalizado con el que se pueda establecer correlación con lo informado en el documento mencionado. Por lo anterior y teniendo en cuenta la fecha de ejecución establecida en el plan se califica la acción con alerta</t>
    </r>
    <r>
      <rPr>
        <b/>
        <sz val="9"/>
        <rFont val="Tahoma"/>
        <family val="2"/>
      </rPr>
      <t xml:space="preserve"> "Incumplida" </t>
    </r>
    <r>
      <rPr>
        <sz val="9"/>
        <rFont val="Tahoma"/>
        <family val="2"/>
      </rPr>
      <t xml:space="preserve">y se recomienda al área adelantar la ejecución de dichas actividades, así como la verificación del estado de acciones remitido por la Oficina de Control Interno al finalizar cada seguimiento. </t>
    </r>
  </si>
  <si>
    <t xml:space="preserve">Pendiente verificar la mesa de trabajo adicional en atención a las dinámicas de contratación del Canal. </t>
  </si>
  <si>
    <t>1. Acta de reunión activos de información</t>
  </si>
  <si>
    <t xml:space="preserve">Pendiente verificar la actualización del documento, teniendo en cuenta los compromisos consignados en el acta. </t>
  </si>
  <si>
    <t xml:space="preserve">Pendiente divulgación de la Política de cero papel a las partes interesadas. </t>
  </si>
  <si>
    <t>1. Documento borrador SIC.</t>
  </si>
  <si>
    <t>1. Video reunión seguimiento hojas de control
2. Programación de evento</t>
  </si>
  <si>
    <t>1. Video actualización Matriz de Riesgos 
2. Actas de reunión</t>
  </si>
  <si>
    <t>1. AGRI-GD-PD-001 TRANSFERENCIA PRIMARIA 
2. AGRI-GD-PD-002 TRANSFERENCIA SECUNDARIA 
3. AGRI-GD-PD-003 ELIMINACIÓN DOCUMENTAL 
4. AGRI-GD-PD-004 PRESTAMO Y CONSULTA DOCUMENTAL</t>
  </si>
  <si>
    <t>1. Correos de invitación
2. Cronograma de Capacitación FUID
3. Videos de las capacitaciones realizadas</t>
  </si>
  <si>
    <t>Se evidenciaron jornadas de capacitación con las áreas misionales, siendo aquellas con criticidad en la implementación del formato.</t>
  </si>
  <si>
    <r>
      <rPr>
        <b/>
        <sz val="9"/>
        <rFont val="Tahoma"/>
        <family val="2"/>
      </rPr>
      <t>Reporte Sub. Financiera:</t>
    </r>
    <r>
      <rPr>
        <sz val="9"/>
        <rFont val="Tahoma"/>
        <family val="2"/>
      </rPr>
      <t xml:space="preserve"> Durante el segundo cuatrimestre no se ha realizado conciliación con las demás áreas, dado que no se ha realizado los avalúos correspondientes y/o en su defecto verificar el precio en el mercado. 
</t>
    </r>
    <r>
      <rPr>
        <b/>
        <sz val="9"/>
        <rFont val="Tahoma"/>
        <family val="2"/>
      </rPr>
      <t>Análisis OCI:</t>
    </r>
    <r>
      <rPr>
        <sz val="9"/>
        <rFont val="Tahoma"/>
        <family val="2"/>
      </rPr>
      <t xml:space="preserve"> La Subdirección Financiera, no remite avances de la actividad faltante de esta meta. Es importante que se revisen los avalúos realizados al finalizar la vigencia 2019 por parte de las áreas responsables, a la luz de la Resolución 001 de 2019, Por la cual se expide el Manual de Procedimientos Administrativos y Contables para el manejo y control de los bienes en las Entidades de Gobierno Distritales (Dirección Distrital de Contabilidad ) y proceder a realizar los reconocimientos que correspondan, en los Estados Financieros del Canal. Por lo anterior, se continúa calificando como </t>
    </r>
    <r>
      <rPr>
        <b/>
        <sz val="9"/>
        <rFont val="Tahoma"/>
        <family val="2"/>
      </rPr>
      <t>"Incumplida"</t>
    </r>
    <r>
      <rPr>
        <sz val="9"/>
        <rFont val="Tahoma"/>
        <family val="2"/>
      </rPr>
      <t xml:space="preserve">. </t>
    </r>
  </si>
  <si>
    <r>
      <rPr>
        <b/>
        <sz val="9"/>
        <rFont val="Tahoma"/>
        <family val="2"/>
      </rPr>
      <t xml:space="preserve">Reporte C. Producción: </t>
    </r>
    <r>
      <rPr>
        <sz val="9"/>
        <rFont val="Tahoma"/>
        <family val="2"/>
      </rPr>
      <t xml:space="preserve">Actualmente se ha determinado en el manual de manejo de bienes (documento que se encuentra vigente y publicado en la intranet) que la única instancia del canal que tiene autorización para el traslado de equipos de computo es el personal del área de sistema, quien ante solicitud de las áreas ejecuta el traslado y diligencia el formato "traslado de equipos" y , posteriormente notifica a servicios administrativos para que esta instancia actualice la información en el inventario. Respecto al inventario semestral no es posible realizar esta actividad con esta frecuencia (semestral) por cuanto el manual de manejo de bienes establece que la toma de inventario físico se realiza para todas las instancias de Capital únicamente de manera ANUAL.
El área de producción solicitará al área administrativa una capacitación en los procedimientos y formatos para llevar a cabo el proceso de traslado de equipos y posteriormente, en otra reunión se hará una socialización de esa información  con las áreas de producción, sistemas y administrativa.
</t>
    </r>
    <r>
      <rPr>
        <b/>
        <sz val="9"/>
        <rFont val="Tahoma"/>
        <family val="2"/>
      </rPr>
      <t xml:space="preserve">Análisis OCI: </t>
    </r>
    <r>
      <rPr>
        <sz val="9"/>
        <rFont val="Tahoma"/>
        <family val="2"/>
      </rPr>
      <t xml:space="preserve">Teniendo en cuenta el reporte entregado por el área, se mantiene pendiente la jornada de toma física con el acompañamiento de Servicios Administrativos, de manera que quede documentado el inventario pendiente de la Coordinación. Teniendo en cuenta lo anterior, se mantiene la calificación de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con el fin de verificar que se adelante lo pendiente y proceder al cierre de esta. </t>
    </r>
  </si>
  <si>
    <r>
      <rPr>
        <b/>
        <sz val="9"/>
        <rFont val="Tahoma"/>
        <family val="2"/>
      </rPr>
      <t>Reporte C. Jurídica</t>
    </r>
    <r>
      <rPr>
        <sz val="9"/>
        <rFont val="Tahoma"/>
        <family val="2"/>
      </rPr>
      <t xml:space="preserve">: Se remite de la Secretaría General el memorando 818 del 13 de agosto de 2020 en el que se informan los cambios frente a la contratación, la cual se adelanta desde junio de 2020 directamente en la plataforma del SECOP por lo que se solicita el cierre de la acción. 
</t>
    </r>
    <r>
      <rPr>
        <b/>
        <sz val="9"/>
        <rFont val="Tahoma"/>
        <family val="2"/>
      </rPr>
      <t xml:space="preserve">Análisis OCI: </t>
    </r>
    <r>
      <rPr>
        <sz val="9"/>
        <rFont val="Tahoma"/>
        <family val="2"/>
      </rPr>
      <t>De acuerdo al memorando 818 y al cambio en el procedimiento de contratación, puntualmente al cambio en la herramienta de SECOP a SECOP II conforme a las diferentes circulares internas de la entidad, se acoge la solicitud presentada. Por lo tanto se califica</t>
    </r>
    <r>
      <rPr>
        <b/>
        <sz val="9"/>
        <rFont val="Tahoma"/>
        <family val="2"/>
      </rPr>
      <t xml:space="preserve"> "Terminada Extemporánea"</t>
    </r>
    <r>
      <rPr>
        <sz val="9"/>
        <rFont val="Tahoma"/>
        <family val="2"/>
      </rPr>
      <t xml:space="preserve"> y se procede a al cierre de la acción toda vez que el cambio a SECOP II deja sin fundamento la formulación planteada</t>
    </r>
  </si>
  <si>
    <r>
      <rPr>
        <b/>
        <sz val="9"/>
        <rFont val="Tahoma"/>
        <family val="2"/>
      </rPr>
      <t>Reporte Planeación:</t>
    </r>
    <r>
      <rPr>
        <sz val="9"/>
        <rFont val="Tahoma"/>
        <family val="2"/>
      </rPr>
      <t xml:space="preserve"> Ya se cuenta con el documento EPLE-FT-037 HERRAMIENTA DE AUTOEVALUACIÓN INSTITUCIONAL el cual está vigente desde el mes de agosto de 2019, dicho documento fue publicado de manera oportuna a través del correo institucional en el boletín interno No. 41 de 2019, y tuvo una actualización en el mes de agosto del presente año incluyendo el componente de lineamientos de autoevaluación.
</t>
    </r>
    <r>
      <rPr>
        <b/>
        <sz val="9"/>
        <rFont val="Tahoma"/>
        <family val="2"/>
      </rPr>
      <t xml:space="preserve">
Análisis OCI:</t>
    </r>
    <r>
      <rPr>
        <sz val="9"/>
        <rFont val="Tahoma"/>
        <family val="2"/>
      </rPr>
      <t xml:space="preserve"> Verificado el repositorio de documentos publicados en la Intranet se pudo corroborar que el formato reportado se encuentra publicado. Con dicho cumplimiento se cumple con el objetivo de la acción. De acuerdo a la fecha programada se califica </t>
    </r>
    <r>
      <rPr>
        <b/>
        <sz val="9"/>
        <rFont val="Tahoma"/>
        <family val="2"/>
      </rPr>
      <t>"Terminada Extemporánea"</t>
    </r>
    <r>
      <rPr>
        <sz val="9"/>
        <rFont val="Tahoma"/>
        <family val="2"/>
      </rPr>
      <t>.</t>
    </r>
  </si>
  <si>
    <t>1. Presentación sensibilización Tablas de Control de Acceso
2. Grabación sensibilización TCA
3. Agenda de evento</t>
  </si>
  <si>
    <r>
      <rPr>
        <b/>
        <sz val="9"/>
        <rFont val="Tahoma"/>
        <family val="2"/>
      </rPr>
      <t xml:space="preserve">Reporte G. Documental: </t>
    </r>
    <r>
      <rPr>
        <sz val="9"/>
        <rFont val="Tahoma"/>
        <family val="2"/>
      </rPr>
      <t xml:space="preserve">Las actividades planteadas ya se realizaron por favor revisar los soportes anteriormente entregados. </t>
    </r>
    <r>
      <rPr>
        <b/>
        <sz val="9"/>
        <rFont val="Tahoma"/>
        <family val="2"/>
      </rPr>
      <t xml:space="preserve">
Análisis OCI: </t>
    </r>
    <r>
      <rPr>
        <sz val="9"/>
        <rFont val="Tahoma"/>
        <family val="2"/>
      </rPr>
      <t>Teniendo en cuenta lo reportado por el área, no se han adelantado las actividades pendientes en lo referente a la aplicación de lo contenido en el documento AGRI-GD-MN-005 MANUAL DEL MODELO DE GESTIÓN DE DOCUMENTOS ELECTRÓNICOS que permita evidenciar la efectividad de lo formulado, se mantiene la calificación de la acción como</t>
    </r>
    <r>
      <rPr>
        <b/>
        <sz val="9"/>
        <rFont val="Tahoma"/>
        <family val="2"/>
      </rPr>
      <t xml:space="preserve"> "Terminada Extemporánea"</t>
    </r>
    <r>
      <rPr>
        <sz val="9"/>
        <rFont val="Tahoma"/>
        <family val="2"/>
      </rPr>
      <t xml:space="preserve"> con estado</t>
    </r>
    <r>
      <rPr>
        <b/>
        <sz val="9"/>
        <rFont val="Tahoma"/>
        <family val="2"/>
      </rPr>
      <t xml:space="preserve"> "Abierta" </t>
    </r>
    <r>
      <rPr>
        <sz val="9"/>
        <rFont val="Tahoma"/>
        <family val="2"/>
      </rPr>
      <t xml:space="preserve">y se recomienda al área adelantar la verificación del estado de acciones remitido por la Oficina de Control Interno al finalizar cada seguimiento. </t>
    </r>
  </si>
  <si>
    <r>
      <t xml:space="preserve">Reporte G. Documental: </t>
    </r>
    <r>
      <rPr>
        <sz val="9"/>
        <rFont val="Tahoma"/>
        <family val="2"/>
      </rPr>
      <t xml:space="preserve">Las actividades planteadas ya se realizaron por favor revisar los soportes anteriormente entregados.
</t>
    </r>
    <r>
      <rPr>
        <b/>
        <sz val="9"/>
        <rFont val="Tahoma"/>
        <family val="2"/>
      </rPr>
      <t xml:space="preserve">Análisis OCI: </t>
    </r>
    <r>
      <rPr>
        <sz val="9"/>
        <rFont val="Tahoma"/>
        <family val="2"/>
      </rPr>
      <t xml:space="preserve">Teniendo en cuenta lo indicado por el área, se reitera que la actividad pendiente se enfoca a la ejecución de una mesa de trabajo adicional con la Coordinación Jurídica, teniendo en cuenta las dinámicas de contratación de la entidad. Debido a que no se han adelantado las actividades pendientes, se mantiene la calificación de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 se recomienda al área adelantar la verificación del estado de acciones remitido por la Oficina de Control Interno al finalizar cada seguimiento. </t>
    </r>
  </si>
  <si>
    <r>
      <rPr>
        <b/>
        <sz val="9"/>
        <rFont val="Tahoma"/>
        <family val="2"/>
      </rPr>
      <t xml:space="preserve">Reporte Planeación: </t>
    </r>
    <r>
      <rPr>
        <sz val="9"/>
        <rFont val="Tahoma"/>
        <family val="2"/>
      </rPr>
      <t xml:space="preserve">Ya se cuenta con el documento EPLE-FT-037 HERRAMIENTA DE AUTOEVALUACIÓN INSTITUCIONAL el cual está vigente desde el mes de agosto de 2019, dicho documento fue publicado de manera oportuna a través del correo institucional en el boletín interno No. 41 de 2019, dicho documento fue actualizado en el mes de agosto del presente año incluyendo el componente de lineamientos de autoevaluación. El ejercicio de autoevaluación se llevará a cabo en el tercer cuatrimestre del año y los resultados serán publicados en las instancias de comunicación respectivas
</t>
    </r>
    <r>
      <rPr>
        <b/>
        <sz val="9"/>
        <rFont val="Tahoma"/>
        <family val="2"/>
      </rPr>
      <t xml:space="preserve">
Análisis OCI:</t>
    </r>
    <r>
      <rPr>
        <sz val="9"/>
        <rFont val="Tahoma"/>
        <family val="2"/>
      </rPr>
      <t xml:space="preserve"> se tiene un avance de 3 de 5 actividades. Según lo reportado lo pendiente se realizara en el tercer cuatrimestre del presente año. Así las cosas y según las fechas programadas de las actividades, se mantiene la calificación </t>
    </r>
    <r>
      <rPr>
        <b/>
        <sz val="9"/>
        <rFont val="Tahoma"/>
        <family val="2"/>
      </rPr>
      <t>"Incumplida"</t>
    </r>
    <r>
      <rPr>
        <sz val="9"/>
        <rFont val="Tahoma"/>
        <family val="2"/>
      </rPr>
      <t xml:space="preserve">. Se invita al área a dar cumplimiento a las actividades faltantes y a remitir las evidencias en próximos seguimiento para dar cierre. </t>
    </r>
  </si>
  <si>
    <r>
      <t xml:space="preserve">Reporte Comercialización: </t>
    </r>
    <r>
      <rPr>
        <sz val="9"/>
        <rFont val="Tahoma"/>
        <family val="2"/>
      </rPr>
      <t xml:space="preserve">En el plan estratégico 2019 se incluyen acciones relacionadas con el proceso de comercialización las cuales también tienen indicadores y metas que aportan la gestión empresarial de Capital. Así mismo se vienen realizando los documentos la revisión y actualización de los proceso.
</t>
    </r>
    <r>
      <rPr>
        <b/>
        <sz val="9"/>
        <rFont val="Tahoma"/>
        <family val="2"/>
      </rPr>
      <t xml:space="preserve">Análisis OCI: </t>
    </r>
    <r>
      <rPr>
        <sz val="9"/>
        <rFont val="Tahoma"/>
        <family val="2"/>
      </rPr>
      <t xml:space="preserve">Se procede a verificar los indicadores de gestión definidos para la vigencia 2020, dentro de los que se evidencian </t>
    </r>
    <r>
      <rPr>
        <i/>
        <sz val="9"/>
        <rFont val="Tahoma"/>
        <family val="2"/>
      </rPr>
      <t>"Medir los ingresos obtenidos por venta de productos y/o servicios de la entidad en la vigencia 2020, por la unidad de negocios estratégicos de la entidad"</t>
    </r>
    <r>
      <rPr>
        <sz val="9"/>
        <rFont val="Tahoma"/>
        <family val="2"/>
      </rPr>
      <t xml:space="preserve"> y </t>
    </r>
    <r>
      <rPr>
        <i/>
        <sz val="9"/>
        <rFont val="Tahoma"/>
        <family val="2"/>
      </rPr>
      <t xml:space="preserve">"Medir los ingresos obtenidos por venta de productos y/o servicios de la entidad en la vigencia 2020, </t>
    </r>
    <r>
      <rPr>
        <sz val="9"/>
        <rFont val="Tahoma"/>
        <family val="2"/>
      </rPr>
      <t>por la línea de ventas a clientes del sector público y privados"</t>
    </r>
    <r>
      <rPr>
        <i/>
        <sz val="9"/>
        <rFont val="Tahoma"/>
        <family val="2"/>
      </rPr>
      <t xml:space="preserve">, </t>
    </r>
    <r>
      <rPr>
        <sz val="9"/>
        <rFont val="Tahoma"/>
        <family val="2"/>
      </rPr>
      <t xml:space="preserve">los cuales a la fecha de seguimiento reportaron un cumplimiento de 87,50%; sin embargo, verificado el seguimiento se hace necesaria la revisión de los indicadores en el entendido que el reporte se adelanta de manera conjunta, más no por separado. 
Teniendo en cuenta lo anterior, así como las fechas de ejecución programadas se califica la acción como </t>
    </r>
    <r>
      <rPr>
        <b/>
        <sz val="9"/>
        <rFont val="Tahoma"/>
        <family val="2"/>
      </rPr>
      <t>"Terminada Extemporánea"</t>
    </r>
    <r>
      <rPr>
        <sz val="9"/>
        <rFont val="Tahoma"/>
        <family val="2"/>
      </rPr>
      <t xml:space="preserve"> y se procede al cierre de la misma. </t>
    </r>
  </si>
  <si>
    <t>1. Archivo Excel "seguimiento comercial 2020"</t>
  </si>
  <si>
    <r>
      <t xml:space="preserve">Reporte Comercialización: </t>
    </r>
    <r>
      <rPr>
        <sz val="9"/>
        <rFont val="Tahoma"/>
        <family val="2"/>
      </rPr>
      <t xml:space="preserve">Para la vigencia 2020 se realizan reuniones de seguimiento semanal en la cual se monitorea la ejecución y atención al cliente de los contratos que se encuentran en curso.
</t>
    </r>
    <r>
      <rPr>
        <b/>
        <sz val="9"/>
        <rFont val="Tahoma"/>
        <family val="2"/>
      </rPr>
      <t xml:space="preserve">Análisis OCI: </t>
    </r>
    <r>
      <rPr>
        <sz val="9"/>
        <rFont val="Tahoma"/>
        <family val="2"/>
      </rPr>
      <t xml:space="preserve">Teniendo en cuenta los soportes entregados por el área se evidencia que no se cuenta con un formato unificado que permita evidenciar el seguimiento semanal indicado, lo anterior teniendo en cuenta que se presentan tres (3) documentos diferentes para el seguimiento de lo que viene adelantando el área, con especial énfasis en el documento de "Seguimiento Comercial 2020 - Proyectos Estratégicos" no permite evidenciar el seguimiento adelantado, toda vez que los campos de observaciones/avances y fecha límite no cuenta con información que permita determinar que la actividad se viene adelantando. Por otro lado, es importante que se adelante la evaluación de normalización del documento con el fin de estandarizar los lineamientos de seguimiento de las actividades, así como de ejecución de presupuesto de dichos contratos y/o alianzas. 
Teniendo en cuenta lo anterior, así como la fecha de terminación de la actividad se mantiene como </t>
    </r>
    <r>
      <rPr>
        <b/>
        <sz val="9"/>
        <rFont val="Tahoma"/>
        <family val="2"/>
      </rPr>
      <t xml:space="preserve">"Terminada Extemporánea" </t>
    </r>
    <r>
      <rPr>
        <sz val="9"/>
        <rFont val="Tahoma"/>
        <family val="2"/>
      </rPr>
      <t xml:space="preserve">con estado </t>
    </r>
    <r>
      <rPr>
        <b/>
        <sz val="9"/>
        <rFont val="Tahoma"/>
        <family val="2"/>
      </rPr>
      <t>"Abierta"</t>
    </r>
    <r>
      <rPr>
        <sz val="9"/>
        <rFont val="Tahoma"/>
        <family val="2"/>
      </rPr>
      <t xml:space="preserve"> de manera que se puedan evidenciar las mejoras a lo diseñado.  </t>
    </r>
  </si>
  <si>
    <t xml:space="preserve">Pendiente verificar documento de seguimiento unificado que permita evidenciar el seguimiento adelantado por Proyectos Estratégicos. </t>
  </si>
  <si>
    <r>
      <t xml:space="preserve">Reporte Comercialización: </t>
    </r>
    <r>
      <rPr>
        <sz val="9"/>
        <rFont val="Tahoma"/>
        <family val="2"/>
      </rPr>
      <t xml:space="preserve">Se adjunta evidencia relacionada con el reporte de cobro al cliente red prodepaz. Solicitud de facturación con todos los soportes conformes se establece en el contrato interadministrativo.
</t>
    </r>
    <r>
      <rPr>
        <b/>
        <sz val="9"/>
        <rFont val="Tahoma"/>
        <family val="2"/>
      </rPr>
      <t xml:space="preserve">Análisis OCI: </t>
    </r>
    <r>
      <rPr>
        <sz val="9"/>
        <rFont val="Tahoma"/>
        <family val="2"/>
      </rPr>
      <t xml:space="preserve">Teniendo en cuenta lo indicado por el área en el reporte, así como lo definido en la mesa de trabajo adelantada el 9 de septiembre con el acompañamiento de la Oficina de Control Interno </t>
    </r>
    <r>
      <rPr>
        <i/>
        <sz val="9"/>
        <rFont val="Tahoma"/>
        <family val="2"/>
      </rPr>
      <t xml:space="preserve">"Se encuentra pendiente analizar la manera de adelantar la consolidación de la información de la ejecución de los contratos, teniendo en cuenta  que se estaría duplicando la información al entregarla en el área financiera y dejando una copia en el expediente del contrato; queda pendiente analizar la situación y se acuerda que se adelantará el reporte del comprobante de envío realizado a financiera para un contrato que ya tenga ejecución y orden de facturación", </t>
    </r>
    <r>
      <rPr>
        <sz val="9"/>
        <rFont val="Tahoma"/>
        <family val="2"/>
      </rPr>
      <t xml:space="preserve">el área remite los soportes de ejecución de un contrato finalizado en el que se evidencian los documentos mencionados en la reunión. 
De conformidad con lo anterior, así como las fechas de ejecución se califica la acción como </t>
    </r>
    <r>
      <rPr>
        <b/>
        <sz val="9"/>
        <rFont val="Tahoma"/>
        <family val="2"/>
      </rPr>
      <t>"Incumplida"</t>
    </r>
    <r>
      <rPr>
        <sz val="9"/>
        <rFont val="Tahoma"/>
        <family val="2"/>
      </rPr>
      <t xml:space="preserve"> con el fin de verificar las acciones pertinentes que permitan mantener la documentación de la ejecución en los expedientes contractuales de los contratos que han sido suscritos por el área, ya que un solo contrato remitido por el área no permite evidenciar el cumplimiento de lo formulado en el plan. </t>
    </r>
  </si>
  <si>
    <t>1. Documento de seguimiento a actas de finalización de liquidación.</t>
  </si>
  <si>
    <r>
      <rPr>
        <b/>
        <sz val="9"/>
        <rFont val="Tahoma"/>
        <family val="2"/>
      </rPr>
      <t xml:space="preserve">Reporte Planeación: </t>
    </r>
    <r>
      <rPr>
        <sz val="9"/>
        <rFont val="Tahoma"/>
        <family val="2"/>
      </rPr>
      <t xml:space="preserve">En el mes de septiembre de 2019 se realizó la solicitud a la veeduría sobre los mecanismos de control social aplicables a las empresas industriales y comerciales del estado, posteriormente se recibió respuesta de la Veeduría la cual fue socializada en comité directivo del mismo mes. En el mes de mayo de 2020 se socializó nuevamente la información recibida de la veeduría ante el comité directivo de la entidad.
</t>
    </r>
    <r>
      <rPr>
        <b/>
        <sz val="9"/>
        <rFont val="Tahoma"/>
        <family val="2"/>
      </rPr>
      <t>Análisis OCI:</t>
    </r>
    <r>
      <rPr>
        <sz val="9"/>
        <rFont val="Tahoma"/>
        <family val="2"/>
      </rPr>
      <t xml:space="preserve"> Conforme a los soportes remitidos se da cuenta del cumplimiento de las actividades programadas para llevar a cabo la acción. Se califica</t>
    </r>
    <r>
      <rPr>
        <b/>
        <sz val="9"/>
        <rFont val="Tahoma"/>
        <family val="2"/>
      </rPr>
      <t xml:space="preserve"> "Terminada Extemporánea".</t>
    </r>
  </si>
  <si>
    <r>
      <rPr>
        <b/>
        <sz val="9"/>
        <rFont val="Tahoma"/>
        <family val="2"/>
      </rPr>
      <t xml:space="preserve">Reporte A. Ciudadano: </t>
    </r>
    <r>
      <rPr>
        <sz val="9"/>
        <rFont val="Tahoma"/>
        <family val="2"/>
      </rPr>
      <t xml:space="preserve">Se registraron todas las solicitudes de copia de material audiovisual.
Se actualizó el formato AAUT-FT-009 SEGUIMIENTO Y CONTROL DE SOLICITUDES DE COPIAS DE MATERIAL AUDIOVISUAL Y LICENCIA DE IMÁGENES el 26 de junio y se socializó a través de correo electrónico y del boletín de comunicaciones internas. Respecto a la actualización del procedimiento AAUT-PD-001 ATENCIÓN Y RESPUESTA A REQUERIMIENTOS DE LA CIUDADANÍA, el mismo no ha requerido más actualizaciones desde el 30 de abril.
</t>
    </r>
    <r>
      <rPr>
        <b/>
        <sz val="9"/>
        <rFont val="Tahoma"/>
        <family val="2"/>
      </rPr>
      <t xml:space="preserve">Análisis OCI: </t>
    </r>
    <r>
      <rPr>
        <sz val="9"/>
        <rFont val="Tahoma"/>
        <family val="2"/>
      </rPr>
      <t xml:space="preserve">Se evidencian las mejoras adelantadas al interior del proceso frente a la articulación de campos que complementan la información requerida para seguimiento de las solicitudes de copia de material audiovisual, así como el diligenciamiento por los responsables. Se recomienda al área que se adelante el diligenciamiento de todos los campos asignados para el seguimiento correspondiente. Teniendo en cuenta que se tuvieron en cuenta las recomendaciones dejadas por la Oficina de Control Interno, así como de las fechas propuestas, se mantiene la calificación como </t>
    </r>
    <r>
      <rPr>
        <b/>
        <sz val="9"/>
        <rFont val="Tahoma"/>
        <family val="2"/>
      </rPr>
      <t>"Terminada"</t>
    </r>
    <r>
      <rPr>
        <sz val="9"/>
        <rFont val="Tahoma"/>
        <family val="2"/>
      </rPr>
      <t xml:space="preserve"> y se procede al cierre de esta. </t>
    </r>
  </si>
  <si>
    <r>
      <t xml:space="preserve">Reporte S. Informativo: </t>
    </r>
    <r>
      <rPr>
        <sz val="9"/>
        <color theme="1"/>
        <rFont val="Tahoma"/>
        <family val="2"/>
      </rPr>
      <t xml:space="preserve">Se ha actualizado el manual general de producción en la vigencia 2019, correspondiente a la versión 3. En este documento en el capitulo 5.1 se han incluido las acciones propias de desarrollo de actividades del sistema informativo.
De igual manera se ha realizado la actualización del manual en la vigencia 2020 el cual se encuentra publicado en la intranet en versión 4.
</t>
    </r>
    <r>
      <rPr>
        <b/>
        <sz val="9"/>
        <color theme="1"/>
        <rFont val="Tahoma"/>
        <family val="2"/>
      </rPr>
      <t xml:space="preserve">Análisis OCI: </t>
    </r>
    <r>
      <rPr>
        <sz val="9"/>
        <color theme="1"/>
        <rFont val="Tahoma"/>
        <family val="2"/>
      </rPr>
      <t xml:space="preserve">Se procede a la verificación de los soportes remitidos por el área, dentro de lo que se evidencia el : MPTV-MN-001 MANUAL GENERAL DE PRODUCCIÓN, con la inclusión del quehacer del Sistema Informativo en el proceso de Producción lo que se puede evidenciar en el numeral 5.1 del documento, se modificaron las mismas con el suministro de anexos con fichas propias de las actividades de cubrimiento y demás que se adelantan desde el área. 
Teniendo en cuenta lo anterior, así como las fechas de ejecución de la acción se mantiene la calificación como </t>
    </r>
    <r>
      <rPr>
        <b/>
        <sz val="9"/>
        <color theme="1"/>
        <rFont val="Tahoma"/>
        <family val="2"/>
      </rPr>
      <t>"Terminada"</t>
    </r>
    <r>
      <rPr>
        <sz val="9"/>
        <color theme="1"/>
        <rFont val="Tahoma"/>
        <family val="2"/>
      </rPr>
      <t xml:space="preserve"> y se procede al cierre de esta. </t>
    </r>
  </si>
  <si>
    <t>1. Fichas técnicas de puntos capitales
2. Fichas técnicas conversaciones
3. Fichas técnicas crónicas
4. Ficha técnica Noticias Capital</t>
  </si>
  <si>
    <r>
      <t xml:space="preserve">Reporte C. Producción: </t>
    </r>
    <r>
      <rPr>
        <sz val="9"/>
        <color theme="1"/>
        <rFont val="Tahoma"/>
        <family val="2"/>
      </rPr>
      <t xml:space="preserve">Se han editado y entregado las fichas técnicas de programa al área de trafico de capital. Esta información se consigno en el formato "MDCC-FT-067 Ficha técnica de programa".
</t>
    </r>
    <r>
      <rPr>
        <b/>
        <sz val="9"/>
        <color theme="1"/>
        <rFont val="Tahoma"/>
        <family val="2"/>
      </rPr>
      <t xml:space="preserve">Análisis OCI: </t>
    </r>
    <r>
      <rPr>
        <sz val="9"/>
        <color theme="1"/>
        <rFont val="Tahoma"/>
        <family val="2"/>
      </rPr>
      <t xml:space="preserve">Verificados los soportes remitidos por el área se evidencia el uso del formato MDCC-FT-067 FICHA TÉCNICA DE PROGRAMAS en las que se viene dejando trazabilidad de los programas que viene desarrollando el Canal; se recomienda adelantar la identificación sobre los recursos de origen del proyecto, así como diligenciar la totalidad de los campos asignados. 
Teniendo en cuenta lo anterior, se mantiene la calificación como </t>
    </r>
    <r>
      <rPr>
        <b/>
        <sz val="9"/>
        <color theme="1"/>
        <rFont val="Tahoma"/>
        <family val="2"/>
      </rPr>
      <t>"Terminada Extemporánea"</t>
    </r>
    <r>
      <rPr>
        <sz val="9"/>
        <color theme="1"/>
        <rFont val="Tahoma"/>
        <family val="2"/>
      </rPr>
      <t xml:space="preserve"> y se procede al cierre de esta. </t>
    </r>
  </si>
  <si>
    <r>
      <rPr>
        <b/>
        <sz val="9"/>
        <color theme="1"/>
        <rFont val="Tahoma"/>
        <family val="2"/>
      </rPr>
      <t xml:space="preserve">Reporte S. Informativo: </t>
    </r>
    <r>
      <rPr>
        <sz val="9"/>
        <color theme="1"/>
        <rFont val="Tahoma"/>
        <family val="2"/>
      </rPr>
      <t xml:space="preserve">Actualmente se cuenta con el "manual de flujos de noticias VSC &amp; Inception", documento asociado al proceso de emisión de contenidos de Capital, el documento se encuentra publicado en la intranet en versión 1 y fue creado el 31 de mayo de 2019.
</t>
    </r>
    <r>
      <rPr>
        <b/>
        <sz val="9"/>
        <color theme="1"/>
        <rFont val="Tahoma"/>
        <family val="2"/>
      </rPr>
      <t xml:space="preserve">Análisis OCI: </t>
    </r>
    <r>
      <rPr>
        <sz val="9"/>
        <color theme="1"/>
        <rFont val="Tahoma"/>
        <family val="2"/>
      </rPr>
      <t xml:space="preserve">Se procede a la verificación de los soportes remitidos por el área evidenciando que se encuentra debidamente normalizado y publicado en la intranet el MECN-MN-001 MANUAL DE FLUJO DE NOTICIAS VSN INCEPTION, versión 1 con fecha 31-05-2019; frente a este se recomienda adelantar la actualización de los logos y revisión de contenido en caso de que este venga surtiendo cambios con la realidad de operación del área. 
Teniendo en cuenta lo anterior, así como las fechas de ejecución se califica como </t>
    </r>
    <r>
      <rPr>
        <b/>
        <sz val="9"/>
        <color theme="1"/>
        <rFont val="Tahoma"/>
        <family val="2"/>
      </rPr>
      <t>"Terminada Extemporánea"</t>
    </r>
    <r>
      <rPr>
        <sz val="9"/>
        <color theme="1"/>
        <rFont val="Tahoma"/>
        <family val="2"/>
      </rPr>
      <t xml:space="preserve"> y se procede al cierre de esta. </t>
    </r>
    <r>
      <rPr>
        <b/>
        <sz val="9"/>
        <color theme="1"/>
        <rFont val="Tahoma"/>
        <family val="2"/>
      </rPr>
      <t xml:space="preserve">
</t>
    </r>
  </si>
  <si>
    <r>
      <t xml:space="preserve">Reporte S. Informativo: </t>
    </r>
    <r>
      <rPr>
        <sz val="9"/>
        <color theme="1"/>
        <rFont val="Tahoma"/>
        <family val="2"/>
      </rPr>
      <t xml:space="preserve">Se deja evidencia de la realización del consejo de redacción a través la continuidad consignada en el Inception, que pueden ser visualizadas en el software y de las cual se  entrega como evidencia una muestra representativa de los últimos tres meses del año en curso.
</t>
    </r>
    <r>
      <rPr>
        <b/>
        <sz val="9"/>
        <color theme="1"/>
        <rFont val="Tahoma"/>
        <family val="2"/>
      </rPr>
      <t xml:space="preserve">Análisis OCI: </t>
    </r>
    <r>
      <rPr>
        <sz val="9"/>
        <color theme="1"/>
        <rFont val="Tahoma"/>
        <family val="2"/>
      </rPr>
      <t xml:space="preserve">Teniendo en cuenta los soportes remitidos por el área se evidencia la modificación del concepto de consejo de redacción, así como las continuidades del Inception en las que se evidencian las notas adelantadas de manera diaria durante junio, julio y agosto de conformidad con lo determinado en el Manual normalizado para uso del programa. 
Teniendo en cuenta lo anterior, así como la verificación del ajuste en el manual (pendiente del seguimiento anterior), se mantiene la calificación como </t>
    </r>
    <r>
      <rPr>
        <b/>
        <sz val="9"/>
        <color theme="1"/>
        <rFont val="Tahoma"/>
        <family val="2"/>
      </rPr>
      <t>"Terminada"</t>
    </r>
    <r>
      <rPr>
        <sz val="9"/>
        <color theme="1"/>
        <rFont val="Tahoma"/>
        <family val="2"/>
      </rPr>
      <t xml:space="preserve"> y se procede al cierre de esta. </t>
    </r>
  </si>
  <si>
    <t xml:space="preserve">1. Actas comité de programación (1 de julio a 29 de agosto), vía Hangout Meet. </t>
  </si>
  <si>
    <r>
      <t xml:space="preserve">Reporte G. Documental: </t>
    </r>
    <r>
      <rPr>
        <sz val="9"/>
        <rFont val="Tahoma"/>
        <family val="2"/>
      </rPr>
      <t xml:space="preserve">Se realiza reunión con la persona de seguridad de la información de la oficina de sistemas para la revisión de los activos de información de Canal Capital.
</t>
    </r>
    <r>
      <rPr>
        <b/>
        <sz val="9"/>
        <rFont val="Tahoma"/>
        <family val="2"/>
      </rPr>
      <t xml:space="preserve">Análisis OCI: </t>
    </r>
    <r>
      <rPr>
        <sz val="9"/>
        <rFont val="Tahoma"/>
        <family val="2"/>
      </rPr>
      <t xml:space="preserve">Teniendo en cuenta lo consignado en el acta de reunión adelantada el 24 de julio de 2020, se estableció como compromiso la revisión y actualización del documento  "Registro de activos de información" durante septiembre de 2020 entre el área de Gestión Documental y Sistemas. Se verifica el documento contenido en la intranet, frente a lo cual se recomienda tener presente la fecha de terminación de la acción, así como la inclusión de la fecha de creación, actualización y/o actualización del mismo con el fin de evidenciar la trazabilidad de los cambios adelantados en el mismo. 
Por lo anterior, se mantiene la calificación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de manera que se pueda evidenciar la actualización del documento, en cumplimiento de los compromisos consignados en el acta remitida y adicionalmente, se recomienda revisar el estado de acciones remitido por la Oficina de Control Interno al finalizar cada seguimiento. </t>
    </r>
  </si>
  <si>
    <r>
      <rPr>
        <b/>
        <sz val="9"/>
        <rFont val="Tahoma"/>
        <family val="2"/>
      </rPr>
      <t>Reporte Planeación:</t>
    </r>
    <r>
      <rPr>
        <sz val="9"/>
        <rFont val="Tahoma"/>
        <family val="2"/>
      </rPr>
      <t xml:space="preserve"> Ya se cuenta con el documento EPLE-FT-037 HERRAMIENTA DE AUTOEVALUACIÓN INSTITUCIONAL el cual está vigente desde el mes de agosto de 2019, dicho documento fue publicado de manera oportuna a través del correo institucional en el boletín interno No. 41 de 2019, dicho documento fue actualizado en el mes de agosto del presente año incluyendo el componente de lineamientos de autoevaluación.
</t>
    </r>
    <r>
      <rPr>
        <b/>
        <sz val="9"/>
        <rFont val="Tahoma"/>
        <family val="2"/>
      </rPr>
      <t xml:space="preserve">Análisis OCI: </t>
    </r>
    <r>
      <rPr>
        <sz val="9"/>
        <rFont val="Tahoma"/>
        <family val="2"/>
      </rPr>
      <t xml:space="preserve">Se confirma la existencia del formato contemplado en la acción, De igual manera la publicación en la intranet. Por lo tanto se informa del cumplimiento de la acción. Se califica </t>
    </r>
    <r>
      <rPr>
        <b/>
        <sz val="9"/>
        <rFont val="Tahoma"/>
        <family val="2"/>
      </rPr>
      <t>"Terminada Extemporánea"</t>
    </r>
    <r>
      <rPr>
        <sz val="9"/>
        <rFont val="Tahoma"/>
        <family val="2"/>
      </rPr>
      <t xml:space="preserve"> de acuerdo a las fechas programadas. </t>
    </r>
  </si>
  <si>
    <r>
      <t xml:space="preserve">Reporte G. Documental: </t>
    </r>
    <r>
      <rPr>
        <sz val="9"/>
        <rFont val="Tahoma"/>
        <family val="2"/>
      </rPr>
      <t xml:space="preserve">Las actividades planteadas ya se realizaron por favor revisar los soportes anteriormente entregados.
</t>
    </r>
    <r>
      <rPr>
        <b/>
        <sz val="9"/>
        <rFont val="Tahoma"/>
        <family val="2"/>
      </rPr>
      <t xml:space="preserve">Análisis OCI: </t>
    </r>
    <r>
      <rPr>
        <sz val="9"/>
        <rFont val="Tahoma"/>
        <family val="2"/>
      </rPr>
      <t xml:space="preserve">Teniendo en cuenta lo indicado por el área, se reitera que la actividad pendiente se enfocaba a la ejecución de nuevas jornadas de capacitación frente al diligenciamiento del formato  AGRI-GD-FT-007 FORMATO ÚNICO DE INVENTARIO DOCUMENTAL (FUID), en atención a la dinámica de contratación del Canal; sin embargo, debido a que se evidenció la ejecución de jornadas con las áreas misionales, siendo estas las más críticas en cuanto al diligenciamiento del formato se mantiene la calificación de la acción como </t>
    </r>
    <r>
      <rPr>
        <b/>
        <sz val="9"/>
        <rFont val="Tahoma"/>
        <family val="2"/>
      </rPr>
      <t>"Terminada Extemporánea"</t>
    </r>
    <r>
      <rPr>
        <sz val="9"/>
        <rFont val="Tahoma"/>
        <family val="2"/>
      </rPr>
      <t xml:space="preserve"> y se procede al cierre de esta. </t>
    </r>
  </si>
  <si>
    <r>
      <rPr>
        <b/>
        <sz val="9"/>
        <rFont val="Tahoma"/>
        <family val="2"/>
      </rPr>
      <t>Reporte G. Documental:</t>
    </r>
    <r>
      <rPr>
        <sz val="9"/>
        <rFont val="Tahoma"/>
        <family val="2"/>
      </rPr>
      <t xml:space="preserve"> Las actividades planteadas ya se realizaron por favor revisar los soportes anteriormente entregados.
</t>
    </r>
    <r>
      <rPr>
        <b/>
        <sz val="9"/>
        <rFont val="Tahoma"/>
        <family val="2"/>
      </rPr>
      <t>Análisis OCI:</t>
    </r>
    <r>
      <rPr>
        <sz val="9"/>
        <rFont val="Tahoma"/>
        <family val="2"/>
      </rPr>
      <t xml:space="preserve"> Teniendo en cuenta lo indicado por el área, se reitera que la actividad pendiente se enfoca a la ejecución de jornadas de divulgación de la Política adoptada al interior del Canal, en atención a la dinámica de contratación del Canal. Debido a que no se han adelantado las actividades pendientes, se mantiene la calificación de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y se recomienda al área adelantar la verificación del estado de acciones remitido por la Oficina de Control Interno al finalizar cada seguimiento. </t>
    </r>
  </si>
  <si>
    <r>
      <t xml:space="preserve">Reporte G. Documental: </t>
    </r>
    <r>
      <rPr>
        <sz val="9"/>
        <rFont val="Tahoma"/>
        <family val="2"/>
      </rPr>
      <t xml:space="preserve">Se realiza la actualización del Sistema Integrado de Conservación contemplando el Plan de preservación digital a largo plazo y de Conservación Documental.
</t>
    </r>
    <r>
      <rPr>
        <b/>
        <sz val="9"/>
        <rFont val="Tahoma"/>
        <family val="2"/>
      </rPr>
      <t xml:space="preserve">Análisis OCI: </t>
    </r>
    <r>
      <rPr>
        <sz val="9"/>
        <rFont val="Tahoma"/>
        <family val="2"/>
      </rPr>
      <t xml:space="preserve">Verificados los soportes remitidos por el área no se evidencia la ejecución de las actividades 5. Aprobar el Documento SIC por el Comité Institucional de Gestión y Desempeño y 6. Publicar el SIC en la Intranet del Canal, teniendo en cuenta lo formulado en el plan. Por lo anterior, se mantiene la calificación como </t>
    </r>
    <r>
      <rPr>
        <b/>
        <sz val="9"/>
        <rFont val="Tahoma"/>
        <family val="2"/>
      </rPr>
      <t>"Incumplida"</t>
    </r>
    <r>
      <rPr>
        <sz val="9"/>
        <rFont val="Tahoma"/>
        <family val="2"/>
      </rPr>
      <t xml:space="preserve"> y se recomienda adelantar las actividades correspondientes con el fin de dar cabal cumplimiento a lo formulado, así como revisar el estado de acciones remitido por la Oficina de Control Interno al finalizar cada seguimiento. </t>
    </r>
  </si>
  <si>
    <r>
      <t xml:space="preserve">Reporte G. Documental: </t>
    </r>
    <r>
      <rPr>
        <sz val="9"/>
        <rFont val="Tahoma"/>
        <family val="2"/>
      </rPr>
      <t xml:space="preserve">Se realiza la actualización junto con el área de planeación de la Matriz de riesgos de Gestión Documental.
</t>
    </r>
    <r>
      <rPr>
        <b/>
        <sz val="9"/>
        <rFont val="Tahoma"/>
        <family val="2"/>
      </rPr>
      <t>Análisis OCI:</t>
    </r>
    <r>
      <rPr>
        <sz val="9"/>
        <rFont val="Tahoma"/>
        <family val="2"/>
      </rPr>
      <t xml:space="preserve"> Se evidenciaron las actas de reunión correspondientes al 8 y 17 de junio de 2020, en las cuales se consigna la revisión de los riesgos asociados al proceso, así como la respectiva divulgación en la intranet de la matriz correspondiente; sin embargo, teniendo en cuenta que se encuentra pendiente su articulación con el Plan de Emergencias del proceso, se procede a calificar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de manera que se puedan adelantar las verificaciones posteriores sobre el documento pendiente de publicación y divulgación al interior de la entidad. </t>
    </r>
  </si>
  <si>
    <r>
      <rPr>
        <b/>
        <sz val="9"/>
        <rFont val="Tahoma"/>
        <family val="2"/>
      </rPr>
      <t xml:space="preserve">Reporte A. Ciudadano: </t>
    </r>
    <r>
      <rPr>
        <sz val="9"/>
        <rFont val="Tahoma"/>
        <family val="2"/>
      </rPr>
      <t xml:space="preserve">Se registraron todas las solicitudes de copia de material audiovisual.
Se actualizó el formato AAUT-FT-009 SEGUIMIENTO Y CONTROL DE SOLICITUDES DE COPIAS DE MATERIAL AUDIOVISUAL Y LICENCIA DE IMÁGENES el 26 de junio y se socializó a través de correo electrónico y del boletín de comunicaciones internas. Respecto a la actualización del procedimiento AAUT-PD-001 ATENCIÓN Y RESPUESTA A REQUERIMIENTOS DE LA CIUDADANÍA, el mismo no ha requerido más actualizaciones desde el 30 de abril.
</t>
    </r>
    <r>
      <rPr>
        <b/>
        <sz val="9"/>
        <rFont val="Tahoma"/>
        <family val="2"/>
      </rPr>
      <t xml:space="preserve">Análisis OCI: </t>
    </r>
    <r>
      <rPr>
        <sz val="9"/>
        <rFont val="Tahoma"/>
        <family val="2"/>
      </rPr>
      <t xml:space="preserve">Se evidencian las mejoras adelantadas al interior del proceso frente a la definición de las políticas de operación del procedimiento AAUT-PD-001 ATENCIÓN Y RESPUESTA A REQUERIMIENTOS DE LA CIUDADANÍA, así como de la implementación y mejora del formato de seguimiento de copias de material audiovisual. Se recomienda al área que se adelante el diligenciamiento de todos los campos asignados para el seguimiento correspondiente. 
Teniendo en cuenta que se tuvieron en cuenta las recomendaciones dejadas por la Oficina de Control Interno, así como de las fechas propuestas, se mantiene la calificación como </t>
    </r>
    <r>
      <rPr>
        <b/>
        <sz val="9"/>
        <rFont val="Tahoma"/>
        <family val="2"/>
      </rPr>
      <t>"Terminada"</t>
    </r>
    <r>
      <rPr>
        <sz val="9"/>
        <rFont val="Tahoma"/>
        <family val="2"/>
      </rPr>
      <t xml:space="preserve"> y se procede al cierre de esta. </t>
    </r>
  </si>
  <si>
    <r>
      <t xml:space="preserve">Reporte G. Documental: </t>
    </r>
    <r>
      <rPr>
        <sz val="9"/>
        <rFont val="Tahoma"/>
        <family val="2"/>
      </rPr>
      <t xml:space="preserve">Se realiza la actualización de los procedimientos de Gestión Documental según las recomendaciones del Informe de la Auditoria de Gestión Documental.
</t>
    </r>
    <r>
      <rPr>
        <b/>
        <sz val="9"/>
        <rFont val="Tahoma"/>
        <family val="2"/>
      </rPr>
      <t xml:space="preserve">Análisis OCI: </t>
    </r>
    <r>
      <rPr>
        <sz val="9"/>
        <rFont val="Tahoma"/>
        <family val="2"/>
      </rPr>
      <t xml:space="preserve">Adelantada la verificación de la documentación disponible para consulta en la intranet de Capital, se evidenció que de los 46 documentos con los que cuenta el área se ha adelantado la actualización de dos (2) documentos y que se viene adelantando la verificación de los procedimientos del proceso. Teniendo en cuenta lo anterior, se recomienda al área adelantar las actividades pendientes con el fin de dar cabal cumplimiento a lo formulado, así como adelantar la revisión del estado de acciones remitido por la Oficina de Control Interno al finalizar cada seguimiento.  
Debido a lo anterior, se procede a calificar la acción con estado </t>
    </r>
    <r>
      <rPr>
        <b/>
        <sz val="9"/>
        <rFont val="Tahoma"/>
        <family val="2"/>
      </rPr>
      <t xml:space="preserve">"En Proceso". </t>
    </r>
  </si>
  <si>
    <t>1. Encuesta Biodeterioro
2. Respuesta áreas Biodeterioro</t>
  </si>
  <si>
    <r>
      <t xml:space="preserve">Reporte G. Documental: </t>
    </r>
    <r>
      <rPr>
        <sz val="9"/>
        <rFont val="Tahoma"/>
        <family val="2"/>
      </rPr>
      <t xml:space="preserve">Se realiza la encuestada para identificar en las áreas de Canal Capital que áreas pueden tener documentación con Biodeterioro.
</t>
    </r>
    <r>
      <rPr>
        <b/>
        <sz val="9"/>
        <rFont val="Tahoma"/>
        <family val="2"/>
      </rPr>
      <t xml:space="preserve">Análisis OCI: </t>
    </r>
    <r>
      <rPr>
        <sz val="9"/>
        <rFont val="Tahoma"/>
        <family val="2"/>
      </rPr>
      <t xml:space="preserve">Se verifican los soportes remitidos por el área dentro de los que se evidencia la aplicación de una encuesta a 13 personas con el fin de identificar documentación con biodeterioro y adelantar soluciones sobre lo encontrado. Teniendo en cuenta lo anterior, así como la actual emergencia sanitaria por la que no se adelantaron las actas formuladas, se recomienda al área adelantar el informe de seguimiento sobre la documentación con biodeterioro que dé cabal cumplimiento a lo formulado. </t>
    </r>
    <r>
      <rPr>
        <b/>
        <sz val="9"/>
        <rFont val="Tahoma"/>
        <family val="2"/>
      </rPr>
      <t xml:space="preserve">
</t>
    </r>
    <r>
      <rPr>
        <sz val="9"/>
        <rFont val="Tahoma"/>
        <family val="2"/>
      </rPr>
      <t xml:space="preserve">De conformidad con lo reportado por el área, así como las fechas de ejecución establecidas, se califica la acción con estado </t>
    </r>
    <r>
      <rPr>
        <b/>
        <sz val="9"/>
        <rFont val="Tahoma"/>
        <family val="2"/>
      </rPr>
      <t>"En Proceso".</t>
    </r>
  </si>
  <si>
    <r>
      <t xml:space="preserve">Reporte G. Documental: </t>
    </r>
    <r>
      <rPr>
        <sz val="9"/>
        <rFont val="Tahoma"/>
        <family val="2"/>
      </rPr>
      <t xml:space="preserve">Se realiza las capitaciones sobre el FUID a las áreas que conforman la dirección Operativa.
</t>
    </r>
    <r>
      <rPr>
        <b/>
        <sz val="9"/>
        <rFont val="Tahoma"/>
        <family val="2"/>
      </rPr>
      <t xml:space="preserve">Análisis OCI: </t>
    </r>
    <r>
      <rPr>
        <sz val="9"/>
        <rFont val="Tahoma"/>
        <family val="2"/>
      </rPr>
      <t xml:space="preserve">Se evidenció la capacitación sobre el diligenciamiento del formato  AGRI-GD-FT-007 FORMATO ÚNICO DE INVENTARIO DOCUMENTAL (FUID) a las áreas misionales durante el mes de junio; sin embargo, a la fecha se encuentra pendiente adelantar el seguimiento por parte del grupo de Gestión Documental al diligenciamiento del FUID en las áreas misionales. Por lo que se recomienda al área adelantar las actividades pendientes con el fin de dar cabal cumplimiento a lo formulado, así como adelantar la revisión del estado de acciones remitido por la Oficina de Control Interno al finalizar cada seguimiento.   </t>
    </r>
    <r>
      <rPr>
        <b/>
        <sz val="9"/>
        <rFont val="Tahoma"/>
        <family val="2"/>
      </rPr>
      <t xml:space="preserve">
</t>
    </r>
    <r>
      <rPr>
        <sz val="9"/>
        <rFont val="Tahoma"/>
        <family val="2"/>
      </rPr>
      <t xml:space="preserve">Teniendo en cuenta lo anterior, así como la fecha de ejecución de las acciones establecida, se califica la acción </t>
    </r>
    <r>
      <rPr>
        <b/>
        <sz val="9"/>
        <rFont val="Tahoma"/>
        <family val="2"/>
      </rPr>
      <t>"En Proceso"</t>
    </r>
    <r>
      <rPr>
        <sz val="9"/>
        <rFont val="Tahoma"/>
        <family val="2"/>
      </rPr>
      <t>.</t>
    </r>
  </si>
  <si>
    <t xml:space="preserve">1. Presentación conformación expedientes TRD
2. Videos Capacitaciones
3. Guía de lineamientos para el uso y almacenamiento de documentos electrónicos y digitales </t>
  </si>
  <si>
    <r>
      <t xml:space="preserve">Reporte G. Documental: </t>
    </r>
    <r>
      <rPr>
        <sz val="9"/>
        <rFont val="Tahoma"/>
        <family val="2"/>
      </rPr>
      <t xml:space="preserve">Se realiza las capacitaciones de conformación de expedientes según TRD para expedientes físicos y digitales.
</t>
    </r>
    <r>
      <rPr>
        <b/>
        <sz val="9"/>
        <rFont val="Tahoma"/>
        <family val="2"/>
      </rPr>
      <t xml:space="preserve">Análisis OCI: </t>
    </r>
    <r>
      <rPr>
        <sz val="9"/>
        <rFont val="Tahoma"/>
        <family val="2"/>
      </rPr>
      <t xml:space="preserve">Teniendo en cuenta la actual emergencia sanitaria declarada en el territorio nacional, desde el área de Gestión Documental se adelantó la definición de lineamientos en el marco de la gestión de documentos digitales, mediante la emisión de la AGRI-GD-GU-002 GUÍA DE LINEAMIENTOS PARA EL USO Y ALMACENAMIENTO DE DOCUMENTOS DIGITALES Y/O ELECTRÓNICOS EN CANAL CAPITAL, la cual ha venido divulgándose al interior de los procesos como se evidencia en los vídeos suministrados; sumado a lo anterior, se recomienda adelantar la documentación y cargue de las actas y/o invitaciones generadas a la actividad, así como lo restante frente a la realización del "seguimiento por parte del grupo de Gestión Documental a las áreas misionales en la conformación de expedientes" que permita darle cabal cumplimiento a lo formulado en los plazos definidos. 
Teniendo en cuenta lo anterior, se califica la acción con estado </t>
    </r>
    <r>
      <rPr>
        <b/>
        <sz val="9"/>
        <rFont val="Tahoma"/>
        <family val="2"/>
      </rPr>
      <t xml:space="preserve">"En Proceso". </t>
    </r>
  </si>
  <si>
    <t>1. Correo enviado a Gestión Documental por parte de la coordinación
2. Correo respuesta por parte de Gestión Documental</t>
  </si>
  <si>
    <r>
      <t xml:space="preserve">Reporte C. Técnica: </t>
    </r>
    <r>
      <rPr>
        <sz val="9"/>
        <rFont val="Tahoma"/>
        <family val="2"/>
      </rPr>
      <t xml:space="preserve">Se realizo la segunda jornada de mantenimiento en el mes junio, en el cual se hizo el seguimiento correspondiente plasmado en lineamiento realizado, garantizando el diligenciamiento de las hojas de vida.
</t>
    </r>
    <r>
      <rPr>
        <b/>
        <sz val="9"/>
        <rFont val="Tahoma"/>
        <family val="2"/>
      </rPr>
      <t xml:space="preserve">Análisis OCI: </t>
    </r>
    <r>
      <rPr>
        <sz val="9"/>
        <rFont val="Tahoma"/>
        <family val="2"/>
      </rPr>
      <t xml:space="preserve">Se revisan los formatos remitidos por el área evidenciando que éste se mantiene en versión 3 con fecha del 05-12-2017; sin embargo, se evidencia que se han adelantado las mejoras frente a la verificación por parte del líder de proceso, se recomienda adelantar el diligenciamiento de los campos definidos de manera completa con el fin de evidenciar la trazabilidad de ejecución de los mantenimientos. 
Teniendo en cuenta lo anterior, así como las fechas de ejecución definidas en el plan, se califica la acción con estado </t>
    </r>
    <r>
      <rPr>
        <b/>
        <sz val="9"/>
        <rFont val="Tahoma"/>
        <family val="2"/>
      </rPr>
      <t>"En Proceso"</t>
    </r>
    <r>
      <rPr>
        <sz val="9"/>
        <rFont val="Tahoma"/>
        <family val="2"/>
      </rPr>
      <t xml:space="preserve"> y se recomienda adelantar la verificación de las recomendaciones entregadas e implementación de las modificaciones a que haya lugar. </t>
    </r>
  </si>
  <si>
    <t>1. Correo enviado a la coordinación 
2. Documento lineamiento</t>
  </si>
  <si>
    <t>1. Correo enviado a RTVC y ETB solicitando los soportes documentales
2, Correo y oficio respuesta por parte de RTVC 
3. Citación y correos de seguimiento
4. Correo respuesta por parte de ETB</t>
  </si>
  <si>
    <r>
      <t xml:space="preserve">Reporte C. Técnica: </t>
    </r>
    <r>
      <rPr>
        <sz val="9"/>
        <rFont val="Tahoma"/>
        <family val="2"/>
      </rPr>
      <t xml:space="preserve">Por parte de la coordinación jurídica se realizaron las siguientes capacitaciones en la plataforma Secop ll transaccional en temas de contratación, supervisión, cargue y aceptación de documentos: * Martes 19 de mayo - Secop ll Transaccional, * Miércoles 27 de mayo - Secop ll Transaccional, * Viernes 5 de junio - Secop ll Transaccional, * Miércoles 17 de Junio - Secop ll Supervisión de contratos, * Jueves 18 de junio - Secop ll Cargue de documentos y aceptación, * Miércoles 24 de junio - Secop ll Tramite de cuentas. El 18 de junio Secretaria General envía correo con la Guía supervisión de contratos en Secop ll, como complemento de la capacitación dada el 17 de junio. El 31 de julio envían correo con los lineamientos sobre el uso del Secop ll - Circular 022.
</t>
    </r>
    <r>
      <rPr>
        <b/>
        <sz val="9"/>
        <rFont val="Tahoma"/>
        <family val="2"/>
      </rPr>
      <t xml:space="preserve">Análisis OCI: </t>
    </r>
    <r>
      <rPr>
        <sz val="9"/>
        <rFont val="Tahoma"/>
        <family val="2"/>
      </rPr>
      <t xml:space="preserve">Se realiza la verificación de los soportes remitidos por el área dentro de los cuales se encuentran las citaciones a las capacitaciones adelantadas por la Coordinación Jurídica durante el periodo comprendido entre mayo y julio de 2020, así mismo se remite por parte de la Secretaría General los lineamientos de inicio de los contratos con fecha del 26 de agosto de 2020. 
Teniendo en cuenta lo anterior, así como lo formulado por el área se califica la acción como </t>
    </r>
    <r>
      <rPr>
        <b/>
        <sz val="9"/>
        <rFont val="Tahoma"/>
        <family val="2"/>
      </rPr>
      <t xml:space="preserve">"Terminada Extemporánea" </t>
    </r>
    <r>
      <rPr>
        <sz val="9"/>
        <rFont val="Tahoma"/>
        <family val="2"/>
      </rPr>
      <t xml:space="preserve">y se procede al cierre de la misma al evidenciar un mayor número de capacitaciones en el marco de los nuevos lineamientos de contratación con los que cuenta Capital actualmente.  </t>
    </r>
  </si>
  <si>
    <r>
      <rPr>
        <b/>
        <sz val="9"/>
        <rFont val="Tahoma"/>
        <family val="2"/>
      </rPr>
      <t>Reporte C. Jurídica:</t>
    </r>
    <r>
      <rPr>
        <sz val="9"/>
        <rFont val="Tahoma"/>
        <family val="2"/>
      </rPr>
      <t xml:space="preserve"> Se remiten las versiones actualizadas de los procedimientos de contratación. En septiembre próximo se actualizarán nuevamente ambos procedimientos con ocasión de la actualización del Manual de contratación, supervisión e interventoría.
</t>
    </r>
    <r>
      <rPr>
        <b/>
        <sz val="9"/>
        <rFont val="Tahoma"/>
        <family val="2"/>
      </rPr>
      <t xml:space="preserve">Análisis OCI: </t>
    </r>
    <r>
      <rPr>
        <sz val="9"/>
        <rFont val="Tahoma"/>
        <family val="2"/>
      </rPr>
      <t>Los procedimientos aportados como evidencias del cumplimiento de la acción da cuenta de la meta la acción. De manera que se informa del cumplimiento de la acción y se califica</t>
    </r>
    <r>
      <rPr>
        <b/>
        <sz val="9"/>
        <rFont val="Tahoma"/>
        <family val="2"/>
      </rPr>
      <t xml:space="preserve"> "Terminada Extemporánea" </t>
    </r>
    <r>
      <rPr>
        <sz val="9"/>
        <rFont val="Tahoma"/>
        <family val="2"/>
      </rPr>
      <t>teniendo en cuenta la fecha programada.</t>
    </r>
  </si>
  <si>
    <r>
      <rPr>
        <b/>
        <sz val="9"/>
        <rFont val="Tahoma"/>
        <family val="2"/>
      </rPr>
      <t xml:space="preserve">Reporte C. Jurídica: </t>
    </r>
    <r>
      <rPr>
        <sz val="9"/>
        <rFont val="Tahoma"/>
        <family val="2"/>
      </rPr>
      <t xml:space="preserve">Circular de julio de 2020 con la información requerida y dirigida a todas las áreas junto con la respectiva evidencia de socialización a toda la entidad. 
</t>
    </r>
    <r>
      <rPr>
        <b/>
        <sz val="9"/>
        <rFont val="Tahoma"/>
        <family val="2"/>
      </rPr>
      <t xml:space="preserve">Análisis OCI: </t>
    </r>
    <r>
      <rPr>
        <sz val="9"/>
        <rFont val="Tahoma"/>
        <family val="2"/>
      </rPr>
      <t xml:space="preserve">Revisado los soportes remitidos se puede concluir que se llevo a cabo el cumplimiento de la acción propuesta., El documento aportado junto con la evidencia de la socialización permite calificar la acción como </t>
    </r>
    <r>
      <rPr>
        <b/>
        <sz val="9"/>
        <rFont val="Tahoma"/>
        <family val="2"/>
      </rPr>
      <t>"Terminada Extemporánea</t>
    </r>
    <r>
      <rPr>
        <sz val="9"/>
        <rFont val="Tahoma"/>
        <family val="2"/>
      </rPr>
      <t xml:space="preserve">" de acuerdo a las fechas propuesta. </t>
    </r>
  </si>
  <si>
    <r>
      <rPr>
        <b/>
        <sz val="9"/>
        <rFont val="Tahoma"/>
        <family val="2"/>
      </rPr>
      <t xml:space="preserve">Reporte C. Jurídica: </t>
    </r>
    <r>
      <rPr>
        <sz val="9"/>
        <rFont val="Tahoma"/>
        <family val="2"/>
      </rPr>
      <t xml:space="preserve">Se remiten las versiones actualizadas de los procedimientos de contratación. En septiembre próximo se actualizarán nuevamente ambos procedimientos con ocasión de la actualización del Manual de contratación, supervisión e interventoría.
</t>
    </r>
    <r>
      <rPr>
        <b/>
        <sz val="9"/>
        <rFont val="Tahoma"/>
        <family val="2"/>
      </rPr>
      <t>Análisis OCI:</t>
    </r>
    <r>
      <rPr>
        <sz val="9"/>
        <rFont val="Tahoma"/>
        <family val="2"/>
      </rPr>
      <t xml:space="preserve"> Los procedimientos aportados como evidencias del cumplimiento de la acción da cuenta de la meta la acción. De manera que se informa del cumplimiento de la acción y se califica</t>
    </r>
    <r>
      <rPr>
        <b/>
        <sz val="9"/>
        <rFont val="Tahoma"/>
        <family val="2"/>
      </rPr>
      <t xml:space="preserve"> "Terminada Extemporánea"</t>
    </r>
    <r>
      <rPr>
        <sz val="9"/>
        <rFont val="Tahoma"/>
        <family val="2"/>
      </rPr>
      <t xml:space="preserve"> teniendo en cuenta la fecha programada.</t>
    </r>
  </si>
  <si>
    <r>
      <rPr>
        <b/>
        <sz val="9"/>
        <rFont val="Tahoma"/>
        <family val="2"/>
      </rPr>
      <t>Reporte C. Jurídica:</t>
    </r>
    <r>
      <rPr>
        <sz val="9"/>
        <rFont val="Tahoma"/>
        <family val="2"/>
      </rPr>
      <t xml:space="preserve"> Presentaciones en Power Point y citaciones
</t>
    </r>
    <r>
      <rPr>
        <b/>
        <sz val="9"/>
        <rFont val="Tahoma"/>
        <family val="2"/>
      </rPr>
      <t>Análisis OCI:</t>
    </r>
    <r>
      <rPr>
        <sz val="9"/>
        <rFont val="Tahoma"/>
        <family val="2"/>
      </rPr>
      <t xml:space="preserve"> Los soportes dan cuenta de dos capacitaciones dirigidas a superar las causas del hallazgo. Quedan pendientes dos capacitaciones de acuerdo a la formulación inicial de la acción. Por tal razón se califica </t>
    </r>
    <r>
      <rPr>
        <b/>
        <sz val="9"/>
        <rFont val="Tahoma"/>
        <family val="2"/>
      </rPr>
      <t>"En Proceso"</t>
    </r>
    <r>
      <rPr>
        <sz val="9"/>
        <rFont val="Tahoma"/>
        <family val="2"/>
      </rPr>
      <t xml:space="preserve"> con la alerta de la fecha de terminación para que sea tenida en cuenta por el área. </t>
    </r>
  </si>
  <si>
    <t xml:space="preserve">Una herramienta de autoevaluación divulgada. </t>
  </si>
  <si>
    <r>
      <rPr>
        <b/>
        <sz val="9"/>
        <color theme="1"/>
        <rFont val="Tahoma"/>
        <family val="2"/>
      </rPr>
      <t>Reporte planeación:</t>
    </r>
    <r>
      <rPr>
        <sz val="9"/>
        <color theme="1"/>
        <rFont val="Tahoma"/>
        <family val="2"/>
      </rPr>
      <t xml:space="preserve"> Esta actividad se llevará a cabo en el tercer cuatrimestre del año a partir de los ajustes y actualizaciones realizados en el segundo cuatrimestre.
</t>
    </r>
    <r>
      <rPr>
        <b/>
        <sz val="9"/>
        <color theme="1"/>
        <rFont val="Tahoma"/>
        <family val="2"/>
      </rPr>
      <t>Análisis OCI:</t>
    </r>
    <r>
      <rPr>
        <sz val="9"/>
        <color theme="1"/>
        <rFont val="Tahoma"/>
        <family val="2"/>
      </rPr>
      <t xml:space="preserve"> Conforme a lo reportado por el área y en vista que no se aportaron evidencias para la acción, procede calificar la acción con alerta de </t>
    </r>
    <r>
      <rPr>
        <b/>
        <sz val="9"/>
        <color theme="1"/>
        <rFont val="Tahoma"/>
        <family val="2"/>
      </rPr>
      <t xml:space="preserve">"Sin Iniciar". </t>
    </r>
    <r>
      <rPr>
        <sz val="9"/>
        <color theme="1"/>
        <rFont val="Tahoma"/>
        <family val="2"/>
      </rPr>
      <t xml:space="preserve">Se avisa que la fecha de vencimiento dispuesta para la acción esta programada para el mes de diciembre de 2020. </t>
    </r>
  </si>
  <si>
    <t xml:space="preserve">La entidad no cuenta con una metodología de reporte en el cual se den los lineamientos para informar al área de contabilidad el reconocimiento  de los derechos patrimoniales de autor </t>
  </si>
  <si>
    <t>Socialización de las actualizaciones emitidas por la CGN</t>
  </si>
  <si>
    <t>Al cierre de la vigencia, no se han realizado registro contables en cuenta diferentes a las permitidas por la CGN bajo lo establecido en la Resolución 414 de 2014 y sus modificaciones  y la Resolución 139 de 2015. y sus modificaciones</t>
  </si>
  <si>
    <r>
      <rPr>
        <b/>
        <sz val="9"/>
        <color theme="1"/>
        <rFont val="Tahoma"/>
        <family val="2"/>
      </rPr>
      <t>Reporte Financiera:</t>
    </r>
    <r>
      <rPr>
        <sz val="9"/>
        <color theme="1"/>
        <rFont val="Tahoma"/>
        <family val="2"/>
      </rPr>
      <t xml:space="preserve">  Las conciliaciones bancarias son elaboradas por los profesionales de apoyo contable y revisadas por el profesional universitario de Contabilidad. Del mes de Enero a Abril se encuentran archivadas de forma física en las instalaciones del Canal y de Mayo y Junio se encuentran en digital. 
</t>
    </r>
    <r>
      <rPr>
        <b/>
        <sz val="9"/>
        <color theme="1"/>
        <rFont val="Tahoma"/>
        <family val="2"/>
      </rPr>
      <t>Análisis OCI:</t>
    </r>
    <r>
      <rPr>
        <sz val="9"/>
        <color theme="1"/>
        <rFont val="Tahoma"/>
        <family val="2"/>
      </rPr>
      <t xml:space="preserve"> La información de avance reportada,  no corresponde a las acciones establecidas. Es importante tener en cuenta las acciones propuestas para preparar y remitir los soportes, para que estos evidencien la efectividad de la mejora establecida. Teniendo en cuenta esto, se califica como </t>
    </r>
    <r>
      <rPr>
        <b/>
        <sz val="9"/>
        <color theme="1"/>
        <rFont val="Tahoma"/>
        <family val="2"/>
      </rPr>
      <t>"Sin Iniciar"</t>
    </r>
    <r>
      <rPr>
        <sz val="9"/>
        <color theme="1"/>
        <rFont val="Tahoma"/>
        <family val="2"/>
      </rPr>
      <t xml:space="preserve">.  </t>
    </r>
  </si>
  <si>
    <t>Contar con un instructivo para la medición posterior de los bienes de la entidad</t>
  </si>
  <si>
    <t>Al cierre de la vigencia no se realizó actualización de normatividad aplicable al procedimiento de Estados Financieros.</t>
  </si>
  <si>
    <t xml:space="preserve">No se tenía claridad de donde se debía clasificar el bien teniendo en cuenta que no se tiene una cuenta especifica en el plan de cuentas. </t>
  </si>
  <si>
    <t>1. Solicitar a la CGN concepto sobre el registro de reconocimiento del Bien de Interés Cultural poseído por la entidad.
2. Realizar la reclasificación de acuerdo a lo conceptuado por la CGN, si hubiere lugar a ello.</t>
  </si>
  <si>
    <r>
      <rPr>
        <b/>
        <sz val="9"/>
        <color theme="1"/>
        <rFont val="Tahoma"/>
        <family val="2"/>
      </rPr>
      <t>Reporte Financiera:</t>
    </r>
    <r>
      <rPr>
        <sz val="9"/>
        <color theme="1"/>
        <rFont val="Tahoma"/>
        <family val="2"/>
      </rPr>
      <t xml:space="preserve"> Se realizó la consulta a la CGN recibiendo respuesta el día 20 de febrero de 2020 (se anexa concepto). El día 28 de febrero se realizó la reclasificación con la Nota 002-2.
</t>
    </r>
    <r>
      <rPr>
        <b/>
        <sz val="9"/>
        <color theme="1"/>
        <rFont val="Tahoma"/>
        <family val="2"/>
      </rPr>
      <t>Análisis OCI: R</t>
    </r>
    <r>
      <rPr>
        <sz val="9"/>
        <color theme="1"/>
        <rFont val="Tahoma"/>
        <family val="2"/>
      </rPr>
      <t xml:space="preserve">eportan soportes que no remiten en la carpeta del drive (Concepto de la CGN y nota de reclasificación), por lo cual no es posible evidenciar el cumplimiento de las actividades planteadas. Teniendo en cuenta esto, se califica como </t>
    </r>
    <r>
      <rPr>
        <b/>
        <sz val="9"/>
        <color theme="1"/>
        <rFont val="Tahoma"/>
        <family val="2"/>
      </rPr>
      <t>"Sin Iniciar"</t>
    </r>
    <r>
      <rPr>
        <sz val="9"/>
        <color theme="1"/>
        <rFont val="Tahoma"/>
        <family val="2"/>
      </rPr>
      <t xml:space="preserve">.  </t>
    </r>
  </si>
  <si>
    <t>Actualizar el Instructivo AGFF-CO-IN-004 con lo establecido en la Resolución 441 de 2019 emitido por la CGN</t>
  </si>
  <si>
    <t xml:space="preserve">Las áreas que suministran información a Contabilidad, no han solicitado capacitaciones en temas puntales o generales que afecten la información que ellos entregan como insumo. </t>
  </si>
  <si>
    <t xml:space="preserve">1. Enviar correo electrónico trimestralmente, a las áreas que suministran información a Contabilidad sobre las dudas e inquietudes que tengan sobre los reportes que deben hacer periódicamente.
2. Socializar la normatividad que se genere por parte de la CGN y la SHD de manera mensual si la hubiere con el personal del área contable.
</t>
  </si>
  <si>
    <t>Reporte a la Dirección Nacional de Derechos de Autor</t>
  </si>
  <si>
    <t xml:space="preserve">No se esta cumpliendo con el mecanismo de control establecido para evitar que usuarios sin los permisos correspondientes instalen software sin las licencias correspondientes. Se encontró esta situación en dos (02) de los veinte (20) equipos revisados. </t>
  </si>
  <si>
    <t>1.Acta de reunión capacitación Área Técnica uso de software licenciado
Imagen de citación capacitación  Uso de Software licenciado - Equipos fuera de dominio jue 28 de may de 2020
2. Formato AGRI-SI-FT-041 con uso de Software licenciado - Equipos fuera de dominio</t>
  </si>
  <si>
    <r>
      <t xml:space="preserve">Reporte Sistemas: </t>
    </r>
    <r>
      <rPr>
        <sz val="9"/>
        <color theme="1"/>
        <rFont val="Tahoma"/>
        <family val="2"/>
      </rPr>
      <t xml:space="preserve">1. En el mes de mayo de la vigencia actual se realizó capacitación sobre uso de software licenciado-equipos fuera del dominio. 2. En el mes de Junio de la vigencia actual, se realizó seguimiento a los equipos del Área Técnica que se encuentran fuera. del dominio aplicando el formato AGRI-SI-FT-041 SEGUIMIENTO EQUIPOS FUERA DE DOMINIO.
</t>
    </r>
    <r>
      <rPr>
        <b/>
        <sz val="9"/>
        <color theme="1"/>
        <rFont val="Tahoma"/>
        <family val="2"/>
      </rPr>
      <t xml:space="preserve">Análisis OCI: </t>
    </r>
    <r>
      <rPr>
        <sz val="9"/>
        <color theme="1"/>
        <rFont val="Tahoma"/>
        <family val="2"/>
      </rPr>
      <t xml:space="preserve">Se realiza la verificación de los soportes remitidos evidenciando que se adelantó el 28 de mayo de 2020 la capacitación sobre uso de software y formatos de seguimiento con los que cuenta Capital, así mismo, se evidencia el seguimiento adelantado a 19 equipos de cómputo en el formato AGRI-SI-FT-041 SEGUIMIENTO EQUIPOS FUERA DE DOMINIO por parte del área Técnica. Por lo anterior y teniendo en cuenta las fechas de ejecución determinadas en el plan, se califica la acción con estado </t>
    </r>
    <r>
      <rPr>
        <b/>
        <sz val="9"/>
        <color theme="1"/>
        <rFont val="Tahoma"/>
        <family val="2"/>
      </rPr>
      <t>"En Proceso"</t>
    </r>
    <r>
      <rPr>
        <sz val="9"/>
        <color theme="1"/>
        <rFont val="Tahoma"/>
        <family val="2"/>
      </rPr>
      <t xml:space="preserve"> y se recomienda al área adelantar el seguimiento faltante de los equipos que se encuentran fuera de dominio en Capital.</t>
    </r>
  </si>
  <si>
    <t>Realizar socialización  a los funcionarios de lo nuevos procesos de producción y procedimientos que se levanten teniendo en cuenta los nuevos lineamientos de producción que desarrolle la nueva administración 2020.</t>
  </si>
  <si>
    <t>1. Acta de reunión mayo 22
2. Acta de reunión 10 de junio
3. Acta de reunión 3 de julio
4. Acta de reunión 24 de agosto
5. Acta de reunión 28 de agosto
Correos electrónicos de gestión de los siguientes documentos:
*Adquisición de licencias de emisión de contenidos finalizados
*Autopromociones (procedimiento y formato)
*Formatos para la producción de contenidos
*Política de producción, manual de estilo y manual general de producción
*Estrategia de producción y programación
*Presentación de iniciativas - banco de proyectos audiovisuales y digitales</t>
  </si>
  <si>
    <r>
      <t xml:space="preserve">Reporte C. Producción: </t>
    </r>
    <r>
      <rPr>
        <sz val="9"/>
        <color theme="1"/>
        <rFont val="Tahoma"/>
        <family val="2"/>
      </rPr>
      <t xml:space="preserve">1. Se encuentra en proceso de actualización los procedimientos y manuales que perteneces al proceso de producción. 2. Se ha tenido avance respecto a la revisión y actualización de los formatos.  3. Los siguientes documentos tienen una condición especial para precisar: *Política de producción - se eliminará una vez se confirmen ajustes finales del manual general de producción. *Caracterización - este documento se actualizará una vez se finalice toda la actualización del proceso. *Manual general de producción: en el se han incluido todas las líneas que conforman el proceso de producción de contenidos de la dirección operativa.
Sin embargo es importante aclarar que acuerdo con la importancia o la necesidad de las áreas se determinara la creación de nuevos documentos, preliminarmente la tarea se ha concentrado en revisar la documentación y actualizar o depurar aquella que no genere valor agregado. Partiendo de esto se establecido el plan de trabajo y se ha venido evolucionando en mayor o menor medida de acuerdo a la disposición del líder del área involucrada, sin que esto nos haya representado un rezago, se ha realizado la tarea de manera paulatina y adecuada de acuerdo a las condiciones de la dirección operativa, nos ha parecido pertinente realizar la revisión de toda la información vigente de manera respetuosa y pausada y con ello garantizar la continuidad de la gestión de conocimiento y evitar la perdida de buenas prácticas que administraciones anteriores hayan implementado.
</t>
    </r>
    <r>
      <rPr>
        <b/>
        <sz val="9"/>
        <color theme="1"/>
        <rFont val="Tahoma"/>
        <family val="2"/>
      </rPr>
      <t xml:space="preserve">Análisis OCI: </t>
    </r>
    <r>
      <rPr>
        <sz val="9"/>
        <color theme="1"/>
        <rFont val="Tahoma"/>
        <family val="2"/>
      </rPr>
      <t>Verificados los soportes remitidos por el área se evidencia que durante lo corrido de la vigencia 2020 se adelantó la actualización de ocho (8) documentos pertenecientes al área de 30 que se encuentran disponibles para consulta en la intranet, de igual manera se evidencia que se han realizado mesas de trabajo con el equipo de trabajo de la Coordinación de Producción con el fin de establecer los cambios a efectuar en estos. 
Teniendo en cuenta lo anterior, así como las fechas establecidas para la ejecución se califica la acción con estado</t>
    </r>
    <r>
      <rPr>
        <b/>
        <sz val="9"/>
        <color theme="1"/>
        <rFont val="Tahoma"/>
        <family val="2"/>
      </rPr>
      <t xml:space="preserve"> "En Proceso"</t>
    </r>
    <r>
      <rPr>
        <sz val="9"/>
        <color theme="1"/>
        <rFont val="Tahoma"/>
        <family val="2"/>
      </rPr>
      <t xml:space="preserve"> y se recomienda al área seguir adelantando la revisión y actualización de la documentación del proceso, con el fin de dar cabal cumplimiento a lo formulado dentro de los plazos establecidos. </t>
    </r>
  </si>
  <si>
    <r>
      <t xml:space="preserve">Reporte C. Producción: </t>
    </r>
    <r>
      <rPr>
        <sz val="9"/>
        <color theme="1"/>
        <rFont val="Tahoma"/>
        <family val="2"/>
      </rPr>
      <t xml:space="preserve">Se tiene estructuradas hojas de vida de indicadores de acuerdo con los lineamientos establecidos por planeación de Capital.
</t>
    </r>
    <r>
      <rPr>
        <b/>
        <sz val="9"/>
        <color theme="1"/>
        <rFont val="Tahoma"/>
        <family val="2"/>
      </rPr>
      <t xml:space="preserve">Análisis OCI: </t>
    </r>
    <r>
      <rPr>
        <sz val="9"/>
        <color theme="1"/>
        <rFont val="Tahoma"/>
        <family val="2"/>
      </rPr>
      <t xml:space="preserve">Teniendo en cuenta el reporte del área se procede a la verificación de las hojas de vida de los indicadores, evidenciando que para la vigencia 2019 se tienen errores de cálculo y que para el indicador estructurado de medición de transmisiones especiales para la vigencia 2020 y que en el marco de la actual emergencia sanitaria ha tenido que cancelarse todo evento, se observa en el análisis que debe realizarse un cambio a este, sin que se haya adelantado a la fecha. 
Teniendo en cuenta lo anterior, así como las fechas de ejecución establecidas en el plan, se califica la acción con estado </t>
    </r>
    <r>
      <rPr>
        <b/>
        <sz val="9"/>
        <color theme="1"/>
        <rFont val="Tahoma"/>
        <family val="2"/>
      </rPr>
      <t>"En Proceso"</t>
    </r>
    <r>
      <rPr>
        <sz val="9"/>
        <color theme="1"/>
        <rFont val="Tahoma"/>
        <family val="2"/>
      </rPr>
      <t xml:space="preserve"> y se recomienda al área efectuar la revisión de las hojas de vida de los indicadores de manera que se ajusten a la realidad del proceso. </t>
    </r>
  </si>
  <si>
    <t>Eliminar el manual de Dron, en vista que el diseño de producción actual no esta cumpliendo con los parámetros allí indicados; adicionalmente, se puede revisar en que proceso o procedimiento puede ir alineado.</t>
  </si>
  <si>
    <t>Pendiente revisar mejoras en la determinación del deterioro de bienes.</t>
  </si>
  <si>
    <t xml:space="preserve">Pendiente verificar los avances de plaquetización. </t>
  </si>
  <si>
    <r>
      <rPr>
        <b/>
        <sz val="9"/>
        <rFont val="Tahoma"/>
        <family val="2"/>
      </rPr>
      <t xml:space="preserve">Reporte Serv. Administrativos: </t>
    </r>
    <r>
      <rPr>
        <sz val="9"/>
        <rFont val="Tahoma"/>
        <family val="2"/>
      </rPr>
      <t xml:space="preserve">Acción 1: Se elabora el Cronograma de Avalúos para la vigencia 2020. (ver anexo 7.2.2 - 2018). Acción 2: Teniendo en cuenta que el Subdirección financiera es quien solicita esta información en el último trimestre del año, el área servicios administrativos procederá a solicitar dicha información por medio de memorando a los responsables de los bienes (sistemas y Técnica) para realizar la consolidación de la información. Por lo anterior, esta acción se encuentra en proceso.        
</t>
    </r>
    <r>
      <rPr>
        <b/>
        <sz val="9"/>
        <rFont val="Tahoma"/>
        <family val="2"/>
      </rPr>
      <t>Análisis OCI:</t>
    </r>
    <r>
      <rPr>
        <sz val="9"/>
        <rFont val="Tahoma"/>
        <family val="2"/>
      </rPr>
      <t xml:space="preserve"> Se evidencia que frente a la Actividad No. 1 de la Acción se elaboró el Cronograma de Avalúos para la vigencia 2020 de las áreas Sistemas, Servicios Administrativos y Área Técnica las cuales tienen fecha de inicio el 24/10/2020 y fecha de finalización 29/11/2020. Respecto de la Actividad No.2 el área indica que se encuentra en proceso por lo cual se encuentra pendiente la información requerida para elaborar el informe final sobre el tema en mención y remitir a Subdirección Financiera en los tiempos prudenciales. Con base en lo anterior la acción queda abierta y se realizará la revisión respectiva respecto de si es posible su cierre.
Teniendo en cuenta lo anterior, se mantiene la calificación como "</t>
    </r>
    <r>
      <rPr>
        <b/>
        <sz val="9"/>
        <rFont val="Tahoma"/>
        <family val="2"/>
      </rPr>
      <t>Terminada Extemporánea</t>
    </r>
    <r>
      <rPr>
        <sz val="9"/>
        <rFont val="Tahoma"/>
        <family val="2"/>
      </rPr>
      <t>" con estado "</t>
    </r>
    <r>
      <rPr>
        <b/>
        <sz val="9"/>
        <rFont val="Tahoma"/>
        <family val="2"/>
      </rPr>
      <t>Abierta</t>
    </r>
    <r>
      <rPr>
        <sz val="9"/>
        <rFont val="Tahoma"/>
        <family val="2"/>
      </rPr>
      <t>" con el fin de verificar las mejoras frente a la determinación del deterioro de bienes.</t>
    </r>
  </si>
  <si>
    <t>Formato AGTH-FT-069 ACUERDOS DE GESTIÓN. (4).xlsx</t>
  </si>
  <si>
    <t>Archivo RE_ Solicitud de reunión - Reporte DSA.pdf</t>
  </si>
  <si>
    <t xml:space="preserve">Pendiente verificar la pertinencia de suscripción del convenio. </t>
  </si>
  <si>
    <t>Correo de Bogotá es TIC - Revisión de formatos.pdf</t>
  </si>
  <si>
    <t>A.1. 1 - 2019 Anexo Técnico.xlsx
A.2. 1 - 2019 Capacitación sobre estudios de mercado.docx
A.2. 1 - 2019 ACTA DE REUNIÓN CAPACITACION JURIDICA - copia (2).pdf</t>
  </si>
  <si>
    <r>
      <rPr>
        <b/>
        <sz val="9"/>
        <rFont val="Tahoma"/>
        <family val="2"/>
      </rPr>
      <t xml:space="preserve">Reporte Serv. Administrativos: </t>
    </r>
    <r>
      <rPr>
        <sz val="9"/>
        <rFont val="Tahoma"/>
        <family val="2"/>
      </rPr>
      <t xml:space="preserve">Teniendo en cuenta la observación por parte de Control Interno emitida mediante el memorando 741 de 2020, para hacer el cierre definitivo de esta observación, se realizó las siguientes acciones: Acción 1: Ejemplo de especificaciones técnicas (Ver anexo 1-2019). Acción 2: Se solicitó una capacitación al área Jurídica del canal el 12 de agosto de 2020 donde se abordaron temas como, estudios de mercado, especificaciones técnicas, justificaciones de necesidad y Manual de Contratación de la entidad (Ver anexo 1-2019)
</t>
    </r>
    <r>
      <rPr>
        <b/>
        <sz val="9"/>
        <rFont val="Tahoma"/>
        <family val="2"/>
      </rPr>
      <t>Análisis OCI:</t>
    </r>
    <r>
      <rPr>
        <sz val="9"/>
        <rFont val="Tahoma"/>
        <family val="2"/>
      </rPr>
      <t xml:space="preserve"> Se evidencia que respecto a la Actividad No. 1 en archivo adjunto 1 - 2019 Anexo Técnico.xlsx se incluyen las especificaciones técnicas para alquiler de medios tecnológicos y anexo técnico de servicio de vigilancia y seguridad privada para años 2020 y 2021. En cuanto a la Actividad No. 2 se evidencia la programación de capacitación sobre estudios de mercado a través de Google Calendar prevista en el mes de agosto de 2020, adicionalmente se evidencia el acta de la reunión efectivamente realizada con fecha 12/08/2020 cuyo tema fue el de “capacitación en contratación canal capital” que incluye en su orden del día: 1) justificación de la necesidad, 2) estudio de mercado, 3) anexos técnicos, 4) estudios previos y 5) manual de contratación de la entidad, según el desarrollo del mismo según las tareas y documentos entregados corresponde a elaborar estudios previos y anexo técnico de vigilancia y seguridad privada en la reunión participa Jurídica y servicios administrativos.
Teniendo en cuenta lo anterior, así como la fecha de terminación para la acción formulada se califica "</t>
    </r>
    <r>
      <rPr>
        <b/>
        <sz val="9"/>
        <rFont val="Tahoma"/>
        <family val="2"/>
      </rPr>
      <t>Terminada Extemporánea</t>
    </r>
    <r>
      <rPr>
        <sz val="9"/>
        <rFont val="Tahoma"/>
        <family val="2"/>
      </rPr>
      <t xml:space="preserve">” y se procede a su cierre. </t>
    </r>
  </si>
  <si>
    <t>A.1. 2 - 2019 Capacitación sobre justificación de necesidad.docx. 
A.1. 2 - 2019 ACTA DE REUNIÓN CAPACITACION JURIDICA.pdf</t>
  </si>
  <si>
    <t>3 - 2019 Capacitación sobre estudios de mercado.docx
3 - 2019 ACTA DE REUNIÓN CAPACITACION JURIDICA.pdf</t>
  </si>
  <si>
    <r>
      <rPr>
        <b/>
        <sz val="9"/>
        <rFont val="Tahoma"/>
        <family val="2"/>
      </rPr>
      <t xml:space="preserve">Reporte Serv. Administrativos: </t>
    </r>
    <r>
      <rPr>
        <sz val="9"/>
        <rFont val="Tahoma"/>
        <family val="2"/>
      </rPr>
      <t xml:space="preserve">Teniendo en cuenta la observación por parte de Control Interno emitida mediante el memorando 741 de 2020, para hacer el cierre definitivo de esta observación, se realizó las siguientes acciones: Acción 1: Ejemplo de especificaciones técnicas (Ver anexo 1-2019). Acción 2: Se solicitó una capacitación al área Jurídica del canal el 12 de agosto de 2020 donde se abordaron temas como, estudios de mercado, especificaciones técnicas, justificaciones de necesidad y Manual de Contratación de la entidad (Ver anexo 1-2019)
</t>
    </r>
    <r>
      <rPr>
        <b/>
        <sz val="9"/>
        <rFont val="Tahoma"/>
        <family val="2"/>
      </rPr>
      <t xml:space="preserve">Análisis OCI: </t>
    </r>
    <r>
      <rPr>
        <sz val="9"/>
        <rFont val="Tahoma"/>
        <family val="2"/>
      </rPr>
      <t xml:space="preserve">Se evidencia que respecto a la Actividad No. 1 en archivo adjunto 1 - 2019 Anexo Técnico.xlsx se incluyen las especificaciones técnicas para alquiler de medios tecnológicos y anexo técnico de servicio de vigilancia y seguridad privada para años 2020 y 2021. En cuanto a la Actividad No. 2 se evidencia la programación de capacitación sobre estudios de mercado a través de Google Calendar prevista en el mes de agosto de 2020, adicionalmente se evidencia el acta de la reunión efectivamente realizada con fecha 12/08/2020 cuyo tema fue el de “capacitación en contratación canal capital” que incluye en su orden del día: 1) justificación de la necesidad, 2) estudio de mercado, 3) anexos técnicos, 4) estudios previos y 5) manual de contratación de la entidad, según el desarrollo del mismo según las tareas y documentos entregados corresponde a elaborar estudios previos y anexo técnico de vigilancia y seguridad privada en la reunión participa Jurídica y servicios administrativos.
Teniendo en cuenta lo anterior, así como la fecha de terminación para la acción formulada se califica </t>
    </r>
    <r>
      <rPr>
        <b/>
        <sz val="9"/>
        <rFont val="Tahoma"/>
        <family val="2"/>
      </rPr>
      <t>"Terminada”</t>
    </r>
    <r>
      <rPr>
        <sz val="9"/>
        <rFont val="Tahoma"/>
        <family val="2"/>
      </rPr>
      <t xml:space="preserve"> y se procede a su cierre. </t>
    </r>
  </si>
  <si>
    <r>
      <rPr>
        <b/>
        <sz val="9"/>
        <rFont val="Tahoma"/>
        <family val="2"/>
      </rPr>
      <t xml:space="preserve">Reporte Serv. Administrativos: </t>
    </r>
    <r>
      <rPr>
        <sz val="9"/>
        <rFont val="Tahoma"/>
        <family val="2"/>
      </rPr>
      <t xml:space="preserve">Teniendo en cuenta la observación por parte de Control Interno emitida mediante el memorando 741 de 2020, para hacer el cierre definitivo de esta observación, se realizó las siguientes acciones: Se solicitó una capacitación al área Jurídica del canal el 12 de agosto de 2020 donde se abordaron temas como, estudios de mercado, especificaciones técnicas, justificaciones de necesidad y Manual de Contratación de la entidad (Ver anexo 3 -2019).
</t>
    </r>
    <r>
      <rPr>
        <b/>
        <sz val="9"/>
        <rFont val="Tahoma"/>
        <family val="2"/>
      </rPr>
      <t xml:space="preserve">Análisis OCI: </t>
    </r>
    <r>
      <rPr>
        <sz val="9"/>
        <rFont val="Tahoma"/>
        <family val="2"/>
      </rPr>
      <t xml:space="preserve">Se evidencia que respecto a la Actividad la programación de capacitación sobre estudios de mercado se programó a través de Google Calendar prevista en el mes de agosto de 2020, adicionalmente se evidencia el acta de la reunión efectivamente realizada con fecha 12/08/2020 cuyo tema fue el de “capacitación en contratación canal capital” que incluye en su orden del día: 1) justificación de la necesidad, 2) estudio de mercado, 3) anexos técnicos, 4) estudios previos y 5) manual de contratación de la entidad, según el desarrollo del mismo según las tareas y documentos entregados corresponde a elaborar estudios previos y anexo técnico de vigilancia y seguridad privada en la reunión participa Jurídica y servicios administrativos.
Teniendo en cuenta lo anterior, así como la fecha de terminación para la acción formulada se califica </t>
    </r>
    <r>
      <rPr>
        <b/>
        <sz val="9"/>
        <rFont val="Tahoma"/>
        <family val="2"/>
      </rPr>
      <t>"Terminada”</t>
    </r>
    <r>
      <rPr>
        <sz val="9"/>
        <rFont val="Tahoma"/>
        <family val="2"/>
      </rPr>
      <t xml:space="preserve"> y se procede a su cierre. </t>
    </r>
  </si>
  <si>
    <t>4 - 2019 Capacitación sobre manual de contratación.docx
4 - 2019 ACTA DE REUNIÓN CAPACITACION JURIDICA.pdf</t>
  </si>
  <si>
    <r>
      <rPr>
        <b/>
        <sz val="9"/>
        <rFont val="Tahoma"/>
        <family val="2"/>
      </rPr>
      <t xml:space="preserve">Reporte Serv. Administrativos: </t>
    </r>
    <r>
      <rPr>
        <sz val="9"/>
        <rFont val="Tahoma"/>
        <family val="2"/>
      </rPr>
      <t xml:space="preserve">Teniendo en cuenta la observación por parte de Control Interno emitida mediante el memorando 741 de 2020, para hacer el cierre definitivo de esta observación, se realizó las siguientes acciones: Se solicitó una capacitación al área Jurídica del canal el 12 de agosto de 2020 donde se abordaron temas como, estudios de mercado, especificaciones técnicas, justificaciones de necesidad y Manual de Contratación de la entidad (Ver anexo 4 -2019)
</t>
    </r>
    <r>
      <rPr>
        <b/>
        <sz val="9"/>
        <rFont val="Tahoma"/>
        <family val="2"/>
      </rPr>
      <t>Análisis OCI:</t>
    </r>
    <r>
      <rPr>
        <sz val="9"/>
        <rFont val="Tahoma"/>
        <family val="2"/>
      </rPr>
      <t xml:space="preserve"> Se evidencia que respecto a la Actividad la programación de capacitación sobre manual de contratación se programó a través de Google Calendar prevista en el mes de agosto de 2020, adicionalmente se evidencia el acta de la reunión efectivamente realizada con fecha 12/08/2020 cuyo tema fue el de “capacitación en contratación canal capital” que incluye en su orden del día: 1) justificación de la necesidad, 2) estudio de mercado, 3) anexos técnicos, 4) estudios previos y 5) manual de contratación de la entidad, según el desarrollo del mismo según las tareas y documentos entregados corresponde a elaborar estudios previos y anexo técnico de vigilancia y seguridad privada en la reunión participa Jurídica y servicios administrativos.
Teniendo en cuenta lo anterior, así como la fecha de terminación para la acción formulada se califica </t>
    </r>
    <r>
      <rPr>
        <b/>
        <sz val="9"/>
        <rFont val="Tahoma"/>
        <family val="2"/>
      </rPr>
      <t>"Terminada”</t>
    </r>
    <r>
      <rPr>
        <sz val="9"/>
        <rFont val="Tahoma"/>
        <family val="2"/>
      </rPr>
      <t xml:space="preserve"> y se procede a su cierre. </t>
    </r>
  </si>
  <si>
    <t>5 - Cronograma de contratación de servicios administrativos.xlsx</t>
  </si>
  <si>
    <t>6 - 2019 Capacitación sobre manual de contratación.docx
6 - 2019 ACTA DE REUNIÓN CAPACITACION JURIDICA.pdf</t>
  </si>
  <si>
    <r>
      <rPr>
        <b/>
        <sz val="9"/>
        <rFont val="Tahoma"/>
        <family val="2"/>
      </rPr>
      <t xml:space="preserve">Reporte Serv. Administrativos: </t>
    </r>
    <r>
      <rPr>
        <sz val="9"/>
        <rFont val="Tahoma"/>
        <family val="2"/>
      </rPr>
      <t xml:space="preserve">Teniendo en cuenta la observación por parte de Control Interno emitida mediante el memorando 741 de 2020, para hacer el cierre definitivo de esta observación, se realizó las siguientes acciones: Se solicitó una capacitación al área Jurídica del canal el 12 de agosto de 2020 donde se abordaron temas como, estudios de mercado, especificaciones técnicas, justificaciones de necesidad y Manual de Contratación de la entidad (Ver anexo 6 -2019).
</t>
    </r>
    <r>
      <rPr>
        <b/>
        <sz val="9"/>
        <rFont val="Tahoma"/>
        <family val="2"/>
      </rPr>
      <t>Análisis OCI:</t>
    </r>
    <r>
      <rPr>
        <sz val="9"/>
        <rFont val="Tahoma"/>
        <family val="2"/>
      </rPr>
      <t xml:space="preserve"> Se evidencia que respecto a la Actividad la programación de capacitación sobre manual de contratación se programó a través de Google Calendar prevista en el mes de agosto de 2020, adicionalmente se evidencia el acta de la reunión efectivamente realizada con fecha 12/08/2020 cuyo tema fue el de “capacitación en contratación canal capital” que incluye en su orden del día: 1) justificación de la necesidad, 2) estudio de mercado, 3) anexos técnicos, 4) estudios previos y 5) manual de contratación de la entidad, según el desarrollo del mismo según las tareas y documentos entregados corresponde a elaborar estudios previos y anexo técnico de vigilancia y seguridad privada en la reunión participa Jurídica y servicios administrativos.
Teniendo en cuenta lo anterior, así como la fecha de terminación para la acción formulada se califica </t>
    </r>
    <r>
      <rPr>
        <b/>
        <sz val="9"/>
        <rFont val="Tahoma"/>
        <family val="2"/>
      </rPr>
      <t>"Terminada”</t>
    </r>
    <r>
      <rPr>
        <sz val="9"/>
        <rFont val="Tahoma"/>
        <family val="2"/>
      </rPr>
      <t xml:space="preserve"> y se procede a su cierre. </t>
    </r>
  </si>
  <si>
    <t>10 - 2019 Acta Segunda Toma Física de Elementos de Consumo Controlado 2020 (1).pdf</t>
  </si>
  <si>
    <t>1. Manual general de producción</t>
  </si>
  <si>
    <t>Pendiente  verificar el soporte de citación, registro de asistencia y del Acta del Comité de Inventarios en el que se abordan las actividades previstas en la Acción, adicionalmente en el informe remitido a través del Memorando con Radicado No. 892 no se especifica que el mismo se desarrolla en cumplimiento de la Resolución 414 de 2014</t>
  </si>
  <si>
    <r>
      <rPr>
        <b/>
        <sz val="9"/>
        <color theme="1"/>
        <rFont val="Tahoma"/>
        <family val="2"/>
      </rPr>
      <t>Reporte Serv. Administrativos:</t>
    </r>
    <r>
      <rPr>
        <sz val="9"/>
        <color theme="1"/>
        <rFont val="Tahoma"/>
        <family val="2"/>
      </rPr>
      <t xml:space="preserve"> No se relaciona reportes ni soportes relacionados.
</t>
    </r>
    <r>
      <rPr>
        <b/>
        <sz val="9"/>
        <color theme="1"/>
        <rFont val="Tahoma"/>
        <family val="2"/>
      </rPr>
      <t>Análisis OCI:</t>
    </r>
    <r>
      <rPr>
        <sz val="9"/>
        <color theme="1"/>
        <rFont val="Tahoma"/>
        <family val="2"/>
      </rPr>
      <t xml:space="preserve"> No se adjuntaron soportes correspondientes al segundo cuatrimestre de la vigencia 2020, lo cual impide verificar el adecuado cumplimiento de las actividades relacionadas con la Acción y la meta de acción, en tal sentido se recomienda al área adelantar las actividades previstas que permitan darle cabal cumplimiento a lo formulado.
Teniendo en cuenta lo anterior al corte del presente seguimiento 31/08/2020 la acción se califica como "</t>
    </r>
    <r>
      <rPr>
        <b/>
        <sz val="9"/>
        <color theme="1"/>
        <rFont val="Tahoma"/>
        <family val="2"/>
      </rPr>
      <t>Sin Iniciar</t>
    </r>
    <r>
      <rPr>
        <sz val="9"/>
        <color theme="1"/>
        <rFont val="Tahoma"/>
        <family val="2"/>
      </rPr>
      <t>". Se recomienda al área adelantar las actividades pendientes que permitan darle cabal cumplimiento a lo formulado dentro del plazo establecido para tal efecto.</t>
    </r>
  </si>
  <si>
    <t>Pendiente verificar el informe respecto de elementos susceptibles de tener borrosa, en mal estado o no poseer la placa por su reiterado uso</t>
  </si>
  <si>
    <r>
      <rPr>
        <b/>
        <sz val="9"/>
        <rFont val="Tahoma"/>
        <family val="2"/>
      </rPr>
      <t xml:space="preserve">Reporte Serv. Administrativos: </t>
    </r>
    <r>
      <rPr>
        <sz val="9"/>
        <rFont val="Tahoma"/>
        <family val="2"/>
      </rPr>
      <t xml:space="preserve">Teniendo en cuenta la observación por parte de Control Interno emitida mediante el memorando 741 de 2020, para hacer el cierre definitivo de esta observación, se realizó las siguientes acciones: Se actualizó el cronograma de contratación de acuerdo a los contratos ejecutados y los contratos pendientes como se evidencia en su seguimiento.
</t>
    </r>
    <r>
      <rPr>
        <b/>
        <sz val="9"/>
        <rFont val="Tahoma"/>
        <family val="2"/>
      </rPr>
      <t>Análisis OCI:</t>
    </r>
    <r>
      <rPr>
        <sz val="9"/>
        <rFont val="Tahoma"/>
        <family val="2"/>
      </rPr>
      <t xml:space="preserve"> Se evidencia archivo con cronograma de contratos de servicios administrativos el cual describe 11 servicios a contratar, de los cuales según la información contenida en el archivo 2 de ellos se encuentran pendientes por contratar y 9 en ejecución.
Teniendo en cuenta lo anterior, así como la fecha de terminación para la acción formulada se califica </t>
    </r>
    <r>
      <rPr>
        <b/>
        <sz val="9"/>
        <rFont val="Tahoma"/>
        <family val="2"/>
      </rPr>
      <t>"Terminada”</t>
    </r>
    <r>
      <rPr>
        <sz val="9"/>
        <rFont val="Tahoma"/>
        <family val="2"/>
      </rPr>
      <t xml:space="preserve"> y se procede a su cierre. </t>
    </r>
  </si>
  <si>
    <t xml:space="preserve">Pendiente adelantar el seguimiento de la asignación de los recursos. </t>
  </si>
  <si>
    <t xml:space="preserve">Se mantiene abierta a la espera de verificar el proceso de implementación. </t>
  </si>
  <si>
    <t>Se mantiene abierta a la espera de la actualización del procedimiento  EPLE-PD-003 PROYECTO FONDO PARA EL DESARROLLO DE LA TELEVISIÓN Y LOS CONTENIDOS (FONTV)</t>
  </si>
  <si>
    <t xml:space="preserve">Pendiente verificar su articulación del mapa de riesgos con el Plan de emergencias del proceso. </t>
  </si>
  <si>
    <r>
      <rPr>
        <b/>
        <sz val="9"/>
        <color theme="1"/>
        <rFont val="Tahoma"/>
        <family val="2"/>
      </rPr>
      <t>Reporte Financiera:</t>
    </r>
    <r>
      <rPr>
        <sz val="9"/>
        <color theme="1"/>
        <rFont val="Tahoma"/>
        <family val="2"/>
      </rPr>
      <t xml:space="preserve"> Internamente se socializa y se retroalimenta la normatividad emitida por la CGN y SHD a la fecha. 
</t>
    </r>
    <r>
      <rPr>
        <b/>
        <sz val="9"/>
        <color theme="1"/>
        <rFont val="Tahoma"/>
        <family val="2"/>
      </rPr>
      <t>Análisis OCI</t>
    </r>
    <r>
      <rPr>
        <sz val="9"/>
        <color theme="1"/>
        <rFont val="Tahoma"/>
        <family val="2"/>
      </rPr>
      <t>: La información de avance reportada,  no evidencia el cumplimiento de las acciones establecidas. No se remitieron soportes para esta acción. Es importante tener en cuenta las acciones propuestas para preparar y remitir los soportes, para que estos evidencien la efectividad de la mejora establecida. Teniendo en cuenta esto, se califica como</t>
    </r>
    <r>
      <rPr>
        <b/>
        <sz val="9"/>
        <color theme="1"/>
        <rFont val="Tahoma"/>
        <family val="2"/>
      </rPr>
      <t xml:space="preserve"> "Sin Iniciar". </t>
    </r>
    <r>
      <rPr>
        <sz val="9"/>
        <color theme="1"/>
        <rFont val="Tahoma"/>
        <family val="2"/>
      </rPr>
      <t xml:space="preserve"> </t>
    </r>
  </si>
  <si>
    <t xml:space="preserve">Se adelantaron actividades que mitigan la observación inicial. </t>
  </si>
  <si>
    <r>
      <rPr>
        <b/>
        <sz val="9"/>
        <rFont val="Tahoma"/>
        <family val="2"/>
      </rPr>
      <t>Reporte Planeación:</t>
    </r>
    <r>
      <rPr>
        <sz val="9"/>
        <rFont val="Tahoma"/>
        <family val="2"/>
      </rPr>
      <t xml:space="preserve"> En la actualidad el proceso de Planeación Estratégica tiene todos sus procedimientos actualizados a excepción del procedimiento EPLE-PD-003 PROYECTO FONDO PARA EL DESARROLLO DE LA TELEVISIÓN Y LOS CONTENIDOS (FONTV), este procedimiento está en proceso de actualización la cual se tiene programada para el ultimo cuatrimestre del año 2020.
</t>
    </r>
    <r>
      <rPr>
        <b/>
        <sz val="9"/>
        <rFont val="Tahoma"/>
        <family val="2"/>
      </rPr>
      <t xml:space="preserve">
Análisis OCI:</t>
    </r>
    <r>
      <rPr>
        <sz val="9"/>
        <rFont val="Tahoma"/>
        <family val="2"/>
      </rPr>
      <t xml:space="preserve"> Según la acción se contempla la actualización de la totalidad de los procedimientos asociados al proceso "planeación estratégica". No obstante hace falta uno .Así las cosas se mantiene lo avisado en el anterior seguimiento: Se mantiene el estado abierto de la acción según lo reportado. Se invita al área a llevar a cabo la actualización del procedimiento para poder dar cierre a la acción. De acuerdo a la fecha programada se califica </t>
    </r>
    <r>
      <rPr>
        <b/>
        <sz val="9"/>
        <rFont val="Tahoma"/>
        <family val="2"/>
      </rPr>
      <t>"Terminada Extemporánea".</t>
    </r>
  </si>
  <si>
    <r>
      <rPr>
        <b/>
        <sz val="9"/>
        <color theme="1"/>
        <rFont val="Tahoma"/>
        <family val="2"/>
      </rPr>
      <t>Reporte Financiera:</t>
    </r>
    <r>
      <rPr>
        <sz val="9"/>
        <color theme="1"/>
        <rFont val="Tahoma"/>
        <family val="2"/>
      </rPr>
      <t xml:space="preserve">  Se revisa de manera periódica las normas emitidas por la CGN, si alguna de ellas es aplicable para el canal, se envían por correo y se socializan para ver la aplicación contable de las mismas. La última actualización se realizó en mes de mayo.
</t>
    </r>
    <r>
      <rPr>
        <b/>
        <sz val="9"/>
        <color theme="1"/>
        <rFont val="Tahoma"/>
        <family val="2"/>
      </rPr>
      <t>Análisis OCI:</t>
    </r>
    <r>
      <rPr>
        <sz val="9"/>
        <color theme="1"/>
        <rFont val="Tahoma"/>
        <family val="2"/>
      </rPr>
      <t xml:space="preserve"> Los soportes remitidos, no dan cuenta del cumplimiento de las acciones establecidas. Es importante tener en cuenta las acciones propuestas para preparar y remitir los soportes, para que estos evidencien la efectividad de la mejora establecida. Se recomienda dejar evidencia del cumplimiento de la acción. Teniendo en cuenta esto, se califica como </t>
    </r>
    <r>
      <rPr>
        <b/>
        <sz val="9"/>
        <color theme="1"/>
        <rFont val="Tahoma"/>
        <family val="2"/>
      </rPr>
      <t>"Sin Iniciar"</t>
    </r>
    <r>
      <rPr>
        <sz val="9"/>
        <color theme="1"/>
        <rFont val="Tahoma"/>
        <family val="2"/>
      </rPr>
      <t xml:space="preserve">.  </t>
    </r>
  </si>
  <si>
    <r>
      <rPr>
        <b/>
        <sz val="9"/>
        <color theme="1"/>
        <rFont val="Tahoma"/>
        <family val="2"/>
      </rPr>
      <t>Reporte Financiera:</t>
    </r>
    <r>
      <rPr>
        <sz val="9"/>
        <color theme="1"/>
        <rFont val="Tahoma"/>
        <family val="2"/>
      </rPr>
      <t xml:space="preserve">  Actualmente se cuenta con un instructivo para medición del deterioro de los bienes de propiedad planta y equipo el cual se encuentra en proceso de actualización por las áreas responsables de los bienes. 
</t>
    </r>
    <r>
      <rPr>
        <b/>
        <sz val="9"/>
        <color theme="1"/>
        <rFont val="Tahoma"/>
        <family val="2"/>
      </rPr>
      <t xml:space="preserve">Análisis OCI: </t>
    </r>
    <r>
      <rPr>
        <sz val="9"/>
        <color theme="1"/>
        <rFont val="Tahoma"/>
        <family val="2"/>
      </rPr>
      <t xml:space="preserve">La información de avance reportada por el área financiera,  no evidencia el cumplimiento de las acciones establecidas. Teniendo en cuenta que las demás áreas responsables no efectuaron reporte de avances y soportes, se recomienda adelantar la revisión de las acciones propuestas para preparar y remitir los soportes, para que estos evidencien la efectividad de la mejora establecida. Teniendo en cuenta esto, se califica como </t>
    </r>
    <r>
      <rPr>
        <b/>
        <sz val="9"/>
        <color theme="1"/>
        <rFont val="Tahoma"/>
        <family val="2"/>
      </rPr>
      <t>"Sin Iniciar"</t>
    </r>
    <r>
      <rPr>
        <sz val="9"/>
        <color theme="1"/>
        <rFont val="Tahoma"/>
        <family val="2"/>
      </rPr>
      <t xml:space="preserve">.  </t>
    </r>
  </si>
  <si>
    <r>
      <rPr>
        <b/>
        <sz val="9"/>
        <color theme="1"/>
        <rFont val="Tahoma"/>
        <family val="2"/>
      </rPr>
      <t>Reporte Financiera:</t>
    </r>
    <r>
      <rPr>
        <sz val="9"/>
        <color theme="1"/>
        <rFont val="Tahoma"/>
        <family val="2"/>
      </rPr>
      <t xml:space="preserve">  El procedimiento AGFF-CO-PD-001 se encuentra en proceso de revisión para incluir las actualizaciones que correspondan, dentro de las que están asignar al Subdirector Financiero con el rol de administrador del programa SIIGO. 
</t>
    </r>
    <r>
      <rPr>
        <b/>
        <sz val="9"/>
        <color theme="1"/>
        <rFont val="Tahoma"/>
        <family val="2"/>
      </rPr>
      <t xml:space="preserve">Análisis OCI: </t>
    </r>
    <r>
      <rPr>
        <sz val="9"/>
        <color theme="1"/>
        <rFont val="Tahoma"/>
        <family val="2"/>
      </rPr>
      <t xml:space="preserve">La información de avance reportada,  no evidencia el cumplimiento de las acciones establecidas. Es importante tener en cuenta las acciones propuestas para preparar y remitir los soportes.  Teniendo en cuenta esto, se califica como </t>
    </r>
    <r>
      <rPr>
        <b/>
        <sz val="9"/>
        <color theme="1"/>
        <rFont val="Tahoma"/>
        <family val="2"/>
      </rPr>
      <t>"Sin Iniciar"</t>
    </r>
    <r>
      <rPr>
        <sz val="9"/>
        <color theme="1"/>
        <rFont val="Tahoma"/>
        <family val="2"/>
      </rPr>
      <t xml:space="preserve">.  </t>
    </r>
  </si>
  <si>
    <r>
      <rPr>
        <b/>
        <sz val="9"/>
        <color theme="1"/>
        <rFont val="Tahoma"/>
        <family val="2"/>
      </rPr>
      <t>Reporte Financiera:</t>
    </r>
    <r>
      <rPr>
        <sz val="9"/>
        <color theme="1"/>
        <rFont val="Tahoma"/>
        <family val="2"/>
      </rPr>
      <t xml:space="preserve">  El procedimiento AGFF-CO-PD-001 se encuentra en proceso de revisión y se incluirán las normatividad vigente que aplique. 
</t>
    </r>
    <r>
      <rPr>
        <b/>
        <sz val="9"/>
        <color theme="1"/>
        <rFont val="Tahoma"/>
        <family val="2"/>
      </rPr>
      <t xml:space="preserve">Análisis OCI: </t>
    </r>
    <r>
      <rPr>
        <sz val="9"/>
        <color theme="1"/>
        <rFont val="Tahoma"/>
        <family val="2"/>
      </rPr>
      <t xml:space="preserve">La información de avance reportada,  no evidencia el cumplimiento de las acciones establecidas. Es importante tener en cuenta las acciones propuestas para preparar y remitir los soportes. Teniendo en cuenta esto, se califica como </t>
    </r>
    <r>
      <rPr>
        <b/>
        <sz val="9"/>
        <color theme="1"/>
        <rFont val="Tahoma"/>
        <family val="2"/>
      </rPr>
      <t>"Sin Iniciar"</t>
    </r>
    <r>
      <rPr>
        <sz val="9"/>
        <color theme="1"/>
        <rFont val="Tahoma"/>
        <family val="2"/>
      </rPr>
      <t xml:space="preserve">.  </t>
    </r>
  </si>
  <si>
    <r>
      <rPr>
        <b/>
        <sz val="9"/>
        <color theme="1"/>
        <rFont val="Tahoma"/>
        <family val="2"/>
      </rPr>
      <t>Reporte Financiera:</t>
    </r>
    <r>
      <rPr>
        <sz val="9"/>
        <color theme="1"/>
        <rFont val="Tahoma"/>
        <family val="2"/>
      </rPr>
      <t xml:space="preserve"> Se tiene una cuenta del tercero, teniendo en cuenta que se realiza un solo giro, es por esta razón que no se discrimina el pago de los funcionarios del Canal y los contratistas. Teniendo en cuenta lo anterior, y al tratarse de un descuento directo del contratista y el funcionario al tercero no tiene afectación en el gasto y/o costo de la entidad. 
</t>
    </r>
    <r>
      <rPr>
        <b/>
        <sz val="9"/>
        <color theme="1"/>
        <rFont val="Tahoma"/>
        <family val="2"/>
      </rPr>
      <t xml:space="preserve">Análisis OCI: </t>
    </r>
    <r>
      <rPr>
        <sz val="9"/>
        <color theme="1"/>
        <rFont val="Tahoma"/>
        <family val="2"/>
      </rPr>
      <t xml:space="preserve">La información de avance reportada,  no evidencia el cumplimiento de las acciones establecidas. Es importante tener en cuenta la acción propuesta, la cual corresponde a "llevar los descuentos a contratistas en otras cuentas por pagar", independiente de que tenga afectación en el costo o gasto. Por favor revisar y dejar evidencia de la acción propuesta. Adicionalmente, reportan soportes que no remiten en la carpeta del drive. Teniendo en cuenta esto, se califica como </t>
    </r>
    <r>
      <rPr>
        <b/>
        <sz val="9"/>
        <color theme="1"/>
        <rFont val="Tahoma"/>
        <family val="2"/>
      </rPr>
      <t>"Sin Iniciar"</t>
    </r>
    <r>
      <rPr>
        <sz val="9"/>
        <color theme="1"/>
        <rFont val="Tahoma"/>
        <family val="2"/>
      </rPr>
      <t xml:space="preserve">.  </t>
    </r>
  </si>
  <si>
    <r>
      <t xml:space="preserve">Reporte Comercialización: </t>
    </r>
    <r>
      <rPr>
        <sz val="9"/>
        <rFont val="Tahoma"/>
        <family val="2"/>
      </rPr>
      <t xml:space="preserve">Durante la vigencia se han venido revisando los documentos del proceso de comercialización identificando oportunidades de mejora. Respecto al formato y procedimiento relacionados con Canjes, documentos que se encuentran publicados en la intranet, se determinó que estos corresponden al área de comunicaciones por cuanto los canjes que se presenten serán liderados por esta área (acta de reunión). Aun no se ha han eliminado los documentos en mención en espera a la instrucción del coordinador de prensa y comunicaciones de Capital (correo electrónico).
</t>
    </r>
    <r>
      <rPr>
        <b/>
        <sz val="9"/>
        <rFont val="Tahoma"/>
        <family val="2"/>
      </rPr>
      <t xml:space="preserve">Análisis OCI: </t>
    </r>
    <r>
      <rPr>
        <sz val="9"/>
        <rFont val="Tahoma"/>
        <family val="2"/>
      </rPr>
      <t xml:space="preserve">Teniendo en cuenta los nuevos lineamientos de la administración entrante se adelantó la revisión del formato "MCOM-FT-025 ACTA DE RECIBIDO DE SERVICIO O PRODUCTO DE CANJE" en reunión del 14 de agosto de 2020 por el área de Comercialización, como resultado de dicha reunión se remitió el documento al área de Comunicaciones con el fin de determinar su adopción por parte de esta área, teniendo en cuenta que este tipo de actividades ya no son competencia de Ventas y Mercadeo. 
</t>
    </r>
    <r>
      <rPr>
        <b/>
        <sz val="9"/>
        <rFont val="Tahoma"/>
        <family val="2"/>
      </rPr>
      <t xml:space="preserve">
</t>
    </r>
    <r>
      <rPr>
        <sz val="9"/>
        <rFont val="Tahoma"/>
        <family val="2"/>
      </rPr>
      <t xml:space="preserve">Teniendo en cuenta lo informado por el área, así como lo reportado frente a la ejecución de las acciones propuestas, se mantiene la calificación de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de manera que la Oficina de Control Interno pueda verificar la adopción del formato por parte del área de Comunicaciones o la eliminación del mismo con la debida justificación por el área de Comercialización.</t>
    </r>
  </si>
  <si>
    <r>
      <t xml:space="preserve">Reporte C. Producción: </t>
    </r>
    <r>
      <rPr>
        <sz val="9"/>
        <color theme="1"/>
        <rFont val="Tahoma"/>
        <family val="2"/>
      </rPr>
      <t xml:space="preserve">Se ha gestionado la eliminación del documento.
</t>
    </r>
    <r>
      <rPr>
        <b/>
        <sz val="9"/>
        <color theme="1"/>
        <rFont val="Tahoma"/>
        <family val="2"/>
      </rPr>
      <t xml:space="preserve">Análisis OCI: </t>
    </r>
    <r>
      <rPr>
        <sz val="9"/>
        <color theme="1"/>
        <rFont val="Tahoma"/>
        <family val="2"/>
      </rPr>
      <t xml:space="preserve">Teniendo en cuenta que el soporte remitido no se encuentra acorde a las fechas de corte establecidas para el segundo seguimiento, debido a que la eliminación del formato fue requerido el 5 de septiembre de 2020. Por lo que de conformidad con los lineamientos determinados en las Circulares No 020 de 2018 y No. 020 de 2019, ahora Circular Interna No.024 de 2020, no se tendrán en cuenta para la evaluación que se adelanta por parte de la Oficina de Control Interno. 
Teniendo en cuenta lo anterior, así como las fechas establecidas para la ejecución de esta, se califica la acción con alerta </t>
    </r>
    <r>
      <rPr>
        <b/>
        <sz val="9"/>
        <color theme="1"/>
        <rFont val="Tahoma"/>
        <family val="2"/>
      </rPr>
      <t xml:space="preserve">"Sin Iniciar" </t>
    </r>
    <r>
      <rPr>
        <sz val="9"/>
        <color theme="1"/>
        <rFont val="Tahoma"/>
        <family val="2"/>
      </rPr>
      <t>y se recomienda al área atender los lineamientos determinados por la OCI, así como los cortes determinados para los seguimientos al Plan de Mejoramiento por Procesos.</t>
    </r>
  </si>
  <si>
    <r>
      <rPr>
        <b/>
        <sz val="9"/>
        <rFont val="Tahoma"/>
        <family val="2"/>
      </rPr>
      <t xml:space="preserve">Reporte C. Técnica: </t>
    </r>
    <r>
      <rPr>
        <sz val="9"/>
        <rFont val="Tahoma"/>
        <family val="2"/>
      </rPr>
      <t xml:space="preserve">1. Se han revisado los siguientes documentos y se encuentran actualizados y cargados en la intranet: MECN-FT-028 CONTROL DE ENTRADA Y SALIDA DE EQUIPOS, MECN-FT-057 PLANILLA DE CONTROL PRÉSTAMO DE EQUIPOS, MECN-FT-056 PROTOCOLO DE AUTONOMÍA UPS Y ELECTRÓGENO, MECN-PD-002 MONITOREO DE CALIDAD. 2. Los siguientes documentos ya se revisaron y están en aprobación:  MECN-PO-001 POLITICAS DE ALMACENAMIENTO EN SERVIDORES,  MECN-MN-001 MANUAL DE FLUJO DE NOTICIAS VSN INCEPTION, MECN-IN-002 INSTRUCTIVO PARA LA ADMINISTRACIÓN DE CONTENIDOS EN VTRs, MECN-IN-001 INSTRUCTIVO PARA LA PREEDICIÓN DE NOTAS EN WEDIT, MECN-FT-047- REGISTRO DE MONITOREO SEÑAL FUERA DEL AIRE, MECN-FT-048 -REGISTRO MENSUAL SEÑAL FUERA DEL AIRE, MECN-FT-053 CRONOGRAMA DE MANTENIMIENTO DE TECNICA. 3. En proceso de revisión: MECN-PD-001 MANTENIMIENTO DE INFRAESTRUCTURA TECNICA. 4 Envió de correo a la coordinación para revisión y aprobación.
</t>
    </r>
    <r>
      <rPr>
        <b/>
        <sz val="9"/>
        <rFont val="Tahoma"/>
        <family val="2"/>
      </rPr>
      <t xml:space="preserve">Análisis OCI: </t>
    </r>
    <r>
      <rPr>
        <sz val="9"/>
        <rFont val="Tahoma"/>
        <family val="2"/>
      </rPr>
      <t xml:space="preserve">Se procede a la verificación de los soportes remitidos por el área, así como lo actualizado y publicado en la intranet en el espacio destinado al proceso, dentro de lo que se evidencia que se ha venido adelantando la actualización de la documentación de la Coordinación, de los 13 documentos disponibles para consulta, se han actualizado cuatro (4) que corresponden a: MECN-FT-028 CONTROL DE ENTRADA Y SALIDA DE EQUIPOS, MECN-FT-057 PLANILLA DE CONTROL PRÉSTAMO DE EQUIPOS, MECN-FT-056 PROTOCOLO DE AUTONOMÍA UPS Y ELECTRÓGENO, MECN-PD-002 MONITOREO DE CALIDAD. 
Teniendo en cuenta lo evidenciado, así como las fechas de ejecución determinadas se califica en estado </t>
    </r>
    <r>
      <rPr>
        <b/>
        <sz val="9"/>
        <rFont val="Tahoma"/>
        <family val="2"/>
      </rPr>
      <t>"En Proceso"</t>
    </r>
    <r>
      <rPr>
        <sz val="9"/>
        <rFont val="Tahoma"/>
        <family val="2"/>
      </rPr>
      <t xml:space="preserve"> y se recomienda al área seguir adelantando lo formulado dentro de los plazos establecidos. </t>
    </r>
  </si>
  <si>
    <r>
      <t xml:space="preserve">Reporte C. Técnica: </t>
    </r>
    <r>
      <rPr>
        <sz val="9"/>
        <rFont val="Tahoma"/>
        <family val="2"/>
      </rPr>
      <t xml:space="preserve">1. Se envió correo el 8 de junio y 1 de julio de 2020 a Gestión Documental para la aprobación de la TRD. 2. El 1 de julio de 2020 Gestión Documental, informo que por el tema de la pandemia el proceso quedó suspendido y aún faltan áreas para la actualización de su TRD. En virtud del correo enviado por el área de Gestión Documental el 1 de julio y teniendo en cuenta que el cierre de esta actividad es el 9 de septiembre y la coordinación envió a su debido tiempo la TRD para su actualización, es posible ampliar la fecha de cierre de la actividad.
</t>
    </r>
    <r>
      <rPr>
        <b/>
        <sz val="9"/>
        <rFont val="Tahoma"/>
        <family val="2"/>
      </rPr>
      <t xml:space="preserve">Análisis OCI: </t>
    </r>
    <r>
      <rPr>
        <sz val="9"/>
        <rFont val="Tahoma"/>
        <family val="2"/>
      </rPr>
      <t xml:space="preserve">Se procede a la verificación de los soportes remitidos por el área en los que se evidencia el seguimiento que se ha realizado por la Coordinación Técnica frente a la actualización de las Tablas de Retención del proceso; sin embargo, teniendo en cuenta la actual emergencia sanitaria no se han adelantado los ajustes correspondientes, así como de la aprobación de manera que no se evidencia la actualización de los documentos pertenecientes a la Coordinación. Por lo anterior, se adelantará una mesa de trabajo con el área con el fin de efectuar los ajustes correspondientes a las acciones formuladas.
Teniendo en cuenta lo anterior, así como la fecha de ejecución determinada en el plan se mantiene la calificación de la acción </t>
    </r>
    <r>
      <rPr>
        <b/>
        <sz val="9"/>
        <rFont val="Tahoma"/>
        <family val="2"/>
      </rPr>
      <t>"En Proceso"</t>
    </r>
    <r>
      <rPr>
        <sz val="9"/>
        <rFont val="Tahoma"/>
        <family val="2"/>
      </rPr>
      <t xml:space="preserve">. </t>
    </r>
  </si>
  <si>
    <r>
      <t xml:space="preserve">Reporte G. Documental: </t>
    </r>
    <r>
      <rPr>
        <sz val="9"/>
        <rFont val="Tahoma"/>
        <family val="2"/>
      </rPr>
      <t xml:space="preserve">Se realiza la reunión donde el grupo de gestión documental realiza el seguimiento a la oficina jurídica con la elaboración e implementación de las hojas de control en los expedientes contractuales.
</t>
    </r>
    <r>
      <rPr>
        <b/>
        <sz val="9"/>
        <rFont val="Tahoma"/>
        <family val="2"/>
      </rPr>
      <t xml:space="preserve">Análisis OCI: </t>
    </r>
    <r>
      <rPr>
        <sz val="9"/>
        <rFont val="Tahoma"/>
        <family val="2"/>
      </rPr>
      <t>Verificados los soportes no se evidencia el acta de reunión e informe de foliación definidos en la meta de la acción; sin embargo, se adelantó un seguimiento durante julio de 2020 mediante una reunión grabada. Adicionalmente, no se remiten soportes que permitan evidenciar la ejecución del "Informe de seguimiento de la foliación" establecido en la meta, por lo que es importante que se adelante el desarrollo de las actividades pendientes conforme a lo formulado en el plan de mejoramiento. 
Teniendo en cuenta lo anterior, se mantiene la calificación de la acción con alerta</t>
    </r>
    <r>
      <rPr>
        <b/>
        <sz val="9"/>
        <rFont val="Tahoma"/>
        <family val="2"/>
      </rPr>
      <t xml:space="preserve"> "Incumplida"</t>
    </r>
    <r>
      <rPr>
        <sz val="9"/>
        <rFont val="Tahoma"/>
        <family val="2"/>
      </rPr>
      <t xml:space="preserve"> y se recomienda al área adelantar la ejecución de las actividades pendientes, así como la verificación del estado de acciones remitido por la Oficina de Control Interno al finalizar cada seguimiento. </t>
    </r>
  </si>
  <si>
    <r>
      <t xml:space="preserve">Reporte S. Informativo: </t>
    </r>
    <r>
      <rPr>
        <sz val="9"/>
        <color theme="1"/>
        <rFont val="Tahoma"/>
        <family val="2"/>
      </rPr>
      <t xml:space="preserve">Los contenidos noticiosos los produce el informativo, corresponde al equipo digital la distribución de ellos en las plataformas digitales. El ejercicio actual de la dirección operativa parte del principio de la convergencia, esto implica que, en este caso, la responsabilidad editorial y la creación de contenidos noticiosos está en cabeza del informativo, el equipo digital distribuye esos contenidos en las plataformas digitales, incluidas las redes sociales. En ese sentido, digital es una extensión del sistema informativo. Así mismo, una persona del equipo digital asiste diario al consejo de redacción del informativo donde se discuten los temas. Adicionalmente el líder de digital asiste semanalmente al comité programación donde establecen los planes de digitales para el soporte de todas las líneas de producción en el marco de la convergencia. Paralelamente el líder de digital realiza reuniones periódicas con la directora del informativo en el marco del diseño y puesta en marcha de una estrategia de transformación digital. En tal sentido, he venido trabajando en actividades que van desde capacitaciones a los equipos periodísticos en narrativa audiovisual digital, como también en el mejoramiento de la línea gráfica del noticiero. Adicionalmente está en marcha el plan del informativo de la mañana liderado por el líder de digital. Esta dinámica convergente se viene trabajando en todas las líneas de la dirección operativa y se esta haciendo el proceso de documentación correspondiente. </t>
    </r>
    <r>
      <rPr>
        <b/>
        <sz val="9"/>
        <color theme="1"/>
        <rFont val="Tahoma"/>
        <family val="2"/>
      </rPr>
      <t xml:space="preserve">
Análisis OCI: </t>
    </r>
    <r>
      <rPr>
        <sz val="9"/>
        <color theme="1"/>
        <rFont val="Tahoma"/>
        <family val="2"/>
      </rPr>
      <t xml:space="preserve">Se procede a la verificación de los soportes en los cuales se evidenciaron siete (7) reuniones correspondientes al comité de programación en los cuales se discuten los contenidos que son aptos para las plataformas digitales, restricciones y contenidos; de igual manera se evidencia dentro del Manual de Producción en el numeral 6.3 la descripción de las actividades del área digital y su interrelación con los demás procesos que competen a la Dirección Operativa.
Teniendo en cuenta lo remitido por el área, así como las fechas de ejecución determinadas se califica la acción como </t>
    </r>
    <r>
      <rPr>
        <b/>
        <sz val="9"/>
        <color theme="1"/>
        <rFont val="Tahoma"/>
        <family val="2"/>
      </rPr>
      <t>"Terminada Extemporánea"</t>
    </r>
    <r>
      <rPr>
        <sz val="9"/>
        <color theme="1"/>
        <rFont val="Tahoma"/>
        <family val="2"/>
      </rPr>
      <t xml:space="preserve"> y se procede al cierre de la misma.</t>
    </r>
  </si>
  <si>
    <r>
      <t xml:space="preserve">Reporte S. Informativo: </t>
    </r>
    <r>
      <rPr>
        <sz val="9"/>
        <color theme="1"/>
        <rFont val="Tahoma"/>
        <family val="2"/>
      </rPr>
      <t xml:space="preserve">Desde el área de planeación nos indican que se incluyó en el plan estratégico de 2019, acciones puntuales relacionadas con el sistema informativo.
</t>
    </r>
    <r>
      <rPr>
        <b/>
        <sz val="9"/>
        <color theme="1"/>
        <rFont val="Tahoma"/>
        <family val="2"/>
      </rPr>
      <t xml:space="preserve">Análisis OCI: </t>
    </r>
    <r>
      <rPr>
        <sz val="9"/>
        <color theme="1"/>
        <rFont val="Tahoma"/>
        <family val="2"/>
      </rPr>
      <t xml:space="preserve">De conformidad con la mesa de trabajo adelantada el 8 de septiembre de 2020 entre los integrantes del Sistema Informativo y la Oficina de Control Interno, en la cual se estableció la verificación por parte del área del Sistema Informativo de la Matriz DOFA actualizada por la administración anterior, así como el plan de trabajo determinado con el fin de adelantar los ajustes correspondientes; sin embargo, no se evidencia en el reporte del área soportes y/o avances que apunten al cumplimiento de lo formulado en la acción. 
Teniendo en cuenta lo anterior, así como las fechas de ejecución determinadas en el plan, se mantiene la calificación con alerta </t>
    </r>
    <r>
      <rPr>
        <b/>
        <sz val="9"/>
        <color theme="1"/>
        <rFont val="Tahoma"/>
        <family val="2"/>
      </rPr>
      <t>"Incumplida"</t>
    </r>
    <r>
      <rPr>
        <sz val="9"/>
        <color theme="1"/>
        <rFont val="Tahoma"/>
        <family val="2"/>
      </rPr>
      <t xml:space="preserve"> y se recomienda al área adelantar las verificaciones pertinentes y modificaciones a que haya lugar; para ello es importante tener en cuenta los lineamientos de la Circular No.024 de 2020 "Formulación, modificación y seguimiento planes de mejoramiento, mapas de riesgos y PAAC". </t>
    </r>
  </si>
  <si>
    <r>
      <rPr>
        <b/>
        <sz val="9"/>
        <rFont val="Tahoma"/>
        <family val="2"/>
      </rPr>
      <t xml:space="preserve">Reporte R. Humanos: </t>
    </r>
    <r>
      <rPr>
        <sz val="9"/>
        <rFont val="Tahoma"/>
        <family val="2"/>
      </rPr>
      <t xml:space="preserve">Se presentaron las 2 propuestas al nuevo subdirector tanto de Proceso de selección como de Evaluación de objetivos para revisión. Correo enviado el 26 de mayo de 2020.
</t>
    </r>
    <r>
      <rPr>
        <b/>
        <sz val="9"/>
        <rFont val="Tahoma"/>
        <family val="2"/>
      </rPr>
      <t>Análisis OCI:</t>
    </r>
    <r>
      <rPr>
        <sz val="9"/>
        <rFont val="Tahoma"/>
        <family val="2"/>
      </rPr>
      <t xml:space="preserve"> Se revisó copia adjunta de correo enviado el 26 de mayo de 2020 en el cual se indica que se envía “el proyecto formato de seguimiento a objetivos de los trabajadores oficiales y el proyecto de proceso de reclutamiento y selección” sin embargo no se cuenta con concepto sobre la implementación de un proceso de evaluación a la Gerencia del Canal y por ende tampoco se encuentran soportes de las actividades 3 y 4 previstas en la acción correspondiente.
 Teniendo en cuenta lo anterior y que la acción venció el 30/11/2019 la acción continua con calificación en alerta "</t>
    </r>
    <r>
      <rPr>
        <b/>
        <sz val="9"/>
        <rFont val="Tahoma"/>
        <family val="2"/>
      </rPr>
      <t>Incumplida</t>
    </r>
    <r>
      <rPr>
        <sz val="9"/>
        <rFont val="Tahoma"/>
        <family val="2"/>
      </rPr>
      <t>". Se recomienda al área adelantar las actividades pendientes que permitan darle cabal cumplimiento a lo formulado.</t>
    </r>
  </si>
  <si>
    <r>
      <rPr>
        <b/>
        <sz val="9"/>
        <color theme="1"/>
        <rFont val="Tahoma"/>
        <family val="2"/>
      </rPr>
      <t>Reporte Serv. Administrativos:</t>
    </r>
    <r>
      <rPr>
        <sz val="9"/>
        <color theme="1"/>
        <rFont val="Tahoma"/>
        <family val="2"/>
      </rPr>
      <t xml:space="preserve"> Acción 1: Se realiza un Comité de Inventario para informar la implementación de la Resolución 414 de 2014 en el sistema de inventarios (Ver acción 1). Acción 1.1: Se presenta el informe de contabilidad con los parámetros establecidos (Ver acción 1.1).
</t>
    </r>
    <r>
      <rPr>
        <b/>
        <sz val="9"/>
        <color theme="1"/>
        <rFont val="Tahoma"/>
        <family val="2"/>
      </rPr>
      <t>Análisis OCI:</t>
    </r>
    <r>
      <rPr>
        <sz val="9"/>
        <color theme="1"/>
        <rFont val="Tahoma"/>
        <family val="2"/>
      </rPr>
      <t xml:space="preserve"> Se evidencia en soportes adjuntos el Acta de reunión llevada a cabo el 5 de agosto de 2020, la cual tuvo como tema “la tercera mesa de trabajo del comité de inventarios 2020” en la cual participan integrantes de Subdirección Administrativa, servicios administrativos y contabilidad, el orden del día incluyó: 1) conclusión mesa de trabajo comité de inventarios,  2) Definir que actividades se van a realizar, 3) socialización Resolución 414 para su implementación, 4) proposiciones y varios. En dicha acta se indica que la toma física de inventarios se realizará de manera aleatoria cada año y de manera integral cada 2 años en concordancia con la el numeral 4.2. de la Resolución 001 de 2019 de la SHD, adicionalmente se define la metodología, los bienes para tal efecto así como que solo el personal de servicios administrativos interviene en tal actividad, se realizará la toma física al 5% del inventario total, finalmente se indica que se realizará la implementación de la Resolución 414 de 2014 en el sistema de inventarios de la entidad con el fin de presentar el informe de contabilidad de manera mensual con los saldos en el Marco normativo actual para efectos de conciliación. Adicionalmente se adjunta y revisa el Memorando con radicado No. 892 del 9/09/2020 con el cual se remite informe de PPE al 31/08/2020 el cual indica que “durante el periodo del asunto no se realizaron entradas al almacén de elementos de PPE, finalmente en dicho informa se anexa la relación de Bienes PPE AGRI-SA-FT-017 (Versión 3) la cual refleja un valor total de PPE de $18.406.367.600 y un valor total de PPE según Kardex del Almacén por valor de $18.406.367.600, el informe no incluye observaciones. Si bien se anexa acta de reunión mesa de trabajo del Comité de Inventarios, no se adjunta el soporte de citación y del Acta del Comité de Inventarios en el que se abordan las actividades previstas en la Acción, adicionalmente en el informe remitido a través del Memorando con Radicado No. 892 no se especifica que el mismo se desarrolla en cumplimiento de la Resolución 414 de 2014, razón por la cual la acción queda con estado abierta para verificar el adecuado cumplimiento de lo previsto.
Teniendo en cuenta lo anterior la acción se califica como "</t>
    </r>
    <r>
      <rPr>
        <b/>
        <sz val="9"/>
        <color theme="1"/>
        <rFont val="Tahoma"/>
        <family val="2"/>
      </rPr>
      <t>Terminada</t>
    </r>
    <r>
      <rPr>
        <sz val="9"/>
        <color theme="1"/>
        <rFont val="Tahoma"/>
        <family val="2"/>
      </rPr>
      <t>" con estado "</t>
    </r>
    <r>
      <rPr>
        <b/>
        <sz val="9"/>
        <color theme="1"/>
        <rFont val="Tahoma"/>
        <family val="2"/>
      </rPr>
      <t>Abierta</t>
    </r>
    <r>
      <rPr>
        <sz val="9"/>
        <color theme="1"/>
        <rFont val="Tahoma"/>
        <family val="2"/>
      </rPr>
      <t>" debido a que se requieren soportes para verificar el cumplimiento de lo contemplado, por lo cual se sugiere al área encargada allegar lo respectivo de conformidad con lo previsto en la acción y solicitado en el presente seguimiento.</t>
    </r>
  </si>
  <si>
    <r>
      <t xml:space="preserve">Reporte Comercialización: </t>
    </r>
    <r>
      <rPr>
        <sz val="9"/>
        <rFont val="Tahoma"/>
        <family val="2"/>
      </rPr>
      <t xml:space="preserve">Actualmente se encuentra en uso los cuadro "MCOM-FT-027 CUADRO DE CONTROL CONSOLIDADO DE CONTRATOS INTERADMINISTRATIVOS" "MCOM-FT-028 CONTROL POR CONTRATO INTERADMINISTRATIVO - NUEVOS NEGOCIOS".
</t>
    </r>
    <r>
      <rPr>
        <b/>
        <sz val="9"/>
        <rFont val="Tahoma"/>
        <family val="2"/>
      </rPr>
      <t xml:space="preserve">Análisis OCI: </t>
    </r>
    <r>
      <rPr>
        <sz val="9"/>
        <rFont val="Tahoma"/>
        <family val="2"/>
      </rPr>
      <t xml:space="preserve">Se adelanta la verificación de los soportes remitidos por el área verificando que no se implementan los formatos actualizados para desagregación del FEE, las evidencias entregadas cuentan con logos desactualizados y el seguimiento adelantado a un contrato interadministrativo (SSDE) no fue efectuado en los formatos diseñados para tal fin; por lo anterior, se recomienda al área efectuar la verificación de lo remitido y adelantar los ajustes correspondientes de manera que se haga uso de los formatos normalizados en el SIG.
Teniendo en cuenta lo formulado por el área, así como las fechas de ejecución determinadas, se califica la acción con alerta </t>
    </r>
    <r>
      <rPr>
        <b/>
        <sz val="9"/>
        <rFont val="Tahoma"/>
        <family val="2"/>
      </rPr>
      <t xml:space="preserve">"Incumplida" </t>
    </r>
    <r>
      <rPr>
        <sz val="9"/>
        <rFont val="Tahoma"/>
        <family val="2"/>
      </rPr>
      <t xml:space="preserve">y se recomienda adelantar el uso de los formatos normalizados y publicados en el SIG para la totalidad de suscritos. </t>
    </r>
  </si>
  <si>
    <t>Néstor Avella</t>
  </si>
  <si>
    <r>
      <rPr>
        <b/>
        <sz val="9"/>
        <rFont val="Tahoma"/>
        <family val="2"/>
      </rPr>
      <t>Reporte Serv. Administrativos:</t>
    </r>
    <r>
      <rPr>
        <sz val="9"/>
        <rFont val="Tahoma"/>
        <family val="2"/>
      </rPr>
      <t xml:space="preserve"> Teniendo en cuenta la observación por parte de Control Interno emitida mediante el memorando 741 de 2020, para hacer el cierre definitivo de esta observación, se encuentra en proceso la implementación de los parámetros del instructivo o manual para el calculo del deterioro de los bienes de la entidad.
</t>
    </r>
    <r>
      <rPr>
        <b/>
        <sz val="9"/>
        <rFont val="Tahoma"/>
        <family val="2"/>
      </rPr>
      <t>Análisis OCI:</t>
    </r>
    <r>
      <rPr>
        <sz val="9"/>
        <rFont val="Tahoma"/>
        <family val="2"/>
      </rPr>
      <t xml:space="preserve"> Teniendo en cuenta la respuesta del área y debido a que no se anexaron soportes y/o evidencias de las acciones. se mantiene la calificación y se espera que en el siguiente corte se remitan los soportes correspondientes a la implementación del instructivo.
Teniendo en cuenta lo anterior, se mantiene la calificación como "</t>
    </r>
    <r>
      <rPr>
        <b/>
        <sz val="9"/>
        <rFont val="Tahoma"/>
        <family val="2"/>
      </rPr>
      <t>Terminada Extemporánea</t>
    </r>
    <r>
      <rPr>
        <sz val="9"/>
        <rFont val="Tahoma"/>
        <family val="2"/>
      </rPr>
      <t>" con estado "</t>
    </r>
    <r>
      <rPr>
        <b/>
        <sz val="9"/>
        <rFont val="Tahoma"/>
        <family val="2"/>
      </rPr>
      <t>Abierta</t>
    </r>
    <r>
      <rPr>
        <sz val="9"/>
        <rFont val="Tahoma"/>
        <family val="2"/>
      </rPr>
      <t>" con el fin de verificar las mejoras frente a la determinación del deterioro de bienes.</t>
    </r>
  </si>
  <si>
    <r>
      <rPr>
        <b/>
        <sz val="9"/>
        <rFont val="Tahoma"/>
        <family val="2"/>
      </rPr>
      <t>Reporte Serv. Administrativos:</t>
    </r>
    <r>
      <rPr>
        <sz val="9"/>
        <rFont val="Tahoma"/>
        <family val="2"/>
      </rPr>
      <t xml:space="preserve"> Teniendo en cuenta la observación por parte de Control Interno emitida mediante el memorando 741 de 2020, para hacer el cierre definitivo de esta observación, Se realizó la modificación en la plaquetización de algunos equipos que tienden a sufrir la caída de las placa por su uso,  para esto, se adquirió una máquina especial para realizar pirograbado. Sin embargo, es de resaltar que, el área manejará dos tipos de plaquetización de acuerdo al conocimiento y la experticia en el manejo de los bienes.
</t>
    </r>
    <r>
      <rPr>
        <b/>
        <sz val="9"/>
        <rFont val="Tahoma"/>
        <family val="2"/>
      </rPr>
      <t>Análisis OCI:</t>
    </r>
    <r>
      <rPr>
        <sz val="9"/>
        <rFont val="Tahoma"/>
        <family val="2"/>
      </rPr>
      <t xml:space="preserve"> Teniendo en cuenta que no se adjuntan soportes por el área, se mantiene la calificación de la acción como "</t>
    </r>
    <r>
      <rPr>
        <b/>
        <sz val="9"/>
        <rFont val="Tahoma"/>
        <family val="2"/>
      </rPr>
      <t>Terminada Extemporánea</t>
    </r>
    <r>
      <rPr>
        <sz val="9"/>
        <rFont val="Tahoma"/>
        <family val="2"/>
      </rPr>
      <t>" con estado "</t>
    </r>
    <r>
      <rPr>
        <b/>
        <sz val="9"/>
        <rFont val="Tahoma"/>
        <family val="2"/>
      </rPr>
      <t>Abierta</t>
    </r>
    <r>
      <rPr>
        <sz val="9"/>
        <rFont val="Tahoma"/>
        <family val="2"/>
      </rPr>
      <t>" con el fin de verificar informe de observaciones identificadas frente el cumplimiento de las actividades 2 a 6 y las acciones adelantadas para su adecuado cumplimiento.</t>
    </r>
  </si>
  <si>
    <r>
      <t xml:space="preserve">Análisis OCI: </t>
    </r>
    <r>
      <rPr>
        <sz val="9"/>
        <rFont val="Tahoma"/>
        <family val="2"/>
      </rPr>
      <t xml:space="preserve">De acuerdo a correo electrónico remitido el día 03 de septiembre, se hará ajuste a la acción para que sea tenida en cuenta la mejora a partir de la modificación del actual manual de contratación donde quedará "el fin de permitir que particulares puedan desarrollar actividades de evaluación de propuestas". </t>
    </r>
    <r>
      <rPr>
        <b/>
        <sz val="9"/>
        <rFont val="Tahoma"/>
        <family val="2"/>
      </rPr>
      <t xml:space="preserve">
</t>
    </r>
    <r>
      <rPr>
        <sz val="9"/>
        <rFont val="Tahoma"/>
        <family val="2"/>
      </rPr>
      <t xml:space="preserve">En el Manual de contratación vigente, en el numeral 4.6.1.1.4 se contempla que en la etapa de evaluaciones de ofertas "el Ordenador del Gasto designará mediante memorando un comité evaluador conformado por funcionarios o </t>
    </r>
    <r>
      <rPr>
        <u/>
        <sz val="9"/>
        <rFont val="Tahoma"/>
        <family val="2"/>
      </rPr>
      <t>por particulares contratados para el efecto</t>
    </r>
    <r>
      <rPr>
        <sz val="9"/>
        <rFont val="Tahoma"/>
        <family val="2"/>
      </rPr>
      <t xml:space="preserve">, con el fin de que se evalúen las propuestas recibidas, de acuerdo con los requisitos y criterios establecidos en el pliego de condiciones".  Se tiene entonces la posibilidad de particulares contratados para actividades puntuales de evaluación de ofertas en procesos contractuales. Queda pendiente entonces la expedición del nuevo manual donde se registre la precisión anotada en el correo referido, momento en el cual será adecuado para dar cierre a la acción, Hasta entonces se mantendrá la calificación </t>
    </r>
    <r>
      <rPr>
        <b/>
        <sz val="9"/>
        <rFont val="Tahoma"/>
        <family val="2"/>
      </rPr>
      <t>"Incumplida"</t>
    </r>
    <r>
      <rPr>
        <sz val="9"/>
        <rFont val="Tahoma"/>
        <family val="2"/>
      </rPr>
      <t xml:space="preserve">. Ante cualquier cambio la Oficina de control interno está atenta. </t>
    </r>
  </si>
  <si>
    <t>A.1. Archivo Cronograma entrega de avalúos 2020.xlsx</t>
  </si>
  <si>
    <r>
      <rPr>
        <b/>
        <sz val="9"/>
        <rFont val="Tahoma"/>
        <family val="2"/>
      </rPr>
      <t xml:space="preserve">Reporte R. Humanos: </t>
    </r>
    <r>
      <rPr>
        <sz val="9"/>
        <rFont val="Tahoma"/>
        <family val="2"/>
      </rPr>
      <t xml:space="preserve">Anexa Formato de Acuerdos de Gestión
</t>
    </r>
    <r>
      <rPr>
        <b/>
        <sz val="9"/>
        <rFont val="Tahoma"/>
        <family val="2"/>
      </rPr>
      <t xml:space="preserve">Análisis OCI: </t>
    </r>
    <r>
      <rPr>
        <sz val="9"/>
        <rFont val="Tahoma"/>
        <family val="2"/>
      </rPr>
      <t>Se evidencia que, si bien se avanza en Adecuar el nuevo formato a las necesidades del Canal, el proceso de Actualización del instructivo, se recomienda dejar explicito  cuál es la función de Recursos Humanos así como  los  roles de otras áreas que intervienen en esta actividad, adicionalmente el formato presenta comentarios de las áreas competentes. Se recomienda verificar si la versión del archivo es la versión definitiva para su aplicación o si es una versión que se encuentra en aprobación o se publicó la versión que incluía comentarios internos.
Dado lo anterior y que la acción venció el 30/11/2019 esta se califica como "</t>
    </r>
    <r>
      <rPr>
        <b/>
        <sz val="9"/>
        <rFont val="Tahoma"/>
        <family val="2"/>
      </rPr>
      <t>Terminada Extemporánea</t>
    </r>
    <r>
      <rPr>
        <sz val="9"/>
        <rFont val="Tahoma"/>
        <family val="2"/>
      </rPr>
      <t>" con estado "</t>
    </r>
    <r>
      <rPr>
        <b/>
        <sz val="9"/>
        <rFont val="Tahoma"/>
        <family val="2"/>
      </rPr>
      <t>Cerrado</t>
    </r>
    <r>
      <rPr>
        <sz val="9"/>
        <rFont val="Tahoma"/>
        <family val="2"/>
      </rPr>
      <t>" de conformidad con el cumplimiento descrito y soportado.</t>
    </r>
  </si>
  <si>
    <r>
      <rPr>
        <b/>
        <sz val="9"/>
        <rFont val="Tahoma"/>
        <family val="2"/>
      </rPr>
      <t xml:space="preserve">Reporte R. Humanos: </t>
    </r>
    <r>
      <rPr>
        <sz val="9"/>
        <rFont val="Tahoma"/>
        <family val="2"/>
      </rPr>
      <t>La solicitud de convenio se envío el 30 de mayo de 2020 de la cual no se obtiene respuesta de la Secretaria de Educación, este año se realizo el contacto con la secretaria nuevamente para el uso de la Sala Amiga y el Gimnasio pero no han sido abiertos al publico por lo tanto no hemos tenido ni el permiso ni el convenio. Se</t>
    </r>
    <r>
      <rPr>
        <b/>
        <sz val="9"/>
        <rFont val="Tahoma"/>
        <family val="2"/>
      </rPr>
      <t xml:space="preserve"> </t>
    </r>
    <r>
      <rPr>
        <sz val="9"/>
        <rFont val="Tahoma"/>
        <family val="2"/>
      </rPr>
      <t xml:space="preserve">anexa Historial de correos desde mayo hasta 2 de agosto de 2020
</t>
    </r>
    <r>
      <rPr>
        <b/>
        <sz val="9"/>
        <rFont val="Tahoma"/>
        <family val="2"/>
      </rPr>
      <t>Análisis OCI:</t>
    </r>
    <r>
      <rPr>
        <sz val="9"/>
        <rFont val="Tahoma"/>
        <family val="2"/>
      </rPr>
      <t xml:space="preserve"> Se evidencia que en el soporte del historial adjunto se indican los siguientes correos electrónicos y comunicación: el 29 de mayo en la cual se solicita reunión por parte de Canal Capital, 30 de mayo en la cual se da respuesta por parte de educacionbogota.gov.co y se programa reunión para el 6 de junio, 31 de mayo por parte de correo enviado por canal capital se indica que los temas a abordar son: 1) sala amiga, 2) gimnasio, 3) duchas, 4) salas de capacitación y otros; y del 2 de agosto en el cual se solicita convenio entre Secretaria de Educación y Canal Capital para el uso de la Sala de Amiga, o las razones por las cuales no es procedente tener un convenio, se recomienda confirmar la procedencia y viabilidad de la formalización del Convenio y que debido a la Contingencia Actual el mismo pueda obtenerse a través de medios virtuales conservando el cuidado debido para tal proceso.
Dado lo anterior y que la acción venció el 30/11/2019 la acción continúa calificada como "</t>
    </r>
    <r>
      <rPr>
        <b/>
        <sz val="9"/>
        <rFont val="Tahoma"/>
        <family val="2"/>
      </rPr>
      <t>Terminada</t>
    </r>
    <r>
      <rPr>
        <sz val="9"/>
        <rFont val="Tahoma"/>
        <family val="2"/>
      </rPr>
      <t>" con estado "</t>
    </r>
    <r>
      <rPr>
        <b/>
        <sz val="9"/>
        <rFont val="Tahoma"/>
        <family val="2"/>
      </rPr>
      <t>Abierta</t>
    </r>
    <r>
      <rPr>
        <sz val="9"/>
        <rFont val="Tahoma"/>
        <family val="2"/>
      </rPr>
      <t>" y se realizará la revisión respectiva respecto de si es posible su cierre de conformidad con la gestión que s adelante para la procedencia y viabilidad de la suscripción del Convenio referenciado.</t>
    </r>
  </si>
  <si>
    <t>7 - Cronograma de contratación de servicios administrativos.xlsx</t>
  </si>
  <si>
    <r>
      <rPr>
        <b/>
        <sz val="9"/>
        <rFont val="Tahoma"/>
        <family val="2"/>
      </rPr>
      <t xml:space="preserve">Reporte Serv. Administrativos: </t>
    </r>
    <r>
      <rPr>
        <sz val="9"/>
        <rFont val="Tahoma"/>
        <family val="2"/>
      </rPr>
      <t xml:space="preserve">Se realiza la segunda toma periódica de inventarios a los bienes catalogados como Consumo Controlado (Ver anexo cód. 10 - 2019)
</t>
    </r>
    <r>
      <rPr>
        <b/>
        <sz val="9"/>
        <rFont val="Tahoma"/>
        <family val="2"/>
      </rPr>
      <t>Análisis OCI:</t>
    </r>
    <r>
      <rPr>
        <sz val="9"/>
        <rFont val="Tahoma"/>
        <family val="2"/>
      </rPr>
      <t xml:space="preserve"> Se evidencia acta de reunión llevada a cabo el 28/07/2020 cuyo tema fue “Segunda toma física de elementos de consumo controlado 2020” en la cual participa personal de servicios administrativos la cual incluye en el orden del día “realizar el inventario a los elementos de consumo controlado”, si bien en el acta se describe el traslado, reubicación y bodegaje de algunos elementos, sin embargo en el acta no se da cuenta detallada de la verificación de elementos susceptibles de tener borrosa, en mal estado o no poseer la placa por su reiterado uso, por lo cual se evidencia que no se ha cumplido con las acciones previstas y se sugiere desarrollar las actividades brindando mayor atención al propósito de la acción, la meta de acción correspondiente y la descripción de su cumplimiento.
Teniendo en cuenta lo anterior, así como la fecha de terminación para la acción formulada se califica </t>
    </r>
    <r>
      <rPr>
        <b/>
        <sz val="9"/>
        <rFont val="Tahoma"/>
        <family val="2"/>
      </rPr>
      <t>"Incumplida”</t>
    </r>
    <r>
      <rPr>
        <sz val="9"/>
        <rFont val="Tahoma"/>
        <family val="2"/>
      </rPr>
      <t xml:space="preserve"> debido a que se requieren soportes para verificar el cumplimiento de lo previsto en las actividades que conforman la acción correspondiente, por lo cual se sugiere al área encargada allegar lo respectivo de conformidad con lo previsto en la acción y solicitado en el presente seguimiento.</t>
    </r>
  </si>
  <si>
    <t>11 - 2019 Capacitación sobre bienes en comodato y en prestamo.docx
11 - 2019 CONTROL DE ASISTENCIA A EVENTOS. BIENES EN COMODATO Y EN PRESTAMOS.pdf</t>
  </si>
  <si>
    <r>
      <rPr>
        <b/>
        <sz val="9"/>
        <rFont val="Tahoma"/>
        <family val="2"/>
      </rPr>
      <t xml:space="preserve">Reporte Serv. Administrativos: </t>
    </r>
    <r>
      <rPr>
        <sz val="9"/>
        <rFont val="Tahoma"/>
        <family val="2"/>
      </rPr>
      <t xml:space="preserve">Se realiza la capacitación pertinente a las áreas respectivas abordando el tema de cuál va a ser el manejo que se le debe dar a los elementos entregados en calidad de comodato entre otras disposiciones (Ver anexo cód. 11-2019).
</t>
    </r>
    <r>
      <rPr>
        <b/>
        <sz val="9"/>
        <rFont val="Tahoma"/>
        <family val="2"/>
      </rPr>
      <t>Análisis OCI:</t>
    </r>
    <r>
      <rPr>
        <sz val="9"/>
        <rFont val="Tahoma"/>
        <family val="2"/>
      </rPr>
      <t xml:space="preserve"> Se evidencia que respecto a la Actividad de capacitación sobre bienes de comodato a las diferentes áreas del canal, se programó la capacitación sobre bienes en comodato y en préstamo a través de Google Calendar prevista en el mes de julio de 2020, adicionalmente se evidencia control registro de asistencia que refleja la participación de 7 personas de los cuales 2 corresponden al área de sistemas, 2 de apoyo a coordinación técnica, 1 de coordinación de producción y 2 de servicios administrativos, entre los soportes no se adjunta copia del acta de la reunión para verificar el orden del día y los temas abordados, se recomienda adjuntar los citados soportes.
Teniendo en cuenta lo anterior, así como la fecha de terminación para la acción formulada se califica "</t>
    </r>
    <r>
      <rPr>
        <b/>
        <sz val="9"/>
        <rFont val="Tahoma"/>
        <family val="2"/>
      </rPr>
      <t>Terminada</t>
    </r>
    <r>
      <rPr>
        <sz val="9"/>
        <rFont val="Tahoma"/>
        <family val="2"/>
      </rPr>
      <t>” con estado "</t>
    </r>
    <r>
      <rPr>
        <b/>
        <sz val="9"/>
        <rFont val="Tahoma"/>
        <family val="2"/>
      </rPr>
      <t>Cerrada</t>
    </r>
    <r>
      <rPr>
        <sz val="9"/>
        <rFont val="Tahoma"/>
        <family val="2"/>
      </rPr>
      <t>" debido al cumplimiento alcanzado</t>
    </r>
  </si>
  <si>
    <r>
      <rPr>
        <b/>
        <sz val="9"/>
        <rFont val="Tahoma"/>
        <family val="2"/>
      </rPr>
      <t xml:space="preserve">Reporte C. Técnica: </t>
    </r>
    <r>
      <rPr>
        <sz val="9"/>
        <rFont val="Tahoma"/>
        <family val="2"/>
      </rPr>
      <t xml:space="preserve">Por parte de la coordinación jurídica se realizaron las siguientes capacitaciones en la plataforma Secop ll transaccional en temas de contratación, cargue y aceptación de documentos: * Martes 19 de mayo - Secop ll Transaccional, * Miércoles 27 de mayo - Secop transaccional, * Viernes 5 de junio - Secop ll Transaccional, * Jueves 18 de junio - Secop ll Cargue de documentos y aceptación. El 31 de julio envían correo con los lineamientos sobre el uso del Secop ll - Circular 022.
</t>
    </r>
    <r>
      <rPr>
        <b/>
        <sz val="9"/>
        <rFont val="Tahoma"/>
        <family val="2"/>
      </rPr>
      <t>Análisis OCI:</t>
    </r>
    <r>
      <rPr>
        <sz val="9"/>
        <rFont val="Tahoma"/>
        <family val="2"/>
      </rPr>
      <t xml:space="preserve"> Se realiza la verificación de los soportes remitidos por el área dentro de los cuales se encuentran las citaciones a las capacitaciones adelantadas por la Coordinación Jurídica durante el periodo comprendido entre mayo y julio de 2020, así mismo se remite por parte de la Secretaría General los lineamientos de inicio de los contratos con fecha del 26 de agosto de 2020. 
Teniendo en cuenta lo anterior, así como lo formulado por el área se califica la acción como </t>
    </r>
    <r>
      <rPr>
        <b/>
        <sz val="9"/>
        <rFont val="Tahoma"/>
        <family val="2"/>
      </rPr>
      <t xml:space="preserve">"Terminada Extemporánea" </t>
    </r>
    <r>
      <rPr>
        <sz val="9"/>
        <rFont val="Tahoma"/>
        <family val="2"/>
      </rPr>
      <t xml:space="preserve">y se procede al cierre de la misma al evidenciar un mayor número de capacitaciones en el marco de los nuevos lineamientos de contratación con los que cuenta Capital actualmente.  </t>
    </r>
  </si>
  <si>
    <r>
      <rPr>
        <b/>
        <sz val="9"/>
        <rFont val="Tahoma"/>
        <family val="2"/>
      </rPr>
      <t xml:space="preserve">Reporte C. Técnica: </t>
    </r>
    <r>
      <rPr>
        <sz val="9"/>
        <rFont val="Tahoma"/>
        <family val="2"/>
      </rPr>
      <t xml:space="preserve">Por parte de la coordinación jurídica se realizaron las siguientes capacitaciones en la plataforma Secop ll transaccional en temas de contratación, cargue y aceptación de documentos: * Martes 19 de mayo - Secop ll Transaccional, * Miércoles 27 de mayo - Secop transaccional, * Viernes 5 de junio - Secop ll Transaccional, * Jueves 18 de junio - Secop ll Cargue de documentos y aceptación. El 31 de julio envían correo con los lineamientos sobre el uso del Secop ll - Circular 022.  El 26 de agosto la coordinación de jurídica envía correo con el procedimiento de requisitos de ejecución de contratos personas naturales.
</t>
    </r>
    <r>
      <rPr>
        <b/>
        <sz val="9"/>
        <rFont val="Tahoma"/>
        <family val="2"/>
      </rPr>
      <t>Análisis OCI:</t>
    </r>
    <r>
      <rPr>
        <sz val="9"/>
        <rFont val="Tahoma"/>
        <family val="2"/>
      </rPr>
      <t xml:space="preserve"> Se realiza la verificación de los soportes remitidos por el área dentro de los cuales se encuentran las citaciones a las capacitaciones adelantadas por la Coordinación Jurídica durante el periodo comprendido entre mayo y julio de 2020, así mismo se remite por parte de la Secretaría General los lineamientos de inicio de los contratos con fecha del 26 de agosto de 2020. 
Teniendo en cuenta lo anterior, así como lo formulado por el área se califica la acción como </t>
    </r>
    <r>
      <rPr>
        <b/>
        <sz val="9"/>
        <rFont val="Tahoma"/>
        <family val="2"/>
      </rPr>
      <t xml:space="preserve">"Terminada Extemporánea" </t>
    </r>
    <r>
      <rPr>
        <sz val="9"/>
        <rFont val="Tahoma"/>
        <family val="2"/>
      </rPr>
      <t xml:space="preserve">y se procede al cierre de la misma al evidenciar un mayor número de capacitaciones en el marco de los nuevos lineamientos de contratación con los que cuenta Capital actualmente.  </t>
    </r>
  </si>
  <si>
    <t>1.  Citar al comité de inventarios para informar que se  implementará la resolución 414 de 2014
2. Aplicar los parámetros establecidos en la resolución 414 de 2014  en el sistema de inventarios</t>
  </si>
  <si>
    <t>7.2.2 - 2019 acción 1 - Tercera mesa de trabajo comité de inventarios 2020.pdf
7.2.2 - 2019 Acción 1.1 Memorando 892 - Informe de Propiedad, planta y Equipo al 31 de agosto de 2020.pdf</t>
  </si>
  <si>
    <t>7.2.2 - 2019 acción 2 - Correo de solicitud de actualización.pdf
7.2.2 - 2019 acción 2.1 - Pantallazo de publicación en Intranet.pdf</t>
  </si>
  <si>
    <r>
      <rPr>
        <b/>
        <sz val="9"/>
        <color theme="1"/>
        <rFont val="Tahoma"/>
        <family val="2"/>
      </rPr>
      <t xml:space="preserve">Reporte Serv. Administrativos: </t>
    </r>
    <r>
      <rPr>
        <sz val="9"/>
        <color theme="1"/>
        <rFont val="Tahoma"/>
        <family val="2"/>
      </rPr>
      <t xml:space="preserve">Acción 2: Se actualiza todos los procedimientos del área de Servicios Administrativos incluyendo la normatividad vigente. Acción 2.1 - Se realiza su publicación en la Intranet del Canal.
</t>
    </r>
    <r>
      <rPr>
        <b/>
        <sz val="9"/>
        <color theme="1"/>
        <rFont val="Tahoma"/>
        <family val="2"/>
      </rPr>
      <t>Análisis OCI:</t>
    </r>
    <r>
      <rPr>
        <sz val="9"/>
        <color theme="1"/>
        <rFont val="Tahoma"/>
        <family val="2"/>
      </rPr>
      <t xml:space="preserve"> Se evidencia en soportes adjuntos correo electrónico de fecha 10 de junio de 2020 a través del cual se solicita “Actualización de procedimientos y formatos de servicio administrativo” y en particular se solicita la actualización en la intranet de procedimientos en el cual se encuentra el procedimiento AGRI-SA-PD-010 TOMA FÍSICA DE INVENTARIOS, adicionalmente se adjunta archivo pdf con pantallazo de publicación en Intranet de los procedimientos y formatos que se solicitó sean actualizados, con lo anterior se verifica el cumplimiento de actualización y publicación de procedimiento del área administrativa prevista en la acción.
Teniendo en cuenta lo anterior la acción se califica como "</t>
    </r>
    <r>
      <rPr>
        <b/>
        <sz val="9"/>
        <color theme="1"/>
        <rFont val="Tahoma"/>
        <family val="2"/>
      </rPr>
      <t>Terminada</t>
    </r>
    <r>
      <rPr>
        <sz val="9"/>
        <color theme="1"/>
        <rFont val="Tahoma"/>
        <family val="2"/>
      </rPr>
      <t xml:space="preserve">"  con estado </t>
    </r>
    <r>
      <rPr>
        <b/>
        <sz val="9"/>
        <color theme="1"/>
        <rFont val="Tahoma"/>
        <family val="2"/>
      </rPr>
      <t>"Cerrada"</t>
    </r>
    <r>
      <rPr>
        <sz val="9"/>
        <color theme="1"/>
        <rFont val="Tahoma"/>
        <family val="2"/>
      </rPr>
      <t xml:space="preserve"> debido al cumplimiento alcanzado.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</si>
</sst>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9"/>
      <color theme="1"/>
      <name val="Tahoma"/>
      <family val="2"/>
    </font>
    <font>
      <sz val="10"/>
      <name val="Tahoma"/>
      <family val="2"/>
    </font>
    <font>
      <sz val="10"/>
      <color theme="1"/>
      <name val="Tahoma"/>
      <family val="2"/>
    </font>
    <font>
      <b/>
      <sz val="10"/>
      <color theme="1"/>
      <name val="Tahoma"/>
      <family val="2"/>
    </font>
    <font>
      <b/>
      <sz val="10"/>
      <color theme="0"/>
      <name val="Tahoma"/>
      <family val="2"/>
    </font>
    <font>
      <b/>
      <sz val="22"/>
      <color theme="1"/>
      <name val="Tahoma"/>
      <family val="2"/>
    </font>
    <font>
      <sz val="10"/>
      <color indexed="8"/>
      <name val="Tahoma"/>
      <family val="2"/>
    </font>
    <font>
      <b/>
      <sz val="9"/>
      <color theme="1"/>
      <name val="Tahoma"/>
      <family val="2"/>
    </font>
    <font>
      <sz val="9"/>
      <color rgb="FF000000"/>
      <name val="Tahoma"/>
      <family val="2"/>
    </font>
    <font>
      <sz val="9"/>
      <name val="Tahoma"/>
      <family val="2"/>
    </font>
    <font>
      <b/>
      <sz val="9"/>
      <name val="Tahoma"/>
      <family val="2"/>
    </font>
    <font>
      <sz val="9"/>
      <color rgb="FFFF0000"/>
      <name val="Tahoma"/>
      <family val="2"/>
    </font>
    <font>
      <i/>
      <sz val="9"/>
      <color theme="1"/>
      <name val="Tahoma"/>
      <family val="2"/>
    </font>
    <font>
      <sz val="8"/>
      <color theme="1"/>
      <name val="Tahoma"/>
      <family val="2"/>
    </font>
    <font>
      <u/>
      <sz val="11"/>
      <color theme="10"/>
      <name val="Calibri"/>
      <family val="2"/>
      <scheme val="minor"/>
    </font>
    <font>
      <u/>
      <sz val="9"/>
      <color theme="10"/>
      <name val="Tahoma"/>
      <family val="2"/>
    </font>
    <font>
      <sz val="9"/>
      <color indexed="8"/>
      <name val="Tahoma"/>
      <family val="2"/>
    </font>
    <font>
      <i/>
      <sz val="9"/>
      <name val="Tahoma"/>
      <family val="2"/>
    </font>
    <font>
      <u/>
      <sz val="9"/>
      <name val="Tahoma"/>
      <family val="2"/>
    </font>
  </fonts>
  <fills count="19">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0"/>
        <bgColor theme="0"/>
      </patternFill>
    </fill>
  </fills>
  <borders count="66">
    <border>
      <left/>
      <right/>
      <top/>
      <bottom/>
      <diagonal/>
    </border>
    <border>
      <left style="thin">
        <color indexed="64"/>
      </left>
      <right/>
      <top/>
      <bottom/>
      <diagonal/>
    </border>
    <border>
      <left/>
      <right style="thin">
        <color indexed="64"/>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theme="0"/>
      </bottom>
      <diagonal/>
    </border>
    <border>
      <left style="thin">
        <color indexed="64"/>
      </left>
      <right style="thin">
        <color indexed="64"/>
      </right>
      <top style="thin">
        <color theme="0"/>
      </top>
      <bottom style="thin">
        <color indexed="64"/>
      </bottom>
      <diagonal/>
    </border>
    <border>
      <left/>
      <right style="thin">
        <color rgb="FF000000"/>
      </right>
      <top style="thin">
        <color rgb="FF000000"/>
      </top>
      <bottom style="thin">
        <color rgb="FF000000"/>
      </bottom>
      <diagonal/>
    </border>
    <border>
      <left/>
      <right style="thin">
        <color indexed="64"/>
      </right>
      <top style="medium">
        <color indexed="64"/>
      </top>
      <bottom style="thin">
        <color theme="0"/>
      </bottom>
      <diagonal/>
    </border>
    <border>
      <left/>
      <right style="thin">
        <color indexed="64"/>
      </right>
      <top style="thin">
        <color theme="0"/>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bottom style="thin">
        <color indexed="64"/>
      </bottom>
      <diagonal/>
    </border>
    <border>
      <left style="medium">
        <color indexed="64"/>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thin">
        <color indexed="64"/>
      </left>
      <right style="medium">
        <color indexed="64"/>
      </right>
      <top style="thin">
        <color theme="0"/>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theme="0"/>
      </top>
      <bottom style="thin">
        <color theme="0"/>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medium">
        <color indexed="64"/>
      </bottom>
      <diagonal/>
    </border>
    <border>
      <left/>
      <right style="medium">
        <color indexed="64"/>
      </right>
      <top/>
      <bottom style="thin">
        <color theme="0"/>
      </bottom>
      <diagonal/>
    </border>
    <border>
      <left/>
      <right style="medium">
        <color indexed="64"/>
      </right>
      <top style="thin">
        <color theme="0"/>
      </top>
      <bottom style="thin">
        <color theme="0"/>
      </bottom>
      <diagonal/>
    </border>
    <border>
      <left/>
      <right style="medium">
        <color indexed="64"/>
      </right>
      <top style="thin">
        <color theme="0"/>
      </top>
      <bottom style="medium">
        <color indexed="64"/>
      </bottom>
      <diagonal/>
    </border>
  </borders>
  <cellStyleXfs count="8">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8" fillId="0" borderId="0" applyNumberFormat="0" applyFill="0" applyBorder="0" applyAlignment="0" applyProtection="0"/>
  </cellStyleXfs>
  <cellXfs count="375">
    <xf numFmtId="0" fontId="0" fillId="0" borderId="0" xfId="0"/>
    <xf numFmtId="0" fontId="3" fillId="0" borderId="0" xfId="2" applyFont="1" applyFill="1" applyBorder="1" applyAlignment="1">
      <alignment vertical="center"/>
    </xf>
    <xf numFmtId="0" fontId="3" fillId="0" borderId="0" xfId="2" applyFont="1" applyBorder="1" applyAlignment="1">
      <alignment vertical="center"/>
    </xf>
    <xf numFmtId="0" fontId="6" fillId="0" borderId="0" xfId="0" applyFont="1"/>
    <xf numFmtId="0" fontId="7" fillId="5" borderId="5" xfId="0" applyFont="1" applyFill="1" applyBorder="1" applyAlignment="1" applyProtection="1">
      <alignment horizontal="center" vertical="center" wrapText="1"/>
    </xf>
    <xf numFmtId="0" fontId="6" fillId="0" borderId="0" xfId="0" applyFont="1" applyAlignment="1">
      <alignment wrapText="1"/>
    </xf>
    <xf numFmtId="0" fontId="6" fillId="0" borderId="0" xfId="0" applyFont="1" applyAlignment="1">
      <alignment horizont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4" fillId="6" borderId="7" xfId="0" applyFont="1" applyFill="1" applyBorder="1" applyAlignment="1" applyProtection="1">
      <alignment horizontal="center" vertical="center" wrapText="1"/>
    </xf>
    <xf numFmtId="0" fontId="4" fillId="12" borderId="7" xfId="0" applyFont="1" applyFill="1" applyBorder="1" applyAlignment="1" applyProtection="1">
      <alignment horizontal="center" vertical="center" wrapText="1"/>
    </xf>
    <xf numFmtId="0" fontId="4" fillId="0" borderId="0" xfId="0" applyFont="1" applyAlignment="1">
      <alignment wrapText="1"/>
    </xf>
    <xf numFmtId="0" fontId="7" fillId="0" borderId="0" xfId="0"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Fill="1"/>
    <xf numFmtId="9" fontId="6" fillId="0" borderId="0" xfId="1" applyFont="1" applyFill="1" applyAlignment="1">
      <alignment horizontal="center" vertical="center"/>
    </xf>
    <xf numFmtId="9" fontId="6" fillId="0" borderId="0" xfId="1" applyFont="1" applyAlignment="1">
      <alignment horizontal="center" vertical="center"/>
    </xf>
    <xf numFmtId="9" fontId="7" fillId="0" borderId="0" xfId="1" applyFont="1" applyAlignment="1">
      <alignment horizontal="center" vertical="center"/>
    </xf>
    <xf numFmtId="0" fontId="10" fillId="0" borderId="0" xfId="2" applyFont="1" applyFill="1" applyBorder="1" applyAlignment="1"/>
    <xf numFmtId="0" fontId="10" fillId="0" borderId="0" xfId="2" applyFont="1" applyFill="1" applyBorder="1"/>
    <xf numFmtId="1" fontId="6" fillId="0" borderId="0" xfId="1" applyNumberFormat="1" applyFont="1" applyAlignment="1">
      <alignment horizontal="center" vertical="center"/>
    </xf>
    <xf numFmtId="0" fontId="7" fillId="0" borderId="0" xfId="0" applyFont="1" applyFill="1" applyAlignment="1">
      <alignment horizontal="center" vertical="center"/>
    </xf>
    <xf numFmtId="0" fontId="10" fillId="0" borderId="0" xfId="2" applyFont="1" applyFill="1" applyBorder="1" applyAlignment="1">
      <alignment horizontal="center" vertical="center"/>
    </xf>
    <xf numFmtId="0" fontId="5" fillId="0" borderId="0" xfId="2" applyFont="1" applyAlignment="1">
      <alignment horizontal="center" vertical="center"/>
    </xf>
    <xf numFmtId="15" fontId="4" fillId="0" borderId="5" xfId="0" applyNumberFormat="1" applyFont="1" applyBorder="1" applyAlignment="1" applyProtection="1">
      <alignment horizontal="center" vertical="center" wrapText="1"/>
      <protection locked="0" hidden="1"/>
    </xf>
    <xf numFmtId="0" fontId="4" fillId="0" borderId="5" xfId="0" applyFont="1" applyBorder="1" applyAlignment="1" applyProtection="1">
      <alignment horizontal="center" vertical="center" wrapText="1"/>
      <protection locked="0" hidden="1"/>
    </xf>
    <xf numFmtId="0" fontId="4" fillId="0" borderId="5" xfId="0" applyFont="1" applyBorder="1" applyAlignment="1" applyProtection="1">
      <alignment horizontal="justify" vertical="center" wrapText="1"/>
      <protection locked="0" hidden="1"/>
    </xf>
    <xf numFmtId="0" fontId="4" fillId="0" borderId="5" xfId="0" applyFont="1" applyFill="1" applyBorder="1" applyAlignment="1" applyProtection="1">
      <alignment horizontal="center" vertical="center" wrapText="1"/>
      <protection locked="0" hidden="1"/>
    </xf>
    <xf numFmtId="9" fontId="4" fillId="0" borderId="5" xfId="0" applyNumberFormat="1" applyFont="1" applyBorder="1" applyAlignment="1" applyProtection="1">
      <alignment horizontal="center" vertical="center" wrapText="1"/>
      <protection locked="0" hidden="1"/>
    </xf>
    <xf numFmtId="164" fontId="4" fillId="0" borderId="5" xfId="1" applyNumberFormat="1" applyFont="1" applyBorder="1" applyAlignment="1" applyProtection="1">
      <alignment horizontal="center" vertical="center" wrapText="1"/>
      <protection locked="0" hidden="1"/>
    </xf>
    <xf numFmtId="0" fontId="4" fillId="0" borderId="5" xfId="0" applyFont="1" applyBorder="1" applyAlignment="1" applyProtection="1">
      <alignment horizontal="center" vertical="center" wrapText="1"/>
      <protection hidden="1"/>
    </xf>
    <xf numFmtId="9" fontId="4" fillId="0" borderId="5" xfId="0" applyNumberFormat="1" applyFont="1" applyFill="1" applyBorder="1" applyAlignment="1" applyProtection="1">
      <alignment horizontal="center" vertical="center" wrapText="1"/>
      <protection locked="0" hidden="1"/>
    </xf>
    <xf numFmtId="15" fontId="4" fillId="0" borderId="5" xfId="0" applyNumberFormat="1" applyFont="1" applyFill="1" applyBorder="1" applyAlignment="1" applyProtection="1">
      <alignment horizontal="center" vertical="center" wrapText="1"/>
      <protection locked="0" hidden="1"/>
    </xf>
    <xf numFmtId="0" fontId="4" fillId="0" borderId="5" xfId="0" applyFont="1" applyFill="1" applyBorder="1" applyAlignment="1" applyProtection="1">
      <alignment horizontal="center" vertical="center" wrapText="1"/>
      <protection hidden="1"/>
    </xf>
    <xf numFmtId="0" fontId="4" fillId="0" borderId="5" xfId="0" applyNumberFormat="1" applyFont="1" applyBorder="1" applyAlignment="1" applyProtection="1">
      <alignment horizontal="center" vertical="center" wrapText="1"/>
      <protection locked="0" hidden="1"/>
    </xf>
    <xf numFmtId="0" fontId="4" fillId="0" borderId="5" xfId="0" applyFont="1" applyFill="1" applyBorder="1" applyAlignment="1" applyProtection="1">
      <alignment horizontal="justify" vertical="center" wrapText="1"/>
      <protection locked="0" hidden="1"/>
    </xf>
    <xf numFmtId="164" fontId="4" fillId="0" borderId="5" xfId="1" applyNumberFormat="1" applyFont="1" applyFill="1" applyBorder="1" applyAlignment="1" applyProtection="1">
      <alignment horizontal="center" vertical="center" wrapText="1"/>
      <protection locked="0" hidden="1"/>
    </xf>
    <xf numFmtId="49" fontId="4" fillId="0" borderId="5" xfId="0" applyNumberFormat="1" applyFont="1" applyBorder="1" applyAlignment="1" applyProtection="1">
      <alignment horizontal="center" vertical="center" wrapText="1"/>
      <protection locked="0" hidden="1"/>
    </xf>
    <xf numFmtId="49" fontId="4" fillId="0" borderId="5" xfId="0" applyNumberFormat="1" applyFont="1" applyFill="1" applyBorder="1" applyAlignment="1" applyProtection="1">
      <alignment horizontal="center" vertical="center" wrapText="1"/>
      <protection locked="0" hidden="1"/>
    </xf>
    <xf numFmtId="0" fontId="12" fillId="0" borderId="5" xfId="0" applyFont="1" applyBorder="1" applyAlignment="1">
      <alignment horizontal="center" vertical="center" wrapText="1"/>
    </xf>
    <xf numFmtId="0" fontId="13" fillId="0" borderId="5" xfId="0" applyFont="1" applyBorder="1" applyAlignment="1">
      <alignment horizontal="center" vertical="center" wrapText="1"/>
    </xf>
    <xf numFmtId="164" fontId="12" fillId="0" borderId="5" xfId="0" applyNumberFormat="1" applyFont="1" applyBorder="1" applyAlignment="1">
      <alignment horizontal="center" vertical="center" wrapText="1"/>
    </xf>
    <xf numFmtId="15" fontId="12" fillId="0" borderId="5" xfId="0" applyNumberFormat="1" applyFont="1" applyBorder="1" applyAlignment="1">
      <alignment horizontal="center" vertical="center" wrapText="1"/>
    </xf>
    <xf numFmtId="0" fontId="6" fillId="0" borderId="0" xfId="0" applyFont="1" applyAlignment="1">
      <alignment horizontal="center" vertical="center" wrapText="1"/>
    </xf>
    <xf numFmtId="0" fontId="4" fillId="0" borderId="5" xfId="0" applyFont="1" applyBorder="1" applyAlignment="1" applyProtection="1">
      <alignment horizontal="justify" vertical="center"/>
      <protection locked="0" hidden="1"/>
    </xf>
    <xf numFmtId="0" fontId="4" fillId="0" borderId="5" xfId="0" applyFont="1" applyFill="1" applyBorder="1" applyAlignment="1" applyProtection="1">
      <alignment horizontal="justify" vertical="center"/>
      <protection locked="0" hidden="1"/>
    </xf>
    <xf numFmtId="0" fontId="4" fillId="0" borderId="5" xfId="0" applyFont="1" applyBorder="1" applyAlignment="1">
      <alignment horizontal="center" vertical="center" wrapText="1"/>
    </xf>
    <xf numFmtId="0" fontId="13" fillId="0" borderId="5" xfId="0" applyFont="1" applyFill="1" applyBorder="1" applyAlignment="1" applyProtection="1">
      <alignment horizontal="justify" vertical="center" wrapText="1"/>
      <protection locked="0" hidden="1"/>
    </xf>
    <xf numFmtId="0" fontId="4" fillId="8" borderId="5" xfId="0" applyFont="1" applyFill="1" applyBorder="1" applyAlignment="1" applyProtection="1">
      <alignment horizontal="center" vertical="center" wrapText="1"/>
      <protection locked="0" hidden="1"/>
    </xf>
    <xf numFmtId="15" fontId="4" fillId="8" borderId="5" xfId="0" applyNumberFormat="1" applyFont="1" applyFill="1" applyBorder="1" applyAlignment="1" applyProtection="1">
      <alignment horizontal="center" vertical="center" wrapText="1"/>
      <protection locked="0" hidden="1"/>
    </xf>
    <xf numFmtId="0" fontId="6" fillId="0" borderId="0" xfId="0" applyFont="1" applyBorder="1" applyAlignment="1">
      <alignment horizontal="center" wrapText="1"/>
    </xf>
    <xf numFmtId="0" fontId="4" fillId="0" borderId="5" xfId="0" applyFont="1" applyFill="1" applyBorder="1" applyAlignment="1" applyProtection="1">
      <alignment horizontal="center" vertical="center" wrapText="1"/>
    </xf>
    <xf numFmtId="15" fontId="4" fillId="0" borderId="5"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left" vertical="center" wrapText="1"/>
      <protection locked="0" hidden="1"/>
    </xf>
    <xf numFmtId="0" fontId="6" fillId="0" borderId="0" xfId="0" applyFont="1" applyBorder="1" applyAlignment="1">
      <alignment wrapText="1"/>
    </xf>
    <xf numFmtId="0" fontId="6" fillId="0" borderId="0" xfId="0" applyFont="1" applyBorder="1" applyAlignment="1">
      <alignment horizontal="center" vertical="center" wrapText="1"/>
    </xf>
    <xf numFmtId="0" fontId="6" fillId="0" borderId="0" xfId="0" applyFont="1" applyBorder="1" applyAlignment="1" applyProtection="1">
      <alignment wrapText="1"/>
      <protection hidden="1"/>
    </xf>
    <xf numFmtId="0" fontId="13" fillId="0" borderId="5" xfId="0" applyFont="1" applyFill="1" applyBorder="1" applyAlignment="1" applyProtection="1">
      <alignment horizontal="center" vertical="center" wrapText="1"/>
      <protection hidden="1"/>
    </xf>
    <xf numFmtId="15" fontId="4" fillId="0" borderId="18" xfId="0" applyNumberFormat="1" applyFont="1" applyFill="1" applyBorder="1" applyAlignment="1" applyProtection="1">
      <alignment horizontal="center" vertical="center" wrapText="1"/>
      <protection locked="0" hidden="1"/>
    </xf>
    <xf numFmtId="0" fontId="4" fillId="0" borderId="18" xfId="0" applyFont="1" applyFill="1" applyBorder="1" applyAlignment="1" applyProtection="1">
      <alignment horizontal="center" vertical="center" wrapText="1"/>
      <protection locked="0" hidden="1"/>
    </xf>
    <xf numFmtId="0" fontId="4" fillId="0" borderId="18" xfId="0" applyFont="1" applyFill="1" applyBorder="1" applyAlignment="1" applyProtection="1">
      <alignment horizontal="justify" vertical="center" wrapText="1"/>
      <protection locked="0" hidden="1"/>
    </xf>
    <xf numFmtId="0" fontId="12" fillId="0" borderId="35" xfId="0" applyFont="1" applyFill="1" applyBorder="1" applyAlignment="1">
      <alignment horizontal="center" vertical="center" wrapText="1"/>
    </xf>
    <xf numFmtId="0" fontId="13" fillId="0" borderId="18" xfId="0" applyFont="1" applyFill="1" applyBorder="1" applyAlignment="1" applyProtection="1">
      <alignment horizontal="center" vertical="center" wrapText="1"/>
      <protection locked="0" hidden="1"/>
    </xf>
    <xf numFmtId="164" fontId="12" fillId="0" borderId="35" xfId="0" applyNumberFormat="1" applyFont="1" applyFill="1" applyBorder="1" applyAlignment="1">
      <alignment horizontal="center" vertical="center" wrapText="1"/>
    </xf>
    <xf numFmtId="15" fontId="13" fillId="0" borderId="18" xfId="0" applyNumberFormat="1" applyFont="1" applyFill="1" applyBorder="1" applyAlignment="1" applyProtection="1">
      <alignment horizontal="center" vertical="center" wrapText="1"/>
      <protection locked="0" hidden="1"/>
    </xf>
    <xf numFmtId="15" fontId="12" fillId="0" borderId="35" xfId="0" applyNumberFormat="1" applyFont="1" applyFill="1" applyBorder="1" applyAlignment="1">
      <alignment horizontal="center" vertical="center" wrapText="1"/>
    </xf>
    <xf numFmtId="0" fontId="12" fillId="0" borderId="35"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3" fillId="0" borderId="18" xfId="0" applyFont="1" applyFill="1" applyBorder="1" applyAlignment="1" applyProtection="1">
      <alignment horizontal="justify" vertical="center" wrapText="1"/>
      <protection hidden="1"/>
    </xf>
    <xf numFmtId="164" fontId="13" fillId="0" borderId="18" xfId="0" applyNumberFormat="1" applyFont="1" applyFill="1" applyBorder="1" applyAlignment="1" applyProtection="1">
      <alignment horizontal="center" vertical="center" wrapText="1"/>
      <protection hidden="1"/>
    </xf>
    <xf numFmtId="0" fontId="13" fillId="0" borderId="18" xfId="0" applyFont="1" applyFill="1" applyBorder="1" applyAlignment="1" applyProtection="1">
      <alignment horizontal="center" vertical="center" wrapText="1"/>
      <protection hidden="1"/>
    </xf>
    <xf numFmtId="2" fontId="13" fillId="0" borderId="18" xfId="0" applyNumberFormat="1" applyFont="1" applyFill="1" applyBorder="1" applyAlignment="1" applyProtection="1">
      <alignment horizontal="center" vertical="center" wrapText="1"/>
      <protection hidden="1"/>
    </xf>
    <xf numFmtId="0" fontId="4" fillId="0" borderId="5" xfId="0" applyFont="1" applyBorder="1" applyAlignment="1" applyProtection="1">
      <alignment horizontal="center" vertical="center" wrapText="1"/>
    </xf>
    <xf numFmtId="15" fontId="13" fillId="0" borderId="5" xfId="0"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5" xfId="0" applyFont="1" applyFill="1" applyBorder="1" applyAlignment="1" applyProtection="1">
      <alignment horizontal="justify" vertical="center" wrapText="1"/>
    </xf>
    <xf numFmtId="164" fontId="13" fillId="0" borderId="5" xfId="1" applyNumberFormat="1" applyFont="1" applyFill="1" applyBorder="1" applyAlignment="1" applyProtection="1">
      <alignment horizontal="center" vertical="center" wrapText="1"/>
    </xf>
    <xf numFmtId="9" fontId="13" fillId="0" borderId="5"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justify" vertical="center" wrapText="1"/>
    </xf>
    <xf numFmtId="9" fontId="4" fillId="0" borderId="5" xfId="1" applyNumberFormat="1" applyFont="1" applyBorder="1" applyAlignment="1" applyProtection="1">
      <alignment horizontal="center" vertical="center" wrapText="1"/>
    </xf>
    <xf numFmtId="15" fontId="4" fillId="0" borderId="5" xfId="0" applyNumberFormat="1" applyFont="1" applyBorder="1" applyAlignment="1" applyProtection="1">
      <alignment horizontal="center" vertical="center" wrapText="1"/>
    </xf>
    <xf numFmtId="0" fontId="4" fillId="0" borderId="5" xfId="0" applyFont="1" applyBorder="1" applyAlignment="1" applyProtection="1">
      <alignment horizontal="justify" vertical="center" wrapText="1"/>
    </xf>
    <xf numFmtId="9" fontId="13" fillId="0" borderId="5" xfId="0" applyNumberFormat="1" applyFont="1" applyFill="1" applyBorder="1" applyAlignment="1" applyProtection="1">
      <alignment horizontal="center" vertical="center" wrapText="1"/>
    </xf>
    <xf numFmtId="164" fontId="4" fillId="0" borderId="5" xfId="1" applyNumberFormat="1" applyFont="1" applyBorder="1" applyAlignment="1" applyProtection="1">
      <alignment horizontal="center" vertical="center" wrapText="1"/>
    </xf>
    <xf numFmtId="164" fontId="4" fillId="0" borderId="5" xfId="1" applyNumberFormat="1" applyFont="1" applyFill="1" applyBorder="1" applyAlignment="1" applyProtection="1">
      <alignment horizontal="center" vertical="center" wrapText="1"/>
    </xf>
    <xf numFmtId="9" fontId="4" fillId="0" borderId="5" xfId="1" applyNumberFormat="1" applyFont="1" applyFill="1" applyBorder="1" applyAlignment="1" applyProtection="1">
      <alignment horizontal="center" vertical="center" wrapText="1"/>
    </xf>
    <xf numFmtId="0" fontId="12" fillId="0" borderId="5" xfId="0" applyFont="1" applyBorder="1" applyAlignment="1" applyProtection="1">
      <alignment horizontal="justify" vertical="center" wrapText="1"/>
    </xf>
    <xf numFmtId="9" fontId="4" fillId="0" borderId="5" xfId="0" applyNumberFormat="1" applyFont="1" applyBorder="1" applyAlignment="1" applyProtection="1">
      <alignment horizontal="center" vertical="center" wrapText="1"/>
    </xf>
    <xf numFmtId="49" fontId="13" fillId="0" borderId="5" xfId="0" applyNumberFormat="1" applyFont="1" applyFill="1" applyBorder="1" applyAlignment="1" applyProtection="1">
      <alignment horizontal="center" vertical="center" wrapText="1"/>
    </xf>
    <xf numFmtId="15" fontId="12" fillId="0" borderId="5" xfId="0" applyNumberFormat="1"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164" fontId="12" fillId="0" borderId="5" xfId="1" applyNumberFormat="1" applyFont="1" applyBorder="1" applyAlignment="1" applyProtection="1">
      <alignment horizontal="center" vertical="center" wrapText="1"/>
    </xf>
    <xf numFmtId="9" fontId="12" fillId="0" borderId="5" xfId="0" applyNumberFormat="1" applyFont="1" applyBorder="1" applyAlignment="1" applyProtection="1">
      <alignment horizontal="center" vertical="center" wrapText="1"/>
    </xf>
    <xf numFmtId="0" fontId="12" fillId="0" borderId="5" xfId="0" applyFont="1" applyFill="1" applyBorder="1" applyAlignment="1" applyProtection="1">
      <alignment horizontal="justify" vertical="center" wrapText="1"/>
    </xf>
    <xf numFmtId="15" fontId="4" fillId="0" borderId="5" xfId="0" applyNumberFormat="1" applyFont="1" applyBorder="1" applyAlignment="1" applyProtection="1">
      <alignment horizontal="center" vertical="center" wrapText="1"/>
      <protection hidden="1"/>
    </xf>
    <xf numFmtId="0" fontId="4" fillId="0" borderId="5" xfId="0" applyFont="1" applyBorder="1" applyAlignment="1" applyProtection="1">
      <alignment horizontal="justify" vertical="center" wrapText="1"/>
      <protection hidden="1"/>
    </xf>
    <xf numFmtId="15" fontId="12" fillId="0" borderId="5" xfId="0" applyNumberFormat="1" applyFont="1" applyFill="1" applyBorder="1" applyAlignment="1">
      <alignment horizontal="center" vertical="center" wrapText="1"/>
    </xf>
    <xf numFmtId="9" fontId="4" fillId="0" borderId="5" xfId="0" applyNumberFormat="1" applyFont="1" applyBorder="1" applyAlignment="1" applyProtection="1">
      <alignment horizontal="center" vertical="center" wrapText="1"/>
      <protection locked="0"/>
    </xf>
    <xf numFmtId="164" fontId="4" fillId="0" borderId="5" xfId="1" applyNumberFormat="1" applyFont="1" applyBorder="1" applyAlignment="1" applyProtection="1">
      <alignment horizontal="center" vertical="center" wrapText="1"/>
      <protection locked="0"/>
    </xf>
    <xf numFmtId="164" fontId="12" fillId="0" borderId="5" xfId="0" applyNumberFormat="1" applyFont="1" applyFill="1" applyBorder="1" applyAlignment="1">
      <alignment horizontal="center" vertical="center" wrapText="1"/>
    </xf>
    <xf numFmtId="0" fontId="13" fillId="8" borderId="5" xfId="0" applyFont="1" applyFill="1" applyBorder="1" applyAlignment="1" applyProtection="1">
      <alignment horizontal="center" vertical="center" wrapText="1"/>
      <protection locked="0" hidden="1"/>
    </xf>
    <xf numFmtId="15" fontId="13" fillId="0" borderId="5" xfId="0" applyNumberFormat="1" applyFont="1" applyBorder="1" applyAlignment="1" applyProtection="1">
      <alignment horizontal="center" vertical="center" wrapText="1"/>
      <protection locked="0" hidden="1"/>
    </xf>
    <xf numFmtId="0" fontId="4" fillId="0" borderId="0" xfId="0" applyFont="1"/>
    <xf numFmtId="0" fontId="13" fillId="0" borderId="5" xfId="0" applyFont="1" applyFill="1" applyBorder="1" applyAlignment="1" applyProtection="1">
      <alignment horizontal="justify" vertical="center" wrapText="1"/>
      <protection hidden="1"/>
    </xf>
    <xf numFmtId="0" fontId="4" fillId="0" borderId="0" xfId="0" applyFont="1" applyBorder="1"/>
    <xf numFmtId="0" fontId="4" fillId="0" borderId="5" xfId="0" applyFont="1" applyFill="1" applyBorder="1"/>
    <xf numFmtId="0" fontId="4" fillId="0" borderId="0" xfId="0" applyFont="1" applyBorder="1" applyAlignment="1">
      <alignment wrapText="1"/>
    </xf>
    <xf numFmtId="0" fontId="6" fillId="0" borderId="0" xfId="0" applyFont="1" applyBorder="1" applyAlignment="1" applyProtection="1">
      <alignment horizontal="center" vertical="center" wrapText="1"/>
      <protection hidden="1"/>
    </xf>
    <xf numFmtId="0" fontId="4" fillId="12" borderId="16" xfId="0" applyFont="1" applyFill="1" applyBorder="1" applyAlignment="1" applyProtection="1">
      <alignment horizontal="center" vertical="center" wrapText="1"/>
    </xf>
    <xf numFmtId="15" fontId="13" fillId="0" borderId="30" xfId="0" applyNumberFormat="1" applyFont="1" applyFill="1" applyBorder="1" applyAlignment="1" applyProtection="1">
      <alignment horizontal="center" vertical="center" wrapText="1"/>
      <protection hidden="1"/>
    </xf>
    <xf numFmtId="15" fontId="13" fillId="0" borderId="17" xfId="0" applyNumberFormat="1" applyFont="1" applyFill="1" applyBorder="1" applyAlignment="1" applyProtection="1">
      <alignment horizontal="center" vertical="center" wrapText="1"/>
      <protection hidden="1"/>
    </xf>
    <xf numFmtId="0" fontId="13" fillId="0" borderId="19" xfId="0" applyFont="1" applyFill="1" applyBorder="1" applyAlignment="1" applyProtection="1">
      <alignment horizontal="center" vertical="center" wrapText="1"/>
      <protection hidden="1"/>
    </xf>
    <xf numFmtId="0" fontId="4" fillId="0" borderId="37" xfId="0" applyFont="1" applyBorder="1" applyAlignment="1">
      <alignment horizontal="center" vertical="center"/>
    </xf>
    <xf numFmtId="0" fontId="13" fillId="0" borderId="37" xfId="0" applyFont="1" applyFill="1" applyBorder="1" applyAlignment="1" applyProtection="1">
      <alignment horizontal="center" vertical="center" wrapText="1"/>
      <protection hidden="1"/>
    </xf>
    <xf numFmtId="164" fontId="6" fillId="0" borderId="0" xfId="1" applyNumberFormat="1" applyFont="1" applyAlignment="1">
      <alignment horizontal="center" vertical="center" wrapText="1"/>
    </xf>
    <xf numFmtId="164" fontId="4" fillId="6" borderId="7" xfId="1" applyNumberFormat="1" applyFont="1" applyFill="1" applyBorder="1" applyAlignment="1" applyProtection="1">
      <alignment horizontal="center" vertical="center" wrapText="1"/>
    </xf>
    <xf numFmtId="164" fontId="6" fillId="0" borderId="0" xfId="1" applyNumberFormat="1" applyFont="1" applyBorder="1" applyAlignment="1" applyProtection="1">
      <alignment horizontal="center" vertical="center" wrapText="1"/>
      <protection hidden="1"/>
    </xf>
    <xf numFmtId="0" fontId="14" fillId="0" borderId="18" xfId="0" applyFont="1" applyFill="1" applyBorder="1" applyAlignment="1" applyProtection="1">
      <alignment horizontal="justify" vertical="center" wrapText="1"/>
      <protection hidden="1"/>
    </xf>
    <xf numFmtId="0" fontId="11" fillId="0" borderId="5"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14" fillId="0" borderId="5" xfId="0" applyFont="1" applyFill="1" applyBorder="1" applyAlignment="1" applyProtection="1">
      <alignment horizontal="justify" vertical="center" wrapText="1"/>
      <protection hidden="1"/>
    </xf>
    <xf numFmtId="0" fontId="13" fillId="0" borderId="5" xfId="0" applyFont="1" applyFill="1" applyBorder="1" applyAlignment="1">
      <alignment horizontal="justify" vertical="center" wrapText="1"/>
    </xf>
    <xf numFmtId="0" fontId="13" fillId="0" borderId="5" xfId="0" applyFont="1" applyFill="1" applyBorder="1"/>
    <xf numFmtId="0" fontId="17" fillId="9" borderId="18" xfId="0" applyFont="1" applyFill="1" applyBorder="1" applyAlignment="1">
      <alignment horizontal="center" vertical="center" wrapText="1"/>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6" fillId="0" borderId="0" xfId="0" applyFont="1" applyBorder="1" applyAlignment="1" applyProtection="1">
      <alignment vertical="center" wrapText="1"/>
      <protection hidden="1"/>
    </xf>
    <xf numFmtId="0" fontId="6" fillId="0" borderId="0" xfId="0" applyFont="1" applyFill="1" applyBorder="1" applyAlignment="1" applyProtection="1">
      <alignment horizontal="center" wrapText="1"/>
      <protection hidden="1"/>
    </xf>
    <xf numFmtId="0" fontId="14" fillId="0" borderId="5" xfId="0" applyFont="1" applyFill="1" applyBorder="1" applyAlignment="1">
      <alignment horizontal="justify" vertical="center" wrapText="1"/>
    </xf>
    <xf numFmtId="0" fontId="4" fillId="0" borderId="18" xfId="0" applyFont="1" applyBorder="1" applyAlignment="1" applyProtection="1">
      <alignment horizontal="center" vertical="center" wrapText="1"/>
      <protection locked="0" hidden="1"/>
    </xf>
    <xf numFmtId="15" fontId="4" fillId="0" borderId="18" xfId="0" applyNumberFormat="1" applyFont="1" applyBorder="1" applyAlignment="1" applyProtection="1">
      <alignment horizontal="center" vertical="center" wrapText="1"/>
      <protection locked="0" hidden="1"/>
    </xf>
    <xf numFmtId="0" fontId="4" fillId="0" borderId="18" xfId="0" applyFont="1" applyBorder="1" applyAlignment="1" applyProtection="1">
      <alignment horizontal="justify" vertical="center" wrapText="1"/>
      <protection locked="0" hidden="1"/>
    </xf>
    <xf numFmtId="15" fontId="4" fillId="8" borderId="18" xfId="0" applyNumberFormat="1" applyFont="1" applyFill="1" applyBorder="1" applyAlignment="1" applyProtection="1">
      <alignment horizontal="center" vertical="center" wrapText="1"/>
      <protection locked="0" hidden="1"/>
    </xf>
    <xf numFmtId="0" fontId="4" fillId="8" borderId="18" xfId="0" applyFont="1" applyFill="1" applyBorder="1" applyAlignment="1" applyProtection="1">
      <alignment horizontal="center" vertical="center" wrapText="1"/>
      <protection locked="0" hidden="1"/>
    </xf>
    <xf numFmtId="0" fontId="12" fillId="0" borderId="38" xfId="0" applyFont="1" applyFill="1" applyBorder="1" applyAlignment="1">
      <alignment vertical="center" wrapText="1"/>
    </xf>
    <xf numFmtId="9" fontId="13" fillId="0" borderId="18" xfId="0" applyNumberFormat="1" applyFont="1" applyFill="1" applyBorder="1" applyAlignment="1" applyProtection="1">
      <alignment horizontal="center" vertical="center" wrapText="1"/>
      <protection locked="0" hidden="1"/>
    </xf>
    <xf numFmtId="0" fontId="13" fillId="0" borderId="5" xfId="0" applyFont="1" applyFill="1" applyBorder="1" applyAlignment="1" applyProtection="1">
      <alignment horizontal="left" vertical="center" wrapText="1"/>
      <protection locked="0" hidden="1"/>
    </xf>
    <xf numFmtId="0" fontId="6" fillId="0" borderId="0" xfId="0" applyFont="1" applyBorder="1" applyAlignment="1" applyProtection="1">
      <alignment horizontal="center" vertical="center" wrapText="1"/>
      <protection locked="0" hidden="1"/>
    </xf>
    <xf numFmtId="15" fontId="4" fillId="0" borderId="38" xfId="0" applyNumberFormat="1"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applyAlignment="1">
      <alignment horizontal="left" vertical="center" wrapText="1"/>
    </xf>
    <xf numFmtId="0" fontId="12" fillId="18" borderId="38" xfId="0" applyFont="1" applyFill="1" applyBorder="1" applyAlignment="1">
      <alignment horizontal="left" vertical="center" wrapText="1"/>
    </xf>
    <xf numFmtId="0" fontId="12" fillId="18" borderId="38" xfId="0" applyFont="1" applyFill="1" applyBorder="1" applyAlignment="1">
      <alignment horizontal="center" vertical="center" wrapText="1"/>
    </xf>
    <xf numFmtId="0" fontId="4" fillId="18" borderId="38" xfId="0" applyFont="1" applyFill="1" applyBorder="1" applyAlignment="1">
      <alignment horizontal="center" vertical="center" wrapText="1"/>
    </xf>
    <xf numFmtId="164" fontId="12" fillId="18" borderId="38" xfId="0" applyNumberFormat="1" applyFont="1" applyFill="1" applyBorder="1" applyAlignment="1">
      <alignment horizontal="center" vertical="center" wrapText="1"/>
    </xf>
    <xf numFmtId="0" fontId="12" fillId="0" borderId="38" xfId="0" applyFont="1" applyBorder="1" applyAlignment="1">
      <alignment horizontal="center" vertical="center" wrapText="1"/>
    </xf>
    <xf numFmtId="0" fontId="4" fillId="0" borderId="35" xfId="0" applyFont="1" applyBorder="1" applyAlignment="1">
      <alignment horizontal="left" vertical="center" wrapText="1"/>
    </xf>
    <xf numFmtId="0" fontId="12" fillId="0" borderId="35" xfId="0" applyFont="1" applyBorder="1" applyAlignment="1">
      <alignment horizontal="left" vertical="center" wrapText="1"/>
    </xf>
    <xf numFmtId="0" fontId="12" fillId="0" borderId="35" xfId="0" applyFont="1" applyBorder="1" applyAlignment="1">
      <alignment horizontal="center" vertical="center" wrapText="1"/>
    </xf>
    <xf numFmtId="164" fontId="12" fillId="0" borderId="35" xfId="0" applyNumberFormat="1" applyFont="1" applyBorder="1" applyAlignment="1">
      <alignment horizontal="center" vertical="center" wrapText="1"/>
    </xf>
    <xf numFmtId="15" fontId="4" fillId="0" borderId="35" xfId="0" applyNumberFormat="1" applyFont="1" applyBorder="1" applyAlignment="1">
      <alignment horizontal="center" vertical="center" wrapText="1"/>
    </xf>
    <xf numFmtId="0" fontId="4" fillId="0" borderId="35" xfId="0" applyFont="1" applyBorder="1" applyAlignment="1">
      <alignment horizontal="center" vertical="center" wrapText="1"/>
    </xf>
    <xf numFmtId="164" fontId="4" fillId="0" borderId="35" xfId="0" applyNumberFormat="1" applyFont="1" applyBorder="1" applyAlignment="1">
      <alignment horizontal="center" vertical="center" wrapText="1"/>
    </xf>
    <xf numFmtId="0" fontId="4" fillId="0" borderId="35" xfId="0" applyFont="1" applyFill="1" applyBorder="1" applyAlignment="1">
      <alignment horizontal="center" vertical="center" wrapText="1"/>
    </xf>
    <xf numFmtId="15" fontId="12" fillId="0" borderId="38" xfId="0" applyNumberFormat="1" applyFont="1" applyFill="1" applyBorder="1" applyAlignment="1">
      <alignment horizontal="center" vertical="center" wrapText="1"/>
    </xf>
    <xf numFmtId="0" fontId="13" fillId="0" borderId="41" xfId="0" applyFont="1" applyBorder="1" applyAlignment="1">
      <alignment horizontal="center" vertical="center" wrapText="1"/>
    </xf>
    <xf numFmtId="0" fontId="19" fillId="0" borderId="5" xfId="7" applyFont="1" applyFill="1" applyBorder="1" applyAlignment="1">
      <alignment horizontal="justify" vertical="center" wrapText="1"/>
    </xf>
    <xf numFmtId="0" fontId="4" fillId="12" borderId="14"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protection hidden="1"/>
    </xf>
    <xf numFmtId="0" fontId="4" fillId="0" borderId="11" xfId="0" applyFont="1" applyFill="1" applyBorder="1" applyAlignment="1">
      <alignment horizontal="center" vertical="center"/>
    </xf>
    <xf numFmtId="0" fontId="13" fillId="0" borderId="11" xfId="0" applyFont="1" applyFill="1" applyBorder="1" applyAlignment="1" applyProtection="1">
      <alignment horizontal="center" vertical="center" wrapText="1"/>
      <protection hidden="1"/>
    </xf>
    <xf numFmtId="0" fontId="13" fillId="0" borderId="11" xfId="0" applyFont="1" applyFill="1" applyBorder="1" applyAlignment="1" applyProtection="1">
      <alignment horizontal="justify" vertical="center" wrapText="1"/>
      <protection hidden="1"/>
    </xf>
    <xf numFmtId="0" fontId="4" fillId="0" borderId="11" xfId="0" applyFont="1" applyFill="1" applyBorder="1"/>
    <xf numFmtId="0" fontId="13" fillId="0" borderId="11" xfId="0" applyFont="1" applyFill="1" applyBorder="1"/>
    <xf numFmtId="0" fontId="17" fillId="9" borderId="30" xfId="0" applyFont="1" applyFill="1" applyBorder="1" applyAlignment="1">
      <alignment horizontal="center" vertical="center" wrapText="1"/>
    </xf>
    <xf numFmtId="0" fontId="13" fillId="0" borderId="30"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xf>
    <xf numFmtId="0" fontId="13" fillId="0" borderId="36" xfId="0" applyFont="1" applyFill="1" applyBorder="1" applyAlignment="1" applyProtection="1">
      <alignment horizontal="center" vertical="center" wrapText="1"/>
    </xf>
    <xf numFmtId="0" fontId="4" fillId="0" borderId="37"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4" fillId="0" borderId="36"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4" fillId="0" borderId="36" xfId="0" applyFont="1" applyBorder="1" applyAlignment="1" applyProtection="1">
      <alignment horizontal="center" vertical="center" wrapText="1"/>
      <protection locked="0" hidden="1"/>
    </xf>
    <xf numFmtId="0" fontId="4" fillId="0" borderId="36" xfId="0" applyFont="1" applyBorder="1" applyAlignment="1" applyProtection="1">
      <alignment horizontal="justify" vertical="center" wrapText="1"/>
      <protection locked="0" hidden="1"/>
    </xf>
    <xf numFmtId="0" fontId="4" fillId="0" borderId="37" xfId="0" applyFont="1" applyBorder="1" applyAlignment="1" applyProtection="1">
      <alignment horizontal="center" vertical="center" wrapText="1"/>
      <protection locked="0" hidden="1"/>
    </xf>
    <xf numFmtId="0" fontId="4" fillId="0" borderId="36" xfId="0" applyFont="1" applyFill="1" applyBorder="1" applyAlignment="1" applyProtection="1">
      <alignment horizontal="justify" vertical="center" wrapText="1"/>
      <protection locked="0" hidden="1"/>
    </xf>
    <xf numFmtId="0" fontId="13" fillId="8" borderId="36" xfId="0" applyFont="1" applyFill="1" applyBorder="1" applyAlignment="1" applyProtection="1">
      <alignment horizontal="justify" vertical="center" wrapText="1"/>
      <protection locked="0" hidden="1"/>
    </xf>
    <xf numFmtId="0" fontId="12" fillId="0" borderId="36" xfId="0" applyFont="1" applyBorder="1" applyAlignment="1">
      <alignment horizontal="center" vertical="center" wrapText="1"/>
    </xf>
    <xf numFmtId="0" fontId="4" fillId="0" borderId="37" xfId="0" applyFont="1" applyFill="1" applyBorder="1" applyAlignment="1" applyProtection="1">
      <alignment horizontal="center" vertical="center" wrapText="1"/>
      <protection locked="0" hidden="1"/>
    </xf>
    <xf numFmtId="0" fontId="4" fillId="0" borderId="37" xfId="0" applyFont="1" applyBorder="1" applyAlignment="1">
      <alignment horizontal="center" vertical="center" wrapText="1"/>
    </xf>
    <xf numFmtId="0" fontId="12" fillId="0" borderId="44" xfId="0" applyFont="1" applyFill="1" applyBorder="1" applyAlignment="1">
      <alignment horizontal="center" vertical="center" wrapText="1"/>
    </xf>
    <xf numFmtId="0" fontId="13" fillId="0" borderId="17" xfId="0" applyFont="1" applyFill="1" applyBorder="1" applyAlignment="1" applyProtection="1">
      <alignment horizontal="left" vertical="center" wrapText="1"/>
      <protection locked="0" hidden="1"/>
    </xf>
    <xf numFmtId="0" fontId="13" fillId="0" borderId="17" xfId="0" applyFont="1" applyFill="1" applyBorder="1" applyAlignment="1" applyProtection="1">
      <alignment horizontal="justify" vertical="center" wrapText="1"/>
      <protection locked="0" hidden="1"/>
    </xf>
    <xf numFmtId="0" fontId="13" fillId="0" borderId="36" xfId="0" applyFont="1" applyFill="1" applyBorder="1" applyAlignment="1" applyProtection="1">
      <alignment horizontal="justify" vertical="center" wrapText="1"/>
      <protection locked="0" hidden="1"/>
    </xf>
    <xf numFmtId="0" fontId="4" fillId="18" borderId="45" xfId="0" applyFont="1" applyFill="1" applyBorder="1" applyAlignment="1">
      <alignment horizontal="left" vertical="center" wrapText="1"/>
    </xf>
    <xf numFmtId="0" fontId="4" fillId="18" borderId="46" xfId="0" applyFont="1" applyFill="1" applyBorder="1" applyAlignment="1">
      <alignment horizontal="left" vertical="center" wrapText="1"/>
    </xf>
    <xf numFmtId="0" fontId="4" fillId="0" borderId="46" xfId="0" applyFont="1" applyBorder="1" applyAlignment="1">
      <alignment horizontal="left" vertical="center" wrapText="1"/>
    </xf>
    <xf numFmtId="0" fontId="12" fillId="0" borderId="46" xfId="0" applyFont="1" applyBorder="1" applyAlignment="1">
      <alignment horizontal="left" vertical="center" wrapText="1"/>
    </xf>
    <xf numFmtId="0" fontId="13" fillId="0" borderId="37" xfId="0" applyFont="1" applyFill="1" applyBorder="1" applyAlignment="1" applyProtection="1">
      <alignment horizontal="center" vertical="center" wrapText="1"/>
    </xf>
    <xf numFmtId="0" fontId="4" fillId="0" borderId="37" xfId="0" applyFont="1" applyBorder="1" applyAlignment="1" applyProtection="1">
      <alignment horizontal="center" vertical="center" wrapText="1"/>
      <protection hidden="1"/>
    </xf>
    <xf numFmtId="0" fontId="4" fillId="0" borderId="19" xfId="0" applyFont="1" applyFill="1" applyBorder="1" applyAlignment="1" applyProtection="1">
      <alignment horizontal="center" vertical="center" wrapText="1"/>
      <protection locked="0" hidden="1"/>
    </xf>
    <xf numFmtId="0" fontId="13" fillId="0" borderId="0" xfId="0" applyFont="1" applyFill="1" applyBorder="1" applyAlignment="1">
      <alignment horizontal="justify" vertical="center"/>
    </xf>
    <xf numFmtId="0" fontId="4" fillId="0" borderId="19" xfId="0" applyFont="1" applyBorder="1" applyAlignment="1" applyProtection="1">
      <alignment horizontal="center" vertical="center" wrapText="1"/>
      <protection locked="0" hidden="1"/>
    </xf>
    <xf numFmtId="0" fontId="4" fillId="0" borderId="47" xfId="0" applyFont="1" applyBorder="1" applyAlignment="1">
      <alignment horizontal="center" vertical="center" wrapText="1"/>
    </xf>
    <xf numFmtId="14" fontId="6" fillId="0" borderId="0" xfId="0" applyNumberFormat="1" applyFont="1" applyBorder="1" applyAlignment="1" applyProtection="1">
      <alignment wrapText="1"/>
      <protection hidden="1"/>
    </xf>
    <xf numFmtId="0" fontId="4" fillId="9" borderId="5" xfId="0" applyFont="1" applyFill="1" applyBorder="1" applyAlignment="1">
      <alignment horizontal="justify" vertical="center" wrapText="1"/>
    </xf>
    <xf numFmtId="0" fontId="12" fillId="0" borderId="46" xfId="0" applyFont="1" applyBorder="1" applyAlignment="1">
      <alignment horizontal="center" vertical="center" wrapText="1"/>
    </xf>
    <xf numFmtId="15" fontId="4" fillId="0" borderId="48" xfId="0" applyNumberFormat="1"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wrapText="1"/>
    </xf>
    <xf numFmtId="0" fontId="12" fillId="0" borderId="51" xfId="0" applyFont="1" applyBorder="1" applyAlignment="1">
      <alignment horizontal="left" vertical="center" wrapText="1"/>
    </xf>
    <xf numFmtId="0" fontId="12" fillId="0" borderId="49" xfId="0" applyFont="1" applyBorder="1" applyAlignment="1">
      <alignment horizontal="left" vertical="center" wrapText="1"/>
    </xf>
    <xf numFmtId="0" fontId="12" fillId="0" borderId="49" xfId="0" applyFont="1" applyBorder="1" applyAlignment="1">
      <alignment horizontal="center" vertical="center" wrapText="1"/>
    </xf>
    <xf numFmtId="0" fontId="4" fillId="18"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164" fontId="12" fillId="0" borderId="49" xfId="0" applyNumberFormat="1" applyFont="1" applyBorder="1" applyAlignment="1">
      <alignment horizontal="center" vertical="center" wrapText="1"/>
    </xf>
    <xf numFmtId="15" fontId="12" fillId="0" borderId="48" xfId="0" applyNumberFormat="1" applyFont="1" applyFill="1" applyBorder="1" applyAlignment="1">
      <alignment horizontal="center" vertical="center" wrapText="1"/>
    </xf>
    <xf numFmtId="15" fontId="4" fillId="0" borderId="49" xfId="0" applyNumberFormat="1" applyFont="1" applyBorder="1" applyAlignment="1">
      <alignment horizontal="center" vertical="center" wrapText="1"/>
    </xf>
    <xf numFmtId="0" fontId="12" fillId="0" borderId="48" xfId="0" applyFont="1" applyBorder="1" applyAlignment="1">
      <alignment horizontal="center" vertical="center" wrapText="1"/>
    </xf>
    <xf numFmtId="0" fontId="12" fillId="0" borderId="52" xfId="0" applyFont="1" applyFill="1" applyBorder="1" applyAlignment="1">
      <alignment horizontal="center" vertical="center" wrapText="1"/>
    </xf>
    <xf numFmtId="15" fontId="4" fillId="0" borderId="5" xfId="0" applyNumberFormat="1" applyFont="1" applyBorder="1" applyAlignment="1">
      <alignment horizontal="center" vertical="center" wrapText="1"/>
    </xf>
    <xf numFmtId="164" fontId="4" fillId="0" borderId="18" xfId="1" applyNumberFormat="1" applyFont="1" applyFill="1" applyBorder="1" applyAlignment="1" applyProtection="1">
      <alignment horizontal="center" vertical="center" wrapText="1"/>
      <protection locked="0" hidden="1"/>
    </xf>
    <xf numFmtId="0" fontId="4" fillId="0" borderId="18" xfId="0" applyFont="1" applyBorder="1" applyAlignment="1" applyProtection="1">
      <alignment horizontal="center" vertical="center" wrapText="1"/>
      <protection hidden="1"/>
    </xf>
    <xf numFmtId="0" fontId="4" fillId="0" borderId="5" xfId="0" applyFont="1" applyBorder="1" applyAlignment="1">
      <alignment horizontal="justify" vertical="center"/>
    </xf>
    <xf numFmtId="0" fontId="13" fillId="0" borderId="5" xfId="0" applyFont="1" applyBorder="1" applyAlignment="1" applyProtection="1">
      <alignment horizontal="center" vertical="center" wrapText="1"/>
      <protection locked="0" hidden="1"/>
    </xf>
    <xf numFmtId="164" fontId="4" fillId="0" borderId="18" xfId="1" applyNumberFormat="1" applyFont="1" applyBorder="1" applyAlignment="1" applyProtection="1">
      <alignment horizontal="center" vertical="center" wrapText="1"/>
      <protection locked="0" hidden="1"/>
    </xf>
    <xf numFmtId="0" fontId="4" fillId="8" borderId="5" xfId="0" applyFont="1" applyFill="1" applyBorder="1" applyAlignment="1" applyProtection="1">
      <alignment horizontal="justify" vertical="center" wrapText="1"/>
      <protection locked="0" hidden="1"/>
    </xf>
    <xf numFmtId="164" fontId="4" fillId="8" borderId="18" xfId="1" applyNumberFormat="1" applyFont="1" applyFill="1" applyBorder="1" applyAlignment="1" applyProtection="1">
      <alignment horizontal="center" vertical="center" wrapText="1"/>
      <protection locked="0" hidden="1"/>
    </xf>
    <xf numFmtId="0" fontId="4" fillId="0" borderId="5" xfId="0" applyFont="1" applyBorder="1" applyAlignment="1" applyProtection="1">
      <alignment vertical="center" wrapText="1"/>
      <protection locked="0" hidden="1"/>
    </xf>
    <xf numFmtId="15" fontId="13" fillId="9" borderId="5" xfId="0" applyNumberFormat="1" applyFont="1" applyFill="1" applyBorder="1" applyAlignment="1" applyProtection="1">
      <alignment horizontal="center" vertical="center" wrapText="1"/>
      <protection hidden="1"/>
    </xf>
    <xf numFmtId="15" fontId="13" fillId="9" borderId="13" xfId="0" applyNumberFormat="1" applyFont="1" applyFill="1" applyBorder="1" applyAlignment="1" applyProtection="1">
      <alignment horizontal="center" vertical="center" wrapText="1"/>
      <protection hidden="1"/>
    </xf>
    <xf numFmtId="0" fontId="4" fillId="0" borderId="17" xfId="0" applyFont="1" applyBorder="1" applyAlignment="1" applyProtection="1">
      <alignment horizontal="justify" vertical="center" wrapText="1"/>
      <protection locked="0" hidden="1"/>
    </xf>
    <xf numFmtId="0" fontId="4" fillId="8" borderId="36" xfId="0" applyFont="1" applyFill="1" applyBorder="1" applyAlignment="1" applyProtection="1">
      <alignment horizontal="justify" vertical="center" wrapText="1"/>
      <protection locked="0" hidden="1"/>
    </xf>
    <xf numFmtId="0" fontId="4" fillId="0" borderId="0" xfId="0" applyFont="1" applyBorder="1" applyAlignment="1">
      <alignment horizontal="justify" vertical="center"/>
    </xf>
    <xf numFmtId="0" fontId="4" fillId="9" borderId="11" xfId="0" applyFont="1" applyFill="1" applyBorder="1" applyAlignment="1">
      <alignment horizontal="justify" vertical="center" wrapText="1"/>
    </xf>
    <xf numFmtId="15" fontId="13" fillId="9" borderId="36" xfId="0" applyNumberFormat="1" applyFont="1" applyFill="1" applyBorder="1" applyAlignment="1" applyProtection="1">
      <alignment horizontal="center" vertical="center" wrapText="1"/>
      <protection hidden="1"/>
    </xf>
    <xf numFmtId="0" fontId="17" fillId="9" borderId="19" xfId="0" applyFont="1" applyFill="1" applyBorder="1" applyAlignment="1">
      <alignment horizontal="center" vertical="center" wrapText="1"/>
    </xf>
    <xf numFmtId="0" fontId="17" fillId="12" borderId="60" xfId="0" applyFont="1" applyFill="1" applyBorder="1" applyAlignment="1">
      <alignment horizontal="center" vertical="center" wrapText="1"/>
    </xf>
    <xf numFmtId="0" fontId="17" fillId="12" borderId="62"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17" fillId="12" borderId="65" xfId="0" applyFont="1" applyFill="1" applyBorder="1" applyAlignment="1">
      <alignment horizontal="center" vertical="center" wrapText="1"/>
    </xf>
    <xf numFmtId="164" fontId="4" fillId="6" borderId="14" xfId="1" applyNumberFormat="1" applyFont="1" applyFill="1" applyBorder="1" applyAlignment="1" applyProtection="1">
      <alignment horizontal="center" vertical="center" wrapText="1"/>
    </xf>
    <xf numFmtId="164" fontId="17" fillId="12" borderId="62" xfId="1" applyNumberFormat="1" applyFont="1" applyFill="1" applyBorder="1" applyAlignment="1">
      <alignment horizontal="center" vertical="center" wrapText="1"/>
    </xf>
    <xf numFmtId="164" fontId="13" fillId="0" borderId="18" xfId="1" applyNumberFormat="1" applyFont="1" applyFill="1" applyBorder="1" applyAlignment="1" applyProtection="1">
      <alignment horizontal="center" vertical="center" wrapText="1"/>
      <protection hidden="1"/>
    </xf>
    <xf numFmtId="164" fontId="6" fillId="0" borderId="0" xfId="1" applyNumberFormat="1" applyFont="1" applyAlignment="1">
      <alignment wrapText="1"/>
    </xf>
    <xf numFmtId="164" fontId="4" fillId="9" borderId="5" xfId="1" applyNumberFormat="1" applyFont="1" applyFill="1" applyBorder="1" applyAlignment="1">
      <alignment horizontal="justify" vertical="center" wrapText="1"/>
    </xf>
    <xf numFmtId="164" fontId="6" fillId="0" borderId="0" xfId="1" applyNumberFormat="1" applyFont="1" applyBorder="1" applyAlignment="1" applyProtection="1">
      <alignment wrapText="1"/>
      <protection hidden="1"/>
    </xf>
    <xf numFmtId="9" fontId="13" fillId="0" borderId="41" xfId="0" applyNumberFormat="1" applyFont="1" applyBorder="1" applyAlignment="1">
      <alignment horizontal="center" vertical="center" wrapText="1"/>
    </xf>
    <xf numFmtId="0" fontId="12" fillId="0" borderId="41" xfId="0" applyFont="1" applyBorder="1" applyAlignment="1">
      <alignment horizontal="center" vertical="center" wrapText="1"/>
    </xf>
    <xf numFmtId="15" fontId="13" fillId="0" borderId="5" xfId="0" applyNumberFormat="1" applyFont="1" applyFill="1" applyBorder="1" applyAlignment="1" applyProtection="1">
      <alignment horizontal="center" vertical="center" wrapText="1"/>
      <protection locked="0" hidden="1"/>
    </xf>
    <xf numFmtId="0" fontId="13" fillId="0" borderId="5" xfId="0" applyFont="1" applyFill="1" applyBorder="1" applyAlignment="1" applyProtection="1">
      <alignment horizontal="center" vertical="center" wrapText="1"/>
      <protection locked="0" hidden="1"/>
    </xf>
    <xf numFmtId="0" fontId="13" fillId="0" borderId="37" xfId="0" applyFont="1" applyFill="1" applyBorder="1" applyAlignment="1" applyProtection="1">
      <alignment horizontal="center" vertical="center" wrapText="1"/>
      <protection locked="0" hidden="1"/>
    </xf>
    <xf numFmtId="0" fontId="13" fillId="0" borderId="36" xfId="0" applyFont="1" applyFill="1" applyBorder="1" applyAlignment="1">
      <alignment horizontal="justify" vertical="center" wrapText="1"/>
    </xf>
    <xf numFmtId="0" fontId="13" fillId="0" borderId="38" xfId="0" applyFont="1" applyFill="1" applyBorder="1" applyAlignment="1">
      <alignment horizontal="justify" vertical="center" wrapText="1"/>
    </xf>
    <xf numFmtId="0" fontId="13" fillId="0" borderId="35" xfId="0" applyFont="1" applyFill="1" applyBorder="1" applyAlignment="1">
      <alignment horizontal="center" vertical="center" wrapText="1"/>
    </xf>
    <xf numFmtId="0" fontId="13" fillId="0" borderId="5" xfId="0" applyFont="1" applyFill="1" applyBorder="1" applyAlignment="1">
      <alignment horizontal="center" vertical="center" wrapText="1"/>
    </xf>
    <xf numFmtId="164" fontId="13" fillId="0" borderId="5" xfId="1" applyNumberFormat="1" applyFont="1" applyFill="1" applyBorder="1" applyAlignment="1" applyProtection="1">
      <alignment horizontal="center" vertical="center" wrapText="1"/>
      <protection locked="0" hidden="1"/>
    </xf>
    <xf numFmtId="0" fontId="4" fillId="0" borderId="0" xfId="0" applyFont="1" applyFill="1" applyBorder="1" applyAlignment="1">
      <alignment horizontal="justify" vertical="center" wrapText="1"/>
    </xf>
    <xf numFmtId="0" fontId="13" fillId="0" borderId="35" xfId="0" applyFont="1" applyFill="1" applyBorder="1" applyAlignment="1">
      <alignment horizontal="justify" vertical="center" wrapText="1"/>
    </xf>
    <xf numFmtId="0" fontId="13" fillId="0" borderId="28" xfId="0" applyFont="1" applyFill="1" applyBorder="1" applyAlignment="1">
      <alignment horizontal="justify" vertical="center" wrapText="1"/>
    </xf>
    <xf numFmtId="0" fontId="13" fillId="0" borderId="0" xfId="0" applyFont="1" applyFill="1" applyBorder="1" applyAlignment="1">
      <alignment horizontal="justify" vertical="center" wrapText="1"/>
    </xf>
    <xf numFmtId="0" fontId="13" fillId="0" borderId="0" xfId="0" applyFont="1" applyFill="1" applyBorder="1" applyAlignment="1">
      <alignment horizontal="justify" vertical="top" wrapText="1"/>
    </xf>
    <xf numFmtId="0" fontId="12" fillId="0" borderId="38" xfId="0" applyFont="1" applyFill="1" applyBorder="1" applyAlignment="1">
      <alignment horizontal="center" vertical="center" wrapText="1"/>
    </xf>
    <xf numFmtId="0" fontId="20" fillId="0" borderId="5" xfId="2" applyFont="1" applyBorder="1" applyAlignment="1">
      <alignment horizontal="center" vertical="center" wrapText="1"/>
    </xf>
    <xf numFmtId="0" fontId="4" fillId="8" borderId="18" xfId="0" applyFont="1" applyFill="1" applyBorder="1" applyAlignment="1" applyProtection="1">
      <alignment horizontal="center" vertical="center" wrapText="1"/>
      <protection hidden="1"/>
    </xf>
    <xf numFmtId="0" fontId="4" fillId="0" borderId="5" xfId="0" applyFont="1" applyBorder="1" applyAlignment="1">
      <alignment wrapText="1"/>
    </xf>
    <xf numFmtId="0" fontId="4" fillId="0" borderId="36" xfId="0" applyFont="1" applyBorder="1" applyAlignment="1">
      <alignment wrapText="1"/>
    </xf>
    <xf numFmtId="0" fontId="4" fillId="0" borderId="36" xfId="0" applyFont="1" applyBorder="1" applyAlignment="1">
      <alignment vertical="center" wrapText="1"/>
    </xf>
    <xf numFmtId="0" fontId="4" fillId="0" borderId="5" xfId="0" applyFont="1" applyBorder="1" applyAlignment="1">
      <alignment vertical="center" wrapText="1"/>
    </xf>
    <xf numFmtId="9" fontId="4" fillId="0" borderId="5"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17" fillId="0" borderId="18" xfId="0" applyFont="1" applyBorder="1" applyAlignment="1" applyProtection="1">
      <alignment horizontal="center" vertical="center" wrapText="1"/>
      <protection hidden="1"/>
    </xf>
    <xf numFmtId="0" fontId="13" fillId="0" borderId="18" xfId="0" applyFont="1" applyBorder="1" applyAlignment="1" applyProtection="1">
      <alignment horizontal="justify" vertical="center" wrapText="1"/>
      <protection hidden="1"/>
    </xf>
    <xf numFmtId="0" fontId="4" fillId="0" borderId="5" xfId="0" applyFont="1" applyFill="1" applyBorder="1" applyAlignment="1">
      <alignment horizontal="center" vertical="center" wrapText="1"/>
    </xf>
    <xf numFmtId="0" fontId="4" fillId="0" borderId="5" xfId="0" applyFont="1" applyBorder="1" applyAlignment="1">
      <alignment horizontal="justify" vertical="center" wrapText="1"/>
    </xf>
    <xf numFmtId="0" fontId="13" fillId="0" borderId="5" xfId="0" applyFont="1" applyBorder="1" applyAlignment="1" applyProtection="1">
      <alignment horizontal="left" vertical="center" wrapText="1"/>
      <protection hidden="1"/>
    </xf>
    <xf numFmtId="0" fontId="13" fillId="0" borderId="5" xfId="0" applyFont="1" applyFill="1" applyBorder="1" applyAlignment="1" applyProtection="1">
      <alignment horizontal="left" vertical="center" wrapText="1"/>
      <protection hidden="1"/>
    </xf>
    <xf numFmtId="0" fontId="4" fillId="0" borderId="5" xfId="0" applyFont="1" applyBorder="1" applyAlignment="1">
      <alignment horizontal="left" vertical="center" wrapText="1"/>
    </xf>
    <xf numFmtId="0" fontId="12" fillId="0" borderId="0" xfId="0" applyFont="1" applyAlignment="1">
      <alignment vertical="center"/>
    </xf>
    <xf numFmtId="0" fontId="4" fillId="0" borderId="37" xfId="0" applyFont="1" applyFill="1" applyBorder="1" applyAlignment="1">
      <alignment horizontal="center" vertical="center" wrapText="1"/>
    </xf>
    <xf numFmtId="0" fontId="13" fillId="0" borderId="18" xfId="0" applyFont="1" applyBorder="1" applyAlignment="1" applyProtection="1">
      <alignment horizontal="left" vertical="center" wrapText="1"/>
      <protection hidden="1"/>
    </xf>
    <xf numFmtId="0" fontId="4" fillId="0" borderId="5" xfId="0" applyFont="1" applyFill="1" applyBorder="1" applyAlignment="1">
      <alignment horizontal="left" vertical="center" wrapText="1"/>
    </xf>
    <xf numFmtId="0" fontId="13" fillId="0" borderId="18" xfId="0" applyFont="1" applyBorder="1" applyAlignment="1" applyProtection="1">
      <alignment horizontal="center" vertical="center" wrapText="1"/>
      <protection hidden="1"/>
    </xf>
    <xf numFmtId="0" fontId="12" fillId="0" borderId="0" xfId="0" applyFont="1" applyAlignment="1">
      <alignment vertical="center" wrapText="1"/>
    </xf>
    <xf numFmtId="0" fontId="4" fillId="0" borderId="5" xfId="0" applyFont="1" applyBorder="1" applyAlignment="1">
      <alignment horizontal="left" vertical="center"/>
    </xf>
    <xf numFmtId="0" fontId="7" fillId="5" borderId="32"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6" fillId="0" borderId="24" xfId="0" applyFont="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3" borderId="32" xfId="0" applyFont="1" applyFill="1" applyBorder="1" applyAlignment="1" applyProtection="1">
      <alignment horizontal="center" vertical="center" wrapText="1"/>
    </xf>
    <xf numFmtId="0" fontId="7" fillId="3" borderId="18" xfId="0" applyFont="1" applyFill="1" applyBorder="1" applyAlignment="1" applyProtection="1">
      <alignment horizontal="center" vertical="center" wrapText="1"/>
    </xf>
    <xf numFmtId="0" fontId="6" fillId="0" borderId="27" xfId="0" applyFont="1" applyBorder="1" applyAlignment="1">
      <alignment horizontal="center" wrapText="1"/>
    </xf>
    <xf numFmtId="0" fontId="6" fillId="0" borderId="3" xfId="0" applyFont="1" applyBorder="1" applyAlignment="1">
      <alignment horizontal="center" wrapText="1"/>
    </xf>
    <xf numFmtId="0" fontId="6" fillId="0" borderId="28" xfId="0" applyFont="1" applyBorder="1" applyAlignment="1">
      <alignment horizontal="center" wrapText="1"/>
    </xf>
    <xf numFmtId="0" fontId="6" fillId="0" borderId="0" xfId="0" applyFont="1" applyBorder="1" applyAlignment="1">
      <alignment horizontal="center" wrapText="1"/>
    </xf>
    <xf numFmtId="0" fontId="6" fillId="0" borderId="29" xfId="0" applyFont="1" applyBorder="1" applyAlignment="1">
      <alignment horizontal="center" wrapText="1"/>
    </xf>
    <xf numFmtId="0" fontId="6" fillId="0" borderId="4" xfId="0" applyFont="1" applyBorder="1" applyAlignment="1">
      <alignment horizontal="center" wrapText="1"/>
    </xf>
    <xf numFmtId="0" fontId="9" fillId="0" borderId="2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8" xfId="0" applyFont="1" applyBorder="1" applyAlignment="1">
      <alignment horizontal="center" vertical="center" wrapText="1"/>
    </xf>
    <xf numFmtId="0" fontId="8" fillId="14" borderId="20" xfId="0" applyFont="1" applyFill="1" applyBorder="1" applyAlignment="1">
      <alignment horizontal="center" vertical="center" wrapText="1"/>
    </xf>
    <xf numFmtId="0" fontId="8" fillId="14" borderId="21" xfId="0" applyFont="1" applyFill="1" applyBorder="1" applyAlignment="1">
      <alignment horizontal="center" vertical="center" wrapText="1"/>
    </xf>
    <xf numFmtId="0" fontId="8" fillId="14" borderId="2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3" borderId="25" xfId="0" applyFont="1" applyFill="1" applyBorder="1" applyAlignment="1" applyProtection="1">
      <alignment horizontal="center" vertical="center" wrapText="1"/>
    </xf>
    <xf numFmtId="0" fontId="7" fillId="3" borderId="19" xfId="0" applyFont="1" applyFill="1" applyBorder="1" applyAlignment="1" applyProtection="1">
      <alignment horizontal="center" vertical="center" wrapText="1"/>
    </xf>
    <xf numFmtId="0" fontId="7" fillId="5" borderId="31" xfId="0" applyFont="1" applyFill="1" applyBorder="1" applyAlignment="1" applyProtection="1">
      <alignment horizontal="center" vertical="center" wrapText="1"/>
    </xf>
    <xf numFmtId="0" fontId="7" fillId="5" borderId="17"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7" fillId="5" borderId="30" xfId="0" applyFont="1" applyFill="1" applyBorder="1" applyAlignment="1" applyProtection="1">
      <alignment horizontal="center" vertical="center" wrapText="1"/>
    </xf>
    <xf numFmtId="0" fontId="7" fillId="5" borderId="25" xfId="0"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8" fillId="15" borderId="20" xfId="0" applyFont="1" applyFill="1" applyBorder="1" applyAlignment="1" applyProtection="1">
      <alignment horizontal="center" vertical="center" wrapText="1"/>
    </xf>
    <xf numFmtId="0" fontId="8" fillId="15" borderId="21" xfId="0" applyFont="1" applyFill="1" applyBorder="1" applyAlignment="1" applyProtection="1">
      <alignment horizontal="center" vertical="center" wrapText="1"/>
    </xf>
    <xf numFmtId="0" fontId="8" fillId="15" borderId="22" xfId="0" applyFont="1" applyFill="1" applyBorder="1" applyAlignment="1" applyProtection="1">
      <alignment horizontal="center" vertical="center" wrapText="1"/>
    </xf>
    <xf numFmtId="0" fontId="8" fillId="13" borderId="20" xfId="0" applyFont="1" applyFill="1" applyBorder="1" applyAlignment="1" applyProtection="1">
      <alignment horizontal="center" vertical="center" wrapText="1"/>
    </xf>
    <xf numFmtId="0" fontId="8" fillId="13" borderId="21" xfId="0" applyFont="1" applyFill="1" applyBorder="1" applyAlignment="1" applyProtection="1">
      <alignment horizontal="center" vertical="center" wrapText="1"/>
    </xf>
    <xf numFmtId="0" fontId="8" fillId="13" borderId="22" xfId="0" applyFont="1" applyFill="1" applyBorder="1" applyAlignment="1" applyProtection="1">
      <alignment horizontal="center" vertical="center" wrapText="1"/>
    </xf>
    <xf numFmtId="0" fontId="7" fillId="5" borderId="32" xfId="0" applyFont="1" applyFill="1" applyBorder="1" applyAlignment="1" applyProtection="1">
      <alignment horizontal="center" vertical="center" wrapText="1"/>
      <protection locked="0" hidden="1"/>
    </xf>
    <xf numFmtId="0" fontId="7" fillId="5" borderId="18" xfId="0" applyFont="1" applyFill="1" applyBorder="1" applyAlignment="1" applyProtection="1">
      <alignment horizontal="center" vertical="center" wrapText="1"/>
      <protection locked="0" hidden="1"/>
    </xf>
    <xf numFmtId="164" fontId="7" fillId="10" borderId="1" xfId="1" applyNumberFormat="1" applyFont="1" applyFill="1" applyBorder="1" applyAlignment="1" applyProtection="1">
      <alignment horizontal="center" vertical="center" wrapText="1"/>
    </xf>
    <xf numFmtId="164" fontId="7" fillId="10" borderId="23" xfId="1" applyNumberFormat="1"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7" fillId="7" borderId="23" xfId="0" applyFont="1" applyFill="1" applyBorder="1" applyAlignment="1" applyProtection="1">
      <alignment horizontal="center" vertical="center" wrapText="1"/>
    </xf>
    <xf numFmtId="0" fontId="7" fillId="10" borderId="31" xfId="0" applyFont="1" applyFill="1" applyBorder="1" applyAlignment="1" applyProtection="1">
      <alignment horizontal="center" vertical="center" wrapText="1"/>
    </xf>
    <xf numFmtId="0" fontId="7" fillId="10" borderId="17" xfId="0" applyFont="1" applyFill="1" applyBorder="1" applyAlignment="1" applyProtection="1">
      <alignment horizontal="center" vertical="center" wrapText="1"/>
    </xf>
    <xf numFmtId="0" fontId="7" fillId="10" borderId="32" xfId="0" applyFont="1" applyFill="1" applyBorder="1" applyAlignment="1" applyProtection="1">
      <alignment horizontal="center" vertical="center" wrapText="1"/>
    </xf>
    <xf numFmtId="0" fontId="7" fillId="10" borderId="18" xfId="0" applyFont="1" applyFill="1" applyBorder="1" applyAlignment="1" applyProtection="1">
      <alignment horizontal="center" vertical="center" wrapText="1"/>
    </xf>
    <xf numFmtId="0" fontId="7" fillId="10" borderId="33" xfId="0" applyFont="1" applyFill="1" applyBorder="1" applyAlignment="1" applyProtection="1">
      <alignment horizontal="center" vertical="center" wrapText="1"/>
    </xf>
    <xf numFmtId="0" fontId="7" fillId="7" borderId="32" xfId="0" applyFont="1" applyFill="1" applyBorder="1" applyAlignment="1" applyProtection="1">
      <alignment horizontal="center" vertical="center" wrapText="1"/>
    </xf>
    <xf numFmtId="0" fontId="7" fillId="7" borderId="18" xfId="0" applyFont="1" applyFill="1" applyBorder="1" applyAlignment="1" applyProtection="1">
      <alignment horizontal="center" vertical="center" wrapText="1"/>
    </xf>
    <xf numFmtId="0" fontId="7" fillId="7" borderId="2" xfId="0" applyFont="1" applyFill="1" applyBorder="1" applyAlignment="1" applyProtection="1">
      <alignment horizontal="center" vertical="center" wrapText="1"/>
    </xf>
    <xf numFmtId="0" fontId="7" fillId="7" borderId="30" xfId="0" applyFont="1" applyFill="1" applyBorder="1" applyAlignment="1" applyProtection="1">
      <alignment horizontal="center" vertical="center" wrapText="1"/>
    </xf>
    <xf numFmtId="0" fontId="7" fillId="3" borderId="31" xfId="0" applyFont="1" applyFill="1" applyBorder="1" applyAlignment="1" applyProtection="1">
      <alignment horizontal="center" vertical="center" wrapText="1"/>
    </xf>
    <xf numFmtId="0" fontId="7" fillId="3" borderId="17" xfId="0" applyFont="1" applyFill="1" applyBorder="1" applyAlignment="1" applyProtection="1">
      <alignment horizontal="center" vertical="center" wrapText="1"/>
    </xf>
    <xf numFmtId="0" fontId="8" fillId="17" borderId="21" xfId="0" applyFont="1" applyFill="1" applyBorder="1" applyAlignment="1">
      <alignment horizontal="center" vertical="center" wrapText="1"/>
    </xf>
    <xf numFmtId="0" fontId="8" fillId="17" borderId="22" xfId="0" applyFont="1" applyFill="1" applyBorder="1" applyAlignment="1">
      <alignment horizontal="center" vertical="center" wrapText="1"/>
    </xf>
    <xf numFmtId="0" fontId="11" fillId="11" borderId="39" xfId="0" applyFont="1" applyFill="1" applyBorder="1" applyAlignment="1">
      <alignment horizontal="center" vertical="center" wrapText="1"/>
    </xf>
    <xf numFmtId="0" fontId="11" fillId="11" borderId="40" xfId="0" applyFont="1" applyFill="1" applyBorder="1" applyAlignment="1">
      <alignment horizontal="center" vertical="center" wrapText="1"/>
    </xf>
    <xf numFmtId="0" fontId="11" fillId="11" borderId="54" xfId="0" applyFont="1" applyFill="1" applyBorder="1" applyAlignment="1">
      <alignment horizontal="center" vertical="center" wrapText="1"/>
    </xf>
    <xf numFmtId="0" fontId="11" fillId="11" borderId="55" xfId="0" applyFont="1" applyFill="1" applyBorder="1" applyAlignment="1">
      <alignment horizontal="center" vertical="center" wrapText="1"/>
    </xf>
    <xf numFmtId="0" fontId="7" fillId="10" borderId="5" xfId="0" applyFont="1" applyFill="1" applyBorder="1" applyAlignment="1" applyProtection="1">
      <alignment horizontal="center" vertical="center" wrapText="1"/>
    </xf>
    <xf numFmtId="0" fontId="11" fillId="11" borderId="42" xfId="0" applyFont="1" applyFill="1" applyBorder="1" applyAlignment="1">
      <alignment horizontal="center" vertical="center" wrapText="1"/>
    </xf>
    <xf numFmtId="0" fontId="11" fillId="11" borderId="43" xfId="0" applyFont="1" applyFill="1" applyBorder="1" applyAlignment="1">
      <alignment horizontal="center" vertical="center" wrapText="1"/>
    </xf>
    <xf numFmtId="0" fontId="8" fillId="16" borderId="20" xfId="0" applyFont="1" applyFill="1" applyBorder="1" applyAlignment="1" applyProtection="1">
      <alignment horizontal="center" vertical="center" wrapText="1"/>
    </xf>
    <xf numFmtId="0" fontId="8" fillId="16" borderId="21" xfId="0" applyFont="1" applyFill="1" applyBorder="1" applyAlignment="1" applyProtection="1">
      <alignment horizontal="center" vertical="center" wrapText="1"/>
    </xf>
    <xf numFmtId="0" fontId="7" fillId="7" borderId="53" xfId="0" applyFont="1" applyFill="1" applyBorder="1" applyAlignment="1">
      <alignment horizontal="center" vertical="center" wrapText="1"/>
    </xf>
    <xf numFmtId="0" fontId="7" fillId="7" borderId="59" xfId="0" applyFont="1" applyFill="1" applyBorder="1" applyAlignment="1">
      <alignment horizontal="center" vertical="center" wrapText="1"/>
    </xf>
    <xf numFmtId="0" fontId="7" fillId="7" borderId="39" xfId="0" applyFont="1" applyFill="1" applyBorder="1" applyAlignment="1">
      <alignment horizontal="center" vertical="center" wrapText="1"/>
    </xf>
    <xf numFmtId="0" fontId="7" fillId="7" borderId="61" xfId="0" applyFont="1" applyFill="1" applyBorder="1" applyAlignment="1">
      <alignment horizontal="center" vertical="center" wrapText="1"/>
    </xf>
    <xf numFmtId="164" fontId="7" fillId="7" borderId="39" xfId="1" applyNumberFormat="1" applyFont="1" applyFill="1" applyBorder="1" applyAlignment="1">
      <alignment horizontal="center" vertical="center" wrapText="1"/>
    </xf>
    <xf numFmtId="164" fontId="7" fillId="7" borderId="61" xfId="1" applyNumberFormat="1" applyFont="1" applyFill="1" applyBorder="1" applyAlignment="1">
      <alignment horizontal="center" vertical="center" wrapText="1"/>
    </xf>
    <xf numFmtId="0" fontId="7" fillId="7" borderId="63" xfId="0" applyFont="1" applyFill="1" applyBorder="1" applyAlignment="1">
      <alignment horizontal="center" vertical="center" wrapText="1"/>
    </xf>
    <xf numFmtId="0" fontId="7" fillId="7" borderId="64" xfId="0" applyFont="1" applyFill="1" applyBorder="1" applyAlignment="1">
      <alignment horizontal="center" vertical="center" wrapText="1"/>
    </xf>
    <xf numFmtId="0" fontId="8" fillId="14" borderId="21" xfId="0" applyFont="1" applyFill="1" applyBorder="1" applyAlignment="1" applyProtection="1">
      <alignment horizontal="center" vertical="center" wrapText="1"/>
    </xf>
    <xf numFmtId="0" fontId="7" fillId="7" borderId="33" xfId="0" applyFont="1" applyFill="1" applyBorder="1" applyAlignment="1" applyProtection="1">
      <alignment horizontal="center" vertical="center" wrapText="1"/>
    </xf>
    <xf numFmtId="0" fontId="7" fillId="7" borderId="34" xfId="0" applyFont="1" applyFill="1" applyBorder="1" applyAlignment="1" applyProtection="1">
      <alignment horizontal="center" vertical="center" wrapText="1"/>
    </xf>
  </cellXfs>
  <cellStyles count="8">
    <cellStyle name="Hipervínculo" xfId="7" builtinId="8"/>
    <cellStyle name="Normal" xfId="0" builtinId="0"/>
    <cellStyle name="Normal 2" xfId="2" xr:uid="{00000000-0005-0000-0000-000002000000}"/>
    <cellStyle name="Normal 2 2" xfId="3" xr:uid="{00000000-0005-0000-0000-000003000000}"/>
    <cellStyle name="Normal 3" xfId="5" xr:uid="{00000000-0005-0000-0000-000004000000}"/>
    <cellStyle name="Normal 5" xfId="4" xr:uid="{00000000-0005-0000-0000-000005000000}"/>
    <cellStyle name="Porcentaje" xfId="1" builtinId="5"/>
    <cellStyle name="Porcentual 10" xfId="6" xr:uid="{00000000-0005-0000-0000-000007000000}"/>
  </cellStyles>
  <dxfs count="44">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s>
  <tableStyles count="0" defaultTableStyle="TableStyleMedium9" defaultPivotStyle="PivotStyleLight16"/>
  <colors>
    <mruColors>
      <color rgb="FFFF3000"/>
      <color rgb="FFF22E00"/>
      <color rgb="FFFA0000"/>
      <color rgb="FFEA0000"/>
      <color rgb="FFCC0000"/>
      <color rgb="FFFF451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51</xdr:col>
      <xdr:colOff>276225</xdr:colOff>
      <xdr:row>0</xdr:row>
      <xdr:rowOff>0</xdr:rowOff>
    </xdr:from>
    <xdr:to>
      <xdr:col>51</xdr:col>
      <xdr:colOff>1257300</xdr:colOff>
      <xdr:row>3</xdr:row>
      <xdr:rowOff>179294</xdr:rowOff>
    </xdr:to>
    <xdr:pic>
      <xdr:nvPicPr>
        <xdr:cNvPr id="5" name="Imagen 4" descr="Resultado de imagen de bogotá escudo&quot;">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24525" y="0"/>
          <a:ext cx="981075" cy="979394"/>
        </a:xfrm>
        <a:prstGeom prst="rect">
          <a:avLst/>
        </a:prstGeom>
        <a:noFill/>
        <a:ln>
          <a:noFill/>
        </a:ln>
      </xdr:spPr>
    </xdr:pic>
    <xdr:clientData/>
  </xdr:twoCellAnchor>
  <xdr:twoCellAnchor editAs="oneCell">
    <xdr:from>
      <xdr:col>0</xdr:col>
      <xdr:colOff>933450</xdr:colOff>
      <xdr:row>0</xdr:row>
      <xdr:rowOff>38100</xdr:rowOff>
    </xdr:from>
    <xdr:to>
      <xdr:col>2</xdr:col>
      <xdr:colOff>381000</xdr:colOff>
      <xdr:row>3</xdr:row>
      <xdr:rowOff>228600</xdr:rowOff>
    </xdr:to>
    <xdr:pic>
      <xdr:nvPicPr>
        <xdr:cNvPr id="6" name="Imagen 5">
          <a:extLst>
            <a:ext uri="{FF2B5EF4-FFF2-40B4-BE49-F238E27FC236}">
              <a16:creationId xmlns:a16="http://schemas.microsoft.com/office/drawing/2014/main" id="{33A46AD7-F116-4D63-9BDA-15BC7FF05E1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38100"/>
          <a:ext cx="1495425"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2018\PM\Matriz_PM_CIC%20Planeaci&#243;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2019\AUDITOR&#205;AS\6.%20DECRETO%20371_ATENCI&#211;N%20AL%20CIUDADANO\PLAN%20DE%20MEJORAMIENTO\CCSE-FT-001%20ACPM_AUD_371-2010_AT.%20CIUDADA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izeth.gonzalez\Downloads\FORMULACION%20P.%20M%20AUD_SS.%20ADM%20V.%20%20F.%20%20REV..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jizeth.gonzalez\Downloads\Plan%20de%20mejoramiento%20Auditoria%20interna%20OCI%20(1)%20(1)%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2018\AUDITORIAS\6.%20INVENTARIOS\INFORMES\P.M\CCSE-FT-001%20P.M.%20DE%20S.A%20AUDITORIA%20INVENTARIO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gonzalezr\Downloads\Plan%20de%20mejoramiento%20Nuevos%20Negocios%201210201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2018\PM\PM_2018\PM_Formulados_2018\CCSE-FT-001%20ADMINISTRACI&#211;N%20DE%20ACCIONES%20CORRECTIVAS,%20PREVENTIVAS%20Y%20DE%20MEJORAMIENTO_SG-SST.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gonzalezr\Downloads\Diligenciado%20-%20CCSE-FT-001%20ACPM_AUD_DECRETO%20371_ART_3%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V:\2018\AUDITORIAS\11.%20DECRETO%20371\GESTI&#211;N%20CONTRACTUAL\Plan%20mejoramiento\CCSE-FT-001%20ADMINISTRACI&#211;N%20DE%20ACCIONES%20CORRECTIVAS,%20PREVENTIVAS%20Y%20DE%20MEJORAMIENTO%20JURIDICA%20DEFINIDO.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lnaranjom\Downloads\CCSE-FT-001%20ACPM_AUD_CONTROL_INTERNO_CONTABLE_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8\PM\PM_2018\I%20SEGUIMIENTO%202018\CCSE-FT-019%20PLAN%20DE%20MEJORAMIENTO_2018_OCI_CONSOLIDAD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jgonzalezr\Downloads\CCSE-FT-001%20ACPM_AUD_TALENTO_HUMANO_%20Ultima%20versi&#243;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2018\PM\PM_2018\I%20SEGUIMIENTO%202018\CCSE-FT-019%20PLAN%20DE%20MEJORAMIENTO_2018_OCI_CONSOLIDAD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Jizeth%20G\Downloads\CCSE-FT-001%20ADMINISTRACION%20DE%20ACCIONES%20CORRECTIVAS,%20PREVENTIVAS%20Y%20DE%20MEJORAMIENTO.%20(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gonzalezr\Downloads\CCSE-FT-001%20ACPM_Visita%20Archivo%20Distrital_2019_V2%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izeth%20G\Downloads\FINAL%20CONSOLIDADO%20PM%20CIC%20CCSE-FT-001%20ADMINISTRACION%20DE%20ACCIONES%20CORRECTIVAS,%20PREVENTIVAS%20Y%20DE%20MEJORAMIEN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Mery%20Ardila/Downloads/CCSE-FT-001%20ADMINISTRACION%20DE%20ACCIONES%20CORRECTIVAS,%20PREVENTIVAS%20Y%20DE%20MEJORAMIENTO%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2019\PM\PM_Suscritos\PLAN%20MEJORAMIENTO%20-%20PARTICIPACI&#211;N%20CIUDADAN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navella\Downloads\CCSE-FT-001%20ACPM_AUD_COMUNICACIONES%20(3).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CSE-FT-001%20ACPM_AUD_COMUNICACION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lnaranjom\Downloads\PLAN%20MEJORAMIENTO%20CONTABLE%20servicios%20admon%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lan de mejoramiento"/>
    </sheetNames>
    <sheetDataSet>
      <sheetData sheetId="0" refreshError="1"/>
      <sheetData sheetId="1">
        <row r="2">
          <cell r="A2" t="str">
            <v>Planeación Estratégica (Estratégico)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CION PLAN DE MEJORAMIENT"/>
      <sheetName val="Instructivo"/>
      <sheetName val="Datos"/>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refreshError="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row r="51">
          <cell r="G51">
            <v>0</v>
          </cell>
          <cell r="H51">
            <v>0</v>
          </cell>
        </row>
        <row r="52">
          <cell r="G52">
            <v>0</v>
          </cell>
          <cell r="H52">
            <v>0</v>
          </cell>
        </row>
        <row r="53">
          <cell r="G53">
            <v>0</v>
          </cell>
          <cell r="H53">
            <v>0</v>
          </cell>
        </row>
        <row r="54">
          <cell r="G54">
            <v>0</v>
          </cell>
          <cell r="H54">
            <v>0</v>
          </cell>
        </row>
        <row r="55">
          <cell r="G55">
            <v>0</v>
          </cell>
          <cell r="H55">
            <v>0</v>
          </cell>
        </row>
        <row r="56">
          <cell r="G56">
            <v>0</v>
          </cell>
        </row>
        <row r="57">
          <cell r="G57">
            <v>0</v>
          </cell>
          <cell r="H57">
            <v>0</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sheetData sheetId="1"/>
      <sheetData sheetId="2"/>
      <sheetData sheetId="3">
        <row r="28">
          <cell r="G28" t="str">
            <v>Gerencia General</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row r="2">
          <cell r="A2" t="str">
            <v>Planeación Estratégica (Estratégico)</v>
          </cell>
        </row>
      </sheetData>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21"/>
  <sheetViews>
    <sheetView tabSelected="1" zoomScaleNormal="100" workbookViewId="0">
      <selection activeCell="D10" sqref="D10"/>
    </sheetView>
  </sheetViews>
  <sheetFormatPr baseColWidth="10" defaultRowHeight="12.75" x14ac:dyDescent="0.2"/>
  <cols>
    <col min="1" max="1" width="15.5703125" style="62" customWidth="1"/>
    <col min="2" max="2" width="15.140625" style="62" customWidth="1"/>
    <col min="3" max="3" width="24.140625" style="62" customWidth="1"/>
    <col min="4" max="4" width="24.7109375" style="63" customWidth="1"/>
    <col min="5" max="5" width="17.140625" style="62" customWidth="1"/>
    <col min="6" max="6" width="19.28515625" style="63" customWidth="1"/>
    <col min="7" max="7" width="75.7109375" style="62" customWidth="1"/>
    <col min="8" max="8" width="23.140625" style="58" customWidth="1"/>
    <col min="9" max="9" width="37.7109375" style="62" customWidth="1"/>
    <col min="10" max="10" width="49.7109375" style="62" customWidth="1"/>
    <col min="11" max="11" width="16.7109375" style="62" customWidth="1"/>
    <col min="12" max="12" width="14.7109375" style="62" customWidth="1"/>
    <col min="13" max="13" width="34.140625" style="58" customWidth="1"/>
    <col min="14" max="14" width="28.28515625" style="63" customWidth="1"/>
    <col min="15" max="15" width="16.28515625" style="58" customWidth="1"/>
    <col min="16" max="17" width="15.7109375" style="58" customWidth="1"/>
    <col min="18" max="21" width="15.7109375" style="63" customWidth="1"/>
    <col min="22" max="22" width="18.140625" style="64" hidden="1" customWidth="1"/>
    <col min="23" max="23" width="50.7109375" style="135" hidden="1" customWidth="1"/>
    <col min="24" max="24" width="20.85546875" style="64" hidden="1" customWidth="1"/>
    <col min="25" max="30" width="18.140625" style="64" hidden="1" customWidth="1"/>
    <col min="31" max="31" width="72.7109375" style="135" hidden="1" customWidth="1"/>
    <col min="32" max="32" width="22.5703125" style="116" hidden="1" customWidth="1"/>
    <col min="33" max="33" width="18.5703125" style="205" customWidth="1"/>
    <col min="34" max="34" width="80.7109375" style="205" customWidth="1"/>
    <col min="35" max="35" width="18.5703125" style="249" customWidth="1"/>
    <col min="36" max="37" width="18.5703125" style="64" customWidth="1"/>
    <col min="38" max="39" width="22.5703125" style="116" customWidth="1"/>
    <col min="40" max="40" width="50.7109375" style="116" customWidth="1"/>
    <col min="41" max="42" width="22.85546875" style="116" customWidth="1"/>
    <col min="43" max="43" width="22.85546875" style="125" customWidth="1"/>
    <col min="44" max="45" width="22.85546875" style="116" hidden="1" customWidth="1"/>
    <col min="46" max="46" width="22.85546875" style="116" customWidth="1"/>
    <col min="47" max="47" width="80.85546875" style="116" customWidth="1"/>
    <col min="48" max="48" width="22.85546875" style="116" customWidth="1"/>
    <col min="49" max="49" width="21.85546875" style="64" customWidth="1"/>
    <col min="50" max="50" width="23.7109375" style="136" customWidth="1"/>
    <col min="51" max="52" width="21.85546875" style="136" customWidth="1"/>
    <col min="53" max="16384" width="11.42578125" style="62"/>
  </cols>
  <sheetData>
    <row r="1" spans="1:52" s="5" customFormat="1" ht="21" customHeight="1" x14ac:dyDescent="0.2">
      <c r="A1" s="301"/>
      <c r="B1" s="302"/>
      <c r="C1" s="302"/>
      <c r="D1" s="307" t="s">
        <v>52</v>
      </c>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9"/>
      <c r="AW1" s="293" t="s">
        <v>71</v>
      </c>
      <c r="AX1" s="293"/>
      <c r="AY1" s="294"/>
      <c r="AZ1" s="290"/>
    </row>
    <row r="2" spans="1:52" s="5" customFormat="1" ht="21" customHeight="1" x14ac:dyDescent="0.2">
      <c r="A2" s="303"/>
      <c r="B2" s="304"/>
      <c r="C2" s="304"/>
      <c r="D2" s="310"/>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2"/>
      <c r="AW2" s="295" t="s">
        <v>87</v>
      </c>
      <c r="AX2" s="295"/>
      <c r="AY2" s="296"/>
      <c r="AZ2" s="291"/>
    </row>
    <row r="3" spans="1:52" s="5" customFormat="1" ht="21" customHeight="1" x14ac:dyDescent="0.2">
      <c r="A3" s="303"/>
      <c r="B3" s="304"/>
      <c r="C3" s="304"/>
      <c r="D3" s="310"/>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2"/>
      <c r="AW3" s="295" t="s">
        <v>88</v>
      </c>
      <c r="AX3" s="295"/>
      <c r="AY3" s="296"/>
      <c r="AZ3" s="291"/>
    </row>
    <row r="4" spans="1:52" s="5" customFormat="1" ht="21" customHeight="1" thickBot="1" x14ac:dyDescent="0.25">
      <c r="A4" s="305"/>
      <c r="B4" s="306"/>
      <c r="C4" s="306"/>
      <c r="D4" s="313"/>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5"/>
      <c r="AW4" s="297" t="s">
        <v>51</v>
      </c>
      <c r="AX4" s="297"/>
      <c r="AY4" s="298"/>
      <c r="AZ4" s="292"/>
    </row>
    <row r="5" spans="1:52" s="5" customFormat="1" ht="6" customHeight="1" thickBot="1" x14ac:dyDescent="0.25">
      <c r="D5" s="51"/>
      <c r="F5" s="51"/>
      <c r="H5" s="6"/>
      <c r="M5" s="6"/>
      <c r="N5" s="146"/>
      <c r="O5" s="6"/>
      <c r="P5" s="6"/>
      <c r="Q5" s="6"/>
      <c r="R5" s="51"/>
      <c r="S5" s="51"/>
      <c r="T5" s="51"/>
      <c r="U5" s="51"/>
      <c r="AF5" s="51"/>
      <c r="AI5" s="247"/>
      <c r="AL5" s="51"/>
      <c r="AM5" s="51"/>
      <c r="AN5" s="51"/>
      <c r="AO5" s="51"/>
      <c r="AP5" s="51"/>
      <c r="AQ5" s="123"/>
      <c r="AR5" s="51"/>
      <c r="AS5" s="51"/>
      <c r="AT5" s="51"/>
      <c r="AU5" s="51"/>
      <c r="AV5" s="51"/>
      <c r="AZ5" s="6"/>
    </row>
    <row r="6" spans="1:52" s="5" customFormat="1" ht="22.5" customHeight="1" thickBot="1" x14ac:dyDescent="0.25">
      <c r="A6" s="330" t="s">
        <v>89</v>
      </c>
      <c r="B6" s="331"/>
      <c r="C6" s="331"/>
      <c r="D6" s="331"/>
      <c r="E6" s="331"/>
      <c r="F6" s="331"/>
      <c r="G6" s="331"/>
      <c r="H6" s="332"/>
      <c r="I6" s="333" t="s">
        <v>8</v>
      </c>
      <c r="J6" s="334"/>
      <c r="K6" s="334"/>
      <c r="L6" s="334"/>
      <c r="M6" s="334"/>
      <c r="N6" s="334"/>
      <c r="O6" s="334"/>
      <c r="P6" s="334"/>
      <c r="Q6" s="334"/>
      <c r="R6" s="334"/>
      <c r="S6" s="334"/>
      <c r="T6" s="334"/>
      <c r="U6" s="335"/>
      <c r="V6" s="372" t="s">
        <v>552</v>
      </c>
      <c r="W6" s="372"/>
      <c r="X6" s="372"/>
      <c r="Y6" s="372"/>
      <c r="Z6" s="372"/>
      <c r="AA6" s="372"/>
      <c r="AB6" s="372"/>
      <c r="AC6" s="372"/>
      <c r="AD6" s="372"/>
      <c r="AE6" s="372"/>
      <c r="AF6" s="372"/>
      <c r="AG6" s="362" t="s">
        <v>791</v>
      </c>
      <c r="AH6" s="363"/>
      <c r="AI6" s="363"/>
      <c r="AJ6" s="363"/>
      <c r="AK6" s="363"/>
      <c r="AL6" s="363"/>
      <c r="AM6" s="316" t="s">
        <v>789</v>
      </c>
      <c r="AN6" s="317"/>
      <c r="AO6" s="317"/>
      <c r="AP6" s="317"/>
      <c r="AQ6" s="317"/>
      <c r="AR6" s="317"/>
      <c r="AS6" s="317"/>
      <c r="AT6" s="317"/>
      <c r="AU6" s="317"/>
      <c r="AV6" s="318"/>
      <c r="AW6" s="353" t="s">
        <v>98</v>
      </c>
      <c r="AX6" s="353"/>
      <c r="AY6" s="353"/>
      <c r="AZ6" s="354"/>
    </row>
    <row r="7" spans="1:52" s="5" customFormat="1" ht="21" customHeight="1" x14ac:dyDescent="0.2">
      <c r="A7" s="351" t="s">
        <v>0</v>
      </c>
      <c r="B7" s="299" t="s">
        <v>1</v>
      </c>
      <c r="C7" s="299" t="s">
        <v>90</v>
      </c>
      <c r="D7" s="299" t="s">
        <v>2</v>
      </c>
      <c r="E7" s="299" t="s">
        <v>91</v>
      </c>
      <c r="F7" s="299" t="s">
        <v>3</v>
      </c>
      <c r="G7" s="299" t="s">
        <v>94</v>
      </c>
      <c r="H7" s="322" t="s">
        <v>4</v>
      </c>
      <c r="I7" s="324" t="s">
        <v>96</v>
      </c>
      <c r="J7" s="326" t="s">
        <v>9</v>
      </c>
      <c r="K7" s="327"/>
      <c r="L7" s="288" t="s">
        <v>11</v>
      </c>
      <c r="M7" s="288" t="s">
        <v>13</v>
      </c>
      <c r="N7" s="336" t="s">
        <v>85</v>
      </c>
      <c r="O7" s="288" t="s">
        <v>23</v>
      </c>
      <c r="P7" s="288" t="s">
        <v>26</v>
      </c>
      <c r="Q7" s="288" t="s">
        <v>25</v>
      </c>
      <c r="R7" s="288" t="s">
        <v>12</v>
      </c>
      <c r="S7" s="288" t="s">
        <v>70</v>
      </c>
      <c r="T7" s="288" t="s">
        <v>84</v>
      </c>
      <c r="U7" s="328" t="s">
        <v>24</v>
      </c>
      <c r="V7" s="349" t="s">
        <v>259</v>
      </c>
      <c r="W7" s="347" t="s">
        <v>261</v>
      </c>
      <c r="X7" s="347" t="s">
        <v>262</v>
      </c>
      <c r="Y7" s="347" t="s">
        <v>553</v>
      </c>
      <c r="Z7" s="347" t="s">
        <v>554</v>
      </c>
      <c r="AA7" s="373" t="s">
        <v>320</v>
      </c>
      <c r="AB7" s="373" t="s">
        <v>321</v>
      </c>
      <c r="AC7" s="347" t="s">
        <v>555</v>
      </c>
      <c r="AD7" s="347" t="s">
        <v>558</v>
      </c>
      <c r="AE7" s="347" t="s">
        <v>556</v>
      </c>
      <c r="AF7" s="340" t="s">
        <v>557</v>
      </c>
      <c r="AG7" s="342" t="s">
        <v>259</v>
      </c>
      <c r="AH7" s="344" t="s">
        <v>405</v>
      </c>
      <c r="AI7" s="346" t="s">
        <v>790</v>
      </c>
      <c r="AJ7" s="345" t="s">
        <v>404</v>
      </c>
      <c r="AK7" s="345" t="s">
        <v>579</v>
      </c>
      <c r="AL7" s="338" t="s">
        <v>580</v>
      </c>
      <c r="AM7" s="364" t="s">
        <v>259</v>
      </c>
      <c r="AN7" s="366" t="s">
        <v>261</v>
      </c>
      <c r="AO7" s="366" t="s">
        <v>262</v>
      </c>
      <c r="AP7" s="366" t="s">
        <v>553</v>
      </c>
      <c r="AQ7" s="368" t="s">
        <v>554</v>
      </c>
      <c r="AR7" s="319" t="s">
        <v>321</v>
      </c>
      <c r="AS7" s="319" t="s">
        <v>634</v>
      </c>
      <c r="AT7" s="366" t="s">
        <v>555</v>
      </c>
      <c r="AU7" s="366" t="s">
        <v>577</v>
      </c>
      <c r="AV7" s="370" t="s">
        <v>578</v>
      </c>
      <c r="AW7" s="360" t="s">
        <v>34</v>
      </c>
      <c r="AX7" s="355" t="s">
        <v>483</v>
      </c>
      <c r="AY7" s="355" t="s">
        <v>99</v>
      </c>
      <c r="AZ7" s="357" t="s">
        <v>100</v>
      </c>
    </row>
    <row r="8" spans="1:52" s="5" customFormat="1" ht="18.75" customHeight="1" x14ac:dyDescent="0.2">
      <c r="A8" s="352"/>
      <c r="B8" s="300"/>
      <c r="C8" s="300"/>
      <c r="D8" s="300"/>
      <c r="E8" s="300"/>
      <c r="F8" s="300"/>
      <c r="G8" s="300"/>
      <c r="H8" s="323"/>
      <c r="I8" s="325"/>
      <c r="J8" s="4" t="s">
        <v>42</v>
      </c>
      <c r="K8" s="4" t="s">
        <v>41</v>
      </c>
      <c r="L8" s="289"/>
      <c r="M8" s="289"/>
      <c r="N8" s="337"/>
      <c r="O8" s="289"/>
      <c r="P8" s="289"/>
      <c r="Q8" s="289"/>
      <c r="R8" s="289"/>
      <c r="S8" s="289"/>
      <c r="T8" s="289"/>
      <c r="U8" s="329"/>
      <c r="V8" s="350"/>
      <c r="W8" s="348"/>
      <c r="X8" s="348"/>
      <c r="Y8" s="348"/>
      <c r="Z8" s="348"/>
      <c r="AA8" s="347"/>
      <c r="AB8" s="347"/>
      <c r="AC8" s="348"/>
      <c r="AD8" s="348"/>
      <c r="AE8" s="348"/>
      <c r="AF8" s="341"/>
      <c r="AG8" s="343"/>
      <c r="AH8" s="345"/>
      <c r="AI8" s="345"/>
      <c r="AJ8" s="359"/>
      <c r="AK8" s="359"/>
      <c r="AL8" s="339"/>
      <c r="AM8" s="365"/>
      <c r="AN8" s="367"/>
      <c r="AO8" s="367"/>
      <c r="AP8" s="367"/>
      <c r="AQ8" s="369"/>
      <c r="AR8" s="320"/>
      <c r="AS8" s="320"/>
      <c r="AT8" s="367"/>
      <c r="AU8" s="367"/>
      <c r="AV8" s="371"/>
      <c r="AW8" s="361"/>
      <c r="AX8" s="356"/>
      <c r="AY8" s="356"/>
      <c r="AZ8" s="358"/>
    </row>
    <row r="9" spans="1:52" s="16" customFormat="1" ht="41.25" customHeight="1" thickBot="1" x14ac:dyDescent="0.2">
      <c r="A9" s="7" t="s">
        <v>27</v>
      </c>
      <c r="B9" s="8" t="s">
        <v>5</v>
      </c>
      <c r="C9" s="8" t="s">
        <v>6</v>
      </c>
      <c r="D9" s="8" t="s">
        <v>92</v>
      </c>
      <c r="E9" s="9" t="s">
        <v>5</v>
      </c>
      <c r="F9" s="8" t="s">
        <v>93</v>
      </c>
      <c r="G9" s="8" t="s">
        <v>95</v>
      </c>
      <c r="H9" s="10" t="s">
        <v>6</v>
      </c>
      <c r="I9" s="11" t="s">
        <v>7</v>
      </c>
      <c r="J9" s="12" t="s">
        <v>97</v>
      </c>
      <c r="K9" s="12" t="s">
        <v>10</v>
      </c>
      <c r="L9" s="12" t="s">
        <v>6</v>
      </c>
      <c r="M9" s="12" t="s">
        <v>16</v>
      </c>
      <c r="N9" s="12" t="s">
        <v>86</v>
      </c>
      <c r="O9" s="12" t="s">
        <v>6</v>
      </c>
      <c r="P9" s="12" t="s">
        <v>5</v>
      </c>
      <c r="Q9" s="12" t="s">
        <v>5</v>
      </c>
      <c r="R9" s="12" t="s">
        <v>6</v>
      </c>
      <c r="S9" s="12" t="s">
        <v>14</v>
      </c>
      <c r="T9" s="12" t="s">
        <v>14</v>
      </c>
      <c r="U9" s="175" t="s">
        <v>15</v>
      </c>
      <c r="V9" s="117" t="s">
        <v>5</v>
      </c>
      <c r="W9" s="15" t="s">
        <v>35</v>
      </c>
      <c r="X9" s="15" t="s">
        <v>36</v>
      </c>
      <c r="Y9" s="15" t="s">
        <v>37</v>
      </c>
      <c r="Z9" s="15" t="s">
        <v>37</v>
      </c>
      <c r="AA9" s="374"/>
      <c r="AB9" s="374"/>
      <c r="AC9" s="15" t="s">
        <v>14</v>
      </c>
      <c r="AD9" s="15" t="s">
        <v>14</v>
      </c>
      <c r="AE9" s="15" t="s">
        <v>38</v>
      </c>
      <c r="AF9" s="166" t="s">
        <v>260</v>
      </c>
      <c r="AG9" s="13" t="s">
        <v>5</v>
      </c>
      <c r="AH9" s="14" t="s">
        <v>38</v>
      </c>
      <c r="AI9" s="124" t="s">
        <v>37</v>
      </c>
      <c r="AJ9" s="14" t="s">
        <v>14</v>
      </c>
      <c r="AK9" s="14" t="s">
        <v>581</v>
      </c>
      <c r="AL9" s="244" t="s">
        <v>260</v>
      </c>
      <c r="AM9" s="239" t="s">
        <v>5</v>
      </c>
      <c r="AN9" s="240" t="s">
        <v>35</v>
      </c>
      <c r="AO9" s="240" t="s">
        <v>36</v>
      </c>
      <c r="AP9" s="240" t="s">
        <v>37</v>
      </c>
      <c r="AQ9" s="245" t="s">
        <v>37</v>
      </c>
      <c r="AR9" s="321"/>
      <c r="AS9" s="321"/>
      <c r="AT9" s="240" t="s">
        <v>14</v>
      </c>
      <c r="AU9" s="240" t="s">
        <v>38</v>
      </c>
      <c r="AV9" s="243" t="s">
        <v>6</v>
      </c>
      <c r="AW9" s="173" t="s">
        <v>39</v>
      </c>
      <c r="AX9" s="132" t="s">
        <v>484</v>
      </c>
      <c r="AY9" s="132" t="s">
        <v>6</v>
      </c>
      <c r="AZ9" s="238" t="s">
        <v>485</v>
      </c>
    </row>
    <row r="10" spans="1:52" s="16" customFormat="1" ht="123.75" x14ac:dyDescent="0.15">
      <c r="A10" s="178">
        <v>2</v>
      </c>
      <c r="B10" s="81">
        <v>42430</v>
      </c>
      <c r="C10" s="82" t="s">
        <v>19</v>
      </c>
      <c r="D10" s="82" t="s">
        <v>103</v>
      </c>
      <c r="E10" s="81">
        <v>42426</v>
      </c>
      <c r="F10" s="82">
        <v>8</v>
      </c>
      <c r="G10" s="83" t="s">
        <v>104</v>
      </c>
      <c r="H10" s="199" t="s">
        <v>105</v>
      </c>
      <c r="I10" s="176" t="s">
        <v>106</v>
      </c>
      <c r="J10" s="82" t="s">
        <v>107</v>
      </c>
      <c r="K10" s="82">
        <v>3</v>
      </c>
      <c r="L10" s="82" t="s">
        <v>21</v>
      </c>
      <c r="M10" s="82" t="s">
        <v>108</v>
      </c>
      <c r="N10" s="84" t="s">
        <v>101</v>
      </c>
      <c r="O10" s="85">
        <v>1</v>
      </c>
      <c r="P10" s="81">
        <v>42464</v>
      </c>
      <c r="Q10" s="81">
        <v>43465</v>
      </c>
      <c r="R10" s="82" t="s">
        <v>28</v>
      </c>
      <c r="S10" s="59" t="str">
        <f>IF(R10="","",VLOOKUP(R10,[2]Datos.!G32:H54,2,FALSE))</f>
        <v>Subdirector Financiero</v>
      </c>
      <c r="T10" s="59" t="str">
        <f>IF(R10="","",VLOOKUP(R10,[2]Datos.!J32:K54,2,FALSE))</f>
        <v>Profesional Universitario de Contabilidad</v>
      </c>
      <c r="U10" s="177" t="s">
        <v>102</v>
      </c>
      <c r="V10" s="118"/>
      <c r="W10" s="76"/>
      <c r="X10" s="78"/>
      <c r="Y10" s="79"/>
      <c r="Z10" s="77"/>
      <c r="AA10" s="77"/>
      <c r="AB10" s="77"/>
      <c r="AC10" s="78"/>
      <c r="AD10" s="78"/>
      <c r="AE10" s="76"/>
      <c r="AF10" s="167"/>
      <c r="AG10" s="119">
        <v>43951</v>
      </c>
      <c r="AH10" s="76" t="s">
        <v>699</v>
      </c>
      <c r="AI10" s="246">
        <v>0.66700000000000004</v>
      </c>
      <c r="AJ10" s="78" t="s">
        <v>417</v>
      </c>
      <c r="AK10" s="78"/>
      <c r="AL10" s="167" t="s">
        <v>420</v>
      </c>
      <c r="AM10" s="119">
        <v>44074</v>
      </c>
      <c r="AN10" s="275" t="s">
        <v>800</v>
      </c>
      <c r="AO10" s="78">
        <v>2</v>
      </c>
      <c r="AP10" s="79">
        <f t="shared" ref="AP10:AP41" si="0">IF(AO10="","",IF(OR(K10=0,K10="",AM10=""),"",AO10/K10))</f>
        <v>0.66666666666666663</v>
      </c>
      <c r="AQ10" s="246">
        <f t="shared" ref="AQ10:AQ41" si="1">IF(OR(O10="",AP10=""),"",IF(OR(O10=0,AP10=0),0,IF(AP10*100%/O10&gt;100%,100%,(AP10*100%)/O10)))</f>
        <v>0.66666666666666663</v>
      </c>
      <c r="AR10" s="78" t="str">
        <f t="shared" ref="AR10:AR40" si="2">IF(AO10="","",IF(AM10&gt;Q10,IF(AP10&lt;100%,"INCUMPLIDA",IF(AP10=100%,"TERMINADA EXTEMPORÁNEA"))))</f>
        <v>INCUMPLIDA</v>
      </c>
      <c r="AS10" s="78" t="b">
        <f t="shared" ref="AS10:AS40" si="3">IF(AO10="","",IF(AM10&lt;Q10,IF(AQ10=0%,"SIN INICIAR",IF(AQ10=100%,"TERMINADA",IF(AQ10&gt;0%,"EN PROCESO")))))</f>
        <v>0</v>
      </c>
      <c r="AT10" s="78" t="str">
        <f t="shared" ref="AT10:AT40" si="4">IF(AO10="","",IF(AM10&gt;Q10,AR10,IF(AM10&lt;Q10,AS10)))</f>
        <v>INCUMPLIDA</v>
      </c>
      <c r="AU10" s="76" t="s">
        <v>886</v>
      </c>
      <c r="AV10" s="120" t="s">
        <v>420</v>
      </c>
      <c r="AW10" s="174" t="str">
        <f>IF(AQ10="","",IF(OR(AQ10=100%),"CUMPLIDA","PENDIENTE"))</f>
        <v>PENDIENTE</v>
      </c>
      <c r="AX10" s="78"/>
      <c r="AY10" s="78"/>
      <c r="AZ10" s="120"/>
    </row>
    <row r="11" spans="1:52" s="16" customFormat="1" ht="191.25" x14ac:dyDescent="0.15">
      <c r="A11" s="178">
        <v>5</v>
      </c>
      <c r="B11" s="60">
        <v>42914</v>
      </c>
      <c r="C11" s="82" t="s">
        <v>19</v>
      </c>
      <c r="D11" s="59" t="s">
        <v>111</v>
      </c>
      <c r="E11" s="81">
        <v>42853</v>
      </c>
      <c r="F11" s="82" t="s">
        <v>112</v>
      </c>
      <c r="G11" s="83" t="s">
        <v>113</v>
      </c>
      <c r="H11" s="199" t="s">
        <v>114</v>
      </c>
      <c r="I11" s="176" t="s">
        <v>115</v>
      </c>
      <c r="J11" s="82" t="s">
        <v>116</v>
      </c>
      <c r="K11" s="82">
        <v>5</v>
      </c>
      <c r="L11" s="82" t="s">
        <v>21</v>
      </c>
      <c r="M11" s="80" t="s">
        <v>117</v>
      </c>
      <c r="N11" s="84" t="s">
        <v>101</v>
      </c>
      <c r="O11" s="85">
        <v>0.8</v>
      </c>
      <c r="P11" s="81">
        <v>42948</v>
      </c>
      <c r="Q11" s="81">
        <v>43311</v>
      </c>
      <c r="R11" s="82" t="s">
        <v>60</v>
      </c>
      <c r="S11" s="59" t="str">
        <f>IF(R11="","",VLOOKUP(R11,[2]Datos.!G33:H55,2,FALSE))</f>
        <v>Director Operativo</v>
      </c>
      <c r="T11" s="59" t="str">
        <f>IF(R11="","",VLOOKUP(R11,[2]Datos.!$J$28:$K$50,2,FALSE))</f>
        <v>Coordinador de Producción</v>
      </c>
      <c r="U11" s="177" t="s">
        <v>102</v>
      </c>
      <c r="V11" s="118"/>
      <c r="W11" s="76"/>
      <c r="X11" s="78"/>
      <c r="Y11" s="79"/>
      <c r="Z11" s="77"/>
      <c r="AA11" s="77"/>
      <c r="AB11" s="77"/>
      <c r="AC11" s="78"/>
      <c r="AD11" s="78"/>
      <c r="AE11" s="126"/>
      <c r="AF11" s="167"/>
      <c r="AG11" s="119">
        <v>43951</v>
      </c>
      <c r="AH11" s="76" t="s">
        <v>643</v>
      </c>
      <c r="AI11" s="246">
        <v>1</v>
      </c>
      <c r="AJ11" s="78" t="s">
        <v>419</v>
      </c>
      <c r="AK11" s="78" t="s">
        <v>279</v>
      </c>
      <c r="AL11" s="167" t="s">
        <v>421</v>
      </c>
      <c r="AM11" s="119">
        <v>44074</v>
      </c>
      <c r="AN11" s="279" t="s">
        <v>800</v>
      </c>
      <c r="AO11" s="65">
        <v>5</v>
      </c>
      <c r="AP11" s="79">
        <f t="shared" si="0"/>
        <v>1</v>
      </c>
      <c r="AQ11" s="246">
        <f t="shared" si="1"/>
        <v>1</v>
      </c>
      <c r="AR11" s="78" t="str">
        <f t="shared" si="2"/>
        <v>TERMINADA EXTEMPORÁNEA</v>
      </c>
      <c r="AS11" s="78" t="b">
        <f t="shared" si="3"/>
        <v>0</v>
      </c>
      <c r="AT11" s="78" t="str">
        <f t="shared" si="4"/>
        <v>TERMINADA EXTEMPORÁNEA</v>
      </c>
      <c r="AU11" s="112" t="s">
        <v>887</v>
      </c>
      <c r="AV11" s="122" t="s">
        <v>421</v>
      </c>
      <c r="AW11" s="174" t="str">
        <f t="shared" ref="AW11:AW74" si="5">IF(AQ11="","",IF(OR(AQ11=100%),"CUMPLIDA","PENDIENTE"))</f>
        <v>CUMPLIDA</v>
      </c>
      <c r="AX11" s="78" t="s">
        <v>826</v>
      </c>
      <c r="AY11" s="78" t="s">
        <v>279</v>
      </c>
      <c r="AZ11" s="120" t="s">
        <v>999</v>
      </c>
    </row>
    <row r="12" spans="1:52" s="16" customFormat="1" ht="101.25" x14ac:dyDescent="0.15">
      <c r="A12" s="178">
        <v>11</v>
      </c>
      <c r="B12" s="88">
        <v>43069</v>
      </c>
      <c r="C12" s="80" t="s">
        <v>19</v>
      </c>
      <c r="D12" s="80" t="s">
        <v>118</v>
      </c>
      <c r="E12" s="88">
        <v>43042</v>
      </c>
      <c r="F12" s="59">
        <v>1</v>
      </c>
      <c r="G12" s="89" t="s">
        <v>119</v>
      </c>
      <c r="H12" s="177" t="s">
        <v>77</v>
      </c>
      <c r="I12" s="176" t="s">
        <v>120</v>
      </c>
      <c r="J12" s="82" t="s">
        <v>123</v>
      </c>
      <c r="K12" s="82">
        <v>50</v>
      </c>
      <c r="L12" s="82" t="s">
        <v>21</v>
      </c>
      <c r="M12" s="82" t="s">
        <v>121</v>
      </c>
      <c r="N12" s="90" t="s">
        <v>122</v>
      </c>
      <c r="O12" s="90">
        <v>1</v>
      </c>
      <c r="P12" s="88">
        <v>43080</v>
      </c>
      <c r="Q12" s="88">
        <v>43444</v>
      </c>
      <c r="R12" s="81" t="s">
        <v>80</v>
      </c>
      <c r="S12" s="59" t="str">
        <f>IF(R12="","",VLOOKUP(R12,[2]Datos.!$G$28:$H$50,2,FALSE))</f>
        <v>Secretario General</v>
      </c>
      <c r="T12" s="59" t="str">
        <f>IF(R12="","",VLOOKUP(R12,[2]Datos.!$J$28:$K$50,2,FALSE))</f>
        <v>Coordinador Jurídico</v>
      </c>
      <c r="U12" s="177" t="s">
        <v>102</v>
      </c>
      <c r="V12" s="118"/>
      <c r="W12" s="76"/>
      <c r="X12" s="78"/>
      <c r="Y12" s="79"/>
      <c r="Z12" s="77"/>
      <c r="AA12" s="77"/>
      <c r="AB12" s="77"/>
      <c r="AC12" s="78"/>
      <c r="AD12" s="78"/>
      <c r="AE12" s="126"/>
      <c r="AF12" s="167"/>
      <c r="AG12" s="119">
        <v>43951</v>
      </c>
      <c r="AH12" s="126" t="s">
        <v>722</v>
      </c>
      <c r="AI12" s="246">
        <v>0</v>
      </c>
      <c r="AJ12" s="78" t="s">
        <v>417</v>
      </c>
      <c r="AK12" s="78"/>
      <c r="AL12" s="167" t="s">
        <v>422</v>
      </c>
      <c r="AM12" s="119">
        <v>44074</v>
      </c>
      <c r="AN12" s="156" t="s">
        <v>806</v>
      </c>
      <c r="AO12" s="65">
        <v>50</v>
      </c>
      <c r="AP12" s="79">
        <f t="shared" si="0"/>
        <v>1</v>
      </c>
      <c r="AQ12" s="246">
        <f t="shared" si="1"/>
        <v>1</v>
      </c>
      <c r="AR12" s="78" t="str">
        <f t="shared" si="2"/>
        <v>TERMINADA EXTEMPORÁNEA</v>
      </c>
      <c r="AS12" s="78" t="b">
        <f t="shared" si="3"/>
        <v>0</v>
      </c>
      <c r="AT12" s="78" t="str">
        <f t="shared" si="4"/>
        <v>TERMINADA EXTEMPORÁNEA</v>
      </c>
      <c r="AU12" s="112" t="s">
        <v>888</v>
      </c>
      <c r="AV12" s="122" t="s">
        <v>422</v>
      </c>
      <c r="AW12" s="174" t="str">
        <f t="shared" si="5"/>
        <v>CUMPLIDA</v>
      </c>
      <c r="AX12" s="78" t="s">
        <v>837</v>
      </c>
      <c r="AY12" s="78" t="s">
        <v>281</v>
      </c>
      <c r="AZ12" s="120" t="s">
        <v>999</v>
      </c>
    </row>
    <row r="13" spans="1:52" s="16" customFormat="1" ht="168.75" x14ac:dyDescent="0.15">
      <c r="A13" s="178">
        <v>12</v>
      </c>
      <c r="B13" s="88">
        <v>43083</v>
      </c>
      <c r="C13" s="80" t="s">
        <v>19</v>
      </c>
      <c r="D13" s="80" t="s">
        <v>124</v>
      </c>
      <c r="E13" s="88">
        <v>43069</v>
      </c>
      <c r="F13" s="59">
        <v>1</v>
      </c>
      <c r="G13" s="89" t="s">
        <v>125</v>
      </c>
      <c r="H13" s="177" t="s">
        <v>126</v>
      </c>
      <c r="I13" s="178" t="s">
        <v>127</v>
      </c>
      <c r="J13" s="80" t="s">
        <v>128</v>
      </c>
      <c r="K13" s="80">
        <v>2</v>
      </c>
      <c r="L13" s="80" t="s">
        <v>21</v>
      </c>
      <c r="M13" s="80" t="s">
        <v>129</v>
      </c>
      <c r="N13" s="91" t="s">
        <v>130</v>
      </c>
      <c r="O13" s="87">
        <v>1</v>
      </c>
      <c r="P13" s="88">
        <v>43101</v>
      </c>
      <c r="Q13" s="88">
        <v>43343</v>
      </c>
      <c r="R13" s="80" t="s">
        <v>714</v>
      </c>
      <c r="S13" s="59" t="s">
        <v>715</v>
      </c>
      <c r="T13" s="59" t="s">
        <v>716</v>
      </c>
      <c r="U13" s="177" t="s">
        <v>102</v>
      </c>
      <c r="V13" s="118"/>
      <c r="W13" s="76"/>
      <c r="X13" s="78"/>
      <c r="Y13" s="79"/>
      <c r="Z13" s="77"/>
      <c r="AA13" s="77"/>
      <c r="AB13" s="77"/>
      <c r="AC13" s="78"/>
      <c r="AD13" s="78"/>
      <c r="AE13" s="126"/>
      <c r="AF13" s="167"/>
      <c r="AG13" s="119">
        <v>43951</v>
      </c>
      <c r="AH13" s="126" t="s">
        <v>717</v>
      </c>
      <c r="AI13" s="246">
        <v>0.25</v>
      </c>
      <c r="AJ13" s="78" t="s">
        <v>417</v>
      </c>
      <c r="AK13" s="78"/>
      <c r="AL13" s="167" t="s">
        <v>421</v>
      </c>
      <c r="AM13" s="119">
        <v>44074</v>
      </c>
      <c r="AN13" s="278" t="s">
        <v>811</v>
      </c>
      <c r="AO13" s="65">
        <v>1</v>
      </c>
      <c r="AP13" s="79">
        <f t="shared" si="0"/>
        <v>0.5</v>
      </c>
      <c r="AQ13" s="246">
        <f t="shared" si="1"/>
        <v>0.5</v>
      </c>
      <c r="AR13" s="78" t="str">
        <f t="shared" si="2"/>
        <v>INCUMPLIDA</v>
      </c>
      <c r="AS13" s="78" t="b">
        <f t="shared" si="3"/>
        <v>0</v>
      </c>
      <c r="AT13" s="78" t="str">
        <f t="shared" si="4"/>
        <v>INCUMPLIDA</v>
      </c>
      <c r="AU13" s="129" t="s">
        <v>812</v>
      </c>
      <c r="AV13" s="122" t="s">
        <v>421</v>
      </c>
      <c r="AW13" s="174" t="str">
        <f t="shared" si="5"/>
        <v>PENDIENTE</v>
      </c>
      <c r="AX13" s="78"/>
      <c r="AY13" s="78"/>
      <c r="AZ13" s="120"/>
    </row>
    <row r="14" spans="1:52" s="16" customFormat="1" ht="225" x14ac:dyDescent="0.15">
      <c r="A14" s="178">
        <v>13</v>
      </c>
      <c r="B14" s="60">
        <v>43088</v>
      </c>
      <c r="C14" s="59" t="s">
        <v>19</v>
      </c>
      <c r="D14" s="59" t="s">
        <v>131</v>
      </c>
      <c r="E14" s="60">
        <v>43069</v>
      </c>
      <c r="F14" s="59">
        <v>4</v>
      </c>
      <c r="G14" s="86" t="s">
        <v>133</v>
      </c>
      <c r="H14" s="180" t="s">
        <v>76</v>
      </c>
      <c r="I14" s="179" t="s">
        <v>134</v>
      </c>
      <c r="J14" s="59" t="s">
        <v>135</v>
      </c>
      <c r="K14" s="59">
        <v>3</v>
      </c>
      <c r="L14" s="59" t="s">
        <v>21</v>
      </c>
      <c r="M14" s="59" t="s">
        <v>132</v>
      </c>
      <c r="N14" s="92" t="s">
        <v>136</v>
      </c>
      <c r="O14" s="93">
        <v>1</v>
      </c>
      <c r="P14" s="60">
        <v>43136</v>
      </c>
      <c r="Q14" s="60">
        <v>43312</v>
      </c>
      <c r="R14" s="59" t="s">
        <v>63</v>
      </c>
      <c r="S14" s="59" t="str">
        <f>IF(R14="","",VLOOKUP(R14,[2]Datos.!G35:H57,2,FALSE))</f>
        <v>Director Operativo</v>
      </c>
      <c r="T14" s="59" t="str">
        <f>IF(R14="","",VLOOKUP(R14,[2]Datos.!$J$28:$K$50,2,FALSE))</f>
        <v>Profesional Universitario de Ventas y Mercadeo</v>
      </c>
      <c r="U14" s="177" t="s">
        <v>102</v>
      </c>
      <c r="V14" s="118"/>
      <c r="W14" s="76"/>
      <c r="X14" s="78"/>
      <c r="Y14" s="79"/>
      <c r="Z14" s="77"/>
      <c r="AA14" s="77"/>
      <c r="AB14" s="77"/>
      <c r="AC14" s="78"/>
      <c r="AD14" s="78"/>
      <c r="AE14" s="76"/>
      <c r="AF14" s="167"/>
      <c r="AG14" s="119">
        <v>43951</v>
      </c>
      <c r="AH14" s="126" t="s">
        <v>635</v>
      </c>
      <c r="AI14" s="246">
        <v>1</v>
      </c>
      <c r="AJ14" s="78" t="s">
        <v>415</v>
      </c>
      <c r="AK14" s="78" t="s">
        <v>279</v>
      </c>
      <c r="AL14" s="167" t="s">
        <v>421</v>
      </c>
      <c r="AM14" s="119">
        <v>44074</v>
      </c>
      <c r="AN14" s="278" t="s">
        <v>848</v>
      </c>
      <c r="AO14" s="65">
        <v>3</v>
      </c>
      <c r="AP14" s="79">
        <f t="shared" si="0"/>
        <v>1</v>
      </c>
      <c r="AQ14" s="246">
        <f t="shared" si="1"/>
        <v>1</v>
      </c>
      <c r="AR14" s="78" t="b">
        <f>IF(AO14="","",IF(AM14&lt;Q14,IF(AP14&lt;100%,"INCUMPLIDA",IF(AP14=100%,"TERMINADA EXTEMPORÁNEA"))))</f>
        <v>0</v>
      </c>
      <c r="AS14" s="78" t="str">
        <f>IF(AO14="","",IF(AM14&gt;Q14,IF(AQ14=0%,"SIN INICIAR",IF(AQ14=100%,"TERMINADA",IF(AQ14&gt;0%,"EN PROCESO")))))</f>
        <v>TERMINADA</v>
      </c>
      <c r="AT14" s="78" t="str">
        <f>IF(AO14="","",IF(AM14&lt;Q14,AR14,IF(AM14&gt;Q14,AS14)))</f>
        <v>TERMINADA</v>
      </c>
      <c r="AU14" s="129" t="s">
        <v>989</v>
      </c>
      <c r="AV14" s="122" t="s">
        <v>421</v>
      </c>
      <c r="AW14" s="174" t="str">
        <f t="shared" si="5"/>
        <v>CUMPLIDA</v>
      </c>
      <c r="AX14" s="78" t="s">
        <v>847</v>
      </c>
      <c r="AY14" s="78" t="s">
        <v>279</v>
      </c>
      <c r="AZ14" s="120" t="s">
        <v>999</v>
      </c>
    </row>
    <row r="15" spans="1:52" s="16" customFormat="1" ht="123.75" x14ac:dyDescent="0.15">
      <c r="A15" s="178">
        <v>15</v>
      </c>
      <c r="B15" s="60">
        <v>43088</v>
      </c>
      <c r="C15" s="59" t="s">
        <v>19</v>
      </c>
      <c r="D15" s="59" t="s">
        <v>131</v>
      </c>
      <c r="E15" s="60">
        <v>43069</v>
      </c>
      <c r="F15" s="59">
        <v>8</v>
      </c>
      <c r="G15" s="86" t="s">
        <v>258</v>
      </c>
      <c r="H15" s="180" t="s">
        <v>76</v>
      </c>
      <c r="I15" s="179" t="s">
        <v>137</v>
      </c>
      <c r="J15" s="59" t="s">
        <v>138</v>
      </c>
      <c r="K15" s="59">
        <v>3</v>
      </c>
      <c r="L15" s="59" t="s">
        <v>21</v>
      </c>
      <c r="M15" s="59" t="s">
        <v>139</v>
      </c>
      <c r="N15" s="92" t="s">
        <v>140</v>
      </c>
      <c r="O15" s="93">
        <v>1</v>
      </c>
      <c r="P15" s="60">
        <v>43136</v>
      </c>
      <c r="Q15" s="60">
        <v>43220</v>
      </c>
      <c r="R15" s="59" t="s">
        <v>63</v>
      </c>
      <c r="S15" s="59" t="str">
        <f>IF(R15="","",VLOOKUP(R15,[2]Datos.!$G$28:$H$50,2,FALSE))</f>
        <v>Director Operativo</v>
      </c>
      <c r="T15" s="59" t="str">
        <f>IF(R15="","",VLOOKUP(R15,[2]Datos.!$J$28:$K$50,2,FALSE))</f>
        <v>Profesional Universitario de Ventas y Mercadeo</v>
      </c>
      <c r="U15" s="177" t="s">
        <v>102</v>
      </c>
      <c r="V15" s="118"/>
      <c r="W15" s="76"/>
      <c r="X15" s="78"/>
      <c r="Y15" s="79"/>
      <c r="Z15" s="77"/>
      <c r="AA15" s="77"/>
      <c r="AB15" s="77"/>
      <c r="AC15" s="78"/>
      <c r="AD15" s="78"/>
      <c r="AE15" s="126"/>
      <c r="AF15" s="167"/>
      <c r="AG15" s="119">
        <v>43951</v>
      </c>
      <c r="AH15" s="76" t="s">
        <v>636</v>
      </c>
      <c r="AI15" s="246">
        <v>0.66700000000000004</v>
      </c>
      <c r="AJ15" s="78" t="s">
        <v>417</v>
      </c>
      <c r="AK15" s="78"/>
      <c r="AL15" s="167" t="s">
        <v>421</v>
      </c>
      <c r="AM15" s="119">
        <v>44074</v>
      </c>
      <c r="AN15" s="278" t="s">
        <v>849</v>
      </c>
      <c r="AO15" s="65">
        <v>3</v>
      </c>
      <c r="AP15" s="79">
        <f t="shared" si="0"/>
        <v>1</v>
      </c>
      <c r="AQ15" s="246">
        <f t="shared" si="1"/>
        <v>1</v>
      </c>
      <c r="AR15" s="78" t="str">
        <f t="shared" si="2"/>
        <v>TERMINADA EXTEMPORÁNEA</v>
      </c>
      <c r="AS15" s="78" t="b">
        <f t="shared" si="3"/>
        <v>0</v>
      </c>
      <c r="AT15" s="78" t="str">
        <f t="shared" si="4"/>
        <v>TERMINADA EXTEMPORÁNEA</v>
      </c>
      <c r="AU15" s="129" t="s">
        <v>851</v>
      </c>
      <c r="AV15" s="122" t="s">
        <v>421</v>
      </c>
      <c r="AW15" s="174" t="str">
        <f t="shared" si="5"/>
        <v>CUMPLIDA</v>
      </c>
      <c r="AX15" s="78" t="s">
        <v>850</v>
      </c>
      <c r="AY15" s="78" t="s">
        <v>281</v>
      </c>
      <c r="AZ15" s="120" t="s">
        <v>999</v>
      </c>
    </row>
    <row r="16" spans="1:52" s="16" customFormat="1" ht="123.75" x14ac:dyDescent="0.15">
      <c r="A16" s="178">
        <v>16</v>
      </c>
      <c r="B16" s="60">
        <v>43088</v>
      </c>
      <c r="C16" s="59" t="s">
        <v>19</v>
      </c>
      <c r="D16" s="59" t="s">
        <v>131</v>
      </c>
      <c r="E16" s="60">
        <v>43069</v>
      </c>
      <c r="F16" s="59">
        <v>10</v>
      </c>
      <c r="G16" s="86" t="s">
        <v>141</v>
      </c>
      <c r="H16" s="180" t="s">
        <v>76</v>
      </c>
      <c r="I16" s="179" t="s">
        <v>137</v>
      </c>
      <c r="J16" s="59" t="s">
        <v>138</v>
      </c>
      <c r="K16" s="59">
        <v>3</v>
      </c>
      <c r="L16" s="59" t="s">
        <v>21</v>
      </c>
      <c r="M16" s="59" t="s">
        <v>139</v>
      </c>
      <c r="N16" s="92" t="s">
        <v>140</v>
      </c>
      <c r="O16" s="93">
        <v>1</v>
      </c>
      <c r="P16" s="60">
        <v>43136</v>
      </c>
      <c r="Q16" s="60">
        <v>43220</v>
      </c>
      <c r="R16" s="59" t="s">
        <v>63</v>
      </c>
      <c r="S16" s="59" t="str">
        <f>IF(R16="","",VLOOKUP(R16,[2]Datos.!$G$28:$H$50,2,FALSE))</f>
        <v>Director Operativo</v>
      </c>
      <c r="T16" s="59" t="str">
        <f>IF(R16="","",VLOOKUP(R16,[2]Datos.!$J$28:$K$50,2,FALSE))</f>
        <v>Profesional Universitario de Ventas y Mercadeo</v>
      </c>
      <c r="U16" s="177" t="s">
        <v>102</v>
      </c>
      <c r="V16" s="118"/>
      <c r="W16" s="76"/>
      <c r="X16" s="78"/>
      <c r="Y16" s="79"/>
      <c r="Z16" s="77"/>
      <c r="AA16" s="77"/>
      <c r="AB16" s="77"/>
      <c r="AC16" s="78"/>
      <c r="AD16" s="78"/>
      <c r="AE16" s="126"/>
      <c r="AF16" s="167"/>
      <c r="AG16" s="119">
        <v>43951</v>
      </c>
      <c r="AH16" s="76" t="s">
        <v>636</v>
      </c>
      <c r="AI16" s="246">
        <v>0.66700000000000004</v>
      </c>
      <c r="AJ16" s="78" t="s">
        <v>417</v>
      </c>
      <c r="AK16" s="78"/>
      <c r="AL16" s="167" t="s">
        <v>421</v>
      </c>
      <c r="AM16" s="119">
        <v>44074</v>
      </c>
      <c r="AN16" s="278" t="s">
        <v>849</v>
      </c>
      <c r="AO16" s="65">
        <v>3</v>
      </c>
      <c r="AP16" s="79">
        <f t="shared" si="0"/>
        <v>1</v>
      </c>
      <c r="AQ16" s="246">
        <f t="shared" si="1"/>
        <v>1</v>
      </c>
      <c r="AR16" s="78" t="str">
        <f t="shared" si="2"/>
        <v>TERMINADA EXTEMPORÁNEA</v>
      </c>
      <c r="AS16" s="78" t="b">
        <f t="shared" si="3"/>
        <v>0</v>
      </c>
      <c r="AT16" s="78" t="str">
        <f t="shared" si="4"/>
        <v>TERMINADA EXTEMPORÁNEA</v>
      </c>
      <c r="AU16" s="129" t="s">
        <v>851</v>
      </c>
      <c r="AV16" s="122" t="s">
        <v>421</v>
      </c>
      <c r="AW16" s="174" t="str">
        <f t="shared" si="5"/>
        <v>CUMPLIDA</v>
      </c>
      <c r="AX16" s="78" t="s">
        <v>850</v>
      </c>
      <c r="AY16" s="78" t="s">
        <v>281</v>
      </c>
      <c r="AZ16" s="120" t="s">
        <v>999</v>
      </c>
    </row>
    <row r="17" spans="1:52" s="16" customFormat="1" ht="180" x14ac:dyDescent="0.15">
      <c r="A17" s="178">
        <v>34</v>
      </c>
      <c r="B17" s="60">
        <v>43162</v>
      </c>
      <c r="C17" s="59" t="s">
        <v>19</v>
      </c>
      <c r="D17" s="59" t="s">
        <v>143</v>
      </c>
      <c r="E17" s="60">
        <v>43162</v>
      </c>
      <c r="F17" s="59" t="s">
        <v>144</v>
      </c>
      <c r="G17" s="86" t="s">
        <v>145</v>
      </c>
      <c r="H17" s="180" t="s">
        <v>146</v>
      </c>
      <c r="I17" s="179" t="s">
        <v>147</v>
      </c>
      <c r="J17" s="59" t="s">
        <v>148</v>
      </c>
      <c r="K17" s="59">
        <v>1</v>
      </c>
      <c r="L17" s="59" t="s">
        <v>21</v>
      </c>
      <c r="M17" s="59" t="s">
        <v>149</v>
      </c>
      <c r="N17" s="92" t="s">
        <v>150</v>
      </c>
      <c r="O17" s="93">
        <v>1</v>
      </c>
      <c r="P17" s="60">
        <v>43312</v>
      </c>
      <c r="Q17" s="60">
        <v>43465</v>
      </c>
      <c r="R17" s="59" t="s">
        <v>66</v>
      </c>
      <c r="S17" s="59" t="str">
        <f>IF(R17="","",VLOOKUP(R17,[2]Datos.!$G$28:$H$50,2,FALSE))</f>
        <v xml:space="preserve">Subdirector Administrativo </v>
      </c>
      <c r="T17" s="59" t="s">
        <v>319</v>
      </c>
      <c r="U17" s="180" t="s">
        <v>102</v>
      </c>
      <c r="V17" s="118"/>
      <c r="W17" s="76"/>
      <c r="X17" s="78"/>
      <c r="Y17" s="79"/>
      <c r="Z17" s="77"/>
      <c r="AA17" s="77"/>
      <c r="AB17" s="77"/>
      <c r="AC17" s="78"/>
      <c r="AD17" s="78"/>
      <c r="AE17" s="76"/>
      <c r="AF17" s="167"/>
      <c r="AG17" s="119">
        <v>43951</v>
      </c>
      <c r="AH17" s="76" t="s">
        <v>720</v>
      </c>
      <c r="AI17" s="246">
        <v>1</v>
      </c>
      <c r="AJ17" s="78" t="s">
        <v>419</v>
      </c>
      <c r="AK17" s="78" t="s">
        <v>279</v>
      </c>
      <c r="AL17" s="167" t="s">
        <v>695</v>
      </c>
      <c r="AM17" s="119">
        <v>44074</v>
      </c>
      <c r="AN17" s="278" t="s">
        <v>800</v>
      </c>
      <c r="AO17" s="65">
        <v>1</v>
      </c>
      <c r="AP17" s="79">
        <f t="shared" si="0"/>
        <v>1</v>
      </c>
      <c r="AQ17" s="246">
        <f t="shared" si="1"/>
        <v>1</v>
      </c>
      <c r="AR17" s="78" t="str">
        <f t="shared" si="2"/>
        <v>TERMINADA EXTEMPORÁNEA</v>
      </c>
      <c r="AS17" s="78" t="b">
        <f t="shared" si="3"/>
        <v>0</v>
      </c>
      <c r="AT17" s="78" t="str">
        <f t="shared" si="4"/>
        <v>TERMINADA EXTEMPORÁNEA</v>
      </c>
      <c r="AU17" s="279" t="s">
        <v>1000</v>
      </c>
      <c r="AV17" s="122" t="s">
        <v>695</v>
      </c>
      <c r="AW17" s="174" t="str">
        <f t="shared" si="5"/>
        <v>CUMPLIDA</v>
      </c>
      <c r="AX17" s="78" t="s">
        <v>978</v>
      </c>
      <c r="AY17" s="78" t="s">
        <v>279</v>
      </c>
      <c r="AZ17" s="120" t="s">
        <v>999</v>
      </c>
    </row>
    <row r="18" spans="1:52" s="16" customFormat="1" ht="123.75" x14ac:dyDescent="0.15">
      <c r="A18" s="178">
        <v>35</v>
      </c>
      <c r="B18" s="60">
        <v>43162</v>
      </c>
      <c r="C18" s="59" t="s">
        <v>19</v>
      </c>
      <c r="D18" s="59" t="s">
        <v>143</v>
      </c>
      <c r="E18" s="60">
        <v>43162</v>
      </c>
      <c r="F18" s="59" t="s">
        <v>151</v>
      </c>
      <c r="G18" s="86" t="s">
        <v>152</v>
      </c>
      <c r="H18" s="180" t="s">
        <v>74</v>
      </c>
      <c r="I18" s="176" t="s">
        <v>153</v>
      </c>
      <c r="J18" s="82" t="s">
        <v>154</v>
      </c>
      <c r="K18" s="59">
        <v>3</v>
      </c>
      <c r="L18" s="59" t="s">
        <v>155</v>
      </c>
      <c r="M18" s="59" t="s">
        <v>156</v>
      </c>
      <c r="N18" s="60" t="s">
        <v>157</v>
      </c>
      <c r="O18" s="93">
        <v>1</v>
      </c>
      <c r="P18" s="60">
        <v>43192</v>
      </c>
      <c r="Q18" s="60">
        <v>43343</v>
      </c>
      <c r="R18" s="59" t="s">
        <v>32</v>
      </c>
      <c r="S18" s="59" t="str">
        <f>IF(R18="","",VLOOKUP(R18,[2]Datos.!$G$28:$H$50,2,FALSE))</f>
        <v>Gerente General</v>
      </c>
      <c r="T18" s="59" t="str">
        <f>IF(R18="","",VLOOKUP(R18,[2]Datos.!$J$28:$K$50,2,FALSE))</f>
        <v>Profesional Universitario de Planeación</v>
      </c>
      <c r="U18" s="180" t="s">
        <v>102</v>
      </c>
      <c r="V18" s="118"/>
      <c r="W18" s="76"/>
      <c r="X18" s="78"/>
      <c r="Y18" s="79"/>
      <c r="Z18" s="77"/>
      <c r="AA18" s="77"/>
      <c r="AB18" s="77"/>
      <c r="AC18" s="78"/>
      <c r="AD18" s="78"/>
      <c r="AE18" s="76"/>
      <c r="AF18" s="167"/>
      <c r="AG18" s="119">
        <v>43951</v>
      </c>
      <c r="AH18" s="128" t="s">
        <v>652</v>
      </c>
      <c r="AI18" s="246">
        <v>0.66700000000000004</v>
      </c>
      <c r="AJ18" s="78" t="s">
        <v>417</v>
      </c>
      <c r="AK18" s="78"/>
      <c r="AL18" s="167" t="s">
        <v>422</v>
      </c>
      <c r="AM18" s="119">
        <v>44074</v>
      </c>
      <c r="AN18" s="278" t="s">
        <v>807</v>
      </c>
      <c r="AO18" s="65">
        <v>3</v>
      </c>
      <c r="AP18" s="79">
        <f t="shared" si="0"/>
        <v>1</v>
      </c>
      <c r="AQ18" s="246">
        <f t="shared" si="1"/>
        <v>1</v>
      </c>
      <c r="AR18" s="78" t="str">
        <f t="shared" si="2"/>
        <v>TERMINADA EXTEMPORÁNEA</v>
      </c>
      <c r="AS18" s="78" t="b">
        <f t="shared" si="3"/>
        <v>0</v>
      </c>
      <c r="AT18" s="78" t="str">
        <f t="shared" si="4"/>
        <v>TERMINADA EXTEMPORÁNEA</v>
      </c>
      <c r="AU18" s="112" t="s">
        <v>889</v>
      </c>
      <c r="AV18" s="122" t="s">
        <v>422</v>
      </c>
      <c r="AW18" s="174" t="str">
        <f t="shared" si="5"/>
        <v>CUMPLIDA</v>
      </c>
      <c r="AX18" s="78" t="s">
        <v>837</v>
      </c>
      <c r="AY18" s="78" t="s">
        <v>281</v>
      </c>
      <c r="AZ18" s="120" t="s">
        <v>999</v>
      </c>
    </row>
    <row r="19" spans="1:52" s="16" customFormat="1" ht="90" x14ac:dyDescent="0.15">
      <c r="A19" s="178">
        <v>36</v>
      </c>
      <c r="B19" s="81">
        <v>43181</v>
      </c>
      <c r="C19" s="82" t="s">
        <v>17</v>
      </c>
      <c r="D19" s="82" t="s">
        <v>158</v>
      </c>
      <c r="E19" s="81">
        <v>43181</v>
      </c>
      <c r="F19" s="96" t="s">
        <v>159</v>
      </c>
      <c r="G19" s="83" t="s">
        <v>160</v>
      </c>
      <c r="H19" s="199" t="s">
        <v>78</v>
      </c>
      <c r="I19" s="176" t="s">
        <v>161</v>
      </c>
      <c r="J19" s="164" t="s">
        <v>547</v>
      </c>
      <c r="K19" s="82">
        <v>2</v>
      </c>
      <c r="L19" s="59" t="s">
        <v>155</v>
      </c>
      <c r="M19" s="82" t="s">
        <v>162</v>
      </c>
      <c r="N19" s="250" t="s">
        <v>548</v>
      </c>
      <c r="O19" s="85">
        <v>0.9</v>
      </c>
      <c r="P19" s="81">
        <v>43252</v>
      </c>
      <c r="Q19" s="81">
        <v>43921</v>
      </c>
      <c r="R19" s="59" t="s">
        <v>67</v>
      </c>
      <c r="S19" s="59" t="str">
        <f>IF(R19="","",VLOOKUP(R19,[2]Datos.!$G$28:$H$50,2,FALSE))</f>
        <v xml:space="preserve">Subdirector Administrativo </v>
      </c>
      <c r="T19" s="59" t="str">
        <f>IF(R19="","",VLOOKUP(R19,[2]Datos.!$J$28:$K$50,2,FALSE))</f>
        <v>Líder de Gestión Documental</v>
      </c>
      <c r="U19" s="180" t="s">
        <v>102</v>
      </c>
      <c r="V19" s="118"/>
      <c r="W19" s="76"/>
      <c r="X19" s="78"/>
      <c r="Y19" s="79"/>
      <c r="Z19" s="77"/>
      <c r="AA19" s="77"/>
      <c r="AB19" s="77"/>
      <c r="AC19" s="78"/>
      <c r="AD19" s="78"/>
      <c r="AE19" s="126"/>
      <c r="AF19" s="167"/>
      <c r="AG19" s="119">
        <v>43951</v>
      </c>
      <c r="AH19" s="76" t="s">
        <v>671</v>
      </c>
      <c r="AI19" s="246">
        <v>0.5</v>
      </c>
      <c r="AJ19" s="78" t="s">
        <v>417</v>
      </c>
      <c r="AK19" s="78"/>
      <c r="AL19" s="167" t="s">
        <v>421</v>
      </c>
      <c r="AM19" s="119">
        <v>44074</v>
      </c>
      <c r="AN19" s="278" t="s">
        <v>890</v>
      </c>
      <c r="AO19" s="65">
        <v>2</v>
      </c>
      <c r="AP19" s="79">
        <f t="shared" si="0"/>
        <v>1</v>
      </c>
      <c r="AQ19" s="246">
        <f t="shared" si="1"/>
        <v>1</v>
      </c>
      <c r="AR19" s="78" t="str">
        <f t="shared" si="2"/>
        <v>TERMINADA EXTEMPORÁNEA</v>
      </c>
      <c r="AS19" s="78" t="b">
        <f t="shared" si="3"/>
        <v>0</v>
      </c>
      <c r="AT19" s="78" t="str">
        <f t="shared" si="4"/>
        <v>TERMINADA EXTEMPORÁNEA</v>
      </c>
      <c r="AU19" s="129" t="s">
        <v>872</v>
      </c>
      <c r="AV19" s="122" t="s">
        <v>421</v>
      </c>
      <c r="AW19" s="174" t="str">
        <f t="shared" si="5"/>
        <v>CUMPLIDA</v>
      </c>
      <c r="AX19" s="78" t="s">
        <v>837</v>
      </c>
      <c r="AY19" s="78" t="s">
        <v>281</v>
      </c>
      <c r="AZ19" s="120" t="s">
        <v>999</v>
      </c>
    </row>
    <row r="20" spans="1:52" s="16" customFormat="1" ht="123.75" x14ac:dyDescent="0.15">
      <c r="A20" s="178">
        <v>37</v>
      </c>
      <c r="B20" s="81">
        <v>43181</v>
      </c>
      <c r="C20" s="82" t="s">
        <v>17</v>
      </c>
      <c r="D20" s="82" t="s">
        <v>158</v>
      </c>
      <c r="E20" s="81">
        <v>43181</v>
      </c>
      <c r="F20" s="82" t="s">
        <v>163</v>
      </c>
      <c r="G20" s="83" t="s">
        <v>164</v>
      </c>
      <c r="H20" s="199" t="s">
        <v>78</v>
      </c>
      <c r="I20" s="176" t="s">
        <v>165</v>
      </c>
      <c r="J20" s="82" t="s">
        <v>166</v>
      </c>
      <c r="K20" s="82">
        <v>1</v>
      </c>
      <c r="L20" s="59" t="s">
        <v>155</v>
      </c>
      <c r="M20" s="82" t="s">
        <v>167</v>
      </c>
      <c r="N20" s="90" t="s">
        <v>168</v>
      </c>
      <c r="O20" s="85">
        <v>1</v>
      </c>
      <c r="P20" s="81">
        <v>43313</v>
      </c>
      <c r="Q20" s="81">
        <v>43404</v>
      </c>
      <c r="R20" s="59" t="s">
        <v>67</v>
      </c>
      <c r="S20" s="59" t="str">
        <f>IF(R20="","",VLOOKUP(R20,[2]Datos.!$G$28:$H$50,2,FALSE))</f>
        <v xml:space="preserve">Subdirector Administrativo </v>
      </c>
      <c r="T20" s="59" t="str">
        <f>IF(R20="","",VLOOKUP(R20,[2]Datos.!$J$28:$K$50,2,FALSE))</f>
        <v>Líder de Gestión Documental</v>
      </c>
      <c r="U20" s="180" t="s">
        <v>102</v>
      </c>
      <c r="V20" s="118"/>
      <c r="W20" s="76"/>
      <c r="X20" s="78"/>
      <c r="Y20" s="79"/>
      <c r="Z20" s="77"/>
      <c r="AA20" s="77"/>
      <c r="AB20" s="77"/>
      <c r="AC20" s="78"/>
      <c r="AD20" s="78"/>
      <c r="AE20" s="126"/>
      <c r="AF20" s="167"/>
      <c r="AG20" s="119">
        <v>43951</v>
      </c>
      <c r="AH20" s="126" t="s">
        <v>679</v>
      </c>
      <c r="AI20" s="246">
        <v>1</v>
      </c>
      <c r="AJ20" s="78" t="s">
        <v>419</v>
      </c>
      <c r="AK20" s="78" t="s">
        <v>279</v>
      </c>
      <c r="AL20" s="167" t="s">
        <v>421</v>
      </c>
      <c r="AM20" s="119">
        <v>44074</v>
      </c>
      <c r="AN20" s="279" t="s">
        <v>800</v>
      </c>
      <c r="AO20" s="65">
        <v>1</v>
      </c>
      <c r="AP20" s="79">
        <f t="shared" si="0"/>
        <v>1</v>
      </c>
      <c r="AQ20" s="246">
        <f t="shared" si="1"/>
        <v>1</v>
      </c>
      <c r="AR20" s="78" t="str">
        <f t="shared" si="2"/>
        <v>TERMINADA EXTEMPORÁNEA</v>
      </c>
      <c r="AS20" s="78" t="b">
        <f t="shared" si="3"/>
        <v>0</v>
      </c>
      <c r="AT20" s="78" t="str">
        <f t="shared" si="4"/>
        <v>TERMINADA EXTEMPORÁNEA</v>
      </c>
      <c r="AU20" s="112" t="s">
        <v>891</v>
      </c>
      <c r="AV20" s="122" t="s">
        <v>421</v>
      </c>
      <c r="AW20" s="174" t="str">
        <f t="shared" si="5"/>
        <v>CUMPLIDA</v>
      </c>
      <c r="AX20" s="78" t="s">
        <v>873</v>
      </c>
      <c r="AY20" s="78" t="s">
        <v>279</v>
      </c>
      <c r="AZ20" s="120" t="s">
        <v>999</v>
      </c>
    </row>
    <row r="21" spans="1:52" s="16" customFormat="1" ht="123.75" x14ac:dyDescent="0.15">
      <c r="A21" s="178">
        <v>38</v>
      </c>
      <c r="B21" s="81">
        <v>43181</v>
      </c>
      <c r="C21" s="82" t="s">
        <v>17</v>
      </c>
      <c r="D21" s="82" t="s">
        <v>158</v>
      </c>
      <c r="E21" s="81">
        <v>43181</v>
      </c>
      <c r="F21" s="82" t="s">
        <v>169</v>
      </c>
      <c r="G21" s="83" t="s">
        <v>170</v>
      </c>
      <c r="H21" s="199" t="s">
        <v>78</v>
      </c>
      <c r="I21" s="176" t="s">
        <v>171</v>
      </c>
      <c r="J21" s="251" t="s">
        <v>549</v>
      </c>
      <c r="K21" s="82">
        <v>3</v>
      </c>
      <c r="L21" s="59" t="s">
        <v>155</v>
      </c>
      <c r="M21" s="82" t="s">
        <v>172</v>
      </c>
      <c r="N21" s="250" t="s">
        <v>173</v>
      </c>
      <c r="O21" s="85">
        <v>0.6</v>
      </c>
      <c r="P21" s="81">
        <v>43252</v>
      </c>
      <c r="Q21" s="81">
        <v>43980</v>
      </c>
      <c r="R21" s="59" t="s">
        <v>67</v>
      </c>
      <c r="S21" s="59" t="str">
        <f>IF(R21="","",VLOOKUP(R21,[2]Datos.!$G$28:$H$50,2,FALSE))</f>
        <v xml:space="preserve">Subdirector Administrativo </v>
      </c>
      <c r="T21" s="59" t="str">
        <f>IF(R21="","",VLOOKUP(R21,[2]Datos.!$J$28:$K$50,2,FALSE))</f>
        <v>Líder de Gestión Documental</v>
      </c>
      <c r="U21" s="180" t="s">
        <v>102</v>
      </c>
      <c r="V21" s="118"/>
      <c r="W21" s="76"/>
      <c r="X21" s="78"/>
      <c r="Y21" s="79"/>
      <c r="Z21" s="77"/>
      <c r="AA21" s="77"/>
      <c r="AB21" s="77"/>
      <c r="AC21" s="78"/>
      <c r="AD21" s="78"/>
      <c r="AE21" s="126"/>
      <c r="AF21" s="167"/>
      <c r="AG21" s="119">
        <v>43951</v>
      </c>
      <c r="AH21" s="76" t="s">
        <v>672</v>
      </c>
      <c r="AI21" s="246">
        <v>0.33300000000000002</v>
      </c>
      <c r="AJ21" s="78" t="s">
        <v>414</v>
      </c>
      <c r="AK21" s="78"/>
      <c r="AL21" s="167" t="s">
        <v>421</v>
      </c>
      <c r="AM21" s="119">
        <v>44074</v>
      </c>
      <c r="AN21" s="278" t="s">
        <v>874</v>
      </c>
      <c r="AO21" s="65">
        <v>1</v>
      </c>
      <c r="AP21" s="79">
        <f t="shared" si="0"/>
        <v>0.33333333333333331</v>
      </c>
      <c r="AQ21" s="246">
        <f t="shared" si="1"/>
        <v>0.55555555555555558</v>
      </c>
      <c r="AR21" s="78" t="str">
        <f t="shared" si="2"/>
        <v>INCUMPLIDA</v>
      </c>
      <c r="AS21" s="78" t="b">
        <f t="shared" si="3"/>
        <v>0</v>
      </c>
      <c r="AT21" s="78" t="str">
        <f t="shared" si="4"/>
        <v>INCUMPLIDA</v>
      </c>
      <c r="AU21" s="129" t="s">
        <v>875</v>
      </c>
      <c r="AV21" s="122" t="s">
        <v>421</v>
      </c>
      <c r="AW21" s="174" t="str">
        <f t="shared" si="5"/>
        <v>PENDIENTE</v>
      </c>
      <c r="AX21" s="78"/>
      <c r="AY21" s="78"/>
      <c r="AZ21" s="120"/>
    </row>
    <row r="22" spans="1:52" s="16" customFormat="1" ht="101.25" x14ac:dyDescent="0.15">
      <c r="A22" s="178">
        <v>39</v>
      </c>
      <c r="B22" s="81">
        <v>43181</v>
      </c>
      <c r="C22" s="82" t="s">
        <v>17</v>
      </c>
      <c r="D22" s="82" t="s">
        <v>158</v>
      </c>
      <c r="E22" s="81">
        <v>43181</v>
      </c>
      <c r="F22" s="96" t="s">
        <v>174</v>
      </c>
      <c r="G22" s="83" t="s">
        <v>175</v>
      </c>
      <c r="H22" s="199" t="s">
        <v>78</v>
      </c>
      <c r="I22" s="176" t="s">
        <v>176</v>
      </c>
      <c r="J22" s="82" t="s">
        <v>177</v>
      </c>
      <c r="K22" s="82">
        <v>2</v>
      </c>
      <c r="L22" s="59" t="s">
        <v>155</v>
      </c>
      <c r="M22" s="82" t="s">
        <v>178</v>
      </c>
      <c r="N22" s="90" t="s">
        <v>179</v>
      </c>
      <c r="O22" s="85">
        <v>1</v>
      </c>
      <c r="P22" s="81">
        <v>43313</v>
      </c>
      <c r="Q22" s="81">
        <v>43646</v>
      </c>
      <c r="R22" s="59" t="s">
        <v>67</v>
      </c>
      <c r="S22" s="59" t="str">
        <f>IF(R22="","",VLOOKUP(R22,[2]Datos.!$G$28:$H$50,2,FALSE))</f>
        <v xml:space="preserve">Subdirector Administrativo </v>
      </c>
      <c r="T22" s="59" t="str">
        <f>IF(R22="","",VLOOKUP(R22,[2]Datos.!$J$28:$K$50,2,FALSE))</f>
        <v>Líder de Gestión Documental</v>
      </c>
      <c r="U22" s="180" t="s">
        <v>102</v>
      </c>
      <c r="V22" s="118"/>
      <c r="W22" s="76"/>
      <c r="X22" s="78"/>
      <c r="Y22" s="79"/>
      <c r="Z22" s="77"/>
      <c r="AA22" s="77"/>
      <c r="AB22" s="77"/>
      <c r="AC22" s="78"/>
      <c r="AD22" s="78"/>
      <c r="AE22" s="126"/>
      <c r="AF22" s="167"/>
      <c r="AG22" s="119">
        <v>43951</v>
      </c>
      <c r="AH22" s="76" t="s">
        <v>680</v>
      </c>
      <c r="AI22" s="246">
        <v>0.5</v>
      </c>
      <c r="AJ22" s="78" t="s">
        <v>417</v>
      </c>
      <c r="AK22" s="78"/>
      <c r="AL22" s="167" t="s">
        <v>421</v>
      </c>
      <c r="AM22" s="119">
        <v>44074</v>
      </c>
      <c r="AN22" s="279" t="s">
        <v>800</v>
      </c>
      <c r="AO22" s="65">
        <v>1</v>
      </c>
      <c r="AP22" s="79">
        <f t="shared" si="0"/>
        <v>0.5</v>
      </c>
      <c r="AQ22" s="246">
        <f t="shared" si="1"/>
        <v>0.5</v>
      </c>
      <c r="AR22" s="78" t="str">
        <f t="shared" si="2"/>
        <v>INCUMPLIDA</v>
      </c>
      <c r="AS22" s="78" t="b">
        <f t="shared" si="3"/>
        <v>0</v>
      </c>
      <c r="AT22" s="78" t="str">
        <f t="shared" si="4"/>
        <v>INCUMPLIDA</v>
      </c>
      <c r="AU22" s="112" t="s">
        <v>871</v>
      </c>
      <c r="AV22" s="122" t="s">
        <v>421</v>
      </c>
      <c r="AW22" s="174" t="str">
        <f t="shared" si="5"/>
        <v>PENDIENTE</v>
      </c>
      <c r="AX22" s="78"/>
      <c r="AY22" s="78"/>
      <c r="AZ22" s="120"/>
    </row>
    <row r="23" spans="1:52" s="16" customFormat="1" ht="101.25" x14ac:dyDescent="0.15">
      <c r="A23" s="178">
        <v>40</v>
      </c>
      <c r="B23" s="81">
        <v>43181</v>
      </c>
      <c r="C23" s="82" t="s">
        <v>17</v>
      </c>
      <c r="D23" s="82" t="s">
        <v>180</v>
      </c>
      <c r="E23" s="81">
        <v>43181</v>
      </c>
      <c r="F23" s="82" t="s">
        <v>181</v>
      </c>
      <c r="G23" s="83" t="s">
        <v>182</v>
      </c>
      <c r="H23" s="199" t="s">
        <v>78</v>
      </c>
      <c r="I23" s="176" t="s">
        <v>183</v>
      </c>
      <c r="J23" s="164" t="s">
        <v>559</v>
      </c>
      <c r="K23" s="82">
        <v>4</v>
      </c>
      <c r="L23" s="59" t="s">
        <v>155</v>
      </c>
      <c r="M23" s="82" t="s">
        <v>184</v>
      </c>
      <c r="N23" s="250" t="s">
        <v>550</v>
      </c>
      <c r="O23" s="85">
        <v>0.7</v>
      </c>
      <c r="P23" s="81">
        <v>43160</v>
      </c>
      <c r="Q23" s="81">
        <v>43994</v>
      </c>
      <c r="R23" s="59" t="s">
        <v>67</v>
      </c>
      <c r="S23" s="59" t="str">
        <f>IF(R23="","",VLOOKUP(R23,[2]Datos.!$G$28:$H$50,2,FALSE))</f>
        <v xml:space="preserve">Subdirector Administrativo </v>
      </c>
      <c r="T23" s="59" t="str">
        <f>IF(R23="","",VLOOKUP(R23,[2]Datos.!$J$28:$K$50,2,FALSE))</f>
        <v>Líder de Gestión Documental</v>
      </c>
      <c r="U23" s="180" t="s">
        <v>102</v>
      </c>
      <c r="V23" s="118"/>
      <c r="W23" s="76"/>
      <c r="X23" s="78"/>
      <c r="Y23" s="79"/>
      <c r="Z23" s="77"/>
      <c r="AA23" s="77"/>
      <c r="AB23" s="77"/>
      <c r="AC23" s="78"/>
      <c r="AD23" s="78"/>
      <c r="AE23" s="126"/>
      <c r="AF23" s="167"/>
      <c r="AG23" s="119">
        <v>43951</v>
      </c>
      <c r="AH23" s="126" t="s">
        <v>681</v>
      </c>
      <c r="AI23" s="246">
        <v>0.5</v>
      </c>
      <c r="AJ23" s="78" t="s">
        <v>414</v>
      </c>
      <c r="AK23" s="78"/>
      <c r="AL23" s="167" t="s">
        <v>421</v>
      </c>
      <c r="AM23" s="119">
        <v>44074</v>
      </c>
      <c r="AN23" s="279" t="s">
        <v>800</v>
      </c>
      <c r="AO23" s="65">
        <v>2</v>
      </c>
      <c r="AP23" s="79">
        <f t="shared" si="0"/>
        <v>0.5</v>
      </c>
      <c r="AQ23" s="246">
        <f t="shared" si="1"/>
        <v>0.7142857142857143</v>
      </c>
      <c r="AR23" s="78" t="str">
        <f t="shared" si="2"/>
        <v>INCUMPLIDA</v>
      </c>
      <c r="AS23" s="78" t="b">
        <f t="shared" si="3"/>
        <v>0</v>
      </c>
      <c r="AT23" s="78" t="str">
        <f t="shared" si="4"/>
        <v>INCUMPLIDA</v>
      </c>
      <c r="AU23" s="112" t="s">
        <v>870</v>
      </c>
      <c r="AV23" s="122" t="s">
        <v>421</v>
      </c>
      <c r="AW23" s="174" t="str">
        <f t="shared" si="5"/>
        <v>PENDIENTE</v>
      </c>
      <c r="AX23" s="78"/>
      <c r="AY23" s="78"/>
      <c r="AZ23" s="120"/>
    </row>
    <row r="24" spans="1:52" s="16" customFormat="1" ht="123.75" x14ac:dyDescent="0.15">
      <c r="A24" s="178">
        <v>47</v>
      </c>
      <c r="B24" s="81">
        <v>43181</v>
      </c>
      <c r="C24" s="82" t="s">
        <v>17</v>
      </c>
      <c r="D24" s="82" t="s">
        <v>185</v>
      </c>
      <c r="E24" s="81">
        <v>43181</v>
      </c>
      <c r="F24" s="82" t="s">
        <v>186</v>
      </c>
      <c r="G24" s="83" t="s">
        <v>187</v>
      </c>
      <c r="H24" s="199" t="s">
        <v>78</v>
      </c>
      <c r="I24" s="176" t="s">
        <v>188</v>
      </c>
      <c r="J24" s="82" t="s">
        <v>189</v>
      </c>
      <c r="K24" s="82">
        <v>1</v>
      </c>
      <c r="L24" s="59" t="s">
        <v>155</v>
      </c>
      <c r="M24" s="82" t="s">
        <v>190</v>
      </c>
      <c r="N24" s="90" t="s">
        <v>191</v>
      </c>
      <c r="O24" s="90">
        <v>1</v>
      </c>
      <c r="P24" s="81">
        <v>43252</v>
      </c>
      <c r="Q24" s="81">
        <v>43312</v>
      </c>
      <c r="R24" s="59" t="s">
        <v>67</v>
      </c>
      <c r="S24" s="59" t="str">
        <f>IF(R24="","",VLOOKUP(R24,[2]Datos.!$G$28:$H$50,2,FALSE))</f>
        <v xml:space="preserve">Subdirector Administrativo </v>
      </c>
      <c r="T24" s="59" t="str">
        <f>IF(R24="","",VLOOKUP(R24,[2]Datos.!$J$28:$K$50,2,FALSE))</f>
        <v>Líder de Gestión Documental</v>
      </c>
      <c r="U24" s="180" t="s">
        <v>102</v>
      </c>
      <c r="V24" s="118"/>
      <c r="W24" s="76"/>
      <c r="X24" s="78"/>
      <c r="Y24" s="79"/>
      <c r="Z24" s="77"/>
      <c r="AA24" s="77"/>
      <c r="AB24" s="77"/>
      <c r="AC24" s="78"/>
      <c r="AD24" s="78"/>
      <c r="AE24" s="126"/>
      <c r="AF24" s="167"/>
      <c r="AG24" s="119">
        <v>43951</v>
      </c>
      <c r="AH24" s="76" t="s">
        <v>712</v>
      </c>
      <c r="AI24" s="246">
        <v>1</v>
      </c>
      <c r="AJ24" s="78" t="s">
        <v>419</v>
      </c>
      <c r="AK24" s="78" t="s">
        <v>279</v>
      </c>
      <c r="AL24" s="167" t="s">
        <v>421</v>
      </c>
      <c r="AM24" s="119">
        <v>44074</v>
      </c>
      <c r="AN24" s="278" t="s">
        <v>800</v>
      </c>
      <c r="AO24" s="65">
        <v>1</v>
      </c>
      <c r="AP24" s="79">
        <f t="shared" si="0"/>
        <v>1</v>
      </c>
      <c r="AQ24" s="246">
        <f t="shared" si="1"/>
        <v>1</v>
      </c>
      <c r="AR24" s="78" t="str">
        <f t="shared" si="2"/>
        <v>TERMINADA EXTEMPORÁNEA</v>
      </c>
      <c r="AS24" s="78" t="b">
        <f t="shared" si="3"/>
        <v>0</v>
      </c>
      <c r="AT24" s="78" t="str">
        <f t="shared" si="4"/>
        <v>TERMINADA EXTEMPORÁNEA</v>
      </c>
      <c r="AU24" s="129" t="s">
        <v>892</v>
      </c>
      <c r="AV24" s="122" t="s">
        <v>421</v>
      </c>
      <c r="AW24" s="174" t="str">
        <f t="shared" si="5"/>
        <v>CUMPLIDA</v>
      </c>
      <c r="AX24" s="78" t="s">
        <v>876</v>
      </c>
      <c r="AY24" s="78" t="s">
        <v>279</v>
      </c>
      <c r="AZ24" s="120"/>
    </row>
    <row r="25" spans="1:52" s="16" customFormat="1" ht="180" x14ac:dyDescent="0.15">
      <c r="A25" s="178">
        <v>56</v>
      </c>
      <c r="B25" s="97">
        <v>43231</v>
      </c>
      <c r="C25" s="98" t="s">
        <v>19</v>
      </c>
      <c r="D25" s="98" t="s">
        <v>194</v>
      </c>
      <c r="E25" s="97">
        <v>43231</v>
      </c>
      <c r="F25" s="99">
        <v>7</v>
      </c>
      <c r="G25" s="94" t="s">
        <v>197</v>
      </c>
      <c r="H25" s="182" t="s">
        <v>198</v>
      </c>
      <c r="I25" s="181" t="s">
        <v>199</v>
      </c>
      <c r="J25" s="98" t="s">
        <v>200</v>
      </c>
      <c r="K25" s="98">
        <v>3</v>
      </c>
      <c r="L25" s="98" t="s">
        <v>21</v>
      </c>
      <c r="M25" s="98" t="s">
        <v>195</v>
      </c>
      <c r="N25" s="98" t="s">
        <v>201</v>
      </c>
      <c r="O25" s="100">
        <v>1</v>
      </c>
      <c r="P25" s="97">
        <v>43252</v>
      </c>
      <c r="Q25" s="97">
        <v>43465</v>
      </c>
      <c r="R25" s="98" t="s">
        <v>32</v>
      </c>
      <c r="S25" s="98" t="s">
        <v>55</v>
      </c>
      <c r="T25" s="98" t="s">
        <v>196</v>
      </c>
      <c r="U25" s="182" t="s">
        <v>102</v>
      </c>
      <c r="V25" s="118"/>
      <c r="W25" s="165"/>
      <c r="X25" s="78"/>
      <c r="Y25" s="79"/>
      <c r="Z25" s="77"/>
      <c r="AA25" s="77"/>
      <c r="AB25" s="77"/>
      <c r="AC25" s="78"/>
      <c r="AD25" s="78"/>
      <c r="AE25" s="128"/>
      <c r="AF25" s="167"/>
      <c r="AG25" s="119">
        <v>43951</v>
      </c>
      <c r="AH25" s="128" t="s">
        <v>653</v>
      </c>
      <c r="AI25" s="246">
        <v>1</v>
      </c>
      <c r="AJ25" s="78" t="s">
        <v>419</v>
      </c>
      <c r="AK25" s="78" t="s">
        <v>279</v>
      </c>
      <c r="AL25" s="167" t="s">
        <v>422</v>
      </c>
      <c r="AM25" s="119">
        <v>44074</v>
      </c>
      <c r="AN25" s="279" t="s">
        <v>800</v>
      </c>
      <c r="AO25" s="65">
        <v>3</v>
      </c>
      <c r="AP25" s="79">
        <f t="shared" si="0"/>
        <v>1</v>
      </c>
      <c r="AQ25" s="246">
        <f t="shared" si="1"/>
        <v>1</v>
      </c>
      <c r="AR25" s="78" t="str">
        <f t="shared" si="2"/>
        <v>TERMINADA EXTEMPORÁNEA</v>
      </c>
      <c r="AS25" s="78" t="b">
        <f t="shared" si="3"/>
        <v>0</v>
      </c>
      <c r="AT25" s="78" t="str">
        <f t="shared" si="4"/>
        <v>TERMINADA EXTEMPORÁNEA</v>
      </c>
      <c r="AU25" s="112" t="s">
        <v>983</v>
      </c>
      <c r="AV25" s="122" t="s">
        <v>422</v>
      </c>
      <c r="AW25" s="174" t="str">
        <f t="shared" si="5"/>
        <v>CUMPLIDA</v>
      </c>
      <c r="AX25" s="285" t="s">
        <v>979</v>
      </c>
      <c r="AY25" s="78" t="s">
        <v>279</v>
      </c>
      <c r="AZ25" s="120" t="s">
        <v>999</v>
      </c>
    </row>
    <row r="26" spans="1:52" s="16" customFormat="1" ht="168.75" x14ac:dyDescent="0.15">
      <c r="A26" s="178">
        <v>63</v>
      </c>
      <c r="B26" s="97">
        <v>43231</v>
      </c>
      <c r="C26" s="98" t="s">
        <v>19</v>
      </c>
      <c r="D26" s="98" t="s">
        <v>194</v>
      </c>
      <c r="E26" s="97">
        <v>43231</v>
      </c>
      <c r="F26" s="99">
        <v>17</v>
      </c>
      <c r="G26" s="102" t="s">
        <v>202</v>
      </c>
      <c r="H26" s="182" t="s">
        <v>74</v>
      </c>
      <c r="I26" s="181" t="s">
        <v>203</v>
      </c>
      <c r="J26" s="98" t="s">
        <v>204</v>
      </c>
      <c r="K26" s="98">
        <v>5</v>
      </c>
      <c r="L26" s="98" t="s">
        <v>21</v>
      </c>
      <c r="M26" s="98" t="s">
        <v>195</v>
      </c>
      <c r="N26" s="98" t="s">
        <v>205</v>
      </c>
      <c r="O26" s="101">
        <v>1</v>
      </c>
      <c r="P26" s="97">
        <v>43252</v>
      </c>
      <c r="Q26" s="97">
        <v>43465</v>
      </c>
      <c r="R26" s="98" t="s">
        <v>32</v>
      </c>
      <c r="S26" s="98" t="s">
        <v>55</v>
      </c>
      <c r="T26" s="98" t="s">
        <v>196</v>
      </c>
      <c r="U26" s="182" t="s">
        <v>102</v>
      </c>
      <c r="V26" s="118"/>
      <c r="W26" s="128"/>
      <c r="X26" s="78"/>
      <c r="Y26" s="79"/>
      <c r="Z26" s="77"/>
      <c r="AA26" s="77"/>
      <c r="AB26" s="77"/>
      <c r="AC26" s="78"/>
      <c r="AD26" s="78"/>
      <c r="AE26" s="128"/>
      <c r="AF26" s="167"/>
      <c r="AG26" s="119">
        <v>43951</v>
      </c>
      <c r="AH26" s="128" t="s">
        <v>654</v>
      </c>
      <c r="AI26" s="246">
        <v>0.8</v>
      </c>
      <c r="AJ26" s="78" t="s">
        <v>417</v>
      </c>
      <c r="AK26" s="78"/>
      <c r="AL26" s="167" t="s">
        <v>422</v>
      </c>
      <c r="AM26" s="119">
        <v>44074</v>
      </c>
      <c r="AN26" s="278" t="s">
        <v>807</v>
      </c>
      <c r="AO26" s="65">
        <v>3</v>
      </c>
      <c r="AP26" s="79">
        <f t="shared" si="0"/>
        <v>0.6</v>
      </c>
      <c r="AQ26" s="246">
        <f t="shared" si="1"/>
        <v>0.6</v>
      </c>
      <c r="AR26" s="78" t="str">
        <f t="shared" si="2"/>
        <v>INCUMPLIDA</v>
      </c>
      <c r="AS26" s="78" t="b">
        <f t="shared" si="3"/>
        <v>0</v>
      </c>
      <c r="AT26" s="78" t="str">
        <f t="shared" si="4"/>
        <v>INCUMPLIDA</v>
      </c>
      <c r="AU26" s="112" t="s">
        <v>893</v>
      </c>
      <c r="AV26" s="122" t="s">
        <v>422</v>
      </c>
      <c r="AW26" s="174" t="str">
        <f t="shared" si="5"/>
        <v>PENDIENTE</v>
      </c>
      <c r="AX26" s="78"/>
      <c r="AY26" s="78"/>
      <c r="AZ26" s="120"/>
    </row>
    <row r="27" spans="1:52" s="16" customFormat="1" ht="157.5" x14ac:dyDescent="0.15">
      <c r="A27" s="178">
        <v>75</v>
      </c>
      <c r="B27" s="103">
        <v>43312</v>
      </c>
      <c r="C27" s="38" t="s">
        <v>19</v>
      </c>
      <c r="D27" s="38" t="s">
        <v>206</v>
      </c>
      <c r="E27" s="103">
        <v>43312</v>
      </c>
      <c r="F27" s="41">
        <v>13</v>
      </c>
      <c r="G27" s="104" t="s">
        <v>655</v>
      </c>
      <c r="H27" s="200" t="s">
        <v>109</v>
      </c>
      <c r="I27" s="178" t="s">
        <v>207</v>
      </c>
      <c r="J27" s="80" t="s">
        <v>208</v>
      </c>
      <c r="K27" s="80">
        <v>6</v>
      </c>
      <c r="L27" s="75" t="s">
        <v>20</v>
      </c>
      <c r="M27" s="80" t="s">
        <v>117</v>
      </c>
      <c r="N27" s="106">
        <v>1</v>
      </c>
      <c r="O27" s="107">
        <v>1</v>
      </c>
      <c r="P27" s="105">
        <v>43344</v>
      </c>
      <c r="Q27" s="105">
        <v>43677</v>
      </c>
      <c r="R27" s="80" t="s">
        <v>66</v>
      </c>
      <c r="S27" s="80" t="s">
        <v>69</v>
      </c>
      <c r="T27" s="80" t="s">
        <v>319</v>
      </c>
      <c r="U27" s="182" t="s">
        <v>102</v>
      </c>
      <c r="V27" s="118"/>
      <c r="W27" s="76"/>
      <c r="X27" s="78"/>
      <c r="Y27" s="79"/>
      <c r="Z27" s="77"/>
      <c r="AA27" s="77"/>
      <c r="AB27" s="77"/>
      <c r="AC27" s="78"/>
      <c r="AD27" s="78"/>
      <c r="AE27" s="76"/>
      <c r="AF27" s="167"/>
      <c r="AG27" s="119">
        <v>43951</v>
      </c>
      <c r="AH27" s="126" t="s">
        <v>700</v>
      </c>
      <c r="AI27" s="246">
        <v>1</v>
      </c>
      <c r="AJ27" s="78" t="s">
        <v>419</v>
      </c>
      <c r="AK27" s="78" t="s">
        <v>279</v>
      </c>
      <c r="AL27" s="167" t="s">
        <v>696</v>
      </c>
      <c r="AM27" s="119">
        <v>44074</v>
      </c>
      <c r="AN27" s="278" t="s">
        <v>800</v>
      </c>
      <c r="AO27" s="65">
        <v>6</v>
      </c>
      <c r="AP27" s="79">
        <f t="shared" si="0"/>
        <v>1</v>
      </c>
      <c r="AQ27" s="246">
        <f t="shared" si="1"/>
        <v>1</v>
      </c>
      <c r="AR27" s="78" t="str">
        <f t="shared" si="2"/>
        <v>TERMINADA EXTEMPORÁNEA</v>
      </c>
      <c r="AS27" s="78" t="b">
        <f t="shared" si="3"/>
        <v>0</v>
      </c>
      <c r="AT27" s="78" t="str">
        <f t="shared" si="4"/>
        <v>TERMINADA EXTEMPORÁNEA</v>
      </c>
      <c r="AU27" s="279" t="s">
        <v>1001</v>
      </c>
      <c r="AV27" s="122" t="s">
        <v>695</v>
      </c>
      <c r="AW27" s="174" t="str">
        <f t="shared" si="5"/>
        <v>CUMPLIDA</v>
      </c>
      <c r="AX27" s="78" t="s">
        <v>954</v>
      </c>
      <c r="AY27" s="78" t="s">
        <v>279</v>
      </c>
      <c r="AZ27" s="120"/>
    </row>
    <row r="28" spans="1:52" s="16" customFormat="1" ht="180" x14ac:dyDescent="0.15">
      <c r="A28" s="178">
        <v>90</v>
      </c>
      <c r="B28" s="32">
        <v>43296</v>
      </c>
      <c r="C28" s="33" t="s">
        <v>19</v>
      </c>
      <c r="D28" s="33" t="s">
        <v>210</v>
      </c>
      <c r="E28" s="32">
        <v>43300</v>
      </c>
      <c r="F28" s="33">
        <v>1</v>
      </c>
      <c r="G28" s="34" t="s">
        <v>211</v>
      </c>
      <c r="H28" s="185" t="s">
        <v>76</v>
      </c>
      <c r="I28" s="183" t="s">
        <v>212</v>
      </c>
      <c r="J28" s="35" t="s">
        <v>213</v>
      </c>
      <c r="K28" s="80">
        <v>1</v>
      </c>
      <c r="L28" s="75" t="s">
        <v>21</v>
      </c>
      <c r="M28" s="80" t="s">
        <v>214</v>
      </c>
      <c r="N28" s="95">
        <v>1</v>
      </c>
      <c r="O28" s="108">
        <v>1</v>
      </c>
      <c r="P28" s="105">
        <v>43396</v>
      </c>
      <c r="Q28" s="105">
        <v>43677</v>
      </c>
      <c r="R28" s="80" t="s">
        <v>63</v>
      </c>
      <c r="S28" s="80" t="s">
        <v>43</v>
      </c>
      <c r="T28" s="80" t="s">
        <v>215</v>
      </c>
      <c r="U28" s="182" t="s">
        <v>102</v>
      </c>
      <c r="V28" s="118"/>
      <c r="W28" s="76"/>
      <c r="X28" s="78"/>
      <c r="Y28" s="79"/>
      <c r="Z28" s="77"/>
      <c r="AA28" s="77"/>
      <c r="AB28" s="77"/>
      <c r="AC28" s="78"/>
      <c r="AD28" s="78"/>
      <c r="AE28" s="126"/>
      <c r="AF28" s="167"/>
      <c r="AG28" s="119">
        <v>43951</v>
      </c>
      <c r="AH28" s="76" t="s">
        <v>711</v>
      </c>
      <c r="AI28" s="246">
        <v>1</v>
      </c>
      <c r="AJ28" s="78" t="s">
        <v>419</v>
      </c>
      <c r="AK28" s="78" t="s">
        <v>279</v>
      </c>
      <c r="AL28" s="167" t="s">
        <v>421</v>
      </c>
      <c r="AM28" s="119">
        <v>44074</v>
      </c>
      <c r="AN28" s="279" t="s">
        <v>852</v>
      </c>
      <c r="AO28" s="65">
        <v>1</v>
      </c>
      <c r="AP28" s="79">
        <f t="shared" si="0"/>
        <v>1</v>
      </c>
      <c r="AQ28" s="246">
        <f t="shared" si="1"/>
        <v>1</v>
      </c>
      <c r="AR28" s="78" t="str">
        <f t="shared" si="2"/>
        <v>TERMINADA EXTEMPORÁNEA</v>
      </c>
      <c r="AS28" s="78" t="b">
        <f t="shared" si="3"/>
        <v>0</v>
      </c>
      <c r="AT28" s="78" t="str">
        <f t="shared" si="4"/>
        <v>TERMINADA EXTEMPORÁNEA</v>
      </c>
      <c r="AU28" s="129" t="s">
        <v>894</v>
      </c>
      <c r="AV28" s="122" t="s">
        <v>421</v>
      </c>
      <c r="AW28" s="174" t="str">
        <f t="shared" si="5"/>
        <v>CUMPLIDA</v>
      </c>
      <c r="AX28" s="78" t="s">
        <v>853</v>
      </c>
      <c r="AY28" s="78" t="s">
        <v>281</v>
      </c>
      <c r="AZ28" s="120" t="s">
        <v>999</v>
      </c>
    </row>
    <row r="29" spans="1:52" s="16" customFormat="1" ht="146.25" x14ac:dyDescent="0.15">
      <c r="A29" s="178">
        <v>92</v>
      </c>
      <c r="B29" s="32">
        <v>43296</v>
      </c>
      <c r="C29" s="33" t="s">
        <v>19</v>
      </c>
      <c r="D29" s="33" t="s">
        <v>210</v>
      </c>
      <c r="E29" s="32">
        <v>43300</v>
      </c>
      <c r="F29" s="33">
        <v>3</v>
      </c>
      <c r="G29" s="34" t="s">
        <v>216</v>
      </c>
      <c r="H29" s="185" t="s">
        <v>76</v>
      </c>
      <c r="I29" s="183" t="s">
        <v>217</v>
      </c>
      <c r="J29" s="80" t="s">
        <v>218</v>
      </c>
      <c r="K29" s="80">
        <v>2</v>
      </c>
      <c r="L29" s="75" t="s">
        <v>40</v>
      </c>
      <c r="M29" s="80" t="s">
        <v>219</v>
      </c>
      <c r="N29" s="80" t="s">
        <v>219</v>
      </c>
      <c r="O29" s="108">
        <v>1</v>
      </c>
      <c r="P29" s="105">
        <v>43396</v>
      </c>
      <c r="Q29" s="105">
        <v>43677</v>
      </c>
      <c r="R29" s="80" t="s">
        <v>63</v>
      </c>
      <c r="S29" s="80" t="s">
        <v>43</v>
      </c>
      <c r="T29" s="80" t="s">
        <v>215</v>
      </c>
      <c r="U29" s="182" t="s">
        <v>102</v>
      </c>
      <c r="V29" s="118"/>
      <c r="W29" s="76"/>
      <c r="X29" s="78"/>
      <c r="Y29" s="79"/>
      <c r="Z29" s="77"/>
      <c r="AA29" s="77"/>
      <c r="AB29" s="77"/>
      <c r="AC29" s="78"/>
      <c r="AD29" s="78"/>
      <c r="AE29" s="126"/>
      <c r="AF29" s="167"/>
      <c r="AG29" s="119">
        <v>43951</v>
      </c>
      <c r="AH29" s="76" t="s">
        <v>638</v>
      </c>
      <c r="AI29" s="246">
        <v>0.25</v>
      </c>
      <c r="AJ29" s="78" t="s">
        <v>417</v>
      </c>
      <c r="AK29" s="78"/>
      <c r="AL29" s="167" t="s">
        <v>421</v>
      </c>
      <c r="AM29" s="119">
        <v>44074</v>
      </c>
      <c r="AN29" s="279" t="s">
        <v>854</v>
      </c>
      <c r="AO29" s="65">
        <v>1</v>
      </c>
      <c r="AP29" s="79">
        <f t="shared" si="0"/>
        <v>0.5</v>
      </c>
      <c r="AQ29" s="246">
        <f t="shared" si="1"/>
        <v>0.5</v>
      </c>
      <c r="AR29" s="78" t="str">
        <f t="shared" si="2"/>
        <v>INCUMPLIDA</v>
      </c>
      <c r="AS29" s="78" t="b">
        <f t="shared" si="3"/>
        <v>0</v>
      </c>
      <c r="AT29" s="78" t="str">
        <f t="shared" si="4"/>
        <v>INCUMPLIDA</v>
      </c>
      <c r="AU29" s="129" t="s">
        <v>855</v>
      </c>
      <c r="AV29" s="122" t="s">
        <v>421</v>
      </c>
      <c r="AW29" s="174" t="str">
        <f t="shared" si="5"/>
        <v>PENDIENTE</v>
      </c>
      <c r="AX29" s="78"/>
      <c r="AY29" s="78"/>
      <c r="AZ29" s="120"/>
    </row>
    <row r="30" spans="1:52" s="16" customFormat="1" ht="191.25" x14ac:dyDescent="0.15">
      <c r="A30" s="178">
        <v>93</v>
      </c>
      <c r="B30" s="32">
        <v>43296</v>
      </c>
      <c r="C30" s="33" t="s">
        <v>19</v>
      </c>
      <c r="D30" s="33" t="s">
        <v>210</v>
      </c>
      <c r="E30" s="32">
        <v>43300</v>
      </c>
      <c r="F30" s="33">
        <v>4</v>
      </c>
      <c r="G30" s="34" t="s">
        <v>220</v>
      </c>
      <c r="H30" s="185" t="s">
        <v>76</v>
      </c>
      <c r="I30" s="183" t="s">
        <v>221</v>
      </c>
      <c r="J30" s="80" t="s">
        <v>222</v>
      </c>
      <c r="K30" s="80">
        <v>1</v>
      </c>
      <c r="L30" s="75" t="s">
        <v>40</v>
      </c>
      <c r="M30" s="80" t="s">
        <v>223</v>
      </c>
      <c r="N30" s="80" t="s">
        <v>224</v>
      </c>
      <c r="O30" s="108">
        <v>1</v>
      </c>
      <c r="P30" s="105">
        <v>43396</v>
      </c>
      <c r="Q30" s="105">
        <v>43677</v>
      </c>
      <c r="R30" s="80" t="s">
        <v>63</v>
      </c>
      <c r="S30" s="80" t="s">
        <v>43</v>
      </c>
      <c r="T30" s="80" t="s">
        <v>215</v>
      </c>
      <c r="U30" s="182" t="s">
        <v>102</v>
      </c>
      <c r="V30" s="118"/>
      <c r="W30" s="76"/>
      <c r="X30" s="78"/>
      <c r="Y30" s="79"/>
      <c r="Z30" s="77"/>
      <c r="AA30" s="77"/>
      <c r="AB30" s="77"/>
      <c r="AC30" s="78"/>
      <c r="AD30" s="78"/>
      <c r="AE30" s="126"/>
      <c r="AF30" s="167"/>
      <c r="AG30" s="119">
        <v>43951</v>
      </c>
      <c r="AH30" s="76" t="s">
        <v>639</v>
      </c>
      <c r="AI30" s="246">
        <v>1</v>
      </c>
      <c r="AJ30" s="78" t="s">
        <v>419</v>
      </c>
      <c r="AK30" s="78" t="s">
        <v>279</v>
      </c>
      <c r="AL30" s="167" t="s">
        <v>421</v>
      </c>
      <c r="AM30" s="119">
        <v>44074</v>
      </c>
      <c r="AN30" s="279" t="s">
        <v>895</v>
      </c>
      <c r="AO30" s="65">
        <v>1</v>
      </c>
      <c r="AP30" s="79">
        <f t="shared" si="0"/>
        <v>1</v>
      </c>
      <c r="AQ30" s="246">
        <f t="shared" si="1"/>
        <v>1</v>
      </c>
      <c r="AR30" s="78" t="str">
        <f t="shared" si="2"/>
        <v>TERMINADA EXTEMPORÁNEA</v>
      </c>
      <c r="AS30" s="78" t="b">
        <f t="shared" si="3"/>
        <v>0</v>
      </c>
      <c r="AT30" s="78" t="str">
        <f t="shared" si="4"/>
        <v>TERMINADA EXTEMPORÁNEA</v>
      </c>
      <c r="AU30" s="129" t="s">
        <v>896</v>
      </c>
      <c r="AV30" s="122" t="s">
        <v>421</v>
      </c>
      <c r="AW30" s="174" t="str">
        <f t="shared" si="5"/>
        <v>CUMPLIDA</v>
      </c>
      <c r="AX30" s="78" t="s">
        <v>897</v>
      </c>
      <c r="AY30" s="78" t="s">
        <v>279</v>
      </c>
      <c r="AZ30" s="120" t="s">
        <v>999</v>
      </c>
    </row>
    <row r="31" spans="1:52" s="16" customFormat="1" ht="213.75" x14ac:dyDescent="0.15">
      <c r="A31" s="178">
        <v>97</v>
      </c>
      <c r="B31" s="32">
        <v>43296</v>
      </c>
      <c r="C31" s="33" t="s">
        <v>19</v>
      </c>
      <c r="D31" s="33" t="s">
        <v>210</v>
      </c>
      <c r="E31" s="32">
        <v>43300</v>
      </c>
      <c r="F31" s="33">
        <v>8</v>
      </c>
      <c r="G31" s="34" t="s">
        <v>225</v>
      </c>
      <c r="H31" s="185" t="s">
        <v>76</v>
      </c>
      <c r="I31" s="183" t="s">
        <v>226</v>
      </c>
      <c r="J31" s="80" t="s">
        <v>227</v>
      </c>
      <c r="K31" s="80">
        <v>1</v>
      </c>
      <c r="L31" s="75" t="s">
        <v>22</v>
      </c>
      <c r="M31" s="80" t="s">
        <v>228</v>
      </c>
      <c r="N31" s="80" t="s">
        <v>229</v>
      </c>
      <c r="O31" s="108">
        <v>1</v>
      </c>
      <c r="P31" s="105">
        <v>43396</v>
      </c>
      <c r="Q31" s="105">
        <v>43677</v>
      </c>
      <c r="R31" s="80" t="s">
        <v>63</v>
      </c>
      <c r="S31" s="80" t="s">
        <v>43</v>
      </c>
      <c r="T31" s="80" t="s">
        <v>215</v>
      </c>
      <c r="U31" s="182" t="s">
        <v>102</v>
      </c>
      <c r="V31" s="118"/>
      <c r="W31" s="76"/>
      <c r="X31" s="78"/>
      <c r="Y31" s="79"/>
      <c r="Z31" s="77"/>
      <c r="AA31" s="77"/>
      <c r="AB31" s="77"/>
      <c r="AC31" s="78"/>
      <c r="AD31" s="78"/>
      <c r="AE31" s="126"/>
      <c r="AF31" s="167"/>
      <c r="AG31" s="119">
        <v>43951</v>
      </c>
      <c r="AH31" s="126" t="s">
        <v>642</v>
      </c>
      <c r="AI31" s="246">
        <v>0.5</v>
      </c>
      <c r="AJ31" s="78" t="s">
        <v>417</v>
      </c>
      <c r="AK31" s="78"/>
      <c r="AL31" s="167" t="s">
        <v>421</v>
      </c>
      <c r="AM31" s="119">
        <v>44074</v>
      </c>
      <c r="AN31" s="279" t="s">
        <v>856</v>
      </c>
      <c r="AO31" s="65">
        <v>0.5</v>
      </c>
      <c r="AP31" s="79">
        <f t="shared" si="0"/>
        <v>0.5</v>
      </c>
      <c r="AQ31" s="246">
        <f t="shared" si="1"/>
        <v>0.5</v>
      </c>
      <c r="AR31" s="78" t="str">
        <f t="shared" si="2"/>
        <v>INCUMPLIDA</v>
      </c>
      <c r="AS31" s="78" t="b">
        <f t="shared" si="3"/>
        <v>0</v>
      </c>
      <c r="AT31" s="78" t="str">
        <f t="shared" si="4"/>
        <v>INCUMPLIDA</v>
      </c>
      <c r="AU31" s="129" t="s">
        <v>898</v>
      </c>
      <c r="AV31" s="122" t="s">
        <v>421</v>
      </c>
      <c r="AW31" s="174" t="str">
        <f t="shared" si="5"/>
        <v>PENDIENTE</v>
      </c>
      <c r="AX31" s="78"/>
      <c r="AY31" s="78"/>
      <c r="AZ31" s="120"/>
    </row>
    <row r="32" spans="1:52" s="16" customFormat="1" ht="123.75" x14ac:dyDescent="0.15">
      <c r="A32" s="178">
        <v>98</v>
      </c>
      <c r="B32" s="32">
        <v>43296</v>
      </c>
      <c r="C32" s="33" t="s">
        <v>19</v>
      </c>
      <c r="D32" s="33" t="s">
        <v>210</v>
      </c>
      <c r="E32" s="32">
        <v>43300</v>
      </c>
      <c r="F32" s="33">
        <v>9</v>
      </c>
      <c r="G32" s="34" t="s">
        <v>230</v>
      </c>
      <c r="H32" s="185" t="s">
        <v>76</v>
      </c>
      <c r="I32" s="183" t="s">
        <v>231</v>
      </c>
      <c r="J32" s="35" t="s">
        <v>232</v>
      </c>
      <c r="K32" s="80">
        <v>1</v>
      </c>
      <c r="L32" s="75" t="s">
        <v>40</v>
      </c>
      <c r="M32" s="80" t="s">
        <v>233</v>
      </c>
      <c r="N32" s="80" t="s">
        <v>234</v>
      </c>
      <c r="O32" s="108">
        <v>1</v>
      </c>
      <c r="P32" s="105">
        <v>43396</v>
      </c>
      <c r="Q32" s="105">
        <v>43677</v>
      </c>
      <c r="R32" s="80" t="s">
        <v>63</v>
      </c>
      <c r="S32" s="80" t="s">
        <v>43</v>
      </c>
      <c r="T32" s="80" t="s">
        <v>215</v>
      </c>
      <c r="U32" s="182" t="s">
        <v>102</v>
      </c>
      <c r="V32" s="118"/>
      <c r="W32" s="76"/>
      <c r="X32" s="78"/>
      <c r="Y32" s="79"/>
      <c r="Z32" s="77"/>
      <c r="AA32" s="77"/>
      <c r="AB32" s="77"/>
      <c r="AC32" s="78"/>
      <c r="AD32" s="78"/>
      <c r="AE32" s="126"/>
      <c r="AF32" s="167"/>
      <c r="AG32" s="119">
        <v>43951</v>
      </c>
      <c r="AH32" s="126" t="s">
        <v>641</v>
      </c>
      <c r="AI32" s="246">
        <v>0.5</v>
      </c>
      <c r="AJ32" s="78" t="s">
        <v>417</v>
      </c>
      <c r="AK32" s="78"/>
      <c r="AL32" s="167" t="s">
        <v>421</v>
      </c>
      <c r="AM32" s="119">
        <v>44074</v>
      </c>
      <c r="AN32" s="279" t="s">
        <v>899</v>
      </c>
      <c r="AO32" s="65">
        <v>0.5</v>
      </c>
      <c r="AP32" s="79">
        <f t="shared" si="0"/>
        <v>0.5</v>
      </c>
      <c r="AQ32" s="246">
        <f t="shared" si="1"/>
        <v>0.5</v>
      </c>
      <c r="AR32" s="78" t="str">
        <f t="shared" si="2"/>
        <v>INCUMPLIDA</v>
      </c>
      <c r="AS32" s="78" t="b">
        <f t="shared" si="3"/>
        <v>0</v>
      </c>
      <c r="AT32" s="78" t="str">
        <f t="shared" si="4"/>
        <v>INCUMPLIDA</v>
      </c>
      <c r="AU32" s="112" t="s">
        <v>857</v>
      </c>
      <c r="AV32" s="122" t="s">
        <v>421</v>
      </c>
      <c r="AW32" s="174" t="str">
        <f t="shared" si="5"/>
        <v>PENDIENTE</v>
      </c>
      <c r="AX32" s="78"/>
      <c r="AY32" s="78"/>
      <c r="AZ32" s="120"/>
    </row>
    <row r="33" spans="1:52" s="16" customFormat="1" ht="157.5" x14ac:dyDescent="0.15">
      <c r="A33" s="178">
        <v>99</v>
      </c>
      <c r="B33" s="32">
        <v>43296</v>
      </c>
      <c r="C33" s="33" t="s">
        <v>19</v>
      </c>
      <c r="D33" s="33" t="s">
        <v>210</v>
      </c>
      <c r="E33" s="32">
        <v>43300</v>
      </c>
      <c r="F33" s="33">
        <v>10</v>
      </c>
      <c r="G33" s="34" t="s">
        <v>235</v>
      </c>
      <c r="H33" s="185" t="s">
        <v>76</v>
      </c>
      <c r="I33" s="183" t="s">
        <v>236</v>
      </c>
      <c r="J33" s="35" t="s">
        <v>237</v>
      </c>
      <c r="K33" s="80">
        <v>1</v>
      </c>
      <c r="L33" s="75" t="s">
        <v>21</v>
      </c>
      <c r="M33" s="80" t="s">
        <v>238</v>
      </c>
      <c r="N33" s="80" t="s">
        <v>560</v>
      </c>
      <c r="O33" s="108">
        <v>1</v>
      </c>
      <c r="P33" s="105">
        <v>43396</v>
      </c>
      <c r="Q33" s="105">
        <v>43677</v>
      </c>
      <c r="R33" s="80" t="s">
        <v>63</v>
      </c>
      <c r="S33" s="80" t="s">
        <v>43</v>
      </c>
      <c r="T33" s="80" t="s">
        <v>215</v>
      </c>
      <c r="U33" s="182" t="s">
        <v>102</v>
      </c>
      <c r="V33" s="118"/>
      <c r="W33" s="76"/>
      <c r="X33" s="78"/>
      <c r="Y33" s="79"/>
      <c r="Z33" s="77"/>
      <c r="AA33" s="77"/>
      <c r="AB33" s="77"/>
      <c r="AC33" s="78"/>
      <c r="AD33" s="78"/>
      <c r="AE33" s="126"/>
      <c r="AF33" s="167"/>
      <c r="AG33" s="119">
        <v>43951</v>
      </c>
      <c r="AH33" s="76" t="s">
        <v>640</v>
      </c>
      <c r="AI33" s="246">
        <v>0.5</v>
      </c>
      <c r="AJ33" s="78" t="s">
        <v>417</v>
      </c>
      <c r="AK33" s="78"/>
      <c r="AL33" s="167" t="s">
        <v>421</v>
      </c>
      <c r="AM33" s="119">
        <v>44074</v>
      </c>
      <c r="AN33" s="279" t="s">
        <v>858</v>
      </c>
      <c r="AO33" s="65">
        <v>0.5</v>
      </c>
      <c r="AP33" s="79">
        <f t="shared" si="0"/>
        <v>0.5</v>
      </c>
      <c r="AQ33" s="246">
        <f t="shared" si="1"/>
        <v>0.5</v>
      </c>
      <c r="AR33" s="78" t="str">
        <f t="shared" si="2"/>
        <v>INCUMPLIDA</v>
      </c>
      <c r="AS33" s="78" t="b">
        <f t="shared" si="3"/>
        <v>0</v>
      </c>
      <c r="AT33" s="78" t="str">
        <f t="shared" si="4"/>
        <v>INCUMPLIDA</v>
      </c>
      <c r="AU33" s="129" t="s">
        <v>998</v>
      </c>
      <c r="AV33" s="122" t="s">
        <v>421</v>
      </c>
      <c r="AW33" s="174" t="str">
        <f t="shared" si="5"/>
        <v>PENDIENTE</v>
      </c>
      <c r="AX33" s="78"/>
      <c r="AY33" s="78"/>
      <c r="AZ33" s="120"/>
    </row>
    <row r="34" spans="1:52" s="16" customFormat="1" ht="123.75" x14ac:dyDescent="0.15">
      <c r="A34" s="178">
        <v>110</v>
      </c>
      <c r="B34" s="32">
        <v>43447</v>
      </c>
      <c r="C34" s="33" t="s">
        <v>19</v>
      </c>
      <c r="D34" s="33" t="s">
        <v>239</v>
      </c>
      <c r="E34" s="32">
        <v>43447</v>
      </c>
      <c r="F34" s="33">
        <v>10</v>
      </c>
      <c r="G34" s="34" t="s">
        <v>241</v>
      </c>
      <c r="H34" s="185" t="s">
        <v>74</v>
      </c>
      <c r="I34" s="186" t="s">
        <v>242</v>
      </c>
      <c r="J34" s="34" t="s">
        <v>243</v>
      </c>
      <c r="K34" s="33">
        <v>2</v>
      </c>
      <c r="L34" s="33" t="s">
        <v>21</v>
      </c>
      <c r="M34" s="35" t="s">
        <v>244</v>
      </c>
      <c r="N34" s="39" t="s">
        <v>245</v>
      </c>
      <c r="O34" s="37">
        <v>1</v>
      </c>
      <c r="P34" s="32">
        <v>43467</v>
      </c>
      <c r="Q34" s="32">
        <v>43769</v>
      </c>
      <c r="R34" s="33" t="s">
        <v>32</v>
      </c>
      <c r="S34" s="41" t="s">
        <v>240</v>
      </c>
      <c r="T34" s="41" t="s">
        <v>240</v>
      </c>
      <c r="U34" s="185" t="s">
        <v>102</v>
      </c>
      <c r="V34" s="118"/>
      <c r="W34" s="76"/>
      <c r="X34" s="78"/>
      <c r="Y34" s="79"/>
      <c r="Z34" s="77"/>
      <c r="AA34" s="77"/>
      <c r="AB34" s="77"/>
      <c r="AC34" s="78"/>
      <c r="AD34" s="78"/>
      <c r="AE34" s="128"/>
      <c r="AF34" s="167"/>
      <c r="AG34" s="119">
        <v>43951</v>
      </c>
      <c r="AH34" s="128" t="s">
        <v>719</v>
      </c>
      <c r="AI34" s="246">
        <v>0.5</v>
      </c>
      <c r="AJ34" s="78" t="s">
        <v>417</v>
      </c>
      <c r="AK34" s="78"/>
      <c r="AL34" s="167" t="s">
        <v>422</v>
      </c>
      <c r="AM34" s="119">
        <v>44074</v>
      </c>
      <c r="AN34" s="278" t="s">
        <v>808</v>
      </c>
      <c r="AO34" s="65">
        <v>2</v>
      </c>
      <c r="AP34" s="79">
        <f t="shared" si="0"/>
        <v>1</v>
      </c>
      <c r="AQ34" s="246">
        <f t="shared" si="1"/>
        <v>1</v>
      </c>
      <c r="AR34" s="78" t="str">
        <f t="shared" si="2"/>
        <v>TERMINADA EXTEMPORÁNEA</v>
      </c>
      <c r="AS34" s="78" t="b">
        <f t="shared" si="3"/>
        <v>0</v>
      </c>
      <c r="AT34" s="78" t="str">
        <f t="shared" si="4"/>
        <v>TERMINADA EXTEMPORÁNEA</v>
      </c>
      <c r="AU34" s="112" t="s">
        <v>900</v>
      </c>
      <c r="AV34" s="122" t="s">
        <v>422</v>
      </c>
      <c r="AW34" s="174" t="str">
        <f t="shared" si="5"/>
        <v>CUMPLIDA</v>
      </c>
      <c r="AX34" s="78" t="s">
        <v>837</v>
      </c>
      <c r="AY34" s="78" t="s">
        <v>281</v>
      </c>
      <c r="AZ34" s="120" t="s">
        <v>999</v>
      </c>
    </row>
    <row r="35" spans="1:52" s="16" customFormat="1" ht="157.5" x14ac:dyDescent="0.15">
      <c r="A35" s="178">
        <v>114</v>
      </c>
      <c r="B35" s="32">
        <v>43452</v>
      </c>
      <c r="C35" s="33" t="s">
        <v>19</v>
      </c>
      <c r="D35" s="33" t="s">
        <v>246</v>
      </c>
      <c r="E35" s="32">
        <v>43452</v>
      </c>
      <c r="F35" s="45" t="s">
        <v>248</v>
      </c>
      <c r="G35" s="34" t="s">
        <v>418</v>
      </c>
      <c r="H35" s="185" t="s">
        <v>247</v>
      </c>
      <c r="I35" s="187" t="s">
        <v>249</v>
      </c>
      <c r="J35" s="43" t="s">
        <v>423</v>
      </c>
      <c r="K35" s="33">
        <v>3</v>
      </c>
      <c r="L35" s="109" t="s">
        <v>21</v>
      </c>
      <c r="M35" s="109" t="s">
        <v>250</v>
      </c>
      <c r="N35" s="35">
        <v>100</v>
      </c>
      <c r="O35" s="37">
        <v>1</v>
      </c>
      <c r="P35" s="40">
        <v>43497</v>
      </c>
      <c r="Q35" s="110">
        <v>43830</v>
      </c>
      <c r="R35" s="33" t="s">
        <v>81</v>
      </c>
      <c r="S35" s="41" t="s">
        <v>48</v>
      </c>
      <c r="T35" s="38" t="s">
        <v>73</v>
      </c>
      <c r="U35" s="185" t="s">
        <v>102</v>
      </c>
      <c r="V35" s="118"/>
      <c r="W35" s="76"/>
      <c r="X35" s="78"/>
      <c r="Y35" s="79"/>
      <c r="Z35" s="77"/>
      <c r="AA35" s="77"/>
      <c r="AB35" s="77"/>
      <c r="AC35" s="78"/>
      <c r="AD35" s="78"/>
      <c r="AE35" s="126"/>
      <c r="AF35" s="167"/>
      <c r="AG35" s="119">
        <v>43951</v>
      </c>
      <c r="AH35" s="126" t="s">
        <v>667</v>
      </c>
      <c r="AI35" s="246">
        <v>1</v>
      </c>
      <c r="AJ35" s="78" t="s">
        <v>415</v>
      </c>
      <c r="AK35" s="78" t="s">
        <v>279</v>
      </c>
      <c r="AL35" s="167" t="s">
        <v>421</v>
      </c>
      <c r="AM35" s="119">
        <v>44074</v>
      </c>
      <c r="AN35" s="279" t="s">
        <v>813</v>
      </c>
      <c r="AO35" s="65">
        <v>3</v>
      </c>
      <c r="AP35" s="79">
        <f t="shared" si="0"/>
        <v>1</v>
      </c>
      <c r="AQ35" s="246">
        <f t="shared" si="1"/>
        <v>1</v>
      </c>
      <c r="AR35" s="78" t="b">
        <f>IF(AO35="","",IF(AM35&lt;Q35,IF(AP35&lt;100%,"INCUMPLIDA",IF(AP35=100%,"TERMINADA EXTEMPORÁNEA"))))</f>
        <v>0</v>
      </c>
      <c r="AS35" s="78" t="str">
        <f>IF(AO35="","",IF(AM35&gt;Q35,IF(AQ35=0%,"SIN INICIAR",IF(AQ35=100%,"TERMINADA",IF(AQ35&gt;0%,"EN PROCESO")))))</f>
        <v>TERMINADA</v>
      </c>
      <c r="AT35" s="78" t="str">
        <f>IF(AO35="","",IF(AM35&lt;Q35,AR35,IF(AM35&gt;Q35,AS35)))</f>
        <v>TERMINADA</v>
      </c>
      <c r="AU35" s="112" t="s">
        <v>901</v>
      </c>
      <c r="AV35" s="122" t="s">
        <v>421</v>
      </c>
      <c r="AW35" s="174" t="str">
        <f t="shared" si="5"/>
        <v>CUMPLIDA</v>
      </c>
      <c r="AX35" s="78" t="s">
        <v>814</v>
      </c>
      <c r="AY35" s="78" t="s">
        <v>281</v>
      </c>
      <c r="AZ35" s="120" t="s">
        <v>999</v>
      </c>
    </row>
    <row r="36" spans="1:52" s="16" customFormat="1" ht="112.5" x14ac:dyDescent="0.15">
      <c r="A36" s="178">
        <v>116</v>
      </c>
      <c r="B36" s="32">
        <v>43452</v>
      </c>
      <c r="C36" s="33" t="s">
        <v>19</v>
      </c>
      <c r="D36" s="33" t="s">
        <v>246</v>
      </c>
      <c r="E36" s="32">
        <v>43452</v>
      </c>
      <c r="F36" s="42">
        <v>3</v>
      </c>
      <c r="G36" s="43" t="s">
        <v>251</v>
      </c>
      <c r="H36" s="185" t="s">
        <v>247</v>
      </c>
      <c r="I36" s="187" t="s">
        <v>252</v>
      </c>
      <c r="J36" s="34" t="s">
        <v>253</v>
      </c>
      <c r="K36" s="33">
        <v>1</v>
      </c>
      <c r="L36" s="109" t="s">
        <v>21</v>
      </c>
      <c r="M36" s="109" t="s">
        <v>254</v>
      </c>
      <c r="N36" s="35">
        <v>100</v>
      </c>
      <c r="O36" s="37">
        <v>1</v>
      </c>
      <c r="P36" s="40">
        <v>43497</v>
      </c>
      <c r="Q36" s="110">
        <v>43646</v>
      </c>
      <c r="R36" s="33" t="s">
        <v>81</v>
      </c>
      <c r="S36" s="41" t="s">
        <v>48</v>
      </c>
      <c r="T36" s="38" t="s">
        <v>73</v>
      </c>
      <c r="U36" s="185" t="s">
        <v>102</v>
      </c>
      <c r="V36" s="118"/>
      <c r="W36" s="76"/>
      <c r="X36" s="78"/>
      <c r="Y36" s="79"/>
      <c r="Z36" s="77"/>
      <c r="AA36" s="77"/>
      <c r="AB36" s="77"/>
      <c r="AC36" s="78"/>
      <c r="AD36" s="78"/>
      <c r="AE36" s="126"/>
      <c r="AF36" s="167"/>
      <c r="AG36" s="119">
        <v>43951</v>
      </c>
      <c r="AH36" s="76" t="s">
        <v>668</v>
      </c>
      <c r="AI36" s="246">
        <v>1</v>
      </c>
      <c r="AJ36" s="78" t="s">
        <v>415</v>
      </c>
      <c r="AK36" s="78" t="s">
        <v>279</v>
      </c>
      <c r="AL36" s="167" t="s">
        <v>421</v>
      </c>
      <c r="AM36" s="119">
        <v>44074</v>
      </c>
      <c r="AN36" s="279" t="s">
        <v>815</v>
      </c>
      <c r="AO36" s="65">
        <v>1</v>
      </c>
      <c r="AP36" s="79">
        <f t="shared" si="0"/>
        <v>1</v>
      </c>
      <c r="AQ36" s="246">
        <f t="shared" si="1"/>
        <v>1</v>
      </c>
      <c r="AR36" s="78" t="b">
        <f>IF(AO36="","",IF(AM36&lt;Q36,IF(AP36&lt;100%,"INCUMPLIDA",IF(AP36=100%,"TERMINADA EXTEMPORÁNEA"))))</f>
        <v>0</v>
      </c>
      <c r="AS36" s="78" t="str">
        <f>IF(AO36="","",IF(AM36&gt;Q36,IF(AQ36=0%,"SIN INICIAR",IF(AQ36=100%,"TERMINADA",IF(AQ36&gt;0%,"EN PROCESO")))))</f>
        <v>TERMINADA</v>
      </c>
      <c r="AT36" s="78" t="str">
        <f>IF(AO36="","",IF(AM36&lt;Q36,AR36,IF(AM36&gt;Q36,AS36)))</f>
        <v>TERMINADA</v>
      </c>
      <c r="AU36" s="129" t="s">
        <v>817</v>
      </c>
      <c r="AV36" s="122" t="s">
        <v>421</v>
      </c>
      <c r="AW36" s="174" t="str">
        <f t="shared" si="5"/>
        <v>CUMPLIDA</v>
      </c>
      <c r="AX36" s="78" t="s">
        <v>816</v>
      </c>
      <c r="AY36" s="78" t="s">
        <v>279</v>
      </c>
      <c r="AZ36" s="120" t="s">
        <v>999</v>
      </c>
    </row>
    <row r="37" spans="1:52" s="111" customFormat="1" ht="157.5" x14ac:dyDescent="0.15">
      <c r="A37" s="178">
        <v>124</v>
      </c>
      <c r="B37" s="32">
        <v>43454</v>
      </c>
      <c r="C37" s="33" t="s">
        <v>19</v>
      </c>
      <c r="D37" s="45" t="s">
        <v>347</v>
      </c>
      <c r="E37" s="32">
        <v>43458</v>
      </c>
      <c r="F37" s="33">
        <v>1</v>
      </c>
      <c r="G37" s="34" t="s">
        <v>348</v>
      </c>
      <c r="H37" s="185" t="s">
        <v>349</v>
      </c>
      <c r="I37" s="183" t="s">
        <v>350</v>
      </c>
      <c r="J37" s="56" t="s">
        <v>388</v>
      </c>
      <c r="K37" s="33">
        <v>3</v>
      </c>
      <c r="L37" s="35" t="s">
        <v>20</v>
      </c>
      <c r="M37" s="35" t="s">
        <v>389</v>
      </c>
      <c r="N37" s="39" t="s">
        <v>390</v>
      </c>
      <c r="O37" s="44">
        <v>1</v>
      </c>
      <c r="P37" s="57">
        <v>43497</v>
      </c>
      <c r="Q37" s="57">
        <v>43830</v>
      </c>
      <c r="R37" s="33" t="s">
        <v>58</v>
      </c>
      <c r="S37" s="41" t="s">
        <v>351</v>
      </c>
      <c r="T37" s="41" t="s">
        <v>301</v>
      </c>
      <c r="U37" s="185" t="s">
        <v>102</v>
      </c>
      <c r="V37" s="118"/>
      <c r="W37" s="133"/>
      <c r="X37" s="78"/>
      <c r="Y37" s="79"/>
      <c r="Z37" s="77"/>
      <c r="AA37" s="77"/>
      <c r="AB37" s="77"/>
      <c r="AC37" s="78"/>
      <c r="AD37" s="78"/>
      <c r="AE37" s="127"/>
      <c r="AF37" s="168"/>
      <c r="AG37" s="119">
        <v>43951</v>
      </c>
      <c r="AH37" s="127" t="s">
        <v>657</v>
      </c>
      <c r="AI37" s="246">
        <v>1</v>
      </c>
      <c r="AJ37" s="78" t="s">
        <v>415</v>
      </c>
      <c r="AK37" s="78" t="s">
        <v>279</v>
      </c>
      <c r="AL37" s="241" t="s">
        <v>421</v>
      </c>
      <c r="AM37" s="119">
        <v>44074</v>
      </c>
      <c r="AN37" s="287" t="s">
        <v>972</v>
      </c>
      <c r="AO37" s="242">
        <v>3</v>
      </c>
      <c r="AP37" s="79">
        <f t="shared" si="0"/>
        <v>1</v>
      </c>
      <c r="AQ37" s="246">
        <f t="shared" si="1"/>
        <v>1</v>
      </c>
      <c r="AR37" s="78" t="b">
        <f>IF(AO37="","",IF(AM37&lt;Q37,IF(AP37&lt;100%,"INCUMPLIDA",IF(AP37=100%,"TERMINADA EXTEMPORÁNEA"))))</f>
        <v>0</v>
      </c>
      <c r="AS37" s="78" t="str">
        <f>IF(AO37="","",IF(AM37&gt;Q37,IF(AQ37=0%,"SIN INICIAR",IF(AQ37=100%,"TERMINADA",IF(AQ37&gt;0%,"EN PROCESO")))))</f>
        <v>TERMINADA</v>
      </c>
      <c r="AT37" s="78" t="str">
        <f>IF(AO37="","",IF(AM37&lt;Q37,AR37,IF(AM37&gt;Q37,AS37)))</f>
        <v>TERMINADA</v>
      </c>
      <c r="AU37" s="127" t="s">
        <v>902</v>
      </c>
      <c r="AV37" s="121" t="s">
        <v>421</v>
      </c>
      <c r="AW37" s="174" t="str">
        <f t="shared" si="5"/>
        <v>CUMPLIDA</v>
      </c>
      <c r="AX37" s="78" t="s">
        <v>831</v>
      </c>
      <c r="AY37" s="78" t="s">
        <v>281</v>
      </c>
      <c r="AZ37" s="120" t="s">
        <v>999</v>
      </c>
    </row>
    <row r="38" spans="1:52" s="111" customFormat="1" ht="157.5" x14ac:dyDescent="0.15">
      <c r="A38" s="178">
        <v>130</v>
      </c>
      <c r="B38" s="32">
        <v>43454</v>
      </c>
      <c r="C38" s="33" t="s">
        <v>19</v>
      </c>
      <c r="D38" s="45" t="s">
        <v>347</v>
      </c>
      <c r="E38" s="32">
        <v>43458</v>
      </c>
      <c r="F38" s="33">
        <v>7</v>
      </c>
      <c r="G38" s="34" t="s">
        <v>352</v>
      </c>
      <c r="H38" s="185" t="s">
        <v>349</v>
      </c>
      <c r="I38" s="183" t="s">
        <v>353</v>
      </c>
      <c r="J38" s="56" t="s">
        <v>354</v>
      </c>
      <c r="K38" s="33">
        <v>1</v>
      </c>
      <c r="L38" s="33" t="s">
        <v>155</v>
      </c>
      <c r="M38" s="33" t="s">
        <v>355</v>
      </c>
      <c r="N38" s="33" t="s">
        <v>356</v>
      </c>
      <c r="O38" s="37">
        <v>1</v>
      </c>
      <c r="P38" s="57">
        <v>43497</v>
      </c>
      <c r="Q38" s="57">
        <v>43830</v>
      </c>
      <c r="R38" s="56" t="s">
        <v>58</v>
      </c>
      <c r="S38" s="41" t="s">
        <v>351</v>
      </c>
      <c r="T38" s="41" t="s">
        <v>551</v>
      </c>
      <c r="U38" s="185" t="s">
        <v>102</v>
      </c>
      <c r="V38" s="118"/>
      <c r="W38" s="133"/>
      <c r="X38" s="78"/>
      <c r="Y38" s="79"/>
      <c r="Z38" s="77"/>
      <c r="AA38" s="77"/>
      <c r="AB38" s="77"/>
      <c r="AC38" s="78"/>
      <c r="AD38" s="78"/>
      <c r="AE38" s="127"/>
      <c r="AF38" s="168"/>
      <c r="AG38" s="119">
        <v>43951</v>
      </c>
      <c r="AH38" s="127" t="s">
        <v>644</v>
      </c>
      <c r="AI38" s="246">
        <v>1</v>
      </c>
      <c r="AJ38" s="78" t="s">
        <v>419</v>
      </c>
      <c r="AK38" s="78" t="s">
        <v>279</v>
      </c>
      <c r="AL38" s="241" t="s">
        <v>421</v>
      </c>
      <c r="AM38" s="119">
        <v>44074</v>
      </c>
      <c r="AN38" s="280" t="s">
        <v>903</v>
      </c>
      <c r="AO38" s="242">
        <v>1</v>
      </c>
      <c r="AP38" s="79">
        <f t="shared" si="0"/>
        <v>1</v>
      </c>
      <c r="AQ38" s="246">
        <f t="shared" si="1"/>
        <v>1</v>
      </c>
      <c r="AR38" s="78" t="str">
        <f t="shared" si="2"/>
        <v>TERMINADA EXTEMPORÁNEA</v>
      </c>
      <c r="AS38" s="78" t="b">
        <f t="shared" si="3"/>
        <v>0</v>
      </c>
      <c r="AT38" s="78" t="str">
        <f t="shared" si="4"/>
        <v>TERMINADA EXTEMPORÁNEA</v>
      </c>
      <c r="AU38" s="127" t="s">
        <v>904</v>
      </c>
      <c r="AV38" s="121" t="s">
        <v>421</v>
      </c>
      <c r="AW38" s="174" t="str">
        <f t="shared" si="5"/>
        <v>CUMPLIDA</v>
      </c>
      <c r="AX38" s="78" t="s">
        <v>827</v>
      </c>
      <c r="AY38" s="78" t="s">
        <v>281</v>
      </c>
      <c r="AZ38" s="120" t="s">
        <v>999</v>
      </c>
    </row>
    <row r="39" spans="1:52" s="111" customFormat="1" ht="146.25" x14ac:dyDescent="0.15">
      <c r="A39" s="178">
        <v>131</v>
      </c>
      <c r="B39" s="32">
        <v>43454</v>
      </c>
      <c r="C39" s="33" t="s">
        <v>19</v>
      </c>
      <c r="D39" s="45" t="s">
        <v>347</v>
      </c>
      <c r="E39" s="32">
        <v>43458</v>
      </c>
      <c r="F39" s="33">
        <v>8</v>
      </c>
      <c r="G39" s="34" t="s">
        <v>561</v>
      </c>
      <c r="H39" s="185" t="s">
        <v>349</v>
      </c>
      <c r="I39" s="183" t="s">
        <v>406</v>
      </c>
      <c r="J39" s="56" t="s">
        <v>407</v>
      </c>
      <c r="K39" s="33">
        <v>1</v>
      </c>
      <c r="L39" s="33" t="s">
        <v>155</v>
      </c>
      <c r="M39" s="56" t="s">
        <v>358</v>
      </c>
      <c r="N39" s="56" t="s">
        <v>408</v>
      </c>
      <c r="O39" s="37">
        <v>1</v>
      </c>
      <c r="P39" s="57">
        <v>43497</v>
      </c>
      <c r="Q39" s="57">
        <v>43830</v>
      </c>
      <c r="R39" s="56" t="s">
        <v>58</v>
      </c>
      <c r="S39" s="41" t="s">
        <v>351</v>
      </c>
      <c r="T39" s="41" t="s">
        <v>357</v>
      </c>
      <c r="U39" s="185" t="s">
        <v>102</v>
      </c>
      <c r="V39" s="118"/>
      <c r="W39" s="133"/>
      <c r="X39" s="78"/>
      <c r="Y39" s="79"/>
      <c r="Z39" s="77"/>
      <c r="AA39" s="77"/>
      <c r="AB39" s="77"/>
      <c r="AC39" s="78"/>
      <c r="AD39" s="78"/>
      <c r="AE39" s="128"/>
      <c r="AF39" s="168"/>
      <c r="AG39" s="119">
        <v>43951</v>
      </c>
      <c r="AH39" s="128" t="s">
        <v>658</v>
      </c>
      <c r="AI39" s="246">
        <v>0.5</v>
      </c>
      <c r="AJ39" s="78" t="s">
        <v>417</v>
      </c>
      <c r="AK39" s="78"/>
      <c r="AL39" s="241" t="s">
        <v>421</v>
      </c>
      <c r="AM39" s="119">
        <v>44074</v>
      </c>
      <c r="AN39" s="280" t="s">
        <v>833</v>
      </c>
      <c r="AO39" s="242">
        <v>1</v>
      </c>
      <c r="AP39" s="79">
        <f t="shared" si="0"/>
        <v>1</v>
      </c>
      <c r="AQ39" s="246">
        <f t="shared" si="1"/>
        <v>1</v>
      </c>
      <c r="AR39" s="78" t="str">
        <f t="shared" si="2"/>
        <v>TERMINADA EXTEMPORÁNEA</v>
      </c>
      <c r="AS39" s="78" t="b">
        <f t="shared" si="3"/>
        <v>0</v>
      </c>
      <c r="AT39" s="78" t="str">
        <f t="shared" si="4"/>
        <v>TERMINADA EXTEMPORÁNEA</v>
      </c>
      <c r="AU39" s="128" t="s">
        <v>905</v>
      </c>
      <c r="AV39" s="121" t="s">
        <v>421</v>
      </c>
      <c r="AW39" s="174" t="str">
        <f t="shared" si="5"/>
        <v>CUMPLIDA</v>
      </c>
      <c r="AX39" s="78" t="s">
        <v>832</v>
      </c>
      <c r="AY39" s="78" t="s">
        <v>281</v>
      </c>
      <c r="AZ39" s="120" t="s">
        <v>999</v>
      </c>
    </row>
    <row r="40" spans="1:52" s="111" customFormat="1" ht="168.75" x14ac:dyDescent="0.15">
      <c r="A40" s="178">
        <v>133</v>
      </c>
      <c r="B40" s="32">
        <v>43454</v>
      </c>
      <c r="C40" s="33" t="s">
        <v>19</v>
      </c>
      <c r="D40" s="45" t="s">
        <v>347</v>
      </c>
      <c r="E40" s="32">
        <v>43458</v>
      </c>
      <c r="F40" s="33">
        <v>10</v>
      </c>
      <c r="G40" s="34" t="s">
        <v>359</v>
      </c>
      <c r="H40" s="185" t="s">
        <v>349</v>
      </c>
      <c r="I40" s="183" t="s">
        <v>360</v>
      </c>
      <c r="J40" s="56" t="s">
        <v>409</v>
      </c>
      <c r="K40" s="33">
        <v>2</v>
      </c>
      <c r="L40" s="33" t="s">
        <v>155</v>
      </c>
      <c r="M40" s="35" t="s">
        <v>410</v>
      </c>
      <c r="N40" s="35" t="s">
        <v>361</v>
      </c>
      <c r="O40" s="37">
        <v>1</v>
      </c>
      <c r="P40" s="57">
        <v>43497</v>
      </c>
      <c r="Q40" s="57">
        <v>43827</v>
      </c>
      <c r="R40" s="56" t="s">
        <v>58</v>
      </c>
      <c r="S40" s="41" t="s">
        <v>351</v>
      </c>
      <c r="T40" s="41" t="s">
        <v>357</v>
      </c>
      <c r="U40" s="185" t="s">
        <v>102</v>
      </c>
      <c r="V40" s="118"/>
      <c r="W40" s="133"/>
      <c r="X40" s="78"/>
      <c r="Y40" s="79"/>
      <c r="Z40" s="77"/>
      <c r="AA40" s="77"/>
      <c r="AB40" s="77"/>
      <c r="AC40" s="78"/>
      <c r="AD40" s="78"/>
      <c r="AE40" s="127"/>
      <c r="AF40" s="168"/>
      <c r="AG40" s="119">
        <v>43951</v>
      </c>
      <c r="AH40" s="128" t="s">
        <v>659</v>
      </c>
      <c r="AI40" s="246">
        <v>0.5</v>
      </c>
      <c r="AJ40" s="78" t="s">
        <v>417</v>
      </c>
      <c r="AK40" s="78"/>
      <c r="AL40" s="241" t="s">
        <v>421</v>
      </c>
      <c r="AM40" s="119">
        <v>44074</v>
      </c>
      <c r="AN40" s="280" t="s">
        <v>834</v>
      </c>
      <c r="AO40" s="242">
        <v>1</v>
      </c>
      <c r="AP40" s="79">
        <f t="shared" si="0"/>
        <v>0.5</v>
      </c>
      <c r="AQ40" s="246">
        <f t="shared" si="1"/>
        <v>0.5</v>
      </c>
      <c r="AR40" s="78" t="str">
        <f t="shared" si="2"/>
        <v>INCUMPLIDA</v>
      </c>
      <c r="AS40" s="78" t="b">
        <f t="shared" si="3"/>
        <v>0</v>
      </c>
      <c r="AT40" s="78" t="str">
        <f t="shared" si="4"/>
        <v>INCUMPLIDA</v>
      </c>
      <c r="AU40" s="127" t="s">
        <v>995</v>
      </c>
      <c r="AV40" s="121" t="s">
        <v>421</v>
      </c>
      <c r="AW40" s="174" t="str">
        <f t="shared" si="5"/>
        <v>PENDIENTE</v>
      </c>
      <c r="AX40" s="78"/>
      <c r="AY40" s="78"/>
      <c r="AZ40" s="120"/>
    </row>
    <row r="41" spans="1:52" s="111" customFormat="1" ht="135" x14ac:dyDescent="0.15">
      <c r="A41" s="178">
        <v>135</v>
      </c>
      <c r="B41" s="32">
        <v>43454</v>
      </c>
      <c r="C41" s="33" t="s">
        <v>19</v>
      </c>
      <c r="D41" s="45" t="s">
        <v>347</v>
      </c>
      <c r="E41" s="32">
        <v>43458</v>
      </c>
      <c r="F41" s="33">
        <v>12</v>
      </c>
      <c r="G41" s="34" t="s">
        <v>363</v>
      </c>
      <c r="H41" s="185" t="s">
        <v>349</v>
      </c>
      <c r="I41" s="183" t="s">
        <v>411</v>
      </c>
      <c r="J41" s="56" t="s">
        <v>364</v>
      </c>
      <c r="K41" s="56">
        <v>1</v>
      </c>
      <c r="L41" s="33" t="s">
        <v>20</v>
      </c>
      <c r="M41" s="56" t="s">
        <v>365</v>
      </c>
      <c r="N41" s="56" t="s">
        <v>366</v>
      </c>
      <c r="O41" s="37">
        <v>1</v>
      </c>
      <c r="P41" s="57">
        <v>43497</v>
      </c>
      <c r="Q41" s="57">
        <v>43827</v>
      </c>
      <c r="R41" s="56" t="s">
        <v>58</v>
      </c>
      <c r="S41" s="41" t="s">
        <v>351</v>
      </c>
      <c r="T41" s="41" t="s">
        <v>367</v>
      </c>
      <c r="U41" s="185" t="s">
        <v>102</v>
      </c>
      <c r="V41" s="118"/>
      <c r="W41" s="133"/>
      <c r="X41" s="78"/>
      <c r="Y41" s="79"/>
      <c r="Z41" s="77"/>
      <c r="AA41" s="77"/>
      <c r="AB41" s="77"/>
      <c r="AC41" s="78"/>
      <c r="AD41" s="78"/>
      <c r="AE41" s="127"/>
      <c r="AF41" s="168"/>
      <c r="AG41" s="119">
        <v>43951</v>
      </c>
      <c r="AH41" s="128" t="s">
        <v>660</v>
      </c>
      <c r="AI41" s="246">
        <v>1</v>
      </c>
      <c r="AJ41" s="78" t="s">
        <v>415</v>
      </c>
      <c r="AK41" s="78" t="s">
        <v>279</v>
      </c>
      <c r="AL41" s="241" t="s">
        <v>421</v>
      </c>
      <c r="AM41" s="119">
        <v>44074</v>
      </c>
      <c r="AN41" s="280" t="s">
        <v>835</v>
      </c>
      <c r="AO41" s="242">
        <v>1</v>
      </c>
      <c r="AP41" s="79">
        <f t="shared" si="0"/>
        <v>1</v>
      </c>
      <c r="AQ41" s="246">
        <f t="shared" si="1"/>
        <v>1</v>
      </c>
      <c r="AR41" s="78" t="b">
        <f>IF(AO41="","",IF(AM41&lt;Q41,IF(AP41&lt;100%,"INCUMPLIDA",IF(AP41=100%,"TERMINADA EXTEMPORÁNEA"))))</f>
        <v>0</v>
      </c>
      <c r="AS41" s="78" t="str">
        <f>IF(AO41="","",IF(AM41&gt;Q41,IF(AQ41=0%,"SIN INICIAR",IF(AQ41=100%,"TERMINADA",IF(AQ41&gt;0%,"EN PROCESO")))))</f>
        <v>TERMINADA</v>
      </c>
      <c r="AT41" s="78" t="str">
        <f>IF(AO41="","",IF(AM41&lt;Q41,AR41,IF(AM41&gt;Q41,AS41)))</f>
        <v>TERMINADA</v>
      </c>
      <c r="AU41" s="127" t="s">
        <v>906</v>
      </c>
      <c r="AV41" s="121" t="s">
        <v>421</v>
      </c>
      <c r="AW41" s="174" t="str">
        <f t="shared" si="5"/>
        <v>CUMPLIDA</v>
      </c>
      <c r="AX41" s="78" t="s">
        <v>982</v>
      </c>
      <c r="AY41" s="78" t="s">
        <v>281</v>
      </c>
      <c r="AZ41" s="120" t="s">
        <v>999</v>
      </c>
    </row>
    <row r="42" spans="1:52" s="111" customFormat="1" ht="281.25" x14ac:dyDescent="0.15">
      <c r="A42" s="178">
        <v>137</v>
      </c>
      <c r="B42" s="32">
        <v>43454</v>
      </c>
      <c r="C42" s="33" t="s">
        <v>19</v>
      </c>
      <c r="D42" s="45" t="s">
        <v>347</v>
      </c>
      <c r="E42" s="32">
        <v>43458</v>
      </c>
      <c r="F42" s="33">
        <v>14</v>
      </c>
      <c r="G42" s="34" t="s">
        <v>368</v>
      </c>
      <c r="H42" s="185" t="s">
        <v>349</v>
      </c>
      <c r="I42" s="183" t="s">
        <v>369</v>
      </c>
      <c r="J42" s="56" t="s">
        <v>370</v>
      </c>
      <c r="K42" s="56">
        <v>2</v>
      </c>
      <c r="L42" s="33" t="s">
        <v>20</v>
      </c>
      <c r="M42" s="56" t="s">
        <v>362</v>
      </c>
      <c r="N42" s="56" t="s">
        <v>371</v>
      </c>
      <c r="O42" s="37">
        <v>1</v>
      </c>
      <c r="P42" s="57">
        <v>43497</v>
      </c>
      <c r="Q42" s="57">
        <v>43738</v>
      </c>
      <c r="R42" s="56" t="s">
        <v>58</v>
      </c>
      <c r="S42" s="41" t="s">
        <v>351</v>
      </c>
      <c r="T42" s="41" t="s">
        <v>372</v>
      </c>
      <c r="U42" s="185" t="s">
        <v>102</v>
      </c>
      <c r="V42" s="118"/>
      <c r="W42" s="134"/>
      <c r="X42" s="78"/>
      <c r="Y42" s="79"/>
      <c r="Z42" s="77"/>
      <c r="AA42" s="77"/>
      <c r="AB42" s="77"/>
      <c r="AC42" s="78"/>
      <c r="AD42" s="78"/>
      <c r="AE42" s="127"/>
      <c r="AF42" s="168"/>
      <c r="AG42" s="119">
        <v>43951</v>
      </c>
      <c r="AH42" s="127" t="s">
        <v>661</v>
      </c>
      <c r="AI42" s="246">
        <v>0.5</v>
      </c>
      <c r="AJ42" s="78" t="s">
        <v>417</v>
      </c>
      <c r="AK42" s="78"/>
      <c r="AL42" s="241" t="s">
        <v>421</v>
      </c>
      <c r="AM42" s="119">
        <v>44074</v>
      </c>
      <c r="AN42" s="280" t="s">
        <v>907</v>
      </c>
      <c r="AO42" s="242">
        <v>2</v>
      </c>
      <c r="AP42" s="79">
        <f t="shared" ref="AP42:AP73" si="6">IF(AO42="","",IF(OR(K42=0,K42="",AM42=""),"",AO42/K42))</f>
        <v>1</v>
      </c>
      <c r="AQ42" s="246">
        <f t="shared" ref="AQ42:AQ73" si="7">IF(OR(O42="",AP42=""),"",IF(OR(O42=0,AP42=0),0,IF(AP42*100%/O42&gt;100%,100%,(AP42*100%)/O42)))</f>
        <v>1</v>
      </c>
      <c r="AR42" s="78" t="str">
        <f t="shared" ref="AR42:AR65" si="8">IF(AO42="","",IF(AM42&gt;Q42,IF(AP42&lt;100%,"INCUMPLIDA",IF(AP42=100%,"TERMINADA EXTEMPORÁNEA"))))</f>
        <v>TERMINADA EXTEMPORÁNEA</v>
      </c>
      <c r="AS42" s="78" t="b">
        <f t="shared" ref="AS42:AS65" si="9">IF(AO42="","",IF(AM42&lt;Q42,IF(AQ42=0%,"SIN INICIAR",IF(AQ42=100%,"TERMINADA",IF(AQ42&gt;0%,"EN PROCESO")))))</f>
        <v>0</v>
      </c>
      <c r="AT42" s="78" t="str">
        <f t="shared" ref="AT42:AT65" si="10">IF(AO42="","",IF(AM42&gt;Q42,AR42,IF(AM42&lt;Q42,AS42)))</f>
        <v>TERMINADA EXTEMPORÁNEA</v>
      </c>
      <c r="AU42" s="127" t="s">
        <v>994</v>
      </c>
      <c r="AV42" s="121" t="s">
        <v>421</v>
      </c>
      <c r="AW42" s="174" t="str">
        <f t="shared" si="5"/>
        <v>CUMPLIDA</v>
      </c>
      <c r="AX42" s="78" t="s">
        <v>837</v>
      </c>
      <c r="AY42" s="78" t="s">
        <v>281</v>
      </c>
      <c r="AZ42" s="120" t="s">
        <v>999</v>
      </c>
    </row>
    <row r="43" spans="1:52" s="16" customFormat="1" ht="180" x14ac:dyDescent="0.15">
      <c r="A43" s="178">
        <v>138</v>
      </c>
      <c r="B43" s="32">
        <v>43455</v>
      </c>
      <c r="C43" s="33" t="s">
        <v>19</v>
      </c>
      <c r="D43" s="33" t="s">
        <v>322</v>
      </c>
      <c r="E43" s="32">
        <v>43455</v>
      </c>
      <c r="F43" s="33">
        <v>1</v>
      </c>
      <c r="G43" s="34" t="s">
        <v>323</v>
      </c>
      <c r="H43" s="185" t="s">
        <v>75</v>
      </c>
      <c r="I43" s="183" t="s">
        <v>324</v>
      </c>
      <c r="J43" s="33" t="s">
        <v>325</v>
      </c>
      <c r="K43" s="33">
        <v>1</v>
      </c>
      <c r="L43" s="33" t="s">
        <v>21</v>
      </c>
      <c r="M43" s="35" t="s">
        <v>326</v>
      </c>
      <c r="N43" s="36">
        <v>1</v>
      </c>
      <c r="O43" s="37">
        <v>1</v>
      </c>
      <c r="P43" s="32">
        <v>43497</v>
      </c>
      <c r="Q43" s="32">
        <v>43708</v>
      </c>
      <c r="R43" s="33" t="s">
        <v>57</v>
      </c>
      <c r="S43" s="41" t="s">
        <v>327</v>
      </c>
      <c r="T43" s="38" t="s">
        <v>328</v>
      </c>
      <c r="U43" s="185" t="s">
        <v>102</v>
      </c>
      <c r="V43" s="118"/>
      <c r="W43" s="112"/>
      <c r="X43" s="78"/>
      <c r="Y43" s="79"/>
      <c r="Z43" s="77"/>
      <c r="AA43" s="77"/>
      <c r="AB43" s="77"/>
      <c r="AC43" s="78"/>
      <c r="AD43" s="78"/>
      <c r="AE43" s="129"/>
      <c r="AF43" s="169"/>
      <c r="AG43" s="119">
        <v>43951</v>
      </c>
      <c r="AH43" s="112" t="s">
        <v>718</v>
      </c>
      <c r="AI43" s="246">
        <v>0.5</v>
      </c>
      <c r="AJ43" s="78" t="s">
        <v>417</v>
      </c>
      <c r="AK43" s="78"/>
      <c r="AL43" s="169" t="s">
        <v>421</v>
      </c>
      <c r="AM43" s="119">
        <v>44074</v>
      </c>
      <c r="AN43" s="279" t="s">
        <v>800</v>
      </c>
      <c r="AO43" s="65">
        <v>0.5</v>
      </c>
      <c r="AP43" s="79">
        <f t="shared" si="6"/>
        <v>0.5</v>
      </c>
      <c r="AQ43" s="246">
        <f t="shared" si="7"/>
        <v>0.5</v>
      </c>
      <c r="AR43" s="78" t="str">
        <f t="shared" si="8"/>
        <v>INCUMPLIDA</v>
      </c>
      <c r="AS43" s="78" t="b">
        <f t="shared" si="9"/>
        <v>0</v>
      </c>
      <c r="AT43" s="78" t="str">
        <f t="shared" si="10"/>
        <v>INCUMPLIDA</v>
      </c>
      <c r="AU43" s="129" t="s">
        <v>825</v>
      </c>
      <c r="AV43" s="122" t="s">
        <v>421</v>
      </c>
      <c r="AW43" s="174" t="str">
        <f t="shared" si="5"/>
        <v>PENDIENTE</v>
      </c>
      <c r="AX43" s="78"/>
      <c r="AY43" s="78"/>
      <c r="AZ43" s="120"/>
    </row>
    <row r="44" spans="1:52" s="16" customFormat="1" ht="180" x14ac:dyDescent="0.15">
      <c r="A44" s="178">
        <v>140</v>
      </c>
      <c r="B44" s="32">
        <v>43455</v>
      </c>
      <c r="C44" s="33" t="s">
        <v>19</v>
      </c>
      <c r="D44" s="33" t="s">
        <v>322</v>
      </c>
      <c r="E44" s="32">
        <v>43455</v>
      </c>
      <c r="F44" s="42">
        <v>5</v>
      </c>
      <c r="G44" s="34" t="s">
        <v>329</v>
      </c>
      <c r="H44" s="185" t="s">
        <v>75</v>
      </c>
      <c r="I44" s="183" t="s">
        <v>330</v>
      </c>
      <c r="J44" s="33" t="s">
        <v>331</v>
      </c>
      <c r="K44" s="33">
        <v>1</v>
      </c>
      <c r="L44" s="33" t="s">
        <v>21</v>
      </c>
      <c r="M44" s="33" t="s">
        <v>332</v>
      </c>
      <c r="N44" s="36">
        <v>1</v>
      </c>
      <c r="O44" s="37">
        <v>1</v>
      </c>
      <c r="P44" s="32">
        <v>43497</v>
      </c>
      <c r="Q44" s="32">
        <v>43708</v>
      </c>
      <c r="R44" s="33" t="s">
        <v>57</v>
      </c>
      <c r="S44" s="41" t="s">
        <v>327</v>
      </c>
      <c r="T44" s="38" t="s">
        <v>328</v>
      </c>
      <c r="U44" s="185" t="s">
        <v>102</v>
      </c>
      <c r="V44" s="118"/>
      <c r="W44" s="112"/>
      <c r="X44" s="78"/>
      <c r="Y44" s="79"/>
      <c r="Z44" s="77"/>
      <c r="AA44" s="77"/>
      <c r="AB44" s="77"/>
      <c r="AC44" s="78"/>
      <c r="AD44" s="78"/>
      <c r="AE44" s="129"/>
      <c r="AF44" s="169"/>
      <c r="AG44" s="119">
        <v>43951</v>
      </c>
      <c r="AH44" s="112" t="s">
        <v>656</v>
      </c>
      <c r="AI44" s="246">
        <v>0.5</v>
      </c>
      <c r="AJ44" s="78" t="s">
        <v>417</v>
      </c>
      <c r="AK44" s="78"/>
      <c r="AL44" s="169" t="s">
        <v>421</v>
      </c>
      <c r="AM44" s="119">
        <v>44074</v>
      </c>
      <c r="AN44" s="279" t="s">
        <v>800</v>
      </c>
      <c r="AO44" s="65">
        <v>0.5</v>
      </c>
      <c r="AP44" s="79">
        <f t="shared" si="6"/>
        <v>0.5</v>
      </c>
      <c r="AQ44" s="246">
        <f t="shared" si="7"/>
        <v>0.5</v>
      </c>
      <c r="AR44" s="78" t="str">
        <f t="shared" si="8"/>
        <v>INCUMPLIDA</v>
      </c>
      <c r="AS44" s="78" t="b">
        <f t="shared" si="9"/>
        <v>0</v>
      </c>
      <c r="AT44" s="78" t="str">
        <f t="shared" si="10"/>
        <v>INCUMPLIDA</v>
      </c>
      <c r="AU44" s="129" t="s">
        <v>825</v>
      </c>
      <c r="AV44" s="122" t="s">
        <v>421</v>
      </c>
      <c r="AW44" s="174" t="str">
        <f t="shared" si="5"/>
        <v>PENDIENTE</v>
      </c>
      <c r="AX44" s="78"/>
      <c r="AY44" s="78"/>
      <c r="AZ44" s="120"/>
    </row>
    <row r="45" spans="1:52" s="16" customFormat="1" ht="168.75" x14ac:dyDescent="0.15">
      <c r="A45" s="178">
        <v>145</v>
      </c>
      <c r="B45" s="32">
        <v>43455</v>
      </c>
      <c r="C45" s="33" t="s">
        <v>19</v>
      </c>
      <c r="D45" s="33" t="s">
        <v>322</v>
      </c>
      <c r="E45" s="32">
        <v>43455</v>
      </c>
      <c r="F45" s="46" t="s">
        <v>257</v>
      </c>
      <c r="G45" s="43" t="s">
        <v>333</v>
      </c>
      <c r="H45" s="189" t="s">
        <v>78</v>
      </c>
      <c r="I45" s="188" t="s">
        <v>334</v>
      </c>
      <c r="J45" s="47" t="s">
        <v>335</v>
      </c>
      <c r="K45" s="47">
        <v>2</v>
      </c>
      <c r="L45" s="47" t="s">
        <v>155</v>
      </c>
      <c r="M45" s="33" t="s">
        <v>336</v>
      </c>
      <c r="N45" s="48" t="s">
        <v>337</v>
      </c>
      <c r="O45" s="49">
        <v>0.8</v>
      </c>
      <c r="P45" s="50">
        <v>43511</v>
      </c>
      <c r="Q45" s="50">
        <v>43819</v>
      </c>
      <c r="R45" s="47" t="s">
        <v>67</v>
      </c>
      <c r="S45" s="47" t="s">
        <v>65</v>
      </c>
      <c r="T45" s="47" t="s">
        <v>298</v>
      </c>
      <c r="U45" s="189" t="s">
        <v>102</v>
      </c>
      <c r="V45" s="118"/>
      <c r="W45" s="112"/>
      <c r="X45" s="78"/>
      <c r="Y45" s="79"/>
      <c r="Z45" s="77"/>
      <c r="AA45" s="77"/>
      <c r="AB45" s="77"/>
      <c r="AC45" s="78"/>
      <c r="AD45" s="78"/>
      <c r="AE45" s="112"/>
      <c r="AF45" s="170"/>
      <c r="AG45" s="119">
        <v>43951</v>
      </c>
      <c r="AH45" s="129" t="s">
        <v>682</v>
      </c>
      <c r="AI45" s="246">
        <v>1</v>
      </c>
      <c r="AJ45" s="78" t="s">
        <v>415</v>
      </c>
      <c r="AK45" s="78" t="s">
        <v>279</v>
      </c>
      <c r="AL45" s="167" t="s">
        <v>421</v>
      </c>
      <c r="AM45" s="119">
        <v>44074</v>
      </c>
      <c r="AN45" s="278" t="s">
        <v>877</v>
      </c>
      <c r="AO45" s="65">
        <v>2</v>
      </c>
      <c r="AP45" s="79">
        <f t="shared" si="6"/>
        <v>1</v>
      </c>
      <c r="AQ45" s="246">
        <f t="shared" si="7"/>
        <v>1</v>
      </c>
      <c r="AR45" s="78" t="b">
        <f>IF(AO45="","",IF(AM45&lt;Q45,IF(AP45&lt;100%,"INCUMPLIDA",IF(AP45=100%,"TERMINADA EXTEMPORÁNEA"))))</f>
        <v>0</v>
      </c>
      <c r="AS45" s="78" t="str">
        <f>IF(AO45="","",IF(AM45&gt;Q45,IF(AQ45=0%,"SIN INICIAR",IF(AQ45=100%,"TERMINADA",IF(AQ45&gt;0%,"EN PROCESO")))))</f>
        <v>TERMINADA</v>
      </c>
      <c r="AT45" s="78" t="str">
        <f>IF(AO45="","",IF(AM45&lt;Q45,AR45,IF(AM45&gt;Q45,AS45)))</f>
        <v>TERMINADA</v>
      </c>
      <c r="AU45" s="129" t="s">
        <v>908</v>
      </c>
      <c r="AV45" s="122" t="s">
        <v>421</v>
      </c>
      <c r="AW45" s="174" t="str">
        <f t="shared" si="5"/>
        <v>CUMPLIDA</v>
      </c>
      <c r="AX45" s="78" t="s">
        <v>878</v>
      </c>
      <c r="AY45" s="78" t="s">
        <v>279</v>
      </c>
      <c r="AZ45" s="120" t="s">
        <v>999</v>
      </c>
    </row>
    <row r="46" spans="1:52" s="16" customFormat="1" ht="112.5" x14ac:dyDescent="0.15">
      <c r="A46" s="178">
        <v>146</v>
      </c>
      <c r="B46" s="32">
        <v>43455</v>
      </c>
      <c r="C46" s="33" t="s">
        <v>19</v>
      </c>
      <c r="D46" s="33" t="s">
        <v>322</v>
      </c>
      <c r="E46" s="32">
        <v>43455</v>
      </c>
      <c r="F46" s="46" t="s">
        <v>338</v>
      </c>
      <c r="G46" s="43" t="s">
        <v>339</v>
      </c>
      <c r="H46" s="189" t="s">
        <v>78</v>
      </c>
      <c r="I46" s="188" t="s">
        <v>334</v>
      </c>
      <c r="J46" s="47" t="s">
        <v>340</v>
      </c>
      <c r="K46" s="47">
        <v>2</v>
      </c>
      <c r="L46" s="47" t="s">
        <v>155</v>
      </c>
      <c r="M46" s="33" t="s">
        <v>336</v>
      </c>
      <c r="N46" s="48" t="s">
        <v>337</v>
      </c>
      <c r="O46" s="49">
        <v>0.8</v>
      </c>
      <c r="P46" s="50">
        <v>43511</v>
      </c>
      <c r="Q46" s="50">
        <v>43819</v>
      </c>
      <c r="R46" s="47" t="s">
        <v>67</v>
      </c>
      <c r="S46" s="47" t="s">
        <v>298</v>
      </c>
      <c r="T46" s="47" t="s">
        <v>298</v>
      </c>
      <c r="U46" s="189" t="s">
        <v>102</v>
      </c>
      <c r="V46" s="118"/>
      <c r="W46" s="112"/>
      <c r="X46" s="78"/>
      <c r="Y46" s="79"/>
      <c r="Z46" s="77"/>
      <c r="AA46" s="77"/>
      <c r="AB46" s="77"/>
      <c r="AC46" s="78"/>
      <c r="AD46" s="78"/>
      <c r="AE46" s="112"/>
      <c r="AF46" s="170"/>
      <c r="AG46" s="119">
        <v>43951</v>
      </c>
      <c r="AH46" s="129" t="s">
        <v>683</v>
      </c>
      <c r="AI46" s="246">
        <v>1</v>
      </c>
      <c r="AJ46" s="78" t="s">
        <v>415</v>
      </c>
      <c r="AK46" s="78" t="s">
        <v>279</v>
      </c>
      <c r="AL46" s="167" t="s">
        <v>421</v>
      </c>
      <c r="AM46" s="119">
        <v>44074</v>
      </c>
      <c r="AN46" s="279" t="s">
        <v>800</v>
      </c>
      <c r="AO46" s="65">
        <v>2</v>
      </c>
      <c r="AP46" s="79">
        <f t="shared" si="6"/>
        <v>1</v>
      </c>
      <c r="AQ46" s="246">
        <f t="shared" si="7"/>
        <v>1</v>
      </c>
      <c r="AR46" s="78" t="b">
        <f>IF(AO46="","",IF(AM46&lt;Q46,IF(AP46&lt;100%,"INCUMPLIDA",IF(AP46=100%,"TERMINADA EXTEMPORÁNEA"))))</f>
        <v>0</v>
      </c>
      <c r="AS46" s="78" t="str">
        <f>IF(AO46="","",IF(AM46&gt;Q46,IF(AQ46=0%,"SIN INICIAR",IF(AQ46=100%,"TERMINADA",IF(AQ46&gt;0%,"EN PROCESO")))))</f>
        <v>TERMINADA</v>
      </c>
      <c r="AT46" s="78" t="str">
        <f>IF(AO46="","",IF(AM46&lt;Q46,AR46,IF(AM46&gt;Q46,AS46)))</f>
        <v>TERMINADA</v>
      </c>
      <c r="AU46" s="129" t="s">
        <v>869</v>
      </c>
      <c r="AV46" s="122" t="s">
        <v>421</v>
      </c>
      <c r="AW46" s="174" t="str">
        <f t="shared" si="5"/>
        <v>CUMPLIDA</v>
      </c>
      <c r="AX46" s="78" t="s">
        <v>868</v>
      </c>
      <c r="AY46" s="78" t="s">
        <v>279</v>
      </c>
      <c r="AZ46" s="120" t="s">
        <v>999</v>
      </c>
    </row>
    <row r="47" spans="1:52" s="16" customFormat="1" ht="168.75" x14ac:dyDescent="0.15">
      <c r="A47" s="178">
        <v>161</v>
      </c>
      <c r="B47" s="32">
        <v>43460</v>
      </c>
      <c r="C47" s="33" t="s">
        <v>19</v>
      </c>
      <c r="D47" s="54" t="s">
        <v>341</v>
      </c>
      <c r="E47" s="32">
        <v>43460</v>
      </c>
      <c r="F47" s="54">
        <v>13</v>
      </c>
      <c r="G47" s="53" t="s">
        <v>344</v>
      </c>
      <c r="H47" s="189" t="s">
        <v>77</v>
      </c>
      <c r="I47" s="186" t="s">
        <v>343</v>
      </c>
      <c r="J47" s="35" t="s">
        <v>345</v>
      </c>
      <c r="K47" s="33">
        <v>1</v>
      </c>
      <c r="L47" s="33" t="s">
        <v>21</v>
      </c>
      <c r="M47" s="33" t="s">
        <v>342</v>
      </c>
      <c r="N47" s="33" t="s">
        <v>346</v>
      </c>
      <c r="O47" s="37">
        <v>1</v>
      </c>
      <c r="P47" s="32">
        <v>43542</v>
      </c>
      <c r="Q47" s="32">
        <v>43707</v>
      </c>
      <c r="R47" s="54" t="s">
        <v>80</v>
      </c>
      <c r="S47" s="54" t="s">
        <v>48</v>
      </c>
      <c r="T47" s="54" t="s">
        <v>318</v>
      </c>
      <c r="U47" s="190" t="s">
        <v>102</v>
      </c>
      <c r="V47" s="118"/>
      <c r="W47" s="112"/>
      <c r="X47" s="78"/>
      <c r="Y47" s="79"/>
      <c r="Z47" s="77"/>
      <c r="AA47" s="77"/>
      <c r="AB47" s="77"/>
      <c r="AC47" s="78"/>
      <c r="AD47" s="78"/>
      <c r="AE47" s="126"/>
      <c r="AF47" s="167"/>
      <c r="AG47" s="119">
        <v>43951</v>
      </c>
      <c r="AH47" s="126" t="s">
        <v>723</v>
      </c>
      <c r="AI47" s="246">
        <v>0</v>
      </c>
      <c r="AJ47" s="78" t="s">
        <v>417</v>
      </c>
      <c r="AK47" s="78"/>
      <c r="AL47" s="167" t="s">
        <v>422</v>
      </c>
      <c r="AM47" s="119">
        <v>44074</v>
      </c>
      <c r="AN47" s="279" t="s">
        <v>800</v>
      </c>
      <c r="AO47" s="65">
        <v>0.5</v>
      </c>
      <c r="AP47" s="79">
        <f t="shared" si="6"/>
        <v>0.5</v>
      </c>
      <c r="AQ47" s="246">
        <f t="shared" si="7"/>
        <v>0.5</v>
      </c>
      <c r="AR47" s="78" t="str">
        <f t="shared" si="8"/>
        <v>INCUMPLIDA</v>
      </c>
      <c r="AS47" s="78" t="b">
        <f t="shared" si="9"/>
        <v>0</v>
      </c>
      <c r="AT47" s="78" t="str">
        <f t="shared" si="10"/>
        <v>INCUMPLIDA</v>
      </c>
      <c r="AU47" s="129" t="s">
        <v>1002</v>
      </c>
      <c r="AV47" s="122" t="s">
        <v>422</v>
      </c>
      <c r="AW47" s="174" t="str">
        <f t="shared" si="5"/>
        <v>PENDIENTE</v>
      </c>
      <c r="AX47" s="78"/>
      <c r="AY47" s="78"/>
      <c r="AZ47" s="120"/>
    </row>
    <row r="48" spans="1:52" s="113" customFormat="1" ht="135" x14ac:dyDescent="0.15">
      <c r="A48" s="178">
        <v>166</v>
      </c>
      <c r="B48" s="32">
        <v>43524</v>
      </c>
      <c r="C48" s="33" t="s">
        <v>19</v>
      </c>
      <c r="D48" s="33" t="s">
        <v>373</v>
      </c>
      <c r="E48" s="32">
        <v>43524</v>
      </c>
      <c r="F48" s="33" t="s">
        <v>374</v>
      </c>
      <c r="G48" s="43" t="s">
        <v>375</v>
      </c>
      <c r="H48" s="189" t="s">
        <v>376</v>
      </c>
      <c r="I48" s="184" t="s">
        <v>153</v>
      </c>
      <c r="J48" s="34" t="s">
        <v>377</v>
      </c>
      <c r="K48" s="33">
        <v>2</v>
      </c>
      <c r="L48" s="33" t="s">
        <v>155</v>
      </c>
      <c r="M48" s="59" t="s">
        <v>156</v>
      </c>
      <c r="N48" s="60" t="s">
        <v>378</v>
      </c>
      <c r="O48" s="37">
        <v>1</v>
      </c>
      <c r="P48" s="32">
        <v>43556</v>
      </c>
      <c r="Q48" s="32">
        <v>43738</v>
      </c>
      <c r="R48" s="33" t="s">
        <v>32</v>
      </c>
      <c r="S48" s="59" t="s">
        <v>379</v>
      </c>
      <c r="T48" s="38" t="s">
        <v>380</v>
      </c>
      <c r="U48" s="185" t="s">
        <v>381</v>
      </c>
      <c r="V48" s="118"/>
      <c r="W48" s="128"/>
      <c r="X48" s="78"/>
      <c r="Y48" s="79"/>
      <c r="Z48" s="77"/>
      <c r="AA48" s="77"/>
      <c r="AB48" s="77"/>
      <c r="AC48" s="78"/>
      <c r="AD48" s="78"/>
      <c r="AE48" s="128"/>
      <c r="AF48" s="168"/>
      <c r="AG48" s="119">
        <v>43951</v>
      </c>
      <c r="AH48" s="128" t="s">
        <v>645</v>
      </c>
      <c r="AI48" s="246">
        <v>0.5</v>
      </c>
      <c r="AJ48" s="78" t="s">
        <v>417</v>
      </c>
      <c r="AK48" s="78"/>
      <c r="AL48" s="167" t="s">
        <v>422</v>
      </c>
      <c r="AM48" s="119">
        <v>44074</v>
      </c>
      <c r="AN48" s="278" t="s">
        <v>807</v>
      </c>
      <c r="AO48" s="65">
        <v>2</v>
      </c>
      <c r="AP48" s="79">
        <f t="shared" si="6"/>
        <v>1</v>
      </c>
      <c r="AQ48" s="246">
        <f t="shared" si="7"/>
        <v>1</v>
      </c>
      <c r="AR48" s="78" t="str">
        <f t="shared" si="8"/>
        <v>TERMINADA EXTEMPORÁNEA</v>
      </c>
      <c r="AS48" s="78" t="b">
        <f t="shared" si="9"/>
        <v>0</v>
      </c>
      <c r="AT48" s="78" t="str">
        <f t="shared" si="10"/>
        <v>TERMINADA EXTEMPORÁNEA</v>
      </c>
      <c r="AU48" s="112" t="s">
        <v>909</v>
      </c>
      <c r="AV48" s="122" t="s">
        <v>422</v>
      </c>
      <c r="AW48" s="174" t="str">
        <f t="shared" si="5"/>
        <v>CUMPLIDA</v>
      </c>
      <c r="AX48" s="78" t="s">
        <v>837</v>
      </c>
      <c r="AY48" s="78" t="s">
        <v>281</v>
      </c>
      <c r="AZ48" s="120" t="s">
        <v>999</v>
      </c>
    </row>
    <row r="49" spans="1:52" s="113" customFormat="1" ht="225" x14ac:dyDescent="0.15">
      <c r="A49" s="178">
        <v>172</v>
      </c>
      <c r="B49" s="32">
        <v>43524</v>
      </c>
      <c r="C49" s="33" t="s">
        <v>19</v>
      </c>
      <c r="D49" s="33" t="s">
        <v>373</v>
      </c>
      <c r="E49" s="32">
        <v>43524</v>
      </c>
      <c r="F49" s="33" t="s">
        <v>374</v>
      </c>
      <c r="G49" s="34" t="s">
        <v>382</v>
      </c>
      <c r="H49" s="189" t="s">
        <v>78</v>
      </c>
      <c r="I49" s="184" t="s">
        <v>383</v>
      </c>
      <c r="J49" s="34" t="s">
        <v>384</v>
      </c>
      <c r="K49" s="33">
        <v>2</v>
      </c>
      <c r="L49" s="33" t="s">
        <v>21</v>
      </c>
      <c r="M49" s="34" t="s">
        <v>385</v>
      </c>
      <c r="N49" s="36" t="s">
        <v>386</v>
      </c>
      <c r="O49" s="37">
        <v>1</v>
      </c>
      <c r="P49" s="32">
        <v>43542</v>
      </c>
      <c r="Q49" s="32">
        <v>43739</v>
      </c>
      <c r="R49" s="33" t="s">
        <v>66</v>
      </c>
      <c r="S49" s="41" t="s">
        <v>387</v>
      </c>
      <c r="T49" s="41" t="s">
        <v>319</v>
      </c>
      <c r="U49" s="185" t="s">
        <v>381</v>
      </c>
      <c r="V49" s="118"/>
      <c r="W49" s="134"/>
      <c r="X49" s="78"/>
      <c r="Y49" s="79"/>
      <c r="Z49" s="77"/>
      <c r="AA49" s="77"/>
      <c r="AB49" s="77"/>
      <c r="AC49" s="78"/>
      <c r="AD49" s="78"/>
      <c r="AE49" s="76"/>
      <c r="AF49" s="167"/>
      <c r="AG49" s="119">
        <v>43951</v>
      </c>
      <c r="AH49" s="76" t="s">
        <v>724</v>
      </c>
      <c r="AI49" s="246">
        <v>1</v>
      </c>
      <c r="AJ49" s="78" t="s">
        <v>419</v>
      </c>
      <c r="AK49" s="78" t="s">
        <v>279</v>
      </c>
      <c r="AL49" s="167" t="s">
        <v>695</v>
      </c>
      <c r="AM49" s="119">
        <v>44074</v>
      </c>
      <c r="AN49" s="278" t="s">
        <v>1003</v>
      </c>
      <c r="AO49" s="65">
        <v>2</v>
      </c>
      <c r="AP49" s="79">
        <f t="shared" si="6"/>
        <v>1</v>
      </c>
      <c r="AQ49" s="246">
        <f t="shared" si="7"/>
        <v>1</v>
      </c>
      <c r="AR49" s="78" t="str">
        <f t="shared" si="8"/>
        <v>TERMINADA EXTEMPORÁNEA</v>
      </c>
      <c r="AS49" s="78" t="b">
        <f t="shared" si="9"/>
        <v>0</v>
      </c>
      <c r="AT49" s="78" t="str">
        <f t="shared" si="10"/>
        <v>TERMINADA EXTEMPORÁNEA</v>
      </c>
      <c r="AU49" s="279" t="s">
        <v>955</v>
      </c>
      <c r="AV49" s="122" t="s">
        <v>695</v>
      </c>
      <c r="AW49" s="174" t="str">
        <f t="shared" si="5"/>
        <v>CUMPLIDA</v>
      </c>
      <c r="AX49" s="78" t="s">
        <v>953</v>
      </c>
      <c r="AY49" s="78" t="s">
        <v>279</v>
      </c>
      <c r="AZ49" s="120" t="s">
        <v>999</v>
      </c>
    </row>
    <row r="50" spans="1:52" s="260" customFormat="1" ht="112.5" x14ac:dyDescent="0.15">
      <c r="A50" s="179">
        <v>178</v>
      </c>
      <c r="B50" s="252">
        <v>43552</v>
      </c>
      <c r="C50" s="253" t="s">
        <v>17</v>
      </c>
      <c r="D50" s="55" t="s">
        <v>158</v>
      </c>
      <c r="E50" s="252">
        <v>43552</v>
      </c>
      <c r="F50" s="253" t="s">
        <v>426</v>
      </c>
      <c r="G50" s="83" t="s">
        <v>427</v>
      </c>
      <c r="H50" s="254" t="s">
        <v>78</v>
      </c>
      <c r="I50" s="255" t="s">
        <v>428</v>
      </c>
      <c r="J50" s="256" t="s">
        <v>477</v>
      </c>
      <c r="K50" s="257">
        <v>4</v>
      </c>
      <c r="L50" s="253" t="s">
        <v>155</v>
      </c>
      <c r="M50" s="258" t="s">
        <v>184</v>
      </c>
      <c r="N50" s="258" t="s">
        <v>429</v>
      </c>
      <c r="O50" s="259">
        <v>0.9</v>
      </c>
      <c r="P50" s="252">
        <v>43622</v>
      </c>
      <c r="Q50" s="252">
        <v>43829</v>
      </c>
      <c r="R50" s="253" t="s">
        <v>67</v>
      </c>
      <c r="S50" s="65" t="str">
        <f>IF(H50="","",VLOOKUP(H50,[3]Datos!$A$2:$B$13,2,FALSE))</f>
        <v xml:space="preserve">Subdirector Administrativo </v>
      </c>
      <c r="T50" s="65" t="s">
        <v>424</v>
      </c>
      <c r="U50" s="254" t="s">
        <v>425</v>
      </c>
      <c r="V50" s="118"/>
      <c r="W50" s="114"/>
      <c r="X50" s="78"/>
      <c r="Y50" s="79"/>
      <c r="Z50" s="77"/>
      <c r="AA50" s="77"/>
      <c r="AB50" s="77"/>
      <c r="AC50" s="78"/>
      <c r="AD50" s="78"/>
      <c r="AE50" s="114"/>
      <c r="AF50" s="171"/>
      <c r="AG50" s="119">
        <v>43951</v>
      </c>
      <c r="AH50" s="128" t="s">
        <v>684</v>
      </c>
      <c r="AI50" s="246">
        <v>0.75</v>
      </c>
      <c r="AJ50" s="78" t="s">
        <v>417</v>
      </c>
      <c r="AK50" s="78"/>
      <c r="AL50" s="167" t="s">
        <v>421</v>
      </c>
      <c r="AM50" s="119">
        <v>44074</v>
      </c>
      <c r="AN50" s="279" t="s">
        <v>800</v>
      </c>
      <c r="AO50" s="65">
        <v>3</v>
      </c>
      <c r="AP50" s="79">
        <f t="shared" si="6"/>
        <v>0.75</v>
      </c>
      <c r="AQ50" s="246">
        <f t="shared" si="7"/>
        <v>0.83333333333333326</v>
      </c>
      <c r="AR50" s="78" t="str">
        <f t="shared" si="8"/>
        <v>INCUMPLIDA</v>
      </c>
      <c r="AS50" s="78" t="b">
        <f t="shared" si="9"/>
        <v>0</v>
      </c>
      <c r="AT50" s="78" t="str">
        <f t="shared" si="10"/>
        <v>INCUMPLIDA</v>
      </c>
      <c r="AU50" s="129" t="s">
        <v>867</v>
      </c>
      <c r="AV50" s="122" t="s">
        <v>421</v>
      </c>
      <c r="AW50" s="174" t="str">
        <f t="shared" si="5"/>
        <v>PENDIENTE</v>
      </c>
      <c r="AX50" s="78"/>
      <c r="AY50" s="78"/>
      <c r="AZ50" s="120"/>
    </row>
    <row r="51" spans="1:52" s="260" customFormat="1" ht="112.5" x14ac:dyDescent="0.15">
      <c r="A51" s="179">
        <v>179</v>
      </c>
      <c r="B51" s="252">
        <v>43552</v>
      </c>
      <c r="C51" s="253" t="s">
        <v>17</v>
      </c>
      <c r="D51" s="55" t="s">
        <v>158</v>
      </c>
      <c r="E51" s="252">
        <v>43552</v>
      </c>
      <c r="F51" s="253" t="s">
        <v>430</v>
      </c>
      <c r="G51" s="83" t="s">
        <v>431</v>
      </c>
      <c r="H51" s="254" t="s">
        <v>78</v>
      </c>
      <c r="I51" s="255" t="s">
        <v>432</v>
      </c>
      <c r="J51" s="261" t="s">
        <v>478</v>
      </c>
      <c r="K51" s="257">
        <v>5</v>
      </c>
      <c r="L51" s="253" t="s">
        <v>155</v>
      </c>
      <c r="M51" s="258" t="s">
        <v>184</v>
      </c>
      <c r="N51" s="258" t="s">
        <v>433</v>
      </c>
      <c r="O51" s="259">
        <v>0.9</v>
      </c>
      <c r="P51" s="252">
        <v>43622</v>
      </c>
      <c r="Q51" s="252">
        <v>43829</v>
      </c>
      <c r="R51" s="253" t="s">
        <v>67</v>
      </c>
      <c r="S51" s="65" t="str">
        <f>IF(H51="","",VLOOKUP(H51,[3]Datos!$A$2:$B$13,2,FALSE))</f>
        <v xml:space="preserve">Subdirector Administrativo </v>
      </c>
      <c r="T51" s="65" t="s">
        <v>424</v>
      </c>
      <c r="U51" s="254" t="s">
        <v>425</v>
      </c>
      <c r="V51" s="118"/>
      <c r="W51" s="114"/>
      <c r="X51" s="78"/>
      <c r="Y51" s="79"/>
      <c r="Z51" s="77"/>
      <c r="AA51" s="77"/>
      <c r="AB51" s="77"/>
      <c r="AC51" s="78"/>
      <c r="AD51" s="78"/>
      <c r="AE51" s="114"/>
      <c r="AF51" s="171"/>
      <c r="AG51" s="119">
        <v>43951</v>
      </c>
      <c r="AH51" s="127" t="s">
        <v>710</v>
      </c>
      <c r="AI51" s="246">
        <v>1</v>
      </c>
      <c r="AJ51" s="78" t="s">
        <v>415</v>
      </c>
      <c r="AK51" s="78" t="s">
        <v>279</v>
      </c>
      <c r="AL51" s="167" t="s">
        <v>421</v>
      </c>
      <c r="AM51" s="119">
        <v>44074</v>
      </c>
      <c r="AN51" s="278" t="s">
        <v>890</v>
      </c>
      <c r="AO51" s="65">
        <v>5</v>
      </c>
      <c r="AP51" s="79">
        <f t="shared" si="6"/>
        <v>1</v>
      </c>
      <c r="AQ51" s="246">
        <f t="shared" si="7"/>
        <v>1</v>
      </c>
      <c r="AR51" s="78" t="b">
        <f>IF(AO51="","",IF(AM51&lt;Q51,IF(AP51&lt;100%,"INCUMPLIDA",IF(AP51=100%,"TERMINADA EXTEMPORÁNEA"))))</f>
        <v>0</v>
      </c>
      <c r="AS51" s="78" t="str">
        <f>IF(AO51="","",IF(AM51&gt;Q51,IF(AQ51=0%,"SIN INICIAR",IF(AQ51=100%,"TERMINADA",IF(AQ51&gt;0%,"EN PROCESO")))))</f>
        <v>TERMINADA</v>
      </c>
      <c r="AT51" s="78" t="str">
        <f>IF(AO51="","",IF(AM51&lt;Q51,AR51,IF(AM51&gt;Q51,AS51)))</f>
        <v>TERMINADA</v>
      </c>
      <c r="AU51" s="129" t="s">
        <v>872</v>
      </c>
      <c r="AV51" s="122" t="s">
        <v>421</v>
      </c>
      <c r="AW51" s="174" t="str">
        <f t="shared" si="5"/>
        <v>CUMPLIDA</v>
      </c>
      <c r="AX51" s="78" t="s">
        <v>837</v>
      </c>
      <c r="AY51" s="78" t="s">
        <v>281</v>
      </c>
      <c r="AZ51" s="120" t="s">
        <v>999</v>
      </c>
    </row>
    <row r="52" spans="1:52" s="260" customFormat="1" ht="112.5" x14ac:dyDescent="0.15">
      <c r="A52" s="179">
        <v>180</v>
      </c>
      <c r="B52" s="252">
        <v>43552</v>
      </c>
      <c r="C52" s="253" t="s">
        <v>17</v>
      </c>
      <c r="D52" s="55" t="s">
        <v>158</v>
      </c>
      <c r="E52" s="252">
        <v>43552</v>
      </c>
      <c r="F52" s="253" t="s">
        <v>434</v>
      </c>
      <c r="G52" s="83" t="s">
        <v>435</v>
      </c>
      <c r="H52" s="254" t="s">
        <v>78</v>
      </c>
      <c r="I52" s="194" t="s">
        <v>436</v>
      </c>
      <c r="J52" s="261" t="s">
        <v>476</v>
      </c>
      <c r="K52" s="257">
        <v>2</v>
      </c>
      <c r="L52" s="253" t="s">
        <v>155</v>
      </c>
      <c r="M52" s="258" t="s">
        <v>437</v>
      </c>
      <c r="N52" s="258" t="s">
        <v>438</v>
      </c>
      <c r="O52" s="259">
        <v>0.9</v>
      </c>
      <c r="P52" s="252">
        <v>43622</v>
      </c>
      <c r="Q52" s="252">
        <v>43829</v>
      </c>
      <c r="R52" s="253" t="s">
        <v>67</v>
      </c>
      <c r="S52" s="65" t="str">
        <f>IF(H52="","",VLOOKUP(H52,[3]Datos!$A$2:$B$13,2,FALSE))</f>
        <v xml:space="preserve">Subdirector Administrativo </v>
      </c>
      <c r="T52" s="65" t="s">
        <v>424</v>
      </c>
      <c r="U52" s="254" t="s">
        <v>381</v>
      </c>
      <c r="V52" s="118"/>
      <c r="W52" s="114"/>
      <c r="X52" s="78"/>
      <c r="Y52" s="79"/>
      <c r="Z52" s="77"/>
      <c r="AA52" s="77"/>
      <c r="AB52" s="77"/>
      <c r="AC52" s="78"/>
      <c r="AD52" s="78"/>
      <c r="AE52" s="114"/>
      <c r="AF52" s="171"/>
      <c r="AG52" s="119">
        <v>43951</v>
      </c>
      <c r="AH52" s="127" t="s">
        <v>709</v>
      </c>
      <c r="AI52" s="246">
        <v>1</v>
      </c>
      <c r="AJ52" s="78" t="s">
        <v>415</v>
      </c>
      <c r="AK52" s="78" t="s">
        <v>279</v>
      </c>
      <c r="AL52" s="167" t="s">
        <v>421</v>
      </c>
      <c r="AM52" s="119">
        <v>44074</v>
      </c>
      <c r="AN52" s="279" t="s">
        <v>800</v>
      </c>
      <c r="AO52" s="65">
        <v>3</v>
      </c>
      <c r="AP52" s="79">
        <f t="shared" si="6"/>
        <v>1.5</v>
      </c>
      <c r="AQ52" s="246">
        <f t="shared" si="7"/>
        <v>1</v>
      </c>
      <c r="AR52" s="78" t="b">
        <f>IF(AO52="","",IF(AM52&lt;Q52,IF(AP52&lt;100%,"INCUMPLIDA",IF(AP52=100%,"TERMINADA EXTEMPORÁNEA"))))</f>
        <v>0</v>
      </c>
      <c r="AS52" s="78" t="str">
        <f>IF(AO52="","",IF(AM52&gt;Q52,IF(AQ52=0%,"SIN INICIAR",IF(AQ52=100%,"TERMINADA",IF(AQ52&gt;0%,"EN PROCESO")))))</f>
        <v>TERMINADA</v>
      </c>
      <c r="AT52" s="78" t="str">
        <f>IF(AO52="","",IF(AM52&lt;Q52,AR52,IF(AM52&gt;Q52,AS52)))</f>
        <v>TERMINADA</v>
      </c>
      <c r="AU52" s="129" t="s">
        <v>910</v>
      </c>
      <c r="AV52" s="122" t="s">
        <v>421</v>
      </c>
      <c r="AW52" s="174" t="str">
        <f t="shared" si="5"/>
        <v>CUMPLIDA</v>
      </c>
      <c r="AX52" s="285" t="s">
        <v>885</v>
      </c>
      <c r="AY52" s="78" t="s">
        <v>281</v>
      </c>
      <c r="AZ52" s="120" t="s">
        <v>999</v>
      </c>
    </row>
    <row r="53" spans="1:52" s="263" customFormat="1" ht="123.75" x14ac:dyDescent="0.15">
      <c r="A53" s="176">
        <v>182</v>
      </c>
      <c r="B53" s="252">
        <v>43552</v>
      </c>
      <c r="C53" s="253" t="s">
        <v>17</v>
      </c>
      <c r="D53" s="55" t="s">
        <v>158</v>
      </c>
      <c r="E53" s="252">
        <v>43552</v>
      </c>
      <c r="F53" s="253" t="s">
        <v>439</v>
      </c>
      <c r="G53" s="83" t="s">
        <v>440</v>
      </c>
      <c r="H53" s="254" t="s">
        <v>78</v>
      </c>
      <c r="I53" s="262" t="s">
        <v>441</v>
      </c>
      <c r="J53" s="261" t="s">
        <v>442</v>
      </c>
      <c r="K53" s="257">
        <v>2</v>
      </c>
      <c r="L53" s="253" t="s">
        <v>155</v>
      </c>
      <c r="M53" s="258" t="s">
        <v>184</v>
      </c>
      <c r="N53" s="253" t="s">
        <v>443</v>
      </c>
      <c r="O53" s="259">
        <v>0.75</v>
      </c>
      <c r="P53" s="252">
        <v>43640</v>
      </c>
      <c r="Q53" s="252">
        <v>43829</v>
      </c>
      <c r="R53" s="253" t="s">
        <v>67</v>
      </c>
      <c r="S53" s="65" t="str">
        <f>IF(H53="","",VLOOKUP(H53,[3]Datos!$A$2:$B$13,2,FALSE))</f>
        <v xml:space="preserve">Subdirector Administrativo </v>
      </c>
      <c r="T53" s="65" t="s">
        <v>424</v>
      </c>
      <c r="U53" s="254" t="s">
        <v>425</v>
      </c>
      <c r="V53" s="118"/>
      <c r="W53" s="131"/>
      <c r="X53" s="78"/>
      <c r="Y53" s="79"/>
      <c r="Z53" s="77"/>
      <c r="AA53" s="77"/>
      <c r="AB53" s="77"/>
      <c r="AC53" s="78"/>
      <c r="AD53" s="78"/>
      <c r="AE53" s="131"/>
      <c r="AF53" s="172"/>
      <c r="AG53" s="119">
        <v>43951</v>
      </c>
      <c r="AH53" s="76" t="s">
        <v>673</v>
      </c>
      <c r="AI53" s="246">
        <v>0.5</v>
      </c>
      <c r="AJ53" s="78" t="s">
        <v>417</v>
      </c>
      <c r="AK53" s="78"/>
      <c r="AL53" s="167" t="s">
        <v>421</v>
      </c>
      <c r="AM53" s="119">
        <v>44074</v>
      </c>
      <c r="AN53" s="278" t="s">
        <v>874</v>
      </c>
      <c r="AO53" s="65">
        <v>1</v>
      </c>
      <c r="AP53" s="79">
        <f t="shared" si="6"/>
        <v>0.5</v>
      </c>
      <c r="AQ53" s="246">
        <f t="shared" si="7"/>
        <v>0.66666666666666663</v>
      </c>
      <c r="AR53" s="78" t="str">
        <f t="shared" si="8"/>
        <v>INCUMPLIDA</v>
      </c>
      <c r="AS53" s="78" t="b">
        <f t="shared" si="9"/>
        <v>0</v>
      </c>
      <c r="AT53" s="78" t="str">
        <f t="shared" si="10"/>
        <v>INCUMPLIDA</v>
      </c>
      <c r="AU53" s="129" t="s">
        <v>875</v>
      </c>
      <c r="AV53" s="122" t="s">
        <v>421</v>
      </c>
      <c r="AW53" s="174" t="str">
        <f t="shared" si="5"/>
        <v>PENDIENTE</v>
      </c>
      <c r="AX53" s="78"/>
      <c r="AY53" s="78"/>
      <c r="AZ53" s="120"/>
    </row>
    <row r="54" spans="1:52" s="263" customFormat="1" ht="112.5" x14ac:dyDescent="0.25">
      <c r="A54" s="176">
        <v>183</v>
      </c>
      <c r="B54" s="252">
        <v>43552</v>
      </c>
      <c r="C54" s="253" t="s">
        <v>17</v>
      </c>
      <c r="D54" s="55" t="s">
        <v>158</v>
      </c>
      <c r="E54" s="252">
        <v>43552</v>
      </c>
      <c r="F54" s="253">
        <v>10</v>
      </c>
      <c r="G54" s="83" t="s">
        <v>444</v>
      </c>
      <c r="H54" s="254" t="s">
        <v>78</v>
      </c>
      <c r="I54" s="194" t="s">
        <v>445</v>
      </c>
      <c r="J54" s="261" t="s">
        <v>479</v>
      </c>
      <c r="K54" s="257">
        <v>4</v>
      </c>
      <c r="L54" s="253" t="s">
        <v>21</v>
      </c>
      <c r="M54" s="258" t="s">
        <v>184</v>
      </c>
      <c r="N54" s="253" t="s">
        <v>446</v>
      </c>
      <c r="O54" s="259">
        <v>0.9</v>
      </c>
      <c r="P54" s="252">
        <v>43622</v>
      </c>
      <c r="Q54" s="252">
        <v>43829</v>
      </c>
      <c r="R54" s="253" t="s">
        <v>67</v>
      </c>
      <c r="S54" s="65" t="str">
        <f>IF(H54="","",VLOOKUP(H54,[3]Datos!$A$2:$B$13,2,FALSE))</f>
        <v xml:space="preserve">Subdirector Administrativo </v>
      </c>
      <c r="T54" s="65" t="s">
        <v>424</v>
      </c>
      <c r="U54" s="254" t="s">
        <v>381</v>
      </c>
      <c r="V54" s="118"/>
      <c r="W54" s="76"/>
      <c r="X54" s="78"/>
      <c r="Y54" s="79"/>
      <c r="Z54" s="77"/>
      <c r="AA54" s="77"/>
      <c r="AB54" s="77"/>
      <c r="AC54" s="78"/>
      <c r="AD54" s="78"/>
      <c r="AE54" s="137"/>
      <c r="AF54" s="167"/>
      <c r="AG54" s="119">
        <v>43951</v>
      </c>
      <c r="AH54" s="127" t="s">
        <v>708</v>
      </c>
      <c r="AI54" s="246">
        <v>1</v>
      </c>
      <c r="AJ54" s="78" t="s">
        <v>415</v>
      </c>
      <c r="AK54" s="78" t="s">
        <v>279</v>
      </c>
      <c r="AL54" s="167" t="s">
        <v>421</v>
      </c>
      <c r="AM54" s="119">
        <v>44074</v>
      </c>
      <c r="AN54" s="279" t="s">
        <v>800</v>
      </c>
      <c r="AO54" s="65">
        <v>4</v>
      </c>
      <c r="AP54" s="79">
        <f t="shared" si="6"/>
        <v>1</v>
      </c>
      <c r="AQ54" s="246">
        <f t="shared" si="7"/>
        <v>1</v>
      </c>
      <c r="AR54" s="78" t="b">
        <f>IF(AO54="","",IF(AM54&lt;Q54,IF(AP54&lt;100%,"INCUMPLIDA",IF(AP54=100%,"TERMINADA EXTEMPORÁNEA"))))</f>
        <v>0</v>
      </c>
      <c r="AS54" s="78" t="str">
        <f>IF(AO54="","",IF(AM54&gt;Q54,IF(AQ54=0%,"SIN INICIAR",IF(AQ54=100%,"TERMINADA",IF(AQ54&gt;0%,"EN PROCESO")))))</f>
        <v>TERMINADA</v>
      </c>
      <c r="AT54" s="78" t="str">
        <f>IF(AO54="","",IF(AM54&lt;Q54,AR54,IF(AM54&gt;Q54,AS54)))</f>
        <v>TERMINADA</v>
      </c>
      <c r="AU54" s="112" t="s">
        <v>911</v>
      </c>
      <c r="AV54" s="122" t="s">
        <v>421</v>
      </c>
      <c r="AW54" s="174" t="str">
        <f t="shared" si="5"/>
        <v>CUMPLIDA</v>
      </c>
      <c r="AX54" s="78" t="s">
        <v>879</v>
      </c>
      <c r="AY54" s="78" t="s">
        <v>279</v>
      </c>
      <c r="AZ54" s="120" t="s">
        <v>999</v>
      </c>
    </row>
    <row r="55" spans="1:52" s="263" customFormat="1" ht="112.5" x14ac:dyDescent="0.15">
      <c r="A55" s="176">
        <v>185</v>
      </c>
      <c r="B55" s="252">
        <v>43552</v>
      </c>
      <c r="C55" s="253" t="s">
        <v>17</v>
      </c>
      <c r="D55" s="55" t="s">
        <v>158</v>
      </c>
      <c r="E55" s="252">
        <v>43552</v>
      </c>
      <c r="F55" s="253">
        <v>15</v>
      </c>
      <c r="G55" s="83" t="s">
        <v>447</v>
      </c>
      <c r="H55" s="254" t="s">
        <v>78</v>
      </c>
      <c r="I55" s="194" t="s">
        <v>448</v>
      </c>
      <c r="J55" s="261" t="s">
        <v>449</v>
      </c>
      <c r="K55" s="257">
        <v>2</v>
      </c>
      <c r="L55" s="253" t="s">
        <v>22</v>
      </c>
      <c r="M55" s="258" t="s">
        <v>184</v>
      </c>
      <c r="N55" s="253" t="s">
        <v>450</v>
      </c>
      <c r="O55" s="259">
        <v>0.9</v>
      </c>
      <c r="P55" s="252">
        <v>43739</v>
      </c>
      <c r="Q55" s="252">
        <v>43860</v>
      </c>
      <c r="R55" s="253" t="s">
        <v>67</v>
      </c>
      <c r="S55" s="65" t="str">
        <f>IF(H55="","",VLOOKUP(H55,[3]Datos!$A$2:$B$13,2,FALSE))</f>
        <v xml:space="preserve">Subdirector Administrativo </v>
      </c>
      <c r="T55" s="65" t="s">
        <v>424</v>
      </c>
      <c r="U55" s="254" t="s">
        <v>425</v>
      </c>
      <c r="V55" s="118"/>
      <c r="W55" s="131"/>
      <c r="X55" s="78"/>
      <c r="Y55" s="79"/>
      <c r="Z55" s="77"/>
      <c r="AA55" s="77"/>
      <c r="AB55" s="77"/>
      <c r="AC55" s="78"/>
      <c r="AD55" s="78"/>
      <c r="AE55" s="131"/>
      <c r="AF55" s="172"/>
      <c r="AG55" s="119">
        <v>43951</v>
      </c>
      <c r="AH55" s="137" t="s">
        <v>685</v>
      </c>
      <c r="AI55" s="246">
        <v>0.5</v>
      </c>
      <c r="AJ55" s="78" t="s">
        <v>417</v>
      </c>
      <c r="AK55" s="78"/>
      <c r="AL55" s="167" t="s">
        <v>421</v>
      </c>
      <c r="AM55" s="119">
        <v>44074</v>
      </c>
      <c r="AN55" s="279" t="s">
        <v>800</v>
      </c>
      <c r="AO55" s="65">
        <v>1</v>
      </c>
      <c r="AP55" s="79">
        <f t="shared" si="6"/>
        <v>0.5</v>
      </c>
      <c r="AQ55" s="246">
        <f t="shared" si="7"/>
        <v>0.55555555555555558</v>
      </c>
      <c r="AR55" s="78" t="str">
        <f t="shared" si="8"/>
        <v>INCUMPLIDA</v>
      </c>
      <c r="AS55" s="78" t="b">
        <f t="shared" si="9"/>
        <v>0</v>
      </c>
      <c r="AT55" s="78" t="str">
        <f t="shared" si="10"/>
        <v>INCUMPLIDA</v>
      </c>
      <c r="AU55" s="129" t="s">
        <v>866</v>
      </c>
      <c r="AV55" s="122" t="s">
        <v>421</v>
      </c>
      <c r="AW55" s="174" t="str">
        <f t="shared" si="5"/>
        <v>PENDIENTE</v>
      </c>
      <c r="AX55" s="78"/>
      <c r="AY55" s="78"/>
      <c r="AZ55" s="120"/>
    </row>
    <row r="56" spans="1:52" s="264" customFormat="1" ht="112.5" x14ac:dyDescent="0.15">
      <c r="A56" s="176">
        <v>186</v>
      </c>
      <c r="B56" s="252">
        <v>43552</v>
      </c>
      <c r="C56" s="253" t="s">
        <v>17</v>
      </c>
      <c r="D56" s="55" t="s">
        <v>158</v>
      </c>
      <c r="E56" s="252">
        <v>43552</v>
      </c>
      <c r="F56" s="253">
        <v>16</v>
      </c>
      <c r="G56" s="83" t="s">
        <v>451</v>
      </c>
      <c r="H56" s="254" t="s">
        <v>78</v>
      </c>
      <c r="I56" s="194" t="s">
        <v>452</v>
      </c>
      <c r="J56" s="261" t="s">
        <v>480</v>
      </c>
      <c r="K56" s="257">
        <v>6</v>
      </c>
      <c r="L56" s="253" t="s">
        <v>20</v>
      </c>
      <c r="M56" s="258" t="s">
        <v>184</v>
      </c>
      <c r="N56" s="253" t="s">
        <v>453</v>
      </c>
      <c r="O56" s="259">
        <v>0.9</v>
      </c>
      <c r="P56" s="252">
        <v>43622</v>
      </c>
      <c r="Q56" s="252">
        <v>43829</v>
      </c>
      <c r="R56" s="253" t="s">
        <v>67</v>
      </c>
      <c r="S56" s="65" t="str">
        <f>IF(H56="","",VLOOKUP(H56,[3]Datos!$A$2:$B$13,2,FALSE))</f>
        <v xml:space="preserve">Subdirector Administrativo </v>
      </c>
      <c r="T56" s="65" t="s">
        <v>424</v>
      </c>
      <c r="U56" s="254" t="s">
        <v>425</v>
      </c>
      <c r="V56" s="118"/>
      <c r="W56" s="131"/>
      <c r="X56" s="78"/>
      <c r="Y56" s="79"/>
      <c r="Z56" s="77"/>
      <c r="AA56" s="77"/>
      <c r="AB56" s="77"/>
      <c r="AC56" s="78"/>
      <c r="AD56" s="78"/>
      <c r="AE56" s="131"/>
      <c r="AF56" s="172"/>
      <c r="AG56" s="119">
        <v>43951</v>
      </c>
      <c r="AH56" s="130" t="s">
        <v>686</v>
      </c>
      <c r="AI56" s="246">
        <v>0.66700000000000004</v>
      </c>
      <c r="AJ56" s="78" t="s">
        <v>417</v>
      </c>
      <c r="AK56" s="78"/>
      <c r="AL56" s="167" t="s">
        <v>421</v>
      </c>
      <c r="AM56" s="119">
        <v>44074</v>
      </c>
      <c r="AN56" s="279" t="s">
        <v>880</v>
      </c>
      <c r="AO56" s="65">
        <v>4</v>
      </c>
      <c r="AP56" s="79">
        <f t="shared" si="6"/>
        <v>0.66666666666666663</v>
      </c>
      <c r="AQ56" s="246">
        <f t="shared" si="7"/>
        <v>0.7407407407407407</v>
      </c>
      <c r="AR56" s="78" t="str">
        <f t="shared" si="8"/>
        <v>INCUMPLIDA</v>
      </c>
      <c r="AS56" s="78" t="b">
        <f t="shared" si="9"/>
        <v>0</v>
      </c>
      <c r="AT56" s="78" t="str">
        <f t="shared" si="10"/>
        <v>INCUMPLIDA</v>
      </c>
      <c r="AU56" s="129" t="s">
        <v>912</v>
      </c>
      <c r="AV56" s="122" t="s">
        <v>421</v>
      </c>
      <c r="AW56" s="174" t="str">
        <f t="shared" si="5"/>
        <v>PENDIENTE</v>
      </c>
      <c r="AX56" s="78"/>
      <c r="AY56" s="78"/>
      <c r="AZ56" s="120"/>
    </row>
    <row r="57" spans="1:52" s="260" customFormat="1" ht="112.5" x14ac:dyDescent="0.15">
      <c r="A57" s="179">
        <v>187</v>
      </c>
      <c r="B57" s="252">
        <v>43552</v>
      </c>
      <c r="C57" s="253" t="s">
        <v>17</v>
      </c>
      <c r="D57" s="55" t="s">
        <v>158</v>
      </c>
      <c r="E57" s="252">
        <v>43552</v>
      </c>
      <c r="F57" s="253">
        <v>17</v>
      </c>
      <c r="G57" s="83" t="s">
        <v>454</v>
      </c>
      <c r="H57" s="254" t="s">
        <v>78</v>
      </c>
      <c r="I57" s="194" t="s">
        <v>455</v>
      </c>
      <c r="J57" s="261" t="s">
        <v>481</v>
      </c>
      <c r="K57" s="257">
        <v>3</v>
      </c>
      <c r="L57" s="253" t="s">
        <v>20</v>
      </c>
      <c r="M57" s="258" t="s">
        <v>184</v>
      </c>
      <c r="N57" s="253" t="s">
        <v>456</v>
      </c>
      <c r="O57" s="259">
        <v>0.9</v>
      </c>
      <c r="P57" s="252">
        <v>43622</v>
      </c>
      <c r="Q57" s="252">
        <v>43829</v>
      </c>
      <c r="R57" s="253" t="s">
        <v>67</v>
      </c>
      <c r="S57" s="65" t="str">
        <f>IF(H57="","",VLOOKUP(H57,[3]Datos!$A$2:$B$13,2,FALSE))</f>
        <v xml:space="preserve">Subdirector Administrativo </v>
      </c>
      <c r="T57" s="65" t="s">
        <v>424</v>
      </c>
      <c r="U57" s="254" t="s">
        <v>425</v>
      </c>
      <c r="V57" s="118"/>
      <c r="W57" s="114"/>
      <c r="X57" s="78"/>
      <c r="Y57" s="79"/>
      <c r="Z57" s="77"/>
      <c r="AA57" s="77"/>
      <c r="AB57" s="77"/>
      <c r="AC57" s="78"/>
      <c r="AD57" s="78"/>
      <c r="AE57" s="114"/>
      <c r="AF57" s="171"/>
      <c r="AG57" s="119">
        <v>43951</v>
      </c>
      <c r="AH57" s="127" t="s">
        <v>687</v>
      </c>
      <c r="AI57" s="246">
        <v>1</v>
      </c>
      <c r="AJ57" s="78" t="s">
        <v>419</v>
      </c>
      <c r="AK57" s="78" t="s">
        <v>279</v>
      </c>
      <c r="AL57" s="167" t="s">
        <v>421</v>
      </c>
      <c r="AM57" s="119">
        <v>44074</v>
      </c>
      <c r="AN57" s="279" t="s">
        <v>800</v>
      </c>
      <c r="AO57" s="65">
        <v>3</v>
      </c>
      <c r="AP57" s="79">
        <f t="shared" si="6"/>
        <v>1</v>
      </c>
      <c r="AQ57" s="246">
        <f t="shared" si="7"/>
        <v>1</v>
      </c>
      <c r="AR57" s="78" t="str">
        <f t="shared" si="8"/>
        <v>TERMINADA EXTEMPORÁNEA</v>
      </c>
      <c r="AS57" s="78" t="b">
        <f t="shared" si="9"/>
        <v>0</v>
      </c>
      <c r="AT57" s="78" t="str">
        <f t="shared" si="10"/>
        <v>TERMINADA EXTEMPORÁNEA</v>
      </c>
      <c r="AU57" s="129" t="s">
        <v>864</v>
      </c>
      <c r="AV57" s="122" t="s">
        <v>421</v>
      </c>
      <c r="AW57" s="174" t="str">
        <f t="shared" si="5"/>
        <v>CUMPLIDA</v>
      </c>
      <c r="AX57" s="78" t="s">
        <v>865</v>
      </c>
      <c r="AY57" s="78" t="s">
        <v>279</v>
      </c>
      <c r="AZ57" s="120"/>
    </row>
    <row r="58" spans="1:52" s="260" customFormat="1" ht="157.5" x14ac:dyDescent="0.15">
      <c r="A58" s="179">
        <v>190</v>
      </c>
      <c r="B58" s="252">
        <v>43552</v>
      </c>
      <c r="C58" s="253" t="s">
        <v>17</v>
      </c>
      <c r="D58" s="55" t="s">
        <v>158</v>
      </c>
      <c r="E58" s="252">
        <v>43552</v>
      </c>
      <c r="F58" s="253" t="s">
        <v>457</v>
      </c>
      <c r="G58" s="83" t="s">
        <v>458</v>
      </c>
      <c r="H58" s="254" t="s">
        <v>78</v>
      </c>
      <c r="I58" s="194" t="s">
        <v>459</v>
      </c>
      <c r="J58" s="261" t="s">
        <v>460</v>
      </c>
      <c r="K58" s="257">
        <v>1</v>
      </c>
      <c r="L58" s="253" t="s">
        <v>22</v>
      </c>
      <c r="M58" s="258" t="s">
        <v>184</v>
      </c>
      <c r="N58" s="253" t="s">
        <v>461</v>
      </c>
      <c r="O58" s="259">
        <v>0.9</v>
      </c>
      <c r="P58" s="252">
        <v>43652</v>
      </c>
      <c r="Q58" s="252">
        <v>43829</v>
      </c>
      <c r="R58" s="253" t="s">
        <v>67</v>
      </c>
      <c r="S58" s="65" t="str">
        <f>IF(H58="","",VLOOKUP(H58,[3]Datos!$A$2:$B$13,2,FALSE))</f>
        <v xml:space="preserve">Subdirector Administrativo </v>
      </c>
      <c r="T58" s="65" t="s">
        <v>424</v>
      </c>
      <c r="U58" s="254" t="s">
        <v>425</v>
      </c>
      <c r="V58" s="118"/>
      <c r="W58" s="114"/>
      <c r="X58" s="78"/>
      <c r="Y58" s="79"/>
      <c r="Z58" s="77"/>
      <c r="AA58" s="77"/>
      <c r="AB58" s="77"/>
      <c r="AC58" s="78"/>
      <c r="AD58" s="78"/>
      <c r="AE58" s="114"/>
      <c r="AF58" s="171"/>
      <c r="AG58" s="119">
        <v>43951</v>
      </c>
      <c r="AH58" s="127" t="s">
        <v>674</v>
      </c>
      <c r="AI58" s="246">
        <v>0.5</v>
      </c>
      <c r="AJ58" s="78" t="s">
        <v>417</v>
      </c>
      <c r="AK58" s="78"/>
      <c r="AL58" s="167" t="s">
        <v>421</v>
      </c>
      <c r="AM58" s="119">
        <v>44074</v>
      </c>
      <c r="AN58" s="279" t="s">
        <v>881</v>
      </c>
      <c r="AO58" s="65">
        <v>0.5</v>
      </c>
      <c r="AP58" s="79">
        <f t="shared" si="6"/>
        <v>0.5</v>
      </c>
      <c r="AQ58" s="246">
        <f t="shared" si="7"/>
        <v>0.55555555555555558</v>
      </c>
      <c r="AR58" s="78" t="str">
        <f t="shared" si="8"/>
        <v>INCUMPLIDA</v>
      </c>
      <c r="AS58" s="78" t="b">
        <f t="shared" si="9"/>
        <v>0</v>
      </c>
      <c r="AT58" s="78" t="str">
        <f t="shared" si="10"/>
        <v>INCUMPLIDA</v>
      </c>
      <c r="AU58" s="129" t="s">
        <v>993</v>
      </c>
      <c r="AV58" s="122" t="s">
        <v>421</v>
      </c>
      <c r="AW58" s="174" t="str">
        <f t="shared" si="5"/>
        <v>PENDIENTE</v>
      </c>
      <c r="AX58" s="78"/>
      <c r="AY58" s="78"/>
      <c r="AZ58" s="120"/>
    </row>
    <row r="59" spans="1:52" s="260" customFormat="1" ht="112.5" x14ac:dyDescent="0.25">
      <c r="A59" s="179">
        <v>191</v>
      </c>
      <c r="B59" s="252">
        <v>43552</v>
      </c>
      <c r="C59" s="253" t="s">
        <v>17</v>
      </c>
      <c r="D59" s="55" t="s">
        <v>158</v>
      </c>
      <c r="E59" s="252">
        <v>43552</v>
      </c>
      <c r="F59" s="253" t="s">
        <v>186</v>
      </c>
      <c r="G59" s="83" t="s">
        <v>462</v>
      </c>
      <c r="H59" s="254" t="s">
        <v>78</v>
      </c>
      <c r="I59" s="194" t="s">
        <v>463</v>
      </c>
      <c r="J59" s="261" t="s">
        <v>464</v>
      </c>
      <c r="K59" s="257">
        <v>5</v>
      </c>
      <c r="L59" s="253" t="s">
        <v>20</v>
      </c>
      <c r="M59" s="258" t="s">
        <v>184</v>
      </c>
      <c r="N59" s="253" t="s">
        <v>465</v>
      </c>
      <c r="O59" s="259">
        <v>1</v>
      </c>
      <c r="P59" s="252">
        <v>43622</v>
      </c>
      <c r="Q59" s="252">
        <v>43829</v>
      </c>
      <c r="R59" s="253" t="s">
        <v>67</v>
      </c>
      <c r="S59" s="65" t="str">
        <f>IF(H59="","",VLOOKUP(H59,[3]Datos!$A$2:$B$13,2,FALSE))</f>
        <v xml:space="preserve">Subdirector Administrativo </v>
      </c>
      <c r="T59" s="65" t="s">
        <v>424</v>
      </c>
      <c r="U59" s="254" t="s">
        <v>381</v>
      </c>
      <c r="V59" s="118"/>
      <c r="W59" s="76"/>
      <c r="X59" s="78"/>
      <c r="Y59" s="79"/>
      <c r="Z59" s="77"/>
      <c r="AA59" s="77"/>
      <c r="AB59" s="77"/>
      <c r="AC59" s="78"/>
      <c r="AD59" s="78"/>
      <c r="AE59" s="127"/>
      <c r="AF59" s="167"/>
      <c r="AG59" s="119">
        <v>43951</v>
      </c>
      <c r="AH59" s="127" t="s">
        <v>688</v>
      </c>
      <c r="AI59" s="246">
        <v>0.6</v>
      </c>
      <c r="AJ59" s="78" t="s">
        <v>417</v>
      </c>
      <c r="AK59" s="78"/>
      <c r="AL59" s="167" t="s">
        <v>421</v>
      </c>
      <c r="AM59" s="119">
        <v>44074</v>
      </c>
      <c r="AN59" s="279" t="s">
        <v>800</v>
      </c>
      <c r="AO59" s="65">
        <v>3</v>
      </c>
      <c r="AP59" s="79">
        <f t="shared" si="6"/>
        <v>0.6</v>
      </c>
      <c r="AQ59" s="246">
        <f t="shared" si="7"/>
        <v>0.6</v>
      </c>
      <c r="AR59" s="78" t="str">
        <f t="shared" si="8"/>
        <v>INCUMPLIDA</v>
      </c>
      <c r="AS59" s="78" t="b">
        <f t="shared" si="9"/>
        <v>0</v>
      </c>
      <c r="AT59" s="78" t="str">
        <f t="shared" si="10"/>
        <v>INCUMPLIDA</v>
      </c>
      <c r="AU59" s="129" t="s">
        <v>863</v>
      </c>
      <c r="AV59" s="122" t="s">
        <v>421</v>
      </c>
      <c r="AW59" s="174" t="str">
        <f t="shared" si="5"/>
        <v>PENDIENTE</v>
      </c>
      <c r="AX59" s="78"/>
      <c r="AY59" s="78"/>
      <c r="AZ59" s="120"/>
    </row>
    <row r="60" spans="1:52" s="260" customFormat="1" ht="112.5" x14ac:dyDescent="0.15">
      <c r="A60" s="179">
        <v>192</v>
      </c>
      <c r="B60" s="252">
        <v>43552</v>
      </c>
      <c r="C60" s="253" t="s">
        <v>17</v>
      </c>
      <c r="D60" s="55" t="s">
        <v>466</v>
      </c>
      <c r="E60" s="252">
        <v>43552</v>
      </c>
      <c r="F60" s="253" t="s">
        <v>467</v>
      </c>
      <c r="G60" s="83" t="s">
        <v>468</v>
      </c>
      <c r="H60" s="254" t="s">
        <v>78</v>
      </c>
      <c r="I60" s="194" t="s">
        <v>469</v>
      </c>
      <c r="J60" s="261" t="s">
        <v>470</v>
      </c>
      <c r="K60" s="257">
        <v>1</v>
      </c>
      <c r="L60" s="253" t="s">
        <v>22</v>
      </c>
      <c r="M60" s="258" t="s">
        <v>184</v>
      </c>
      <c r="N60" s="253" t="s">
        <v>471</v>
      </c>
      <c r="O60" s="259">
        <v>0.9</v>
      </c>
      <c r="P60" s="252">
        <v>43705</v>
      </c>
      <c r="Q60" s="252">
        <v>43829</v>
      </c>
      <c r="R60" s="253" t="s">
        <v>67</v>
      </c>
      <c r="S60" s="65" t="str">
        <f>IF(H60="","",VLOOKUP(H60,[3]Datos!$A$2:$B$13,2,FALSE))</f>
        <v xml:space="preserve">Subdirector Administrativo </v>
      </c>
      <c r="T60" s="65" t="s">
        <v>424</v>
      </c>
      <c r="U60" s="254" t="s">
        <v>425</v>
      </c>
      <c r="V60" s="118"/>
      <c r="W60" s="114"/>
      <c r="X60" s="78"/>
      <c r="Y60" s="79"/>
      <c r="Z60" s="77"/>
      <c r="AA60" s="77"/>
      <c r="AB60" s="77"/>
      <c r="AC60" s="78"/>
      <c r="AD60" s="78"/>
      <c r="AE60" s="114"/>
      <c r="AF60" s="171"/>
      <c r="AG60" s="119">
        <v>43951</v>
      </c>
      <c r="AH60" s="127" t="s">
        <v>689</v>
      </c>
      <c r="AI60" s="246">
        <v>1</v>
      </c>
      <c r="AJ60" s="78" t="s">
        <v>415</v>
      </c>
      <c r="AK60" s="78" t="s">
        <v>279</v>
      </c>
      <c r="AL60" s="167" t="s">
        <v>421</v>
      </c>
      <c r="AM60" s="119">
        <v>44074</v>
      </c>
      <c r="AN60" s="279" t="s">
        <v>800</v>
      </c>
      <c r="AO60" s="65">
        <v>1</v>
      </c>
      <c r="AP60" s="79">
        <f t="shared" si="6"/>
        <v>1</v>
      </c>
      <c r="AQ60" s="246">
        <f t="shared" si="7"/>
        <v>1</v>
      </c>
      <c r="AR60" s="78" t="b">
        <f>IF(AO60="","",IF(AM60&lt;Q60,IF(AP60&lt;100%,"INCUMPLIDA",IF(AP60=100%,"TERMINADA EXTEMPORÁNEA"))))</f>
        <v>0</v>
      </c>
      <c r="AS60" s="78" t="str">
        <f>IF(AO60="","",IF(AM60&gt;Q60,IF(AQ60=0%,"SIN INICIAR",IF(AQ60=100%,"TERMINADA",IF(AQ60&gt;0%,"EN PROCESO")))))</f>
        <v>TERMINADA</v>
      </c>
      <c r="AT60" s="78" t="str">
        <f>IF(AO60="","",IF(AM60&lt;Q60,AR60,IF(AM60&gt;Q60,AS60)))</f>
        <v>TERMINADA</v>
      </c>
      <c r="AU60" s="129" t="s">
        <v>860</v>
      </c>
      <c r="AV60" s="122" t="s">
        <v>421</v>
      </c>
      <c r="AW60" s="174" t="str">
        <f t="shared" si="5"/>
        <v>CUMPLIDA</v>
      </c>
      <c r="AX60" s="78" t="s">
        <v>977</v>
      </c>
      <c r="AY60" s="78" t="s">
        <v>279</v>
      </c>
      <c r="AZ60" s="120"/>
    </row>
    <row r="61" spans="1:52" s="263" customFormat="1" ht="135" x14ac:dyDescent="0.15">
      <c r="A61" s="176">
        <v>194</v>
      </c>
      <c r="B61" s="252">
        <v>43552</v>
      </c>
      <c r="C61" s="253" t="s">
        <v>17</v>
      </c>
      <c r="D61" s="55" t="s">
        <v>466</v>
      </c>
      <c r="E61" s="252">
        <v>43552</v>
      </c>
      <c r="F61" s="253" t="s">
        <v>472</v>
      </c>
      <c r="G61" s="83" t="s">
        <v>473</v>
      </c>
      <c r="H61" s="254" t="s">
        <v>78</v>
      </c>
      <c r="I61" s="194" t="s">
        <v>474</v>
      </c>
      <c r="J61" s="261" t="s">
        <v>482</v>
      </c>
      <c r="K61" s="257">
        <v>3</v>
      </c>
      <c r="L61" s="253" t="s">
        <v>21</v>
      </c>
      <c r="M61" s="258" t="s">
        <v>184</v>
      </c>
      <c r="N61" s="253" t="s">
        <v>475</v>
      </c>
      <c r="O61" s="259">
        <v>0.9</v>
      </c>
      <c r="P61" s="252">
        <v>43622</v>
      </c>
      <c r="Q61" s="252">
        <v>43829</v>
      </c>
      <c r="R61" s="253" t="s">
        <v>67</v>
      </c>
      <c r="S61" s="65" t="str">
        <f>IF(H61="","",VLOOKUP(H61,[3]Datos!$A$2:$B$13,2,FALSE))</f>
        <v xml:space="preserve">Subdirector Administrativo </v>
      </c>
      <c r="T61" s="65" t="s">
        <v>424</v>
      </c>
      <c r="U61" s="254" t="s">
        <v>425</v>
      </c>
      <c r="V61" s="118"/>
      <c r="W61" s="131"/>
      <c r="X61" s="78"/>
      <c r="Y61" s="79"/>
      <c r="Z61" s="77"/>
      <c r="AA61" s="77"/>
      <c r="AB61" s="77"/>
      <c r="AC61" s="78"/>
      <c r="AD61" s="78"/>
      <c r="AE61" s="131"/>
      <c r="AF61" s="172"/>
      <c r="AG61" s="119">
        <v>43951</v>
      </c>
      <c r="AH61" s="137" t="s">
        <v>675</v>
      </c>
      <c r="AI61" s="246">
        <v>0.66700000000000004</v>
      </c>
      <c r="AJ61" s="78" t="s">
        <v>417</v>
      </c>
      <c r="AK61" s="78"/>
      <c r="AL61" s="167" t="s">
        <v>421</v>
      </c>
      <c r="AM61" s="119">
        <v>44074</v>
      </c>
      <c r="AN61" s="279" t="s">
        <v>882</v>
      </c>
      <c r="AO61" s="65">
        <v>3</v>
      </c>
      <c r="AP61" s="79">
        <f t="shared" si="6"/>
        <v>1</v>
      </c>
      <c r="AQ61" s="246">
        <f t="shared" si="7"/>
        <v>1</v>
      </c>
      <c r="AR61" s="78" t="str">
        <f t="shared" si="8"/>
        <v>TERMINADA EXTEMPORÁNEA</v>
      </c>
      <c r="AS61" s="78" t="b">
        <f t="shared" si="9"/>
        <v>0</v>
      </c>
      <c r="AT61" s="78" t="str">
        <f t="shared" si="10"/>
        <v>TERMINADA EXTEMPORÁNEA</v>
      </c>
      <c r="AU61" s="129" t="s">
        <v>913</v>
      </c>
      <c r="AV61" s="122" t="s">
        <v>421</v>
      </c>
      <c r="AW61" s="174" t="str">
        <f t="shared" si="5"/>
        <v>CUMPLIDA</v>
      </c>
      <c r="AX61" s="78" t="s">
        <v>980</v>
      </c>
      <c r="AY61" s="78" t="s">
        <v>279</v>
      </c>
      <c r="AZ61" s="120"/>
    </row>
    <row r="62" spans="1:52" s="115" customFormat="1" ht="157.5" x14ac:dyDescent="0.15">
      <c r="A62" s="178">
        <v>203</v>
      </c>
      <c r="B62" s="66">
        <v>43643</v>
      </c>
      <c r="C62" s="67" t="s">
        <v>19</v>
      </c>
      <c r="D62" s="67" t="s">
        <v>391</v>
      </c>
      <c r="E62" s="66">
        <v>43643</v>
      </c>
      <c r="F62" s="67">
        <v>9</v>
      </c>
      <c r="G62" s="43" t="s">
        <v>395</v>
      </c>
      <c r="H62" s="201" t="s">
        <v>392</v>
      </c>
      <c r="I62" s="186" t="s">
        <v>412</v>
      </c>
      <c r="J62" s="55" t="s">
        <v>413</v>
      </c>
      <c r="K62" s="35">
        <v>2</v>
      </c>
      <c r="L62" s="69" t="s">
        <v>21</v>
      </c>
      <c r="M62" s="70" t="s">
        <v>393</v>
      </c>
      <c r="N62" s="70" t="s">
        <v>394</v>
      </c>
      <c r="O62" s="71">
        <v>1</v>
      </c>
      <c r="P62" s="72">
        <v>43666</v>
      </c>
      <c r="Q62" s="72">
        <v>43799</v>
      </c>
      <c r="R62" s="69" t="s">
        <v>33</v>
      </c>
      <c r="S62" s="69" t="s">
        <v>209</v>
      </c>
      <c r="T62" s="69" t="s">
        <v>209</v>
      </c>
      <c r="U62" s="191" t="s">
        <v>102</v>
      </c>
      <c r="V62" s="118"/>
      <c r="W62" s="114"/>
      <c r="X62" s="78"/>
      <c r="Y62" s="79"/>
      <c r="Z62" s="77"/>
      <c r="AA62" s="77"/>
      <c r="AB62" s="77"/>
      <c r="AC62" s="78"/>
      <c r="AD62" s="78"/>
      <c r="AE62" s="114"/>
      <c r="AF62" s="171"/>
      <c r="AG62" s="119">
        <v>43951</v>
      </c>
      <c r="AH62" s="130" t="s">
        <v>701</v>
      </c>
      <c r="AI62" s="246">
        <v>1</v>
      </c>
      <c r="AJ62" s="78" t="s">
        <v>419</v>
      </c>
      <c r="AK62" s="78" t="s">
        <v>279</v>
      </c>
      <c r="AL62" s="167" t="s">
        <v>695</v>
      </c>
      <c r="AM62" s="119">
        <v>44074</v>
      </c>
      <c r="AN62" s="278" t="s">
        <v>956</v>
      </c>
      <c r="AO62" s="65">
        <v>2</v>
      </c>
      <c r="AP62" s="79">
        <f t="shared" si="6"/>
        <v>1</v>
      </c>
      <c r="AQ62" s="246">
        <f t="shared" si="7"/>
        <v>1</v>
      </c>
      <c r="AR62" s="78" t="str">
        <f t="shared" si="8"/>
        <v>TERMINADA EXTEMPORÁNEA</v>
      </c>
      <c r="AS62" s="78" t="b">
        <f t="shared" si="9"/>
        <v>0</v>
      </c>
      <c r="AT62" s="78" t="str">
        <f t="shared" si="10"/>
        <v>TERMINADA EXTEMPORÁNEA</v>
      </c>
      <c r="AU62" s="279" t="s">
        <v>1004</v>
      </c>
      <c r="AV62" s="122" t="s">
        <v>695</v>
      </c>
      <c r="AW62" s="174" t="str">
        <f t="shared" si="5"/>
        <v>CUMPLIDA</v>
      </c>
      <c r="AX62" s="78" t="s">
        <v>837</v>
      </c>
      <c r="AY62" s="78" t="s">
        <v>281</v>
      </c>
      <c r="AZ62" s="120" t="s">
        <v>999</v>
      </c>
    </row>
    <row r="63" spans="1:52" s="115" customFormat="1" ht="236.25" x14ac:dyDescent="0.15">
      <c r="A63" s="178">
        <v>214</v>
      </c>
      <c r="B63" s="66">
        <v>43643</v>
      </c>
      <c r="C63" s="67" t="s">
        <v>19</v>
      </c>
      <c r="D63" s="67" t="s">
        <v>391</v>
      </c>
      <c r="E63" s="66">
        <v>43643</v>
      </c>
      <c r="F63" s="67">
        <v>20</v>
      </c>
      <c r="G63" s="43" t="s">
        <v>397</v>
      </c>
      <c r="H63" s="201" t="s">
        <v>392</v>
      </c>
      <c r="I63" s="186" t="s">
        <v>398</v>
      </c>
      <c r="J63" s="43" t="s">
        <v>399</v>
      </c>
      <c r="K63" s="35">
        <v>1</v>
      </c>
      <c r="L63" s="69" t="s">
        <v>396</v>
      </c>
      <c r="M63" s="70" t="s">
        <v>393</v>
      </c>
      <c r="N63" s="35" t="s">
        <v>400</v>
      </c>
      <c r="O63" s="71">
        <v>1</v>
      </c>
      <c r="P63" s="73">
        <v>43666</v>
      </c>
      <c r="Q63" s="72">
        <v>43799</v>
      </c>
      <c r="R63" s="69" t="s">
        <v>33</v>
      </c>
      <c r="S63" s="69" t="s">
        <v>209</v>
      </c>
      <c r="T63" s="69" t="s">
        <v>209</v>
      </c>
      <c r="U63" s="191" t="s">
        <v>102</v>
      </c>
      <c r="V63" s="118"/>
      <c r="W63" s="134"/>
      <c r="X63" s="78"/>
      <c r="Y63" s="79"/>
      <c r="Z63" s="77"/>
      <c r="AA63" s="77"/>
      <c r="AB63" s="77"/>
      <c r="AC63" s="78"/>
      <c r="AD63" s="78"/>
      <c r="AE63" s="128"/>
      <c r="AF63" s="168"/>
      <c r="AG63" s="119">
        <v>43951</v>
      </c>
      <c r="AH63" s="130" t="s">
        <v>702</v>
      </c>
      <c r="AI63" s="246">
        <v>1</v>
      </c>
      <c r="AJ63" s="78" t="s">
        <v>415</v>
      </c>
      <c r="AK63" s="78" t="s">
        <v>279</v>
      </c>
      <c r="AL63" s="167" t="s">
        <v>695</v>
      </c>
      <c r="AM63" s="119">
        <v>44074</v>
      </c>
      <c r="AN63" s="278" t="s">
        <v>957</v>
      </c>
      <c r="AO63" s="65">
        <v>1</v>
      </c>
      <c r="AP63" s="79">
        <f t="shared" si="6"/>
        <v>1</v>
      </c>
      <c r="AQ63" s="246">
        <f t="shared" si="7"/>
        <v>1</v>
      </c>
      <c r="AR63" s="78" t="str">
        <f t="shared" si="8"/>
        <v>TERMINADA EXTEMPORÁNEA</v>
      </c>
      <c r="AS63" s="78" t="b">
        <f t="shared" si="9"/>
        <v>0</v>
      </c>
      <c r="AT63" s="78" t="str">
        <f t="shared" si="10"/>
        <v>TERMINADA EXTEMPORÁNEA</v>
      </c>
      <c r="AU63" s="279" t="s">
        <v>1005</v>
      </c>
      <c r="AV63" s="122" t="s">
        <v>695</v>
      </c>
      <c r="AW63" s="174" t="str">
        <f t="shared" si="5"/>
        <v>CUMPLIDA</v>
      </c>
      <c r="AX63" s="78" t="s">
        <v>958</v>
      </c>
      <c r="AY63" s="78" t="s">
        <v>279</v>
      </c>
      <c r="AZ63" s="120" t="s">
        <v>999</v>
      </c>
    </row>
    <row r="64" spans="1:52" s="115" customFormat="1" ht="135" x14ac:dyDescent="0.15">
      <c r="A64" s="178">
        <v>223</v>
      </c>
      <c r="B64" s="66">
        <v>43643</v>
      </c>
      <c r="C64" s="67" t="s">
        <v>19</v>
      </c>
      <c r="D64" s="67" t="s">
        <v>391</v>
      </c>
      <c r="E64" s="66">
        <v>43643</v>
      </c>
      <c r="F64" s="67">
        <v>29</v>
      </c>
      <c r="G64" s="43" t="s">
        <v>401</v>
      </c>
      <c r="H64" s="201" t="s">
        <v>392</v>
      </c>
      <c r="I64" s="186" t="s">
        <v>402</v>
      </c>
      <c r="J64" s="43" t="s">
        <v>403</v>
      </c>
      <c r="K64" s="35">
        <v>4</v>
      </c>
      <c r="L64" s="69" t="s">
        <v>21</v>
      </c>
      <c r="M64" s="70" t="s">
        <v>393</v>
      </c>
      <c r="N64" s="70" t="s">
        <v>394</v>
      </c>
      <c r="O64" s="71">
        <v>1</v>
      </c>
      <c r="P64" s="72">
        <v>43666</v>
      </c>
      <c r="Q64" s="72">
        <v>43799</v>
      </c>
      <c r="R64" s="69" t="s">
        <v>33</v>
      </c>
      <c r="S64" s="69" t="s">
        <v>209</v>
      </c>
      <c r="T64" s="69" t="s">
        <v>209</v>
      </c>
      <c r="U64" s="191" t="s">
        <v>102</v>
      </c>
      <c r="V64" s="118"/>
      <c r="W64" s="114"/>
      <c r="X64" s="78"/>
      <c r="Y64" s="79"/>
      <c r="Z64" s="77"/>
      <c r="AA64" s="77"/>
      <c r="AB64" s="77"/>
      <c r="AC64" s="78"/>
      <c r="AD64" s="78"/>
      <c r="AE64" s="114"/>
      <c r="AF64" s="171"/>
      <c r="AG64" s="119">
        <v>43951</v>
      </c>
      <c r="AH64" s="127" t="s">
        <v>703</v>
      </c>
      <c r="AI64" s="246">
        <v>0.75</v>
      </c>
      <c r="AJ64" s="78" t="s">
        <v>417</v>
      </c>
      <c r="AK64" s="78"/>
      <c r="AL64" s="167" t="s">
        <v>695</v>
      </c>
      <c r="AM64" s="119">
        <v>44074</v>
      </c>
      <c r="AN64" s="278" t="s">
        <v>959</v>
      </c>
      <c r="AO64" s="65">
        <v>1</v>
      </c>
      <c r="AP64" s="79">
        <f t="shared" si="6"/>
        <v>0.25</v>
      </c>
      <c r="AQ64" s="246">
        <f t="shared" si="7"/>
        <v>0.25</v>
      </c>
      <c r="AR64" s="78" t="str">
        <f t="shared" si="8"/>
        <v>INCUMPLIDA</v>
      </c>
      <c r="AS64" s="78" t="b">
        <f t="shared" si="9"/>
        <v>0</v>
      </c>
      <c r="AT64" s="78" t="str">
        <f t="shared" si="10"/>
        <v>INCUMPLIDA</v>
      </c>
      <c r="AU64" s="279" t="s">
        <v>996</v>
      </c>
      <c r="AV64" s="122" t="s">
        <v>695</v>
      </c>
      <c r="AW64" s="174" t="str">
        <f t="shared" si="5"/>
        <v>PENDIENTE</v>
      </c>
      <c r="AX64" s="78"/>
      <c r="AY64" s="78"/>
      <c r="AZ64" s="120"/>
    </row>
    <row r="65" spans="1:52" s="115" customFormat="1" ht="236.25" x14ac:dyDescent="0.15">
      <c r="A65" s="178">
        <v>224</v>
      </c>
      <c r="B65" s="141">
        <v>43691</v>
      </c>
      <c r="C65" s="142" t="s">
        <v>19</v>
      </c>
      <c r="D65" s="142" t="s">
        <v>499</v>
      </c>
      <c r="E65" s="141">
        <v>43691</v>
      </c>
      <c r="F65" s="67">
        <v>1</v>
      </c>
      <c r="G65" s="68" t="s">
        <v>500</v>
      </c>
      <c r="H65" s="201" t="s">
        <v>78</v>
      </c>
      <c r="I65" s="192" t="s">
        <v>501</v>
      </c>
      <c r="J65" s="143" t="s">
        <v>562</v>
      </c>
      <c r="K65" s="67">
        <v>2</v>
      </c>
      <c r="L65" s="265" t="s">
        <v>22</v>
      </c>
      <c r="M65" s="70" t="s">
        <v>502</v>
      </c>
      <c r="N65" s="70" t="s">
        <v>563</v>
      </c>
      <c r="O65" s="144">
        <v>1</v>
      </c>
      <c r="P65" s="72">
        <v>43703</v>
      </c>
      <c r="Q65" s="72">
        <v>44069</v>
      </c>
      <c r="R65" s="265" t="s">
        <v>66</v>
      </c>
      <c r="S65" s="265" t="s">
        <v>46</v>
      </c>
      <c r="T65" s="265" t="s">
        <v>319</v>
      </c>
      <c r="U65" s="191"/>
      <c r="V65" s="118"/>
      <c r="W65" s="114"/>
      <c r="X65" s="78"/>
      <c r="Y65" s="79"/>
      <c r="Z65" s="77"/>
      <c r="AA65" s="77"/>
      <c r="AB65" s="77"/>
      <c r="AC65" s="78"/>
      <c r="AD65" s="78"/>
      <c r="AE65" s="114"/>
      <c r="AF65" s="171"/>
      <c r="AG65" s="119">
        <v>43951</v>
      </c>
      <c r="AH65" s="128" t="s">
        <v>721</v>
      </c>
      <c r="AI65" s="246">
        <v>0.5</v>
      </c>
      <c r="AJ65" s="78" t="s">
        <v>414</v>
      </c>
      <c r="AK65" s="78"/>
      <c r="AL65" s="167" t="s">
        <v>695</v>
      </c>
      <c r="AM65" s="119">
        <v>44074</v>
      </c>
      <c r="AN65" s="278" t="s">
        <v>960</v>
      </c>
      <c r="AO65" s="65">
        <v>2</v>
      </c>
      <c r="AP65" s="79">
        <f t="shared" si="6"/>
        <v>1</v>
      </c>
      <c r="AQ65" s="246">
        <f t="shared" si="7"/>
        <v>1</v>
      </c>
      <c r="AR65" s="78" t="str">
        <f t="shared" si="8"/>
        <v>TERMINADA EXTEMPORÁNEA</v>
      </c>
      <c r="AS65" s="78" t="b">
        <f t="shared" si="9"/>
        <v>0</v>
      </c>
      <c r="AT65" s="78" t="str">
        <f t="shared" si="10"/>
        <v>TERMINADA EXTEMPORÁNEA</v>
      </c>
      <c r="AU65" s="279" t="s">
        <v>961</v>
      </c>
      <c r="AV65" s="122" t="s">
        <v>695</v>
      </c>
      <c r="AW65" s="174" t="str">
        <f t="shared" si="5"/>
        <v>CUMPLIDA</v>
      </c>
      <c r="AX65" s="78" t="s">
        <v>837</v>
      </c>
      <c r="AY65" s="78" t="s">
        <v>281</v>
      </c>
      <c r="AZ65" s="120" t="s">
        <v>999</v>
      </c>
    </row>
    <row r="66" spans="1:52" s="115" customFormat="1" ht="236.25" x14ac:dyDescent="0.15">
      <c r="A66" s="178">
        <v>225</v>
      </c>
      <c r="B66" s="141">
        <v>43691</v>
      </c>
      <c r="C66" s="142" t="s">
        <v>19</v>
      </c>
      <c r="D66" s="142" t="s">
        <v>499</v>
      </c>
      <c r="E66" s="141">
        <v>43691</v>
      </c>
      <c r="F66" s="67">
        <v>2</v>
      </c>
      <c r="G66" s="43" t="s">
        <v>503</v>
      </c>
      <c r="H66" s="201" t="s">
        <v>78</v>
      </c>
      <c r="I66" s="192" t="s">
        <v>504</v>
      </c>
      <c r="J66" s="74" t="s">
        <v>564</v>
      </c>
      <c r="K66" s="35">
        <v>2</v>
      </c>
      <c r="L66" s="69" t="s">
        <v>22</v>
      </c>
      <c r="M66" s="70" t="s">
        <v>502</v>
      </c>
      <c r="N66" s="70" t="s">
        <v>505</v>
      </c>
      <c r="O66" s="144">
        <v>1</v>
      </c>
      <c r="P66" s="72">
        <v>43703</v>
      </c>
      <c r="Q66" s="72">
        <v>44069</v>
      </c>
      <c r="R66" s="265" t="s">
        <v>66</v>
      </c>
      <c r="S66" s="69" t="s">
        <v>46</v>
      </c>
      <c r="T66" s="69" t="s">
        <v>319</v>
      </c>
      <c r="U66" s="191"/>
      <c r="V66" s="118"/>
      <c r="W66" s="114"/>
      <c r="X66" s="78"/>
      <c r="Y66" s="79"/>
      <c r="Z66" s="77"/>
      <c r="AA66" s="77"/>
      <c r="AB66" s="77"/>
      <c r="AC66" s="78"/>
      <c r="AD66" s="78"/>
      <c r="AE66" s="114"/>
      <c r="AF66" s="171"/>
      <c r="AG66" s="119">
        <v>43951</v>
      </c>
      <c r="AH66" s="130" t="s">
        <v>697</v>
      </c>
      <c r="AI66" s="246">
        <v>1</v>
      </c>
      <c r="AJ66" s="78" t="s">
        <v>415</v>
      </c>
      <c r="AK66" s="78" t="s">
        <v>279</v>
      </c>
      <c r="AL66" s="167" t="s">
        <v>695</v>
      </c>
      <c r="AM66" s="119">
        <v>44074</v>
      </c>
      <c r="AN66" s="278" t="s">
        <v>962</v>
      </c>
      <c r="AO66" s="65">
        <v>2</v>
      </c>
      <c r="AP66" s="79">
        <f t="shared" si="6"/>
        <v>1</v>
      </c>
      <c r="AQ66" s="246">
        <f t="shared" si="7"/>
        <v>1</v>
      </c>
      <c r="AR66" s="78" t="b">
        <f t="shared" ref="AR66:AR77" si="11">IF(AO66="","",IF(AM66&lt;Q66,IF(AP66&lt;100%,"INCUMPLIDA",IF(AP66=100%,"TERMINADA EXTEMPORÁNEA"))))</f>
        <v>0</v>
      </c>
      <c r="AS66" s="78" t="str">
        <f t="shared" ref="AS66:AS77" si="12">IF(AO66="","",IF(AM66&gt;Q66,IF(AQ66=0%,"SIN INICIAR",IF(AQ66=100%,"TERMINADA",IF(AQ66&gt;0%,"EN PROCESO")))))</f>
        <v>TERMINADA</v>
      </c>
      <c r="AT66" s="78" t="str">
        <f t="shared" ref="AT66:AT77" si="13">IF(AO66="","",IF(AM66&lt;Q66,AR66,IF(AM66&gt;Q66,AS66)))</f>
        <v>TERMINADA</v>
      </c>
      <c r="AU66" s="279" t="s">
        <v>964</v>
      </c>
      <c r="AV66" s="122" t="s">
        <v>695</v>
      </c>
      <c r="AW66" s="174" t="str">
        <f t="shared" si="5"/>
        <v>CUMPLIDA</v>
      </c>
      <c r="AX66" s="78" t="s">
        <v>837</v>
      </c>
      <c r="AY66" s="78" t="s">
        <v>281</v>
      </c>
      <c r="AZ66" s="120" t="s">
        <v>999</v>
      </c>
    </row>
    <row r="67" spans="1:52" s="115" customFormat="1" ht="191.25" x14ac:dyDescent="0.15">
      <c r="A67" s="178">
        <v>226</v>
      </c>
      <c r="B67" s="141">
        <v>43691</v>
      </c>
      <c r="C67" s="142" t="s">
        <v>19</v>
      </c>
      <c r="D67" s="142" t="s">
        <v>499</v>
      </c>
      <c r="E67" s="141">
        <v>43691</v>
      </c>
      <c r="F67" s="67">
        <v>3</v>
      </c>
      <c r="G67" s="43" t="s">
        <v>506</v>
      </c>
      <c r="H67" s="201" t="s">
        <v>78</v>
      </c>
      <c r="I67" s="192" t="s">
        <v>565</v>
      </c>
      <c r="J67" s="145" t="s">
        <v>566</v>
      </c>
      <c r="K67" s="35">
        <v>1</v>
      </c>
      <c r="L67" s="69" t="s">
        <v>22</v>
      </c>
      <c r="M67" s="70" t="s">
        <v>502</v>
      </c>
      <c r="N67" s="70" t="s">
        <v>505</v>
      </c>
      <c r="O67" s="144">
        <v>1</v>
      </c>
      <c r="P67" s="72">
        <v>43703</v>
      </c>
      <c r="Q67" s="72">
        <v>44069</v>
      </c>
      <c r="R67" s="265" t="s">
        <v>66</v>
      </c>
      <c r="S67" s="69" t="s">
        <v>46</v>
      </c>
      <c r="T67" s="69" t="s">
        <v>319</v>
      </c>
      <c r="U67" s="191"/>
      <c r="V67" s="118"/>
      <c r="W67" s="114"/>
      <c r="X67" s="78"/>
      <c r="Y67" s="79"/>
      <c r="Z67" s="77"/>
      <c r="AA67" s="77"/>
      <c r="AB67" s="77"/>
      <c r="AC67" s="78"/>
      <c r="AD67" s="78"/>
      <c r="AE67" s="114"/>
      <c r="AF67" s="171"/>
      <c r="AG67" s="119">
        <v>43951</v>
      </c>
      <c r="AH67" s="130" t="s">
        <v>697</v>
      </c>
      <c r="AI67" s="246">
        <v>1</v>
      </c>
      <c r="AJ67" s="78" t="s">
        <v>415</v>
      </c>
      <c r="AK67" s="78" t="s">
        <v>279</v>
      </c>
      <c r="AL67" s="167" t="s">
        <v>695</v>
      </c>
      <c r="AM67" s="119">
        <v>44074</v>
      </c>
      <c r="AN67" s="278" t="s">
        <v>963</v>
      </c>
      <c r="AO67" s="65">
        <v>1</v>
      </c>
      <c r="AP67" s="79">
        <f t="shared" si="6"/>
        <v>1</v>
      </c>
      <c r="AQ67" s="246">
        <f t="shared" si="7"/>
        <v>1</v>
      </c>
      <c r="AR67" s="78" t="b">
        <f t="shared" si="11"/>
        <v>0</v>
      </c>
      <c r="AS67" s="78" t="str">
        <f t="shared" si="12"/>
        <v>TERMINADA</v>
      </c>
      <c r="AT67" s="78" t="str">
        <f t="shared" si="13"/>
        <v>TERMINADA</v>
      </c>
      <c r="AU67" s="279" t="s">
        <v>965</v>
      </c>
      <c r="AV67" s="122" t="s">
        <v>695</v>
      </c>
      <c r="AW67" s="174" t="str">
        <f t="shared" si="5"/>
        <v>CUMPLIDA</v>
      </c>
      <c r="AX67" s="78" t="s">
        <v>837</v>
      </c>
      <c r="AY67" s="78" t="s">
        <v>281</v>
      </c>
      <c r="AZ67" s="120" t="s">
        <v>999</v>
      </c>
    </row>
    <row r="68" spans="1:52" s="115" customFormat="1" ht="191.25" x14ac:dyDescent="0.15">
      <c r="A68" s="178">
        <v>227</v>
      </c>
      <c r="B68" s="141">
        <v>43691</v>
      </c>
      <c r="C68" s="142" t="s">
        <v>19</v>
      </c>
      <c r="D68" s="142" t="s">
        <v>499</v>
      </c>
      <c r="E68" s="141">
        <v>43691</v>
      </c>
      <c r="F68" s="67">
        <v>4</v>
      </c>
      <c r="G68" s="43" t="s">
        <v>507</v>
      </c>
      <c r="H68" s="201" t="s">
        <v>78</v>
      </c>
      <c r="I68" s="193" t="s">
        <v>508</v>
      </c>
      <c r="J68" s="61" t="s">
        <v>509</v>
      </c>
      <c r="K68" s="35">
        <v>1</v>
      </c>
      <c r="L68" s="69" t="s">
        <v>22</v>
      </c>
      <c r="M68" s="70" t="s">
        <v>502</v>
      </c>
      <c r="N68" s="70" t="s">
        <v>510</v>
      </c>
      <c r="O68" s="144">
        <v>1</v>
      </c>
      <c r="P68" s="72">
        <v>43703</v>
      </c>
      <c r="Q68" s="72">
        <v>44069</v>
      </c>
      <c r="R68" s="265" t="s">
        <v>66</v>
      </c>
      <c r="S68" s="69" t="s">
        <v>46</v>
      </c>
      <c r="T68" s="69" t="s">
        <v>319</v>
      </c>
      <c r="U68" s="191"/>
      <c r="V68" s="118"/>
      <c r="W68" s="114"/>
      <c r="X68" s="78"/>
      <c r="Y68" s="79"/>
      <c r="Z68" s="77"/>
      <c r="AA68" s="77"/>
      <c r="AB68" s="77"/>
      <c r="AC68" s="78"/>
      <c r="AD68" s="78"/>
      <c r="AE68" s="114"/>
      <c r="AF68" s="171"/>
      <c r="AG68" s="119">
        <v>43951</v>
      </c>
      <c r="AH68" s="128" t="s">
        <v>697</v>
      </c>
      <c r="AI68" s="246">
        <v>1</v>
      </c>
      <c r="AJ68" s="78" t="s">
        <v>415</v>
      </c>
      <c r="AK68" s="78" t="s">
        <v>279</v>
      </c>
      <c r="AL68" s="167" t="s">
        <v>695</v>
      </c>
      <c r="AM68" s="119">
        <v>44074</v>
      </c>
      <c r="AN68" s="278" t="s">
        <v>966</v>
      </c>
      <c r="AO68" s="65">
        <v>2</v>
      </c>
      <c r="AP68" s="79">
        <f t="shared" si="6"/>
        <v>2</v>
      </c>
      <c r="AQ68" s="246">
        <f t="shared" si="7"/>
        <v>1</v>
      </c>
      <c r="AR68" s="78" t="b">
        <f t="shared" si="11"/>
        <v>0</v>
      </c>
      <c r="AS68" s="78" t="str">
        <f t="shared" si="12"/>
        <v>TERMINADA</v>
      </c>
      <c r="AT68" s="78" t="str">
        <f t="shared" si="13"/>
        <v>TERMINADA</v>
      </c>
      <c r="AU68" s="279" t="s">
        <v>967</v>
      </c>
      <c r="AV68" s="122" t="s">
        <v>695</v>
      </c>
      <c r="AW68" s="174" t="str">
        <f t="shared" si="5"/>
        <v>CUMPLIDA</v>
      </c>
      <c r="AX68" s="78" t="s">
        <v>837</v>
      </c>
      <c r="AY68" s="78" t="s">
        <v>281</v>
      </c>
      <c r="AZ68" s="120" t="s">
        <v>999</v>
      </c>
    </row>
    <row r="69" spans="1:52" s="115" customFormat="1" ht="123.75" x14ac:dyDescent="0.15">
      <c r="A69" s="178">
        <v>228</v>
      </c>
      <c r="B69" s="141">
        <v>43691</v>
      </c>
      <c r="C69" s="142" t="s">
        <v>19</v>
      </c>
      <c r="D69" s="142" t="s">
        <v>499</v>
      </c>
      <c r="E69" s="141">
        <v>43691</v>
      </c>
      <c r="F69" s="67">
        <v>5</v>
      </c>
      <c r="G69" s="202" t="s">
        <v>511</v>
      </c>
      <c r="H69" s="201" t="s">
        <v>78</v>
      </c>
      <c r="I69" s="194" t="s">
        <v>567</v>
      </c>
      <c r="J69" s="43" t="s">
        <v>512</v>
      </c>
      <c r="K69" s="35">
        <v>1</v>
      </c>
      <c r="L69" s="69" t="s">
        <v>22</v>
      </c>
      <c r="M69" s="70" t="s">
        <v>502</v>
      </c>
      <c r="N69" s="70" t="s">
        <v>513</v>
      </c>
      <c r="O69" s="144">
        <v>1</v>
      </c>
      <c r="P69" s="72">
        <v>43703</v>
      </c>
      <c r="Q69" s="72">
        <v>44069</v>
      </c>
      <c r="R69" s="265" t="s">
        <v>66</v>
      </c>
      <c r="S69" s="69" t="s">
        <v>46</v>
      </c>
      <c r="T69" s="69" t="s">
        <v>319</v>
      </c>
      <c r="U69" s="191"/>
      <c r="V69" s="118"/>
      <c r="W69" s="114"/>
      <c r="X69" s="78"/>
      <c r="Y69" s="79"/>
      <c r="Z69" s="77"/>
      <c r="AA69" s="77"/>
      <c r="AB69" s="77"/>
      <c r="AC69" s="78"/>
      <c r="AD69" s="78"/>
      <c r="AE69" s="114"/>
      <c r="AF69" s="171"/>
      <c r="AG69" s="119">
        <v>43951</v>
      </c>
      <c r="AH69" s="128" t="s">
        <v>704</v>
      </c>
      <c r="AI69" s="246">
        <v>1</v>
      </c>
      <c r="AJ69" s="78" t="s">
        <v>415</v>
      </c>
      <c r="AK69" s="78" t="s">
        <v>279</v>
      </c>
      <c r="AL69" s="167" t="s">
        <v>695</v>
      </c>
      <c r="AM69" s="119">
        <v>44074</v>
      </c>
      <c r="AN69" s="278" t="s">
        <v>968</v>
      </c>
      <c r="AO69" s="65">
        <v>1</v>
      </c>
      <c r="AP69" s="79">
        <f t="shared" si="6"/>
        <v>1</v>
      </c>
      <c r="AQ69" s="246">
        <f t="shared" si="7"/>
        <v>1</v>
      </c>
      <c r="AR69" s="78" t="b">
        <f t="shared" si="11"/>
        <v>0</v>
      </c>
      <c r="AS69" s="78" t="str">
        <f t="shared" si="12"/>
        <v>TERMINADA</v>
      </c>
      <c r="AT69" s="78" t="str">
        <f t="shared" si="13"/>
        <v>TERMINADA</v>
      </c>
      <c r="AU69" s="279" t="s">
        <v>976</v>
      </c>
      <c r="AV69" s="122" t="s">
        <v>695</v>
      </c>
      <c r="AW69" s="174" t="str">
        <f t="shared" si="5"/>
        <v>CUMPLIDA</v>
      </c>
      <c r="AX69" s="78" t="s">
        <v>837</v>
      </c>
      <c r="AY69" s="78" t="s">
        <v>281</v>
      </c>
      <c r="AZ69" s="120" t="s">
        <v>999</v>
      </c>
    </row>
    <row r="70" spans="1:52" s="115" customFormat="1" ht="191.25" x14ac:dyDescent="0.15">
      <c r="A70" s="178">
        <v>229</v>
      </c>
      <c r="B70" s="141">
        <v>43691</v>
      </c>
      <c r="C70" s="142" t="s">
        <v>19</v>
      </c>
      <c r="D70" s="142" t="s">
        <v>499</v>
      </c>
      <c r="E70" s="141">
        <v>43691</v>
      </c>
      <c r="F70" s="67">
        <v>6</v>
      </c>
      <c r="G70" s="43" t="s">
        <v>514</v>
      </c>
      <c r="H70" s="201" t="s">
        <v>78</v>
      </c>
      <c r="I70" s="194" t="s">
        <v>515</v>
      </c>
      <c r="J70" s="43" t="s">
        <v>516</v>
      </c>
      <c r="K70" s="35">
        <v>1</v>
      </c>
      <c r="L70" s="69" t="s">
        <v>22</v>
      </c>
      <c r="M70" s="70" t="s">
        <v>502</v>
      </c>
      <c r="N70" s="70" t="s">
        <v>517</v>
      </c>
      <c r="O70" s="144">
        <v>1</v>
      </c>
      <c r="P70" s="72">
        <v>43703</v>
      </c>
      <c r="Q70" s="72">
        <v>44069</v>
      </c>
      <c r="R70" s="265" t="s">
        <v>66</v>
      </c>
      <c r="S70" s="69" t="s">
        <v>46</v>
      </c>
      <c r="T70" s="69" t="s">
        <v>319</v>
      </c>
      <c r="U70" s="191"/>
      <c r="V70" s="118"/>
      <c r="W70" s="114"/>
      <c r="X70" s="78"/>
      <c r="Y70" s="79"/>
      <c r="Z70" s="77"/>
      <c r="AA70" s="77"/>
      <c r="AB70" s="77"/>
      <c r="AC70" s="78"/>
      <c r="AD70" s="78"/>
      <c r="AE70" s="114"/>
      <c r="AF70" s="171"/>
      <c r="AG70" s="119">
        <v>43951</v>
      </c>
      <c r="AH70" s="128" t="s">
        <v>697</v>
      </c>
      <c r="AI70" s="246">
        <v>1</v>
      </c>
      <c r="AJ70" s="78" t="s">
        <v>415</v>
      </c>
      <c r="AK70" s="78" t="s">
        <v>279</v>
      </c>
      <c r="AL70" s="167" t="s">
        <v>695</v>
      </c>
      <c r="AM70" s="119">
        <v>44074</v>
      </c>
      <c r="AN70" s="278" t="s">
        <v>969</v>
      </c>
      <c r="AO70" s="65">
        <v>1</v>
      </c>
      <c r="AP70" s="79">
        <f t="shared" si="6"/>
        <v>1</v>
      </c>
      <c r="AQ70" s="246">
        <f t="shared" si="7"/>
        <v>1</v>
      </c>
      <c r="AR70" s="78" t="b">
        <f t="shared" si="11"/>
        <v>0</v>
      </c>
      <c r="AS70" s="78" t="str">
        <f t="shared" si="12"/>
        <v>TERMINADA</v>
      </c>
      <c r="AT70" s="78" t="str">
        <f t="shared" si="13"/>
        <v>TERMINADA</v>
      </c>
      <c r="AU70" s="279" t="s">
        <v>970</v>
      </c>
      <c r="AV70" s="122" t="s">
        <v>695</v>
      </c>
      <c r="AW70" s="174" t="str">
        <f t="shared" si="5"/>
        <v>CUMPLIDA</v>
      </c>
      <c r="AX70" s="78" t="s">
        <v>837</v>
      </c>
      <c r="AY70" s="78" t="s">
        <v>281</v>
      </c>
      <c r="AZ70" s="120" t="s">
        <v>999</v>
      </c>
    </row>
    <row r="71" spans="1:52" s="115" customFormat="1" ht="123.75" x14ac:dyDescent="0.15">
      <c r="A71" s="178">
        <v>230</v>
      </c>
      <c r="B71" s="141">
        <v>43691</v>
      </c>
      <c r="C71" s="142" t="s">
        <v>19</v>
      </c>
      <c r="D71" s="142" t="s">
        <v>499</v>
      </c>
      <c r="E71" s="141">
        <v>43691</v>
      </c>
      <c r="F71" s="67">
        <v>7</v>
      </c>
      <c r="G71" s="43" t="s">
        <v>518</v>
      </c>
      <c r="H71" s="201" t="s">
        <v>78</v>
      </c>
      <c r="I71" s="194" t="s">
        <v>567</v>
      </c>
      <c r="J71" s="61" t="s">
        <v>568</v>
      </c>
      <c r="K71" s="35">
        <v>1</v>
      </c>
      <c r="L71" s="69" t="s">
        <v>22</v>
      </c>
      <c r="M71" s="70" t="s">
        <v>502</v>
      </c>
      <c r="N71" s="70" t="s">
        <v>519</v>
      </c>
      <c r="O71" s="144">
        <v>1</v>
      </c>
      <c r="P71" s="72">
        <v>43703</v>
      </c>
      <c r="Q71" s="72">
        <v>44069</v>
      </c>
      <c r="R71" s="265" t="s">
        <v>66</v>
      </c>
      <c r="S71" s="69" t="s">
        <v>46</v>
      </c>
      <c r="T71" s="69" t="s">
        <v>319</v>
      </c>
      <c r="U71" s="191"/>
      <c r="V71" s="118"/>
      <c r="W71" s="114"/>
      <c r="X71" s="78"/>
      <c r="Y71" s="79"/>
      <c r="Z71" s="77"/>
      <c r="AA71" s="77"/>
      <c r="AB71" s="77"/>
      <c r="AC71" s="78"/>
      <c r="AD71" s="78"/>
      <c r="AE71" s="114"/>
      <c r="AF71" s="171"/>
      <c r="AG71" s="119">
        <v>43951</v>
      </c>
      <c r="AH71" s="128" t="s">
        <v>704</v>
      </c>
      <c r="AI71" s="246">
        <v>1</v>
      </c>
      <c r="AJ71" s="78" t="s">
        <v>415</v>
      </c>
      <c r="AK71" s="78" t="s">
        <v>279</v>
      </c>
      <c r="AL71" s="167" t="s">
        <v>695</v>
      </c>
      <c r="AM71" s="119">
        <v>44074</v>
      </c>
      <c r="AN71" s="278" t="s">
        <v>1006</v>
      </c>
      <c r="AO71" s="65">
        <v>1</v>
      </c>
      <c r="AP71" s="79">
        <f t="shared" si="6"/>
        <v>1</v>
      </c>
      <c r="AQ71" s="246">
        <f t="shared" si="7"/>
        <v>1</v>
      </c>
      <c r="AR71" s="78" t="b">
        <f t="shared" si="11"/>
        <v>0</v>
      </c>
      <c r="AS71" s="78" t="str">
        <f t="shared" si="12"/>
        <v>TERMINADA</v>
      </c>
      <c r="AT71" s="78" t="str">
        <f t="shared" si="13"/>
        <v>TERMINADA</v>
      </c>
      <c r="AU71" s="279" t="s">
        <v>976</v>
      </c>
      <c r="AV71" s="122" t="s">
        <v>695</v>
      </c>
      <c r="AW71" s="174" t="str">
        <f t="shared" si="5"/>
        <v>CUMPLIDA</v>
      </c>
      <c r="AX71" s="78" t="s">
        <v>837</v>
      </c>
      <c r="AY71" s="78" t="s">
        <v>281</v>
      </c>
      <c r="AZ71" s="120" t="s">
        <v>999</v>
      </c>
    </row>
    <row r="72" spans="1:52" s="115" customFormat="1" ht="202.5" x14ac:dyDescent="0.15">
      <c r="A72" s="178">
        <v>231</v>
      </c>
      <c r="B72" s="139">
        <v>43691</v>
      </c>
      <c r="C72" s="138" t="s">
        <v>19</v>
      </c>
      <c r="D72" s="138" t="s">
        <v>499</v>
      </c>
      <c r="E72" s="139">
        <v>43691</v>
      </c>
      <c r="F72" s="67">
        <v>10</v>
      </c>
      <c r="G72" s="43" t="s">
        <v>520</v>
      </c>
      <c r="H72" s="201" t="s">
        <v>78</v>
      </c>
      <c r="I72" s="194" t="s">
        <v>569</v>
      </c>
      <c r="J72" s="145" t="s">
        <v>570</v>
      </c>
      <c r="K72" s="35">
        <v>1</v>
      </c>
      <c r="L72" s="69" t="s">
        <v>22</v>
      </c>
      <c r="M72" s="70" t="s">
        <v>502</v>
      </c>
      <c r="N72" s="70" t="s">
        <v>521</v>
      </c>
      <c r="O72" s="144">
        <v>1</v>
      </c>
      <c r="P72" s="72">
        <v>43703</v>
      </c>
      <c r="Q72" s="72">
        <v>44069</v>
      </c>
      <c r="R72" s="265" t="s">
        <v>66</v>
      </c>
      <c r="S72" s="69" t="s">
        <v>46</v>
      </c>
      <c r="T72" s="69" t="s">
        <v>319</v>
      </c>
      <c r="U72" s="191"/>
      <c r="V72" s="118"/>
      <c r="W72" s="114"/>
      <c r="X72" s="78"/>
      <c r="Y72" s="79"/>
      <c r="Z72" s="77"/>
      <c r="AA72" s="77"/>
      <c r="AB72" s="77"/>
      <c r="AC72" s="78"/>
      <c r="AD72" s="78"/>
      <c r="AE72" s="114"/>
      <c r="AF72" s="171"/>
      <c r="AG72" s="119">
        <v>43951</v>
      </c>
      <c r="AH72" s="128" t="s">
        <v>705</v>
      </c>
      <c r="AI72" s="246">
        <v>0.5</v>
      </c>
      <c r="AJ72" s="78" t="s">
        <v>414</v>
      </c>
      <c r="AK72" s="78"/>
      <c r="AL72" s="167" t="s">
        <v>695</v>
      </c>
      <c r="AM72" s="119">
        <v>44074</v>
      </c>
      <c r="AN72" s="278" t="s">
        <v>971</v>
      </c>
      <c r="AO72" s="65">
        <v>0.5</v>
      </c>
      <c r="AP72" s="79">
        <f t="shared" si="6"/>
        <v>0.5</v>
      </c>
      <c r="AQ72" s="246">
        <f t="shared" si="7"/>
        <v>0.5</v>
      </c>
      <c r="AR72" s="78" t="str">
        <f>IF(AO72="","",IF(AM72&gt;Q72,IF(AP72&lt;100%,"INCUMPLIDA",IF(AP72=100%,"TERMINADA EXTEMPORÁNEA"))))</f>
        <v>INCUMPLIDA</v>
      </c>
      <c r="AS72" s="78" t="b">
        <f>IF(AO72="","",IF(AM72&lt;Q72,IF(AQ72=0%,"SIN INICIAR",IF(AQ72=100%,"TERMINADA",IF(AQ72&gt;0%,"EN PROCESO")))))</f>
        <v>0</v>
      </c>
      <c r="AT72" s="78" t="str">
        <f>IF(AO72="","",IF(AM72&gt;Q72,AR72,IF(AM72&lt;Q72,AS72)))</f>
        <v>INCUMPLIDA</v>
      </c>
      <c r="AU72" s="279" t="s">
        <v>1007</v>
      </c>
      <c r="AV72" s="122" t="s">
        <v>695</v>
      </c>
      <c r="AW72" s="174" t="str">
        <f t="shared" si="5"/>
        <v>PENDIENTE</v>
      </c>
      <c r="AX72" s="285" t="s">
        <v>975</v>
      </c>
      <c r="AY72" s="78" t="s">
        <v>279</v>
      </c>
      <c r="AZ72" s="120" t="s">
        <v>999</v>
      </c>
    </row>
    <row r="73" spans="1:52" s="115" customFormat="1" ht="168.75" x14ac:dyDescent="0.15">
      <c r="A73" s="178">
        <v>232</v>
      </c>
      <c r="B73" s="139">
        <v>43691</v>
      </c>
      <c r="C73" s="138" t="s">
        <v>19</v>
      </c>
      <c r="D73" s="138" t="s">
        <v>499</v>
      </c>
      <c r="E73" s="139">
        <v>43691</v>
      </c>
      <c r="F73" s="67">
        <v>11</v>
      </c>
      <c r="G73" s="43" t="s">
        <v>522</v>
      </c>
      <c r="H73" s="201" t="s">
        <v>78</v>
      </c>
      <c r="I73" s="194" t="s">
        <v>523</v>
      </c>
      <c r="J73" s="145" t="s">
        <v>571</v>
      </c>
      <c r="K73" s="35">
        <v>1</v>
      </c>
      <c r="L73" s="69" t="s">
        <v>21</v>
      </c>
      <c r="M73" s="70" t="s">
        <v>502</v>
      </c>
      <c r="N73" s="70" t="s">
        <v>572</v>
      </c>
      <c r="O73" s="144">
        <v>1</v>
      </c>
      <c r="P73" s="72">
        <v>43703</v>
      </c>
      <c r="Q73" s="72">
        <v>44069</v>
      </c>
      <c r="R73" s="265" t="s">
        <v>66</v>
      </c>
      <c r="S73" s="69" t="s">
        <v>46</v>
      </c>
      <c r="T73" s="69" t="s">
        <v>319</v>
      </c>
      <c r="U73" s="191"/>
      <c r="V73" s="118"/>
      <c r="W73" s="114"/>
      <c r="X73" s="78"/>
      <c r="Y73" s="79"/>
      <c r="Z73" s="77"/>
      <c r="AA73" s="77"/>
      <c r="AB73" s="77"/>
      <c r="AC73" s="78"/>
      <c r="AD73" s="78"/>
      <c r="AE73" s="114"/>
      <c r="AF73" s="171"/>
      <c r="AG73" s="119">
        <v>43951</v>
      </c>
      <c r="AH73" s="76" t="s">
        <v>698</v>
      </c>
      <c r="AI73" s="246">
        <v>0</v>
      </c>
      <c r="AJ73" s="78" t="s">
        <v>416</v>
      </c>
      <c r="AK73" s="78"/>
      <c r="AL73" s="167" t="s">
        <v>695</v>
      </c>
      <c r="AM73" s="119">
        <v>44074</v>
      </c>
      <c r="AN73" s="278" t="s">
        <v>1008</v>
      </c>
      <c r="AO73" s="65">
        <v>1</v>
      </c>
      <c r="AP73" s="79">
        <f t="shared" si="6"/>
        <v>1</v>
      </c>
      <c r="AQ73" s="246">
        <f t="shared" si="7"/>
        <v>1</v>
      </c>
      <c r="AR73" s="78" t="b">
        <f t="shared" si="11"/>
        <v>0</v>
      </c>
      <c r="AS73" s="78" t="str">
        <f t="shared" si="12"/>
        <v>TERMINADA</v>
      </c>
      <c r="AT73" s="78" t="str">
        <f t="shared" si="13"/>
        <v>TERMINADA</v>
      </c>
      <c r="AU73" s="279" t="s">
        <v>1009</v>
      </c>
      <c r="AV73" s="122" t="s">
        <v>695</v>
      </c>
      <c r="AW73" s="174" t="str">
        <f t="shared" si="5"/>
        <v>CUMPLIDA</v>
      </c>
      <c r="AX73" s="285" t="s">
        <v>837</v>
      </c>
      <c r="AY73" s="78" t="s">
        <v>281</v>
      </c>
      <c r="AZ73" s="120"/>
    </row>
    <row r="74" spans="1:52" s="115" customFormat="1" ht="258.75" x14ac:dyDescent="0.15">
      <c r="A74" s="178">
        <v>233</v>
      </c>
      <c r="B74" s="66">
        <v>43756</v>
      </c>
      <c r="C74" s="67" t="s">
        <v>19</v>
      </c>
      <c r="D74" s="138" t="s">
        <v>486</v>
      </c>
      <c r="E74" s="139">
        <v>43756</v>
      </c>
      <c r="F74" s="138">
        <v>1</v>
      </c>
      <c r="G74" s="140" t="s">
        <v>487</v>
      </c>
      <c r="H74" s="203" t="s">
        <v>126</v>
      </c>
      <c r="I74" s="186" t="s">
        <v>490</v>
      </c>
      <c r="J74" s="43" t="s">
        <v>491</v>
      </c>
      <c r="K74" s="35">
        <v>3</v>
      </c>
      <c r="L74" s="69" t="s">
        <v>21</v>
      </c>
      <c r="M74" s="70" t="s">
        <v>492</v>
      </c>
      <c r="N74" s="70">
        <v>100</v>
      </c>
      <c r="O74" s="71">
        <v>1</v>
      </c>
      <c r="P74" s="72">
        <v>43770</v>
      </c>
      <c r="Q74" s="72">
        <v>43830</v>
      </c>
      <c r="R74" s="69" t="s">
        <v>81</v>
      </c>
      <c r="S74" s="69" t="s">
        <v>48</v>
      </c>
      <c r="T74" s="69" t="s">
        <v>73</v>
      </c>
      <c r="U74" s="191" t="s">
        <v>102</v>
      </c>
      <c r="V74" s="118"/>
      <c r="W74" s="114"/>
      <c r="X74" s="78"/>
      <c r="Y74" s="79"/>
      <c r="Z74" s="77"/>
      <c r="AA74" s="77"/>
      <c r="AB74" s="77"/>
      <c r="AC74" s="78"/>
      <c r="AD74" s="78"/>
      <c r="AE74" s="114"/>
      <c r="AF74" s="171"/>
      <c r="AG74" s="119">
        <v>43951</v>
      </c>
      <c r="AH74" s="128" t="s">
        <v>690</v>
      </c>
      <c r="AI74" s="246">
        <v>1</v>
      </c>
      <c r="AJ74" s="78" t="s">
        <v>415</v>
      </c>
      <c r="AK74" s="78" t="s">
        <v>279</v>
      </c>
      <c r="AL74" s="167" t="s">
        <v>421</v>
      </c>
      <c r="AM74" s="119">
        <v>44074</v>
      </c>
      <c r="AN74" s="279" t="s">
        <v>813</v>
      </c>
      <c r="AO74" s="65">
        <v>3</v>
      </c>
      <c r="AP74" s="79">
        <f t="shared" ref="AP74:AP105" si="14">IF(AO74="","",IF(OR(K74=0,K74="",AM74=""),"",AO74/K74))</f>
        <v>1</v>
      </c>
      <c r="AQ74" s="246">
        <f t="shared" ref="AQ74:AQ105" si="15">IF(OR(O74="",AP74=""),"",IF(OR(O74=0,AP74=0),0,IF(AP74*100%/O74&gt;100%,100%,(AP74*100%)/O74)))</f>
        <v>1</v>
      </c>
      <c r="AR74" s="78" t="b">
        <f t="shared" si="11"/>
        <v>0</v>
      </c>
      <c r="AS74" s="78" t="str">
        <f t="shared" si="12"/>
        <v>TERMINADA</v>
      </c>
      <c r="AT74" s="78" t="str">
        <f t="shared" si="13"/>
        <v>TERMINADA</v>
      </c>
      <c r="AU74" s="112" t="s">
        <v>914</v>
      </c>
      <c r="AV74" s="122" t="s">
        <v>421</v>
      </c>
      <c r="AW74" s="174" t="str">
        <f t="shared" si="5"/>
        <v>CUMPLIDA</v>
      </c>
      <c r="AX74" s="78" t="s">
        <v>814</v>
      </c>
      <c r="AY74" s="78" t="s">
        <v>281</v>
      </c>
      <c r="AZ74" s="120" t="s">
        <v>999</v>
      </c>
    </row>
    <row r="75" spans="1:52" s="115" customFormat="1" ht="112.5" x14ac:dyDescent="0.15">
      <c r="A75" s="178">
        <v>234</v>
      </c>
      <c r="B75" s="66">
        <v>43756</v>
      </c>
      <c r="C75" s="67" t="s">
        <v>19</v>
      </c>
      <c r="D75" s="138" t="s">
        <v>486</v>
      </c>
      <c r="E75" s="139">
        <v>43756</v>
      </c>
      <c r="F75" s="138">
        <v>2</v>
      </c>
      <c r="G75" s="34" t="s">
        <v>251</v>
      </c>
      <c r="H75" s="203" t="s">
        <v>126</v>
      </c>
      <c r="I75" s="186" t="s">
        <v>493</v>
      </c>
      <c r="J75" s="43" t="s">
        <v>494</v>
      </c>
      <c r="K75" s="35">
        <v>1</v>
      </c>
      <c r="L75" s="69" t="s">
        <v>21</v>
      </c>
      <c r="M75" s="70" t="s">
        <v>495</v>
      </c>
      <c r="N75" s="70">
        <v>100</v>
      </c>
      <c r="O75" s="71">
        <v>1</v>
      </c>
      <c r="P75" s="72">
        <v>43770</v>
      </c>
      <c r="Q75" s="72">
        <v>43830</v>
      </c>
      <c r="R75" s="69" t="s">
        <v>81</v>
      </c>
      <c r="S75" s="69" t="s">
        <v>48</v>
      </c>
      <c r="T75" s="69" t="s">
        <v>73</v>
      </c>
      <c r="U75" s="191" t="s">
        <v>102</v>
      </c>
      <c r="V75" s="118"/>
      <c r="W75" s="114"/>
      <c r="X75" s="78"/>
      <c r="Y75" s="79"/>
      <c r="Z75" s="77"/>
      <c r="AA75" s="77"/>
      <c r="AB75" s="77"/>
      <c r="AC75" s="78"/>
      <c r="AD75" s="78"/>
      <c r="AE75" s="114"/>
      <c r="AF75" s="171"/>
      <c r="AG75" s="119">
        <v>43951</v>
      </c>
      <c r="AH75" s="127" t="s">
        <v>669</v>
      </c>
      <c r="AI75" s="246">
        <v>0.5</v>
      </c>
      <c r="AJ75" s="78" t="s">
        <v>417</v>
      </c>
      <c r="AK75" s="78"/>
      <c r="AL75" s="167" t="s">
        <v>421</v>
      </c>
      <c r="AM75" s="119">
        <v>44074</v>
      </c>
      <c r="AN75" s="279" t="s">
        <v>800</v>
      </c>
      <c r="AO75" s="65">
        <v>1</v>
      </c>
      <c r="AP75" s="79">
        <f t="shared" si="14"/>
        <v>1</v>
      </c>
      <c r="AQ75" s="246">
        <f t="shared" si="15"/>
        <v>1</v>
      </c>
      <c r="AR75" s="78" t="b">
        <f t="shared" si="11"/>
        <v>0</v>
      </c>
      <c r="AS75" s="78" t="str">
        <f t="shared" si="12"/>
        <v>TERMINADA</v>
      </c>
      <c r="AT75" s="78" t="str">
        <f t="shared" si="13"/>
        <v>TERMINADA</v>
      </c>
      <c r="AU75" s="129" t="s">
        <v>818</v>
      </c>
      <c r="AV75" s="122" t="s">
        <v>421</v>
      </c>
      <c r="AW75" s="174" t="str">
        <f t="shared" ref="AW75:AW121" si="16">IF(AQ75="","",IF(OR(AQ75=100%),"CUMPLIDA","PENDIENTE"))</f>
        <v>CUMPLIDA</v>
      </c>
      <c r="AX75" s="78" t="s">
        <v>816</v>
      </c>
      <c r="AY75" s="78" t="s">
        <v>279</v>
      </c>
      <c r="AZ75" s="120" t="s">
        <v>999</v>
      </c>
    </row>
    <row r="76" spans="1:52" s="115" customFormat="1" ht="191.25" x14ac:dyDescent="0.15">
      <c r="A76" s="178">
        <v>235</v>
      </c>
      <c r="B76" s="66">
        <v>43756</v>
      </c>
      <c r="C76" s="67" t="s">
        <v>19</v>
      </c>
      <c r="D76" s="138" t="s">
        <v>486</v>
      </c>
      <c r="E76" s="139">
        <v>43756</v>
      </c>
      <c r="F76" s="138">
        <v>3</v>
      </c>
      <c r="G76" s="34" t="s">
        <v>488</v>
      </c>
      <c r="H76" s="203" t="s">
        <v>126</v>
      </c>
      <c r="I76" s="186" t="s">
        <v>497</v>
      </c>
      <c r="J76" s="43" t="s">
        <v>496</v>
      </c>
      <c r="K76" s="35">
        <v>2</v>
      </c>
      <c r="L76" s="69" t="s">
        <v>21</v>
      </c>
      <c r="M76" s="70" t="s">
        <v>492</v>
      </c>
      <c r="N76" s="70">
        <v>100</v>
      </c>
      <c r="O76" s="71">
        <v>1</v>
      </c>
      <c r="P76" s="72">
        <v>43770</v>
      </c>
      <c r="Q76" s="72">
        <v>43830</v>
      </c>
      <c r="R76" s="69" t="s">
        <v>81</v>
      </c>
      <c r="S76" s="69" t="s">
        <v>48</v>
      </c>
      <c r="T76" s="69" t="s">
        <v>73</v>
      </c>
      <c r="U76" s="191" t="s">
        <v>102</v>
      </c>
      <c r="V76" s="118"/>
      <c r="W76" s="114"/>
      <c r="X76" s="78"/>
      <c r="Y76" s="79"/>
      <c r="Z76" s="77"/>
      <c r="AA76" s="77"/>
      <c r="AB76" s="77"/>
      <c r="AC76" s="78"/>
      <c r="AD76" s="78"/>
      <c r="AE76" s="114"/>
      <c r="AF76" s="171"/>
      <c r="AG76" s="119">
        <v>43951</v>
      </c>
      <c r="AH76" s="127" t="s">
        <v>691</v>
      </c>
      <c r="AI76" s="246">
        <v>1</v>
      </c>
      <c r="AJ76" s="78" t="s">
        <v>415</v>
      </c>
      <c r="AK76" s="78" t="s">
        <v>279</v>
      </c>
      <c r="AL76" s="167" t="s">
        <v>421</v>
      </c>
      <c r="AM76" s="119">
        <v>44074</v>
      </c>
      <c r="AN76" s="281" t="s">
        <v>819</v>
      </c>
      <c r="AO76" s="65">
        <v>3</v>
      </c>
      <c r="AP76" s="79">
        <f t="shared" si="14"/>
        <v>1.5</v>
      </c>
      <c r="AQ76" s="246">
        <f t="shared" si="15"/>
        <v>1</v>
      </c>
      <c r="AR76" s="78" t="b">
        <f t="shared" si="11"/>
        <v>0</v>
      </c>
      <c r="AS76" s="78" t="str">
        <f t="shared" si="12"/>
        <v>TERMINADA</v>
      </c>
      <c r="AT76" s="78" t="str">
        <f t="shared" si="13"/>
        <v>TERMINADA</v>
      </c>
      <c r="AU76" s="129" t="s">
        <v>821</v>
      </c>
      <c r="AV76" s="122" t="s">
        <v>421</v>
      </c>
      <c r="AW76" s="174" t="str">
        <f t="shared" si="16"/>
        <v>CUMPLIDA</v>
      </c>
      <c r="AX76" s="78" t="s">
        <v>820</v>
      </c>
      <c r="AY76" s="78" t="s">
        <v>281</v>
      </c>
      <c r="AZ76" s="120" t="s">
        <v>999</v>
      </c>
    </row>
    <row r="77" spans="1:52" s="115" customFormat="1" ht="135" x14ac:dyDescent="0.15">
      <c r="A77" s="178">
        <v>236</v>
      </c>
      <c r="B77" s="66">
        <v>43756</v>
      </c>
      <c r="C77" s="67" t="s">
        <v>19</v>
      </c>
      <c r="D77" s="138" t="s">
        <v>486</v>
      </c>
      <c r="E77" s="139">
        <v>43756</v>
      </c>
      <c r="F77" s="138">
        <v>4</v>
      </c>
      <c r="G77" s="34" t="s">
        <v>489</v>
      </c>
      <c r="H77" s="203" t="s">
        <v>126</v>
      </c>
      <c r="I77" s="186" t="s">
        <v>498</v>
      </c>
      <c r="J77" s="43" t="s">
        <v>496</v>
      </c>
      <c r="K77" s="35">
        <v>2</v>
      </c>
      <c r="L77" s="69" t="s">
        <v>21</v>
      </c>
      <c r="M77" s="70" t="s">
        <v>492</v>
      </c>
      <c r="N77" s="70">
        <v>100</v>
      </c>
      <c r="O77" s="71">
        <v>1</v>
      </c>
      <c r="P77" s="72">
        <v>43770</v>
      </c>
      <c r="Q77" s="72">
        <v>43830</v>
      </c>
      <c r="R77" s="69" t="s">
        <v>81</v>
      </c>
      <c r="S77" s="69" t="s">
        <v>48</v>
      </c>
      <c r="T77" s="69" t="s">
        <v>73</v>
      </c>
      <c r="U77" s="191" t="s">
        <v>102</v>
      </c>
      <c r="V77" s="118"/>
      <c r="W77" s="114"/>
      <c r="X77" s="78"/>
      <c r="Y77" s="79"/>
      <c r="Z77" s="77"/>
      <c r="AA77" s="77"/>
      <c r="AB77" s="77"/>
      <c r="AC77" s="78"/>
      <c r="AD77" s="78"/>
      <c r="AE77" s="114"/>
      <c r="AF77" s="171"/>
      <c r="AG77" s="119">
        <v>43951</v>
      </c>
      <c r="AH77" s="128" t="s">
        <v>670</v>
      </c>
      <c r="AI77" s="246">
        <v>1</v>
      </c>
      <c r="AJ77" s="78" t="s">
        <v>415</v>
      </c>
      <c r="AK77" s="78" t="s">
        <v>279</v>
      </c>
      <c r="AL77" s="167" t="s">
        <v>421</v>
      </c>
      <c r="AM77" s="119">
        <v>44074</v>
      </c>
      <c r="AN77" s="279" t="s">
        <v>822</v>
      </c>
      <c r="AO77" s="65">
        <v>2</v>
      </c>
      <c r="AP77" s="79">
        <f t="shared" si="14"/>
        <v>1</v>
      </c>
      <c r="AQ77" s="246">
        <f t="shared" si="15"/>
        <v>1</v>
      </c>
      <c r="AR77" s="78" t="b">
        <f t="shared" si="11"/>
        <v>0</v>
      </c>
      <c r="AS77" s="78" t="str">
        <f t="shared" si="12"/>
        <v>TERMINADA</v>
      </c>
      <c r="AT77" s="78" t="str">
        <f t="shared" si="13"/>
        <v>TERMINADA</v>
      </c>
      <c r="AU77" s="129" t="s">
        <v>823</v>
      </c>
      <c r="AV77" s="122" t="s">
        <v>421</v>
      </c>
      <c r="AW77" s="174" t="str">
        <f t="shared" si="16"/>
        <v>CUMPLIDA</v>
      </c>
      <c r="AX77" s="78" t="s">
        <v>824</v>
      </c>
      <c r="AY77" s="78" t="s">
        <v>281</v>
      </c>
      <c r="AZ77" s="120" t="s">
        <v>999</v>
      </c>
    </row>
    <row r="78" spans="1:52" s="115" customFormat="1" ht="213.75" x14ac:dyDescent="0.15">
      <c r="A78" s="178">
        <v>237</v>
      </c>
      <c r="B78" s="147">
        <v>43791</v>
      </c>
      <c r="C78" s="148" t="s">
        <v>265</v>
      </c>
      <c r="D78" s="148" t="s">
        <v>524</v>
      </c>
      <c r="E78" s="147">
        <f t="shared" ref="E78:E84" si="17">B78</f>
        <v>43791</v>
      </c>
      <c r="F78" s="148">
        <v>1</v>
      </c>
      <c r="G78" s="149" t="s">
        <v>525</v>
      </c>
      <c r="H78" s="204" t="s">
        <v>109</v>
      </c>
      <c r="I78" s="195" t="s">
        <v>526</v>
      </c>
      <c r="J78" s="150" t="s">
        <v>527</v>
      </c>
      <c r="K78" s="151">
        <v>2</v>
      </c>
      <c r="L78" s="152" t="s">
        <v>40</v>
      </c>
      <c r="M78" s="152" t="s">
        <v>528</v>
      </c>
      <c r="N78" s="152" t="s">
        <v>529</v>
      </c>
      <c r="O78" s="153">
        <v>0.8</v>
      </c>
      <c r="P78" s="163">
        <v>43791</v>
      </c>
      <c r="Q78" s="147">
        <v>44165</v>
      </c>
      <c r="R78" s="154" t="s">
        <v>67</v>
      </c>
      <c r="S78" s="154" t="s">
        <v>69</v>
      </c>
      <c r="T78" s="154" t="s">
        <v>291</v>
      </c>
      <c r="U78" s="191"/>
      <c r="V78" s="118"/>
      <c r="W78" s="114"/>
      <c r="X78" s="78"/>
      <c r="Y78" s="79"/>
      <c r="Z78" s="77"/>
      <c r="AA78" s="77"/>
      <c r="AB78" s="77"/>
      <c r="AC78" s="78"/>
      <c r="AD78" s="78"/>
      <c r="AE78" s="114"/>
      <c r="AF78" s="171"/>
      <c r="AG78" s="119">
        <v>43951</v>
      </c>
      <c r="AH78" s="127" t="s">
        <v>676</v>
      </c>
      <c r="AI78" s="246">
        <v>0</v>
      </c>
      <c r="AJ78" s="78" t="s">
        <v>416</v>
      </c>
      <c r="AK78" s="78"/>
      <c r="AL78" s="167" t="s">
        <v>421</v>
      </c>
      <c r="AM78" s="119">
        <v>44074</v>
      </c>
      <c r="AN78" s="286" t="s">
        <v>883</v>
      </c>
      <c r="AO78" s="65">
        <v>0.5</v>
      </c>
      <c r="AP78" s="79">
        <f t="shared" si="14"/>
        <v>0.25</v>
      </c>
      <c r="AQ78" s="246">
        <f t="shared" si="15"/>
        <v>0.3125</v>
      </c>
      <c r="AR78" s="78" t="b">
        <f t="shared" ref="AR78:AR105" si="18">IF(AO78="","",IF(AM78&gt;Q78,IF(AP78&lt;100%,"INCUMPLIDA",IF(AP78=100%,"TERMINADA EXTEMPORÁNEA"))))</f>
        <v>0</v>
      </c>
      <c r="AS78" s="78" t="str">
        <f t="shared" ref="AS78:AS105" si="19">IF(AO78="","",IF(AM78&lt;Q78,IF(AQ78=0%,"SIN INICIAR",IF(AQ78=100%,"TERMINADA",IF(AQ78&gt;0%,"EN PROCESO")))))</f>
        <v>EN PROCESO</v>
      </c>
      <c r="AT78" s="78" t="str">
        <f t="shared" ref="AT78:AT105" si="20">IF(AO78="","",IF(AM78&gt;Q78,AR78,IF(AM78&lt;Q78,AS78)))</f>
        <v>EN PROCESO</v>
      </c>
      <c r="AU78" s="129" t="s">
        <v>915</v>
      </c>
      <c r="AV78" s="122" t="s">
        <v>421</v>
      </c>
      <c r="AW78" s="174" t="str">
        <f t="shared" si="16"/>
        <v>PENDIENTE</v>
      </c>
      <c r="AX78" s="78"/>
      <c r="AY78" s="78"/>
      <c r="AZ78" s="120"/>
    </row>
    <row r="79" spans="1:52" s="115" customFormat="1" ht="157.5" x14ac:dyDescent="0.15">
      <c r="A79" s="178">
        <v>238</v>
      </c>
      <c r="B79" s="147">
        <v>43791</v>
      </c>
      <c r="C79" s="148" t="s">
        <v>265</v>
      </c>
      <c r="D79" s="148" t="s">
        <v>524</v>
      </c>
      <c r="E79" s="147">
        <f t="shared" si="17"/>
        <v>43791</v>
      </c>
      <c r="F79" s="148">
        <v>2</v>
      </c>
      <c r="G79" s="155" t="s">
        <v>530</v>
      </c>
      <c r="H79" s="204" t="s">
        <v>109</v>
      </c>
      <c r="I79" s="196" t="s">
        <v>531</v>
      </c>
      <c r="J79" s="156" t="s">
        <v>532</v>
      </c>
      <c r="K79" s="157">
        <v>4</v>
      </c>
      <c r="L79" s="157" t="s">
        <v>40</v>
      </c>
      <c r="M79" s="152" t="s">
        <v>528</v>
      </c>
      <c r="N79" s="157" t="s">
        <v>533</v>
      </c>
      <c r="O79" s="158">
        <v>0.7</v>
      </c>
      <c r="P79" s="163">
        <v>43791</v>
      </c>
      <c r="Q79" s="159">
        <v>44196</v>
      </c>
      <c r="R79" s="157" t="s">
        <v>67</v>
      </c>
      <c r="S79" s="154" t="s">
        <v>69</v>
      </c>
      <c r="T79" s="154" t="s">
        <v>291</v>
      </c>
      <c r="U79" s="191"/>
      <c r="V79" s="118"/>
      <c r="W79" s="114"/>
      <c r="X79" s="78"/>
      <c r="Y79" s="79"/>
      <c r="Z79" s="77"/>
      <c r="AA79" s="77"/>
      <c r="AB79" s="77"/>
      <c r="AC79" s="78"/>
      <c r="AD79" s="78"/>
      <c r="AE79" s="114"/>
      <c r="AF79" s="171"/>
      <c r="AG79" s="119">
        <v>43951</v>
      </c>
      <c r="AH79" s="127" t="s">
        <v>692</v>
      </c>
      <c r="AI79" s="246">
        <v>0.25</v>
      </c>
      <c r="AJ79" s="78" t="s">
        <v>414</v>
      </c>
      <c r="AK79" s="78"/>
      <c r="AL79" s="167" t="s">
        <v>421</v>
      </c>
      <c r="AM79" s="119">
        <v>44074</v>
      </c>
      <c r="AN79" s="279" t="s">
        <v>800</v>
      </c>
      <c r="AO79" s="65">
        <v>1</v>
      </c>
      <c r="AP79" s="79">
        <f t="shared" si="14"/>
        <v>0.25</v>
      </c>
      <c r="AQ79" s="246">
        <f t="shared" si="15"/>
        <v>0.35714285714285715</v>
      </c>
      <c r="AR79" s="78" t="b">
        <f t="shared" si="18"/>
        <v>0</v>
      </c>
      <c r="AS79" s="78" t="str">
        <f t="shared" si="19"/>
        <v>EN PROCESO</v>
      </c>
      <c r="AT79" s="78" t="str">
        <f t="shared" si="20"/>
        <v>EN PROCESO</v>
      </c>
      <c r="AU79" s="129" t="s">
        <v>861</v>
      </c>
      <c r="AV79" s="122" t="s">
        <v>421</v>
      </c>
      <c r="AW79" s="174" t="str">
        <f t="shared" si="16"/>
        <v>PENDIENTE</v>
      </c>
      <c r="AX79" s="78"/>
      <c r="AY79" s="78"/>
      <c r="AZ79" s="120"/>
    </row>
    <row r="80" spans="1:52" s="115" customFormat="1" ht="90" x14ac:dyDescent="0.15">
      <c r="A80" s="178">
        <v>239</v>
      </c>
      <c r="B80" s="147">
        <v>43791</v>
      </c>
      <c r="C80" s="148" t="s">
        <v>265</v>
      </c>
      <c r="D80" s="148" t="s">
        <v>524</v>
      </c>
      <c r="E80" s="147">
        <f t="shared" si="17"/>
        <v>43791</v>
      </c>
      <c r="F80" s="148">
        <v>3</v>
      </c>
      <c r="G80" s="155" t="s">
        <v>534</v>
      </c>
      <c r="H80" s="204" t="s">
        <v>109</v>
      </c>
      <c r="I80" s="197" t="s">
        <v>535</v>
      </c>
      <c r="J80" s="155" t="s">
        <v>573</v>
      </c>
      <c r="K80" s="160">
        <v>1</v>
      </c>
      <c r="L80" s="160" t="s">
        <v>40</v>
      </c>
      <c r="M80" s="152" t="s">
        <v>528</v>
      </c>
      <c r="N80" s="69" t="s">
        <v>536</v>
      </c>
      <c r="O80" s="161">
        <v>0.8</v>
      </c>
      <c r="P80" s="163">
        <v>43791</v>
      </c>
      <c r="Q80" s="159">
        <v>44042</v>
      </c>
      <c r="R80" s="160" t="s">
        <v>67</v>
      </c>
      <c r="S80" s="154" t="s">
        <v>69</v>
      </c>
      <c r="T80" s="160" t="s">
        <v>291</v>
      </c>
      <c r="U80" s="191"/>
      <c r="V80" s="118"/>
      <c r="W80" s="114"/>
      <c r="X80" s="78"/>
      <c r="Y80" s="79"/>
      <c r="Z80" s="77"/>
      <c r="AA80" s="77"/>
      <c r="AB80" s="77"/>
      <c r="AC80" s="78"/>
      <c r="AD80" s="78"/>
      <c r="AE80" s="114"/>
      <c r="AF80" s="171"/>
      <c r="AG80" s="119">
        <v>43951</v>
      </c>
      <c r="AH80" s="128" t="s">
        <v>693</v>
      </c>
      <c r="AI80" s="246">
        <v>0.5</v>
      </c>
      <c r="AJ80" s="78" t="s">
        <v>414</v>
      </c>
      <c r="AK80" s="78"/>
      <c r="AL80" s="167" t="s">
        <v>421</v>
      </c>
      <c r="AM80" s="119">
        <v>44074</v>
      </c>
      <c r="AN80" s="279" t="s">
        <v>800</v>
      </c>
      <c r="AO80" s="65">
        <v>0.5</v>
      </c>
      <c r="AP80" s="79">
        <f t="shared" si="14"/>
        <v>0.5</v>
      </c>
      <c r="AQ80" s="246">
        <f t="shared" si="15"/>
        <v>0.625</v>
      </c>
      <c r="AR80" s="78" t="str">
        <f t="shared" si="18"/>
        <v>INCUMPLIDA</v>
      </c>
      <c r="AS80" s="78" t="b">
        <f t="shared" si="19"/>
        <v>0</v>
      </c>
      <c r="AT80" s="78" t="str">
        <f t="shared" si="20"/>
        <v>INCUMPLIDA</v>
      </c>
      <c r="AU80" s="129" t="s">
        <v>862</v>
      </c>
      <c r="AV80" s="122" t="s">
        <v>421</v>
      </c>
      <c r="AW80" s="174" t="str">
        <f t="shared" si="16"/>
        <v>PENDIENTE</v>
      </c>
      <c r="AX80" s="78"/>
      <c r="AY80" s="78"/>
      <c r="AZ80" s="120"/>
    </row>
    <row r="81" spans="1:52" s="115" customFormat="1" ht="135" x14ac:dyDescent="0.15">
      <c r="A81" s="178">
        <v>240</v>
      </c>
      <c r="B81" s="147">
        <v>43791</v>
      </c>
      <c r="C81" s="148" t="s">
        <v>265</v>
      </c>
      <c r="D81" s="148" t="s">
        <v>524</v>
      </c>
      <c r="E81" s="147">
        <f t="shared" si="17"/>
        <v>43791</v>
      </c>
      <c r="F81" s="148">
        <v>4</v>
      </c>
      <c r="G81" s="156" t="s">
        <v>537</v>
      </c>
      <c r="H81" s="204" t="s">
        <v>109</v>
      </c>
      <c r="I81" s="198" t="s">
        <v>538</v>
      </c>
      <c r="J81" s="74" t="s">
        <v>539</v>
      </c>
      <c r="K81" s="157">
        <v>1</v>
      </c>
      <c r="L81" s="157" t="s">
        <v>21</v>
      </c>
      <c r="M81" s="152" t="s">
        <v>528</v>
      </c>
      <c r="N81" s="69" t="s">
        <v>574</v>
      </c>
      <c r="O81" s="158">
        <v>0.8</v>
      </c>
      <c r="P81" s="163">
        <v>43791</v>
      </c>
      <c r="Q81" s="159">
        <v>44165</v>
      </c>
      <c r="R81" s="157" t="s">
        <v>67</v>
      </c>
      <c r="S81" s="154" t="s">
        <v>69</v>
      </c>
      <c r="T81" s="157" t="s">
        <v>291</v>
      </c>
      <c r="U81" s="191"/>
      <c r="V81" s="118"/>
      <c r="W81" s="114"/>
      <c r="X81" s="78"/>
      <c r="Y81" s="79"/>
      <c r="Z81" s="77"/>
      <c r="AA81" s="77"/>
      <c r="AB81" s="77"/>
      <c r="AC81" s="78"/>
      <c r="AD81" s="78"/>
      <c r="AE81" s="114"/>
      <c r="AF81" s="171"/>
      <c r="AG81" s="119">
        <v>43951</v>
      </c>
      <c r="AH81" s="128" t="s">
        <v>694</v>
      </c>
      <c r="AI81" s="246">
        <v>0</v>
      </c>
      <c r="AJ81" s="78" t="s">
        <v>416</v>
      </c>
      <c r="AK81" s="78"/>
      <c r="AL81" s="167" t="s">
        <v>421</v>
      </c>
      <c r="AM81" s="119">
        <v>44074</v>
      </c>
      <c r="AN81" s="279" t="s">
        <v>916</v>
      </c>
      <c r="AO81" s="65">
        <v>0.5</v>
      </c>
      <c r="AP81" s="79">
        <f t="shared" si="14"/>
        <v>0.5</v>
      </c>
      <c r="AQ81" s="246">
        <f t="shared" si="15"/>
        <v>0.625</v>
      </c>
      <c r="AR81" s="78" t="b">
        <f t="shared" si="18"/>
        <v>0</v>
      </c>
      <c r="AS81" s="78" t="str">
        <f t="shared" si="19"/>
        <v>EN PROCESO</v>
      </c>
      <c r="AT81" s="78" t="str">
        <f t="shared" si="20"/>
        <v>EN PROCESO</v>
      </c>
      <c r="AU81" s="129" t="s">
        <v>917</v>
      </c>
      <c r="AV81" s="122" t="s">
        <v>421</v>
      </c>
      <c r="AW81" s="174" t="str">
        <f t="shared" si="16"/>
        <v>PENDIENTE</v>
      </c>
      <c r="AX81" s="78"/>
      <c r="AY81" s="78"/>
      <c r="AZ81" s="120"/>
    </row>
    <row r="82" spans="1:52" s="115" customFormat="1" ht="146.25" x14ac:dyDescent="0.15">
      <c r="A82" s="178">
        <v>241</v>
      </c>
      <c r="B82" s="147">
        <v>43791</v>
      </c>
      <c r="C82" s="148" t="s">
        <v>265</v>
      </c>
      <c r="D82" s="148" t="s">
        <v>524</v>
      </c>
      <c r="E82" s="147">
        <f t="shared" si="17"/>
        <v>43791</v>
      </c>
      <c r="F82" s="148">
        <v>5</v>
      </c>
      <c r="G82" s="155" t="s">
        <v>540</v>
      </c>
      <c r="H82" s="204" t="s">
        <v>109</v>
      </c>
      <c r="I82" s="198" t="s">
        <v>541</v>
      </c>
      <c r="J82" s="156" t="s">
        <v>542</v>
      </c>
      <c r="K82" s="157">
        <v>2</v>
      </c>
      <c r="L82" s="157" t="s">
        <v>40</v>
      </c>
      <c r="M82" s="152" t="s">
        <v>528</v>
      </c>
      <c r="N82" s="69" t="s">
        <v>575</v>
      </c>
      <c r="O82" s="158">
        <v>0.8</v>
      </c>
      <c r="P82" s="163">
        <v>43791</v>
      </c>
      <c r="Q82" s="159">
        <v>44165</v>
      </c>
      <c r="R82" s="157" t="s">
        <v>543</v>
      </c>
      <c r="S82" s="154" t="s">
        <v>69</v>
      </c>
      <c r="T82" s="154" t="s">
        <v>291</v>
      </c>
      <c r="U82" s="191" t="s">
        <v>102</v>
      </c>
      <c r="V82" s="118"/>
      <c r="W82" s="114"/>
      <c r="X82" s="78"/>
      <c r="Y82" s="79"/>
      <c r="Z82" s="77"/>
      <c r="AA82" s="77"/>
      <c r="AB82" s="77"/>
      <c r="AC82" s="78"/>
      <c r="AD82" s="78"/>
      <c r="AE82" s="114"/>
      <c r="AF82" s="171"/>
      <c r="AG82" s="119">
        <v>43951</v>
      </c>
      <c r="AH82" s="128" t="s">
        <v>677</v>
      </c>
      <c r="AI82" s="246">
        <v>0.25</v>
      </c>
      <c r="AJ82" s="78" t="s">
        <v>414</v>
      </c>
      <c r="AK82" s="78"/>
      <c r="AL82" s="167" t="s">
        <v>421</v>
      </c>
      <c r="AM82" s="119">
        <v>44074</v>
      </c>
      <c r="AN82" s="279" t="s">
        <v>884</v>
      </c>
      <c r="AO82" s="65">
        <v>1</v>
      </c>
      <c r="AP82" s="79">
        <f t="shared" si="14"/>
        <v>0.5</v>
      </c>
      <c r="AQ82" s="246">
        <f t="shared" si="15"/>
        <v>0.625</v>
      </c>
      <c r="AR82" s="78" t="b">
        <f t="shared" si="18"/>
        <v>0</v>
      </c>
      <c r="AS82" s="78" t="str">
        <f t="shared" si="19"/>
        <v>EN PROCESO</v>
      </c>
      <c r="AT82" s="78" t="str">
        <f t="shared" si="20"/>
        <v>EN PROCESO</v>
      </c>
      <c r="AU82" s="129" t="s">
        <v>918</v>
      </c>
      <c r="AV82" s="122" t="s">
        <v>421</v>
      </c>
      <c r="AW82" s="174" t="str">
        <f t="shared" si="16"/>
        <v>PENDIENTE</v>
      </c>
      <c r="AX82" s="78"/>
      <c r="AY82" s="78"/>
      <c r="AZ82" s="120"/>
    </row>
    <row r="83" spans="1:52" s="115" customFormat="1" ht="168.75" x14ac:dyDescent="0.15">
      <c r="A83" s="178">
        <v>242</v>
      </c>
      <c r="B83" s="147">
        <v>43791</v>
      </c>
      <c r="C83" s="148" t="s">
        <v>265</v>
      </c>
      <c r="D83" s="148" t="s">
        <v>524</v>
      </c>
      <c r="E83" s="147">
        <f t="shared" si="17"/>
        <v>43791</v>
      </c>
      <c r="F83" s="148">
        <v>6</v>
      </c>
      <c r="G83" s="155" t="s">
        <v>544</v>
      </c>
      <c r="H83" s="204" t="s">
        <v>109</v>
      </c>
      <c r="I83" s="198" t="s">
        <v>545</v>
      </c>
      <c r="J83" s="156" t="s">
        <v>576</v>
      </c>
      <c r="K83" s="157">
        <v>2</v>
      </c>
      <c r="L83" s="157" t="s">
        <v>40</v>
      </c>
      <c r="M83" s="152" t="s">
        <v>528</v>
      </c>
      <c r="N83" s="162" t="s">
        <v>546</v>
      </c>
      <c r="O83" s="158">
        <v>0.6</v>
      </c>
      <c r="P83" s="163">
        <v>43791</v>
      </c>
      <c r="Q83" s="159">
        <v>44165</v>
      </c>
      <c r="R83" s="157" t="s">
        <v>543</v>
      </c>
      <c r="S83" s="154" t="s">
        <v>69</v>
      </c>
      <c r="T83" s="154" t="s">
        <v>291</v>
      </c>
      <c r="U83" s="191" t="s">
        <v>102</v>
      </c>
      <c r="V83" s="118"/>
      <c r="W83" s="114"/>
      <c r="X83" s="78"/>
      <c r="Y83" s="79"/>
      <c r="Z83" s="77"/>
      <c r="AA83" s="77"/>
      <c r="AB83" s="77"/>
      <c r="AC83" s="78"/>
      <c r="AD83" s="78"/>
      <c r="AE83" s="114"/>
      <c r="AF83" s="171"/>
      <c r="AG83" s="119">
        <v>43951</v>
      </c>
      <c r="AH83" s="128" t="s">
        <v>678</v>
      </c>
      <c r="AI83" s="246">
        <v>0</v>
      </c>
      <c r="AJ83" s="78" t="s">
        <v>416</v>
      </c>
      <c r="AK83" s="78"/>
      <c r="AL83" s="167" t="s">
        <v>421</v>
      </c>
      <c r="AM83" s="119">
        <v>44074</v>
      </c>
      <c r="AN83" s="279" t="s">
        <v>919</v>
      </c>
      <c r="AO83" s="65">
        <v>0.5</v>
      </c>
      <c r="AP83" s="79">
        <f t="shared" si="14"/>
        <v>0.25</v>
      </c>
      <c r="AQ83" s="246">
        <f t="shared" si="15"/>
        <v>0.41666666666666669</v>
      </c>
      <c r="AR83" s="78" t="b">
        <f t="shared" si="18"/>
        <v>0</v>
      </c>
      <c r="AS83" s="78" t="str">
        <f t="shared" si="19"/>
        <v>EN PROCESO</v>
      </c>
      <c r="AT83" s="78" t="str">
        <f t="shared" si="20"/>
        <v>EN PROCESO</v>
      </c>
      <c r="AU83" s="129" t="s">
        <v>920</v>
      </c>
      <c r="AV83" s="122" t="s">
        <v>421</v>
      </c>
      <c r="AW83" s="174" t="str">
        <f t="shared" si="16"/>
        <v>PENDIENTE</v>
      </c>
      <c r="AX83" s="78"/>
      <c r="AY83" s="78"/>
      <c r="AZ83" s="120"/>
    </row>
    <row r="84" spans="1:52" s="115" customFormat="1" ht="191.25" x14ac:dyDescent="0.15">
      <c r="A84" s="178">
        <v>243</v>
      </c>
      <c r="B84" s="147">
        <v>43798</v>
      </c>
      <c r="C84" s="148" t="s">
        <v>265</v>
      </c>
      <c r="D84" s="148" t="s">
        <v>582</v>
      </c>
      <c r="E84" s="147">
        <f t="shared" si="17"/>
        <v>43798</v>
      </c>
      <c r="F84" s="148">
        <v>1</v>
      </c>
      <c r="G84" s="155" t="s">
        <v>583</v>
      </c>
      <c r="H84" s="204" t="s">
        <v>268</v>
      </c>
      <c r="I84" s="198" t="s">
        <v>584</v>
      </c>
      <c r="J84" s="156" t="s">
        <v>646</v>
      </c>
      <c r="K84" s="157">
        <v>4</v>
      </c>
      <c r="L84" s="157" t="s">
        <v>21</v>
      </c>
      <c r="M84" s="152" t="s">
        <v>585</v>
      </c>
      <c r="N84" s="162" t="s">
        <v>586</v>
      </c>
      <c r="O84" s="158">
        <v>1</v>
      </c>
      <c r="P84" s="163">
        <v>43815</v>
      </c>
      <c r="Q84" s="159">
        <v>44083</v>
      </c>
      <c r="R84" s="157" t="s">
        <v>62</v>
      </c>
      <c r="S84" s="154" t="s">
        <v>43</v>
      </c>
      <c r="T84" s="154" t="s">
        <v>315</v>
      </c>
      <c r="U84" s="191" t="s">
        <v>142</v>
      </c>
      <c r="V84" s="118"/>
      <c r="W84" s="114"/>
      <c r="X84" s="78"/>
      <c r="Y84" s="79"/>
      <c r="Z84" s="77"/>
      <c r="AA84" s="77"/>
      <c r="AB84" s="77"/>
      <c r="AC84" s="78"/>
      <c r="AD84" s="78"/>
      <c r="AE84" s="114"/>
      <c r="AF84" s="171"/>
      <c r="AG84" s="119">
        <v>43951</v>
      </c>
      <c r="AH84" s="127" t="s">
        <v>662</v>
      </c>
      <c r="AI84" s="246">
        <v>0.75</v>
      </c>
      <c r="AJ84" s="78" t="s">
        <v>414</v>
      </c>
      <c r="AK84" s="78"/>
      <c r="AL84" s="167" t="s">
        <v>421</v>
      </c>
      <c r="AM84" s="119">
        <v>44074</v>
      </c>
      <c r="AN84" s="279" t="s">
        <v>921</v>
      </c>
      <c r="AO84" s="65">
        <v>3</v>
      </c>
      <c r="AP84" s="79">
        <f t="shared" si="14"/>
        <v>0.75</v>
      </c>
      <c r="AQ84" s="246">
        <f t="shared" si="15"/>
        <v>0.75</v>
      </c>
      <c r="AR84" s="78" t="b">
        <f t="shared" si="18"/>
        <v>0</v>
      </c>
      <c r="AS84" s="78" t="str">
        <f t="shared" si="19"/>
        <v>EN PROCESO</v>
      </c>
      <c r="AT84" s="78" t="str">
        <f t="shared" si="20"/>
        <v>EN PROCESO</v>
      </c>
      <c r="AU84" s="129" t="s">
        <v>992</v>
      </c>
      <c r="AV84" s="122" t="s">
        <v>421</v>
      </c>
      <c r="AW84" s="174" t="str">
        <f t="shared" si="16"/>
        <v>PENDIENTE</v>
      </c>
      <c r="AX84" s="78"/>
      <c r="AY84" s="78"/>
      <c r="AZ84" s="120"/>
    </row>
    <row r="85" spans="1:52" s="115" customFormat="1" ht="180" x14ac:dyDescent="0.15">
      <c r="A85" s="178">
        <v>244</v>
      </c>
      <c r="B85" s="147">
        <v>43798</v>
      </c>
      <c r="C85" s="148" t="s">
        <v>265</v>
      </c>
      <c r="D85" s="148" t="s">
        <v>582</v>
      </c>
      <c r="E85" s="147">
        <f t="shared" ref="E85" si="21">B85</f>
        <v>43798</v>
      </c>
      <c r="F85" s="148">
        <v>2</v>
      </c>
      <c r="G85" s="155" t="s">
        <v>647</v>
      </c>
      <c r="H85" s="204" t="s">
        <v>268</v>
      </c>
      <c r="I85" s="198" t="s">
        <v>587</v>
      </c>
      <c r="J85" s="156" t="s">
        <v>588</v>
      </c>
      <c r="K85" s="157">
        <v>3</v>
      </c>
      <c r="L85" s="157" t="s">
        <v>21</v>
      </c>
      <c r="M85" s="152" t="s">
        <v>585</v>
      </c>
      <c r="N85" s="162" t="s">
        <v>589</v>
      </c>
      <c r="O85" s="158">
        <v>1</v>
      </c>
      <c r="P85" s="163">
        <v>43815</v>
      </c>
      <c r="Q85" s="159">
        <v>43991</v>
      </c>
      <c r="R85" s="157" t="s">
        <v>62</v>
      </c>
      <c r="S85" s="154" t="s">
        <v>43</v>
      </c>
      <c r="T85" s="154" t="s">
        <v>315</v>
      </c>
      <c r="U85" s="191" t="s">
        <v>102</v>
      </c>
      <c r="V85" s="118"/>
      <c r="W85" s="114"/>
      <c r="X85" s="78"/>
      <c r="Y85" s="79"/>
      <c r="Z85" s="77"/>
      <c r="AA85" s="77"/>
      <c r="AB85" s="77"/>
      <c r="AC85" s="78"/>
      <c r="AD85" s="78"/>
      <c r="AE85" s="114"/>
      <c r="AF85" s="171"/>
      <c r="AG85" s="119">
        <v>43951</v>
      </c>
      <c r="AH85" s="127" t="s">
        <v>663</v>
      </c>
      <c r="AI85" s="246">
        <v>0</v>
      </c>
      <c r="AJ85" s="78" t="s">
        <v>416</v>
      </c>
      <c r="AK85" s="78"/>
      <c r="AL85" s="167" t="s">
        <v>421</v>
      </c>
      <c r="AM85" s="119">
        <v>44074</v>
      </c>
      <c r="AN85" s="279" t="s">
        <v>836</v>
      </c>
      <c r="AO85" s="65">
        <v>3</v>
      </c>
      <c r="AP85" s="79">
        <f t="shared" si="14"/>
        <v>1</v>
      </c>
      <c r="AQ85" s="246">
        <f t="shared" si="15"/>
        <v>1</v>
      </c>
      <c r="AR85" s="78" t="str">
        <f t="shared" si="18"/>
        <v>TERMINADA EXTEMPORÁNEA</v>
      </c>
      <c r="AS85" s="78" t="b">
        <f t="shared" si="19"/>
        <v>0</v>
      </c>
      <c r="AT85" s="78" t="str">
        <f t="shared" si="20"/>
        <v>TERMINADA EXTEMPORÁNEA</v>
      </c>
      <c r="AU85" s="112" t="s">
        <v>838</v>
      </c>
      <c r="AV85" s="122" t="s">
        <v>421</v>
      </c>
      <c r="AW85" s="174" t="str">
        <f t="shared" si="16"/>
        <v>CUMPLIDA</v>
      </c>
      <c r="AX85" s="78" t="s">
        <v>837</v>
      </c>
      <c r="AY85" s="78" t="s">
        <v>281</v>
      </c>
      <c r="AZ85" s="120" t="s">
        <v>999</v>
      </c>
    </row>
    <row r="86" spans="1:52" s="115" customFormat="1" ht="270" x14ac:dyDescent="0.15">
      <c r="A86" s="178">
        <v>245</v>
      </c>
      <c r="B86" s="147">
        <v>43798</v>
      </c>
      <c r="C86" s="148" t="s">
        <v>265</v>
      </c>
      <c r="D86" s="148" t="s">
        <v>582</v>
      </c>
      <c r="E86" s="147">
        <f t="shared" ref="E86:E101" si="22">B86</f>
        <v>43798</v>
      </c>
      <c r="F86" s="148">
        <v>3</v>
      </c>
      <c r="G86" s="155" t="s">
        <v>590</v>
      </c>
      <c r="H86" s="204" t="s">
        <v>268</v>
      </c>
      <c r="I86" s="198" t="s">
        <v>591</v>
      </c>
      <c r="J86" s="156" t="s">
        <v>592</v>
      </c>
      <c r="K86" s="157">
        <v>2</v>
      </c>
      <c r="L86" s="157" t="s">
        <v>21</v>
      </c>
      <c r="M86" s="152" t="s">
        <v>585</v>
      </c>
      <c r="N86" s="162" t="s">
        <v>593</v>
      </c>
      <c r="O86" s="158">
        <v>1</v>
      </c>
      <c r="P86" s="163">
        <v>43815</v>
      </c>
      <c r="Q86" s="159">
        <v>44083</v>
      </c>
      <c r="R86" s="157" t="s">
        <v>62</v>
      </c>
      <c r="S86" s="154" t="s">
        <v>43</v>
      </c>
      <c r="T86" s="154" t="s">
        <v>315</v>
      </c>
      <c r="U86" s="191" t="s">
        <v>102</v>
      </c>
      <c r="V86" s="118"/>
      <c r="W86" s="114"/>
      <c r="X86" s="78"/>
      <c r="Y86" s="79"/>
      <c r="Z86" s="77"/>
      <c r="AA86" s="77"/>
      <c r="AB86" s="77"/>
      <c r="AC86" s="78"/>
      <c r="AD86" s="78"/>
      <c r="AE86" s="114"/>
      <c r="AF86" s="171"/>
      <c r="AG86" s="119">
        <v>43951</v>
      </c>
      <c r="AH86" s="127" t="s">
        <v>663</v>
      </c>
      <c r="AI86" s="246">
        <v>0</v>
      </c>
      <c r="AJ86" s="78" t="s">
        <v>416</v>
      </c>
      <c r="AK86" s="78"/>
      <c r="AL86" s="167" t="s">
        <v>421</v>
      </c>
      <c r="AM86" s="119">
        <v>44074</v>
      </c>
      <c r="AN86" s="279" t="s">
        <v>839</v>
      </c>
      <c r="AO86" s="65">
        <v>1</v>
      </c>
      <c r="AP86" s="79">
        <f t="shared" si="14"/>
        <v>0.5</v>
      </c>
      <c r="AQ86" s="246">
        <f t="shared" si="15"/>
        <v>0.5</v>
      </c>
      <c r="AR86" s="78" t="b">
        <f t="shared" si="18"/>
        <v>0</v>
      </c>
      <c r="AS86" s="78" t="str">
        <f t="shared" si="19"/>
        <v>EN PROCESO</v>
      </c>
      <c r="AT86" s="78" t="str">
        <f t="shared" si="20"/>
        <v>EN PROCESO</v>
      </c>
      <c r="AU86" s="112" t="s">
        <v>991</v>
      </c>
      <c r="AV86" s="122" t="s">
        <v>421</v>
      </c>
      <c r="AW86" s="174" t="str">
        <f t="shared" si="16"/>
        <v>PENDIENTE</v>
      </c>
      <c r="AX86" s="78"/>
      <c r="AY86" s="78"/>
      <c r="AZ86" s="120"/>
    </row>
    <row r="87" spans="1:52" s="115" customFormat="1" ht="146.25" x14ac:dyDescent="0.15">
      <c r="A87" s="178">
        <v>246</v>
      </c>
      <c r="B87" s="147">
        <v>43798</v>
      </c>
      <c r="C87" s="148" t="s">
        <v>265</v>
      </c>
      <c r="D87" s="148" t="s">
        <v>582</v>
      </c>
      <c r="E87" s="147">
        <f t="shared" si="22"/>
        <v>43798</v>
      </c>
      <c r="F87" s="148">
        <v>4</v>
      </c>
      <c r="G87" s="155" t="s">
        <v>594</v>
      </c>
      <c r="H87" s="204" t="s">
        <v>268</v>
      </c>
      <c r="I87" s="198" t="s">
        <v>595</v>
      </c>
      <c r="J87" s="156" t="s">
        <v>596</v>
      </c>
      <c r="K87" s="157">
        <v>3</v>
      </c>
      <c r="L87" s="157" t="s">
        <v>21</v>
      </c>
      <c r="M87" s="152" t="s">
        <v>585</v>
      </c>
      <c r="N87" s="162" t="s">
        <v>597</v>
      </c>
      <c r="O87" s="158">
        <v>1</v>
      </c>
      <c r="P87" s="163">
        <v>43815</v>
      </c>
      <c r="Q87" s="159">
        <v>44174</v>
      </c>
      <c r="R87" s="157" t="s">
        <v>62</v>
      </c>
      <c r="S87" s="154" t="s">
        <v>43</v>
      </c>
      <c r="T87" s="154" t="s">
        <v>315</v>
      </c>
      <c r="U87" s="191" t="s">
        <v>102</v>
      </c>
      <c r="V87" s="118"/>
      <c r="W87" s="114"/>
      <c r="X87" s="78"/>
      <c r="Y87" s="79"/>
      <c r="Z87" s="77"/>
      <c r="AA87" s="77"/>
      <c r="AB87" s="77"/>
      <c r="AC87" s="78"/>
      <c r="AD87" s="78"/>
      <c r="AE87" s="114"/>
      <c r="AF87" s="171"/>
      <c r="AG87" s="119">
        <v>43951</v>
      </c>
      <c r="AH87" s="127" t="s">
        <v>663</v>
      </c>
      <c r="AI87" s="246">
        <v>0</v>
      </c>
      <c r="AJ87" s="78" t="s">
        <v>416</v>
      </c>
      <c r="AK87" s="78"/>
      <c r="AL87" s="167" t="s">
        <v>421</v>
      </c>
      <c r="AM87" s="119">
        <v>44074</v>
      </c>
      <c r="AN87" s="279" t="s">
        <v>840</v>
      </c>
      <c r="AO87" s="65">
        <v>1</v>
      </c>
      <c r="AP87" s="79">
        <f t="shared" si="14"/>
        <v>0.33333333333333331</v>
      </c>
      <c r="AQ87" s="246">
        <f t="shared" si="15"/>
        <v>0.33333333333333331</v>
      </c>
      <c r="AR87" s="78" t="b">
        <f t="shared" si="18"/>
        <v>0</v>
      </c>
      <c r="AS87" s="78" t="str">
        <f t="shared" si="19"/>
        <v>EN PROCESO</v>
      </c>
      <c r="AT87" s="78" t="str">
        <f t="shared" si="20"/>
        <v>EN PROCESO</v>
      </c>
      <c r="AU87" s="129" t="s">
        <v>841</v>
      </c>
      <c r="AV87" s="122" t="s">
        <v>421</v>
      </c>
      <c r="AW87" s="174" t="str">
        <f t="shared" si="16"/>
        <v>PENDIENTE</v>
      </c>
      <c r="AX87" s="78"/>
      <c r="AY87" s="78"/>
      <c r="AZ87" s="120"/>
    </row>
    <row r="88" spans="1:52" s="115" customFormat="1" ht="146.25" x14ac:dyDescent="0.15">
      <c r="A88" s="178">
        <v>247</v>
      </c>
      <c r="B88" s="147">
        <v>43798</v>
      </c>
      <c r="C88" s="148" t="s">
        <v>265</v>
      </c>
      <c r="D88" s="148" t="s">
        <v>582</v>
      </c>
      <c r="E88" s="147">
        <f t="shared" si="22"/>
        <v>43798</v>
      </c>
      <c r="F88" s="148">
        <v>5</v>
      </c>
      <c r="G88" s="155" t="s">
        <v>598</v>
      </c>
      <c r="H88" s="204" t="s">
        <v>268</v>
      </c>
      <c r="I88" s="198" t="s">
        <v>599</v>
      </c>
      <c r="J88" s="156" t="s">
        <v>600</v>
      </c>
      <c r="K88" s="157">
        <v>1</v>
      </c>
      <c r="L88" s="157" t="s">
        <v>21</v>
      </c>
      <c r="M88" s="152" t="s">
        <v>585</v>
      </c>
      <c r="N88" s="162" t="s">
        <v>601</v>
      </c>
      <c r="O88" s="158">
        <v>1</v>
      </c>
      <c r="P88" s="163">
        <v>43815</v>
      </c>
      <c r="Q88" s="159">
        <v>44083</v>
      </c>
      <c r="R88" s="157" t="s">
        <v>62</v>
      </c>
      <c r="S88" s="154" t="s">
        <v>43</v>
      </c>
      <c r="T88" s="154" t="s">
        <v>315</v>
      </c>
      <c r="U88" s="191" t="s">
        <v>102</v>
      </c>
      <c r="V88" s="118"/>
      <c r="W88" s="114"/>
      <c r="X88" s="78"/>
      <c r="Y88" s="79"/>
      <c r="Z88" s="77"/>
      <c r="AA88" s="77"/>
      <c r="AB88" s="77"/>
      <c r="AC88" s="78"/>
      <c r="AD88" s="78"/>
      <c r="AE88" s="114"/>
      <c r="AF88" s="171"/>
      <c r="AG88" s="119">
        <v>43951</v>
      </c>
      <c r="AH88" s="127" t="s">
        <v>664</v>
      </c>
      <c r="AI88" s="246">
        <v>0.5</v>
      </c>
      <c r="AJ88" s="78" t="s">
        <v>414</v>
      </c>
      <c r="AK88" s="78"/>
      <c r="AL88" s="167" t="s">
        <v>421</v>
      </c>
      <c r="AM88" s="119">
        <v>44074</v>
      </c>
      <c r="AN88" s="279" t="s">
        <v>842</v>
      </c>
      <c r="AO88" s="65">
        <v>0.5</v>
      </c>
      <c r="AP88" s="79">
        <f t="shared" si="14"/>
        <v>0.5</v>
      </c>
      <c r="AQ88" s="246">
        <f t="shared" si="15"/>
        <v>0.5</v>
      </c>
      <c r="AR88" s="78" t="b">
        <f t="shared" si="18"/>
        <v>0</v>
      </c>
      <c r="AS88" s="78" t="str">
        <f t="shared" si="19"/>
        <v>EN PROCESO</v>
      </c>
      <c r="AT88" s="78" t="str">
        <f t="shared" si="20"/>
        <v>EN PROCESO</v>
      </c>
      <c r="AU88" s="129" t="s">
        <v>922</v>
      </c>
      <c r="AV88" s="122" t="s">
        <v>421</v>
      </c>
      <c r="AW88" s="174" t="str">
        <f t="shared" si="16"/>
        <v>PENDIENTE</v>
      </c>
      <c r="AX88" s="78"/>
      <c r="AY88" s="78"/>
      <c r="AZ88" s="120"/>
    </row>
    <row r="89" spans="1:52" s="115" customFormat="1" ht="101.25" x14ac:dyDescent="0.15">
      <c r="A89" s="178">
        <v>248</v>
      </c>
      <c r="B89" s="147">
        <v>43798</v>
      </c>
      <c r="C89" s="148" t="s">
        <v>265</v>
      </c>
      <c r="D89" s="148" t="s">
        <v>582</v>
      </c>
      <c r="E89" s="147">
        <f t="shared" si="22"/>
        <v>43798</v>
      </c>
      <c r="F89" s="148">
        <v>6</v>
      </c>
      <c r="G89" s="155" t="s">
        <v>602</v>
      </c>
      <c r="H89" s="204" t="s">
        <v>268</v>
      </c>
      <c r="I89" s="198" t="s">
        <v>603</v>
      </c>
      <c r="J89" s="156" t="s">
        <v>604</v>
      </c>
      <c r="K89" s="157">
        <v>1</v>
      </c>
      <c r="L89" s="157" t="s">
        <v>21</v>
      </c>
      <c r="M89" s="152" t="s">
        <v>585</v>
      </c>
      <c r="N89" s="162" t="s">
        <v>605</v>
      </c>
      <c r="O89" s="158">
        <v>1</v>
      </c>
      <c r="P89" s="163">
        <v>43815</v>
      </c>
      <c r="Q89" s="159">
        <v>44083</v>
      </c>
      <c r="R89" s="157" t="s">
        <v>62</v>
      </c>
      <c r="S89" s="154" t="s">
        <v>43</v>
      </c>
      <c r="T89" s="154" t="s">
        <v>315</v>
      </c>
      <c r="U89" s="191" t="s">
        <v>102</v>
      </c>
      <c r="V89" s="118"/>
      <c r="W89" s="114"/>
      <c r="X89" s="78"/>
      <c r="Y89" s="79"/>
      <c r="Z89" s="77"/>
      <c r="AA89" s="77"/>
      <c r="AB89" s="77"/>
      <c r="AC89" s="78"/>
      <c r="AD89" s="78"/>
      <c r="AE89" s="114"/>
      <c r="AF89" s="171"/>
      <c r="AG89" s="119">
        <v>43951</v>
      </c>
      <c r="AH89" s="127" t="s">
        <v>713</v>
      </c>
      <c r="AI89" s="246">
        <v>0</v>
      </c>
      <c r="AJ89" s="78" t="s">
        <v>416</v>
      </c>
      <c r="AK89" s="78"/>
      <c r="AL89" s="167" t="s">
        <v>421</v>
      </c>
      <c r="AM89" s="119">
        <v>44074</v>
      </c>
      <c r="AN89" s="279" t="s">
        <v>923</v>
      </c>
      <c r="AO89" s="65">
        <v>0.5</v>
      </c>
      <c r="AP89" s="79">
        <f t="shared" si="14"/>
        <v>0.5</v>
      </c>
      <c r="AQ89" s="246">
        <f t="shared" si="15"/>
        <v>0.5</v>
      </c>
      <c r="AR89" s="78" t="b">
        <f t="shared" si="18"/>
        <v>0</v>
      </c>
      <c r="AS89" s="78" t="str">
        <f t="shared" si="19"/>
        <v>EN PROCESO</v>
      </c>
      <c r="AT89" s="78" t="str">
        <f t="shared" si="20"/>
        <v>EN PROCESO</v>
      </c>
      <c r="AU89" s="129" t="s">
        <v>843</v>
      </c>
      <c r="AV89" s="122" t="s">
        <v>421</v>
      </c>
      <c r="AW89" s="174" t="str">
        <f t="shared" si="16"/>
        <v>PENDIENTE</v>
      </c>
      <c r="AX89" s="78"/>
      <c r="AY89" s="78"/>
      <c r="AZ89" s="120"/>
    </row>
    <row r="90" spans="1:52" s="115" customFormat="1" ht="213.75" x14ac:dyDescent="0.15">
      <c r="A90" s="178">
        <v>249</v>
      </c>
      <c r="B90" s="147">
        <v>43798</v>
      </c>
      <c r="C90" s="148" t="s">
        <v>265</v>
      </c>
      <c r="D90" s="148" t="s">
        <v>582</v>
      </c>
      <c r="E90" s="147">
        <f t="shared" si="22"/>
        <v>43798</v>
      </c>
      <c r="F90" s="148">
        <v>7</v>
      </c>
      <c r="G90" s="155" t="s">
        <v>606</v>
      </c>
      <c r="H90" s="204" t="s">
        <v>268</v>
      </c>
      <c r="I90" s="198" t="s">
        <v>607</v>
      </c>
      <c r="J90" s="156" t="s">
        <v>648</v>
      </c>
      <c r="K90" s="157">
        <v>2</v>
      </c>
      <c r="L90" s="157" t="s">
        <v>21</v>
      </c>
      <c r="M90" s="152" t="s">
        <v>585</v>
      </c>
      <c r="N90" s="162" t="s">
        <v>605</v>
      </c>
      <c r="O90" s="158">
        <v>1</v>
      </c>
      <c r="P90" s="163">
        <v>43815</v>
      </c>
      <c r="Q90" s="159">
        <v>44083</v>
      </c>
      <c r="R90" s="157" t="s">
        <v>62</v>
      </c>
      <c r="S90" s="154" t="s">
        <v>43</v>
      </c>
      <c r="T90" s="154" t="s">
        <v>315</v>
      </c>
      <c r="U90" s="191" t="s">
        <v>102</v>
      </c>
      <c r="V90" s="118"/>
      <c r="W90" s="114"/>
      <c r="X90" s="78"/>
      <c r="Y90" s="79"/>
      <c r="Z90" s="77"/>
      <c r="AA90" s="77"/>
      <c r="AB90" s="77"/>
      <c r="AC90" s="78"/>
      <c r="AD90" s="78"/>
      <c r="AE90" s="114"/>
      <c r="AF90" s="171"/>
      <c r="AG90" s="119">
        <v>43951</v>
      </c>
      <c r="AH90" s="127" t="s">
        <v>665</v>
      </c>
      <c r="AI90" s="246">
        <v>0.25</v>
      </c>
      <c r="AJ90" s="78" t="s">
        <v>414</v>
      </c>
      <c r="AK90" s="78"/>
      <c r="AL90" s="167" t="s">
        <v>421</v>
      </c>
      <c r="AM90" s="119">
        <v>44074</v>
      </c>
      <c r="AN90" s="279" t="s">
        <v>924</v>
      </c>
      <c r="AO90" s="65">
        <v>1</v>
      </c>
      <c r="AP90" s="79">
        <f t="shared" si="14"/>
        <v>0.5</v>
      </c>
      <c r="AQ90" s="246">
        <f t="shared" si="15"/>
        <v>0.5</v>
      </c>
      <c r="AR90" s="78" t="b">
        <f t="shared" si="18"/>
        <v>0</v>
      </c>
      <c r="AS90" s="78" t="str">
        <f t="shared" si="19"/>
        <v>EN PROCESO</v>
      </c>
      <c r="AT90" s="78" t="str">
        <f t="shared" si="20"/>
        <v>EN PROCESO</v>
      </c>
      <c r="AU90" s="112" t="s">
        <v>844</v>
      </c>
      <c r="AV90" s="122" t="s">
        <v>421</v>
      </c>
      <c r="AW90" s="174" t="str">
        <f t="shared" si="16"/>
        <v>PENDIENTE</v>
      </c>
      <c r="AX90" s="78"/>
      <c r="AY90" s="78"/>
      <c r="AZ90" s="120"/>
    </row>
    <row r="91" spans="1:52" s="115" customFormat="1" ht="202.5" x14ac:dyDescent="0.15">
      <c r="A91" s="178">
        <v>250</v>
      </c>
      <c r="B91" s="147">
        <v>43798</v>
      </c>
      <c r="C91" s="148" t="s">
        <v>265</v>
      </c>
      <c r="D91" s="148" t="s">
        <v>582</v>
      </c>
      <c r="E91" s="147">
        <f t="shared" si="22"/>
        <v>43798</v>
      </c>
      <c r="F91" s="148">
        <v>8</v>
      </c>
      <c r="G91" s="155" t="s">
        <v>608</v>
      </c>
      <c r="H91" s="204" t="s">
        <v>268</v>
      </c>
      <c r="I91" s="198" t="s">
        <v>609</v>
      </c>
      <c r="J91" s="156" t="s">
        <v>610</v>
      </c>
      <c r="K91" s="157">
        <v>1</v>
      </c>
      <c r="L91" s="157" t="s">
        <v>155</v>
      </c>
      <c r="M91" s="152" t="s">
        <v>585</v>
      </c>
      <c r="N91" s="162" t="s">
        <v>611</v>
      </c>
      <c r="O91" s="158">
        <v>1</v>
      </c>
      <c r="P91" s="163">
        <v>43815</v>
      </c>
      <c r="Q91" s="159">
        <v>43991</v>
      </c>
      <c r="R91" s="157" t="s">
        <v>62</v>
      </c>
      <c r="S91" s="154" t="s">
        <v>43</v>
      </c>
      <c r="T91" s="154" t="s">
        <v>315</v>
      </c>
      <c r="U91" s="191" t="s">
        <v>102</v>
      </c>
      <c r="V91" s="118"/>
      <c r="W91" s="114"/>
      <c r="X91" s="78"/>
      <c r="Y91" s="79"/>
      <c r="Z91" s="77"/>
      <c r="AA91" s="77"/>
      <c r="AB91" s="77"/>
      <c r="AC91" s="78"/>
      <c r="AD91" s="78"/>
      <c r="AE91" s="114"/>
      <c r="AF91" s="171"/>
      <c r="AG91" s="119">
        <v>43951</v>
      </c>
      <c r="AH91" s="127" t="s">
        <v>666</v>
      </c>
      <c r="AI91" s="246">
        <v>0.5</v>
      </c>
      <c r="AJ91" s="78" t="s">
        <v>414</v>
      </c>
      <c r="AK91" s="78"/>
      <c r="AL91" s="167" t="s">
        <v>421</v>
      </c>
      <c r="AM91" s="119">
        <v>44074</v>
      </c>
      <c r="AN91" s="279" t="s">
        <v>846</v>
      </c>
      <c r="AO91" s="65">
        <v>1</v>
      </c>
      <c r="AP91" s="79">
        <f t="shared" si="14"/>
        <v>1</v>
      </c>
      <c r="AQ91" s="246">
        <f t="shared" si="15"/>
        <v>1</v>
      </c>
      <c r="AR91" s="78" t="str">
        <f t="shared" si="18"/>
        <v>TERMINADA EXTEMPORÁNEA</v>
      </c>
      <c r="AS91" s="78" t="b">
        <f t="shared" si="19"/>
        <v>0</v>
      </c>
      <c r="AT91" s="78" t="str">
        <f t="shared" si="20"/>
        <v>TERMINADA EXTEMPORÁNEA</v>
      </c>
      <c r="AU91" s="129" t="s">
        <v>925</v>
      </c>
      <c r="AV91" s="122" t="s">
        <v>421</v>
      </c>
      <c r="AW91" s="174" t="str">
        <f t="shared" si="16"/>
        <v>CUMPLIDA</v>
      </c>
      <c r="AX91" s="78" t="s">
        <v>845</v>
      </c>
      <c r="AY91" s="78" t="s">
        <v>281</v>
      </c>
      <c r="AZ91" s="120" t="s">
        <v>999</v>
      </c>
    </row>
    <row r="92" spans="1:52" s="115" customFormat="1" ht="180" x14ac:dyDescent="0.15">
      <c r="A92" s="178">
        <v>251</v>
      </c>
      <c r="B92" s="147">
        <v>43798</v>
      </c>
      <c r="C92" s="148" t="s">
        <v>265</v>
      </c>
      <c r="D92" s="148" t="s">
        <v>582</v>
      </c>
      <c r="E92" s="147">
        <f t="shared" si="22"/>
        <v>43798</v>
      </c>
      <c r="F92" s="148">
        <v>9</v>
      </c>
      <c r="G92" s="155" t="s">
        <v>612</v>
      </c>
      <c r="H92" s="204" t="s">
        <v>268</v>
      </c>
      <c r="I92" s="198" t="s">
        <v>609</v>
      </c>
      <c r="J92" s="156" t="s">
        <v>613</v>
      </c>
      <c r="K92" s="157">
        <v>1</v>
      </c>
      <c r="L92" s="157" t="s">
        <v>155</v>
      </c>
      <c r="M92" s="152" t="s">
        <v>585</v>
      </c>
      <c r="N92" s="162" t="s">
        <v>611</v>
      </c>
      <c r="O92" s="158">
        <v>1</v>
      </c>
      <c r="P92" s="163">
        <v>43815</v>
      </c>
      <c r="Q92" s="159">
        <v>43991</v>
      </c>
      <c r="R92" s="157" t="s">
        <v>62</v>
      </c>
      <c r="S92" s="154" t="s">
        <v>43</v>
      </c>
      <c r="T92" s="154" t="s">
        <v>315</v>
      </c>
      <c r="U92" s="191" t="s">
        <v>102</v>
      </c>
      <c r="V92" s="118"/>
      <c r="W92" s="114"/>
      <c r="X92" s="78"/>
      <c r="Y92" s="79"/>
      <c r="Z92" s="77"/>
      <c r="AA92" s="77"/>
      <c r="AB92" s="77"/>
      <c r="AC92" s="78"/>
      <c r="AD92" s="78"/>
      <c r="AE92" s="114"/>
      <c r="AF92" s="171"/>
      <c r="AG92" s="119">
        <v>43951</v>
      </c>
      <c r="AH92" s="127" t="s">
        <v>666</v>
      </c>
      <c r="AI92" s="246">
        <v>0.5</v>
      </c>
      <c r="AJ92" s="78" t="s">
        <v>414</v>
      </c>
      <c r="AK92" s="78"/>
      <c r="AL92" s="167" t="s">
        <v>421</v>
      </c>
      <c r="AM92" s="119">
        <v>44074</v>
      </c>
      <c r="AN92" s="279" t="s">
        <v>846</v>
      </c>
      <c r="AO92" s="65">
        <v>1</v>
      </c>
      <c r="AP92" s="79">
        <f t="shared" si="14"/>
        <v>1</v>
      </c>
      <c r="AQ92" s="246">
        <f t="shared" si="15"/>
        <v>1</v>
      </c>
      <c r="AR92" s="78" t="str">
        <f t="shared" si="18"/>
        <v>TERMINADA EXTEMPORÁNEA</v>
      </c>
      <c r="AS92" s="78" t="b">
        <f t="shared" si="19"/>
        <v>0</v>
      </c>
      <c r="AT92" s="78" t="str">
        <f t="shared" si="20"/>
        <v>TERMINADA EXTEMPORÁNEA</v>
      </c>
      <c r="AU92" s="112" t="s">
        <v>1010</v>
      </c>
      <c r="AV92" s="122" t="s">
        <v>421</v>
      </c>
      <c r="AW92" s="174" t="str">
        <f t="shared" si="16"/>
        <v>CUMPLIDA</v>
      </c>
      <c r="AX92" s="78" t="s">
        <v>845</v>
      </c>
      <c r="AY92" s="78" t="s">
        <v>281</v>
      </c>
      <c r="AZ92" s="120" t="s">
        <v>999</v>
      </c>
    </row>
    <row r="93" spans="1:52" s="115" customFormat="1" ht="191.25" x14ac:dyDescent="0.15">
      <c r="A93" s="178">
        <v>252</v>
      </c>
      <c r="B93" s="147">
        <v>43798</v>
      </c>
      <c r="C93" s="148" t="s">
        <v>265</v>
      </c>
      <c r="D93" s="148" t="s">
        <v>582</v>
      </c>
      <c r="E93" s="147">
        <f t="shared" si="22"/>
        <v>43798</v>
      </c>
      <c r="F93" s="148">
        <v>10</v>
      </c>
      <c r="G93" s="155" t="s">
        <v>614</v>
      </c>
      <c r="H93" s="204" t="s">
        <v>268</v>
      </c>
      <c r="I93" s="198" t="s">
        <v>609</v>
      </c>
      <c r="J93" s="156" t="s">
        <v>610</v>
      </c>
      <c r="K93" s="157">
        <v>1</v>
      </c>
      <c r="L93" s="157" t="s">
        <v>155</v>
      </c>
      <c r="M93" s="152" t="s">
        <v>585</v>
      </c>
      <c r="N93" s="162" t="s">
        <v>611</v>
      </c>
      <c r="O93" s="158">
        <v>1</v>
      </c>
      <c r="P93" s="163">
        <v>43815</v>
      </c>
      <c r="Q93" s="159">
        <v>43991</v>
      </c>
      <c r="R93" s="157" t="s">
        <v>62</v>
      </c>
      <c r="S93" s="154" t="s">
        <v>43</v>
      </c>
      <c r="T93" s="154" t="s">
        <v>315</v>
      </c>
      <c r="U93" s="191" t="s">
        <v>102</v>
      </c>
      <c r="V93" s="118"/>
      <c r="W93" s="114"/>
      <c r="X93" s="78"/>
      <c r="Y93" s="79"/>
      <c r="Z93" s="77"/>
      <c r="AA93" s="77"/>
      <c r="AB93" s="77"/>
      <c r="AC93" s="78"/>
      <c r="AD93" s="78"/>
      <c r="AE93" s="114"/>
      <c r="AF93" s="171"/>
      <c r="AG93" s="119">
        <v>43951</v>
      </c>
      <c r="AH93" s="127" t="s">
        <v>666</v>
      </c>
      <c r="AI93" s="246">
        <v>0.5</v>
      </c>
      <c r="AJ93" s="78" t="s">
        <v>414</v>
      </c>
      <c r="AK93" s="78"/>
      <c r="AL93" s="167" t="s">
        <v>421</v>
      </c>
      <c r="AM93" s="119">
        <v>44074</v>
      </c>
      <c r="AN93" s="279" t="s">
        <v>846</v>
      </c>
      <c r="AO93" s="65">
        <v>1</v>
      </c>
      <c r="AP93" s="79">
        <f t="shared" si="14"/>
        <v>1</v>
      </c>
      <c r="AQ93" s="246">
        <f t="shared" si="15"/>
        <v>1</v>
      </c>
      <c r="AR93" s="78" t="str">
        <f t="shared" si="18"/>
        <v>TERMINADA EXTEMPORÁNEA</v>
      </c>
      <c r="AS93" s="78" t="b">
        <f t="shared" si="19"/>
        <v>0</v>
      </c>
      <c r="AT93" s="78" t="str">
        <f t="shared" si="20"/>
        <v>TERMINADA EXTEMPORÁNEA</v>
      </c>
      <c r="AU93" s="112" t="s">
        <v>1011</v>
      </c>
      <c r="AV93" s="122" t="s">
        <v>421</v>
      </c>
      <c r="AW93" s="174" t="str">
        <f t="shared" si="16"/>
        <v>CUMPLIDA</v>
      </c>
      <c r="AX93" s="78" t="s">
        <v>845</v>
      </c>
      <c r="AY93" s="78" t="s">
        <v>281</v>
      </c>
      <c r="AZ93" s="120" t="s">
        <v>999</v>
      </c>
    </row>
    <row r="94" spans="1:52" s="115" customFormat="1" ht="180" x14ac:dyDescent="0.15">
      <c r="A94" s="178">
        <v>253</v>
      </c>
      <c r="B94" s="147">
        <v>43798</v>
      </c>
      <c r="C94" s="148" t="s">
        <v>265</v>
      </c>
      <c r="D94" s="148" t="s">
        <v>582</v>
      </c>
      <c r="E94" s="147">
        <f t="shared" si="22"/>
        <v>43798</v>
      </c>
      <c r="F94" s="148">
        <v>11</v>
      </c>
      <c r="G94" s="155" t="s">
        <v>649</v>
      </c>
      <c r="H94" s="204" t="s">
        <v>268</v>
      </c>
      <c r="I94" s="198" t="s">
        <v>609</v>
      </c>
      <c r="J94" s="156" t="s">
        <v>610</v>
      </c>
      <c r="K94" s="157">
        <v>1</v>
      </c>
      <c r="L94" s="157" t="s">
        <v>155</v>
      </c>
      <c r="M94" s="152" t="s">
        <v>585</v>
      </c>
      <c r="N94" s="162" t="s">
        <v>611</v>
      </c>
      <c r="O94" s="158">
        <v>1</v>
      </c>
      <c r="P94" s="163">
        <v>43815</v>
      </c>
      <c r="Q94" s="159">
        <v>43991</v>
      </c>
      <c r="R94" s="157" t="s">
        <v>62</v>
      </c>
      <c r="S94" s="154" t="s">
        <v>43</v>
      </c>
      <c r="T94" s="154" t="s">
        <v>315</v>
      </c>
      <c r="U94" s="191" t="s">
        <v>102</v>
      </c>
      <c r="V94" s="118"/>
      <c r="W94" s="114"/>
      <c r="X94" s="78"/>
      <c r="Y94" s="79"/>
      <c r="Z94" s="77"/>
      <c r="AA94" s="77"/>
      <c r="AB94" s="77"/>
      <c r="AC94" s="78"/>
      <c r="AD94" s="78"/>
      <c r="AE94" s="114"/>
      <c r="AF94" s="171"/>
      <c r="AG94" s="119">
        <v>43951</v>
      </c>
      <c r="AH94" s="127" t="s">
        <v>666</v>
      </c>
      <c r="AI94" s="246">
        <v>0.5</v>
      </c>
      <c r="AJ94" s="78" t="s">
        <v>414</v>
      </c>
      <c r="AK94" s="78"/>
      <c r="AL94" s="167" t="s">
        <v>421</v>
      </c>
      <c r="AM94" s="119">
        <v>44074</v>
      </c>
      <c r="AN94" s="279" t="s">
        <v>846</v>
      </c>
      <c r="AO94" s="65">
        <v>1</v>
      </c>
      <c r="AP94" s="79">
        <f t="shared" si="14"/>
        <v>1</v>
      </c>
      <c r="AQ94" s="246">
        <f t="shared" si="15"/>
        <v>1</v>
      </c>
      <c r="AR94" s="78" t="str">
        <f t="shared" si="18"/>
        <v>TERMINADA EXTEMPORÁNEA</v>
      </c>
      <c r="AS94" s="78" t="b">
        <f t="shared" si="19"/>
        <v>0</v>
      </c>
      <c r="AT94" s="78" t="str">
        <f t="shared" si="20"/>
        <v>TERMINADA EXTEMPORÁNEA</v>
      </c>
      <c r="AU94" s="112" t="s">
        <v>1010</v>
      </c>
      <c r="AV94" s="122" t="s">
        <v>421</v>
      </c>
      <c r="AW94" s="174" t="str">
        <f t="shared" si="16"/>
        <v>CUMPLIDA</v>
      </c>
      <c r="AX94" s="78" t="s">
        <v>845</v>
      </c>
      <c r="AY94" s="78" t="s">
        <v>281</v>
      </c>
      <c r="AZ94" s="120" t="s">
        <v>999</v>
      </c>
    </row>
    <row r="95" spans="1:52" s="115" customFormat="1" ht="78.75" x14ac:dyDescent="0.15">
      <c r="A95" s="178">
        <v>254</v>
      </c>
      <c r="B95" s="147">
        <v>43830</v>
      </c>
      <c r="C95" s="148" t="s">
        <v>265</v>
      </c>
      <c r="D95" s="148" t="s">
        <v>615</v>
      </c>
      <c r="E95" s="147">
        <f t="shared" si="22"/>
        <v>43830</v>
      </c>
      <c r="F95" s="148">
        <v>1</v>
      </c>
      <c r="G95" s="155" t="s">
        <v>616</v>
      </c>
      <c r="H95" s="204" t="s">
        <v>76</v>
      </c>
      <c r="I95" s="207" t="s">
        <v>617</v>
      </c>
      <c r="J95" s="157" t="s">
        <v>618</v>
      </c>
      <c r="K95" s="157">
        <v>2</v>
      </c>
      <c r="L95" s="157" t="s">
        <v>155</v>
      </c>
      <c r="M95" s="152" t="s">
        <v>619</v>
      </c>
      <c r="N95" s="162">
        <v>2</v>
      </c>
      <c r="O95" s="158">
        <v>1</v>
      </c>
      <c r="P95" s="163">
        <v>43862</v>
      </c>
      <c r="Q95" s="159">
        <v>44012</v>
      </c>
      <c r="R95" s="157" t="s">
        <v>63</v>
      </c>
      <c r="S95" s="154" t="s">
        <v>43</v>
      </c>
      <c r="T95" s="154" t="s">
        <v>285</v>
      </c>
      <c r="U95" s="191" t="s">
        <v>102</v>
      </c>
      <c r="V95" s="118"/>
      <c r="W95" s="114"/>
      <c r="X95" s="78"/>
      <c r="Y95" s="79"/>
      <c r="Z95" s="77"/>
      <c r="AA95" s="77"/>
      <c r="AB95" s="77"/>
      <c r="AC95" s="78"/>
      <c r="AD95" s="78"/>
      <c r="AE95" s="114"/>
      <c r="AF95" s="171"/>
      <c r="AG95" s="119">
        <v>43951</v>
      </c>
      <c r="AH95" s="128" t="s">
        <v>637</v>
      </c>
      <c r="AI95" s="246">
        <v>0</v>
      </c>
      <c r="AJ95" s="78" t="s">
        <v>416</v>
      </c>
      <c r="AK95" s="78"/>
      <c r="AL95" s="167" t="s">
        <v>421</v>
      </c>
      <c r="AM95" s="119">
        <v>44074</v>
      </c>
      <c r="AN95" s="279" t="s">
        <v>800</v>
      </c>
      <c r="AO95" s="65">
        <v>0</v>
      </c>
      <c r="AP95" s="79">
        <f t="shared" si="14"/>
        <v>0</v>
      </c>
      <c r="AQ95" s="246">
        <f t="shared" si="15"/>
        <v>0</v>
      </c>
      <c r="AR95" s="78" t="str">
        <f t="shared" si="18"/>
        <v>INCUMPLIDA</v>
      </c>
      <c r="AS95" s="78" t="b">
        <f t="shared" si="19"/>
        <v>0</v>
      </c>
      <c r="AT95" s="78" t="str">
        <f t="shared" si="20"/>
        <v>INCUMPLIDA</v>
      </c>
      <c r="AU95" s="129" t="s">
        <v>859</v>
      </c>
      <c r="AV95" s="122" t="s">
        <v>421</v>
      </c>
      <c r="AW95" s="174" t="str">
        <f t="shared" si="16"/>
        <v>PENDIENTE</v>
      </c>
      <c r="AX95" s="78"/>
      <c r="AY95" s="78"/>
      <c r="AZ95" s="120"/>
    </row>
    <row r="96" spans="1:52" s="115" customFormat="1" ht="78.75" x14ac:dyDescent="0.15">
      <c r="A96" s="178">
        <v>255</v>
      </c>
      <c r="B96" s="147">
        <v>43830</v>
      </c>
      <c r="C96" s="148" t="s">
        <v>265</v>
      </c>
      <c r="D96" s="148" t="s">
        <v>615</v>
      </c>
      <c r="E96" s="147">
        <f t="shared" si="22"/>
        <v>43830</v>
      </c>
      <c r="F96" s="148">
        <v>2</v>
      </c>
      <c r="G96" s="155" t="s">
        <v>620</v>
      </c>
      <c r="H96" s="204" t="s">
        <v>77</v>
      </c>
      <c r="I96" s="198" t="s">
        <v>617</v>
      </c>
      <c r="J96" s="156" t="s">
        <v>621</v>
      </c>
      <c r="K96" s="157">
        <v>1</v>
      </c>
      <c r="L96" s="157" t="s">
        <v>155</v>
      </c>
      <c r="M96" s="152" t="s">
        <v>622</v>
      </c>
      <c r="N96" s="162">
        <v>1</v>
      </c>
      <c r="O96" s="158">
        <v>1</v>
      </c>
      <c r="P96" s="163">
        <v>43862</v>
      </c>
      <c r="Q96" s="159">
        <v>44012</v>
      </c>
      <c r="R96" s="157" t="s">
        <v>318</v>
      </c>
      <c r="S96" s="154" t="s">
        <v>623</v>
      </c>
      <c r="T96" s="154" t="s">
        <v>318</v>
      </c>
      <c r="U96" s="191" t="s">
        <v>102</v>
      </c>
      <c r="V96" s="118"/>
      <c r="W96" s="114"/>
      <c r="X96" s="78"/>
      <c r="Y96" s="79"/>
      <c r="Z96" s="77"/>
      <c r="AA96" s="77"/>
      <c r="AB96" s="77"/>
      <c r="AC96" s="78"/>
      <c r="AD96" s="78"/>
      <c r="AE96" s="114"/>
      <c r="AF96" s="171"/>
      <c r="AG96" s="119">
        <v>43951</v>
      </c>
      <c r="AH96" s="128" t="s">
        <v>650</v>
      </c>
      <c r="AI96" s="246">
        <v>0</v>
      </c>
      <c r="AJ96" s="78" t="s">
        <v>416</v>
      </c>
      <c r="AK96" s="78"/>
      <c r="AL96" s="167" t="s">
        <v>422</v>
      </c>
      <c r="AM96" s="119">
        <v>44074</v>
      </c>
      <c r="AN96" s="278" t="s">
        <v>809</v>
      </c>
      <c r="AO96" s="65">
        <v>1</v>
      </c>
      <c r="AP96" s="79">
        <f t="shared" si="14"/>
        <v>1</v>
      </c>
      <c r="AQ96" s="246">
        <f t="shared" si="15"/>
        <v>1</v>
      </c>
      <c r="AR96" s="78" t="str">
        <f t="shared" si="18"/>
        <v>TERMINADA EXTEMPORÁNEA</v>
      </c>
      <c r="AS96" s="78" t="b">
        <f t="shared" si="19"/>
        <v>0</v>
      </c>
      <c r="AT96" s="78" t="str">
        <f t="shared" si="20"/>
        <v>TERMINADA EXTEMPORÁNEA</v>
      </c>
      <c r="AU96" s="112" t="s">
        <v>926</v>
      </c>
      <c r="AV96" s="122" t="s">
        <v>422</v>
      </c>
      <c r="AW96" s="174" t="str">
        <f t="shared" si="16"/>
        <v>CUMPLIDA</v>
      </c>
      <c r="AX96" s="78" t="s">
        <v>837</v>
      </c>
      <c r="AY96" s="78" t="s">
        <v>281</v>
      </c>
      <c r="AZ96" s="120" t="s">
        <v>999</v>
      </c>
    </row>
    <row r="97" spans="1:52" s="115" customFormat="1" ht="112.5" x14ac:dyDescent="0.15">
      <c r="A97" s="178">
        <v>256</v>
      </c>
      <c r="B97" s="147">
        <v>43830</v>
      </c>
      <c r="C97" s="148" t="s">
        <v>265</v>
      </c>
      <c r="D97" s="148" t="s">
        <v>615</v>
      </c>
      <c r="E97" s="147">
        <f t="shared" si="22"/>
        <v>43830</v>
      </c>
      <c r="F97" s="148">
        <v>3</v>
      </c>
      <c r="G97" s="155" t="s">
        <v>624</v>
      </c>
      <c r="H97" s="204" t="s">
        <v>77</v>
      </c>
      <c r="I97" s="198" t="s">
        <v>625</v>
      </c>
      <c r="J97" s="156" t="s">
        <v>626</v>
      </c>
      <c r="K97" s="157">
        <v>1</v>
      </c>
      <c r="L97" s="157" t="s">
        <v>21</v>
      </c>
      <c r="M97" s="152" t="s">
        <v>627</v>
      </c>
      <c r="N97" s="162">
        <v>1</v>
      </c>
      <c r="O97" s="158">
        <v>1</v>
      </c>
      <c r="P97" s="163">
        <v>43862</v>
      </c>
      <c r="Q97" s="159">
        <v>43921</v>
      </c>
      <c r="R97" s="157" t="s">
        <v>318</v>
      </c>
      <c r="S97" s="154" t="s">
        <v>623</v>
      </c>
      <c r="T97" s="154" t="s">
        <v>318</v>
      </c>
      <c r="U97" s="191" t="s">
        <v>102</v>
      </c>
      <c r="V97" s="118"/>
      <c r="W97" s="114"/>
      <c r="X97" s="78"/>
      <c r="Y97" s="79"/>
      <c r="Z97" s="77"/>
      <c r="AA97" s="77"/>
      <c r="AB97" s="77"/>
      <c r="AC97" s="78"/>
      <c r="AD97" s="78"/>
      <c r="AE97" s="114"/>
      <c r="AF97" s="171"/>
      <c r="AG97" s="119">
        <v>43951</v>
      </c>
      <c r="AH97" s="128" t="s">
        <v>725</v>
      </c>
      <c r="AI97" s="246">
        <v>0</v>
      </c>
      <c r="AJ97" s="78" t="s">
        <v>417</v>
      </c>
      <c r="AK97" s="78"/>
      <c r="AL97" s="167" t="s">
        <v>422</v>
      </c>
      <c r="AM97" s="119">
        <v>44074</v>
      </c>
      <c r="AN97" s="278" t="s">
        <v>805</v>
      </c>
      <c r="AO97" s="65">
        <v>1</v>
      </c>
      <c r="AP97" s="79">
        <f t="shared" si="14"/>
        <v>1</v>
      </c>
      <c r="AQ97" s="246">
        <f t="shared" si="15"/>
        <v>1</v>
      </c>
      <c r="AR97" s="78" t="str">
        <f t="shared" si="18"/>
        <v>TERMINADA EXTEMPORÁNEA</v>
      </c>
      <c r="AS97" s="78" t="b">
        <f t="shared" si="19"/>
        <v>0</v>
      </c>
      <c r="AT97" s="78" t="str">
        <f t="shared" si="20"/>
        <v>TERMINADA EXTEMPORÁNEA</v>
      </c>
      <c r="AU97" s="112" t="s">
        <v>927</v>
      </c>
      <c r="AV97" s="122" t="s">
        <v>422</v>
      </c>
      <c r="AW97" s="174" t="str">
        <f t="shared" si="16"/>
        <v>CUMPLIDA</v>
      </c>
      <c r="AX97" s="78" t="s">
        <v>837</v>
      </c>
      <c r="AY97" s="78" t="s">
        <v>281</v>
      </c>
      <c r="AZ97" s="120" t="s">
        <v>999</v>
      </c>
    </row>
    <row r="98" spans="1:52" s="115" customFormat="1" ht="78.75" x14ac:dyDescent="0.15">
      <c r="A98" s="178">
        <v>257</v>
      </c>
      <c r="B98" s="147">
        <v>43830</v>
      </c>
      <c r="C98" s="148" t="s">
        <v>265</v>
      </c>
      <c r="D98" s="148" t="s">
        <v>615</v>
      </c>
      <c r="E98" s="147">
        <f t="shared" si="22"/>
        <v>43830</v>
      </c>
      <c r="F98" s="148">
        <v>4</v>
      </c>
      <c r="G98" s="155" t="s">
        <v>628</v>
      </c>
      <c r="H98" s="204" t="s">
        <v>77</v>
      </c>
      <c r="I98" s="198" t="s">
        <v>617</v>
      </c>
      <c r="J98" s="156" t="s">
        <v>621</v>
      </c>
      <c r="K98" s="157">
        <v>1</v>
      </c>
      <c r="L98" s="157" t="s">
        <v>155</v>
      </c>
      <c r="M98" s="152" t="s">
        <v>622</v>
      </c>
      <c r="N98" s="162">
        <v>1</v>
      </c>
      <c r="O98" s="158">
        <v>1</v>
      </c>
      <c r="P98" s="163">
        <v>43862</v>
      </c>
      <c r="Q98" s="159">
        <v>44012</v>
      </c>
      <c r="R98" s="157" t="s">
        <v>318</v>
      </c>
      <c r="S98" s="154" t="s">
        <v>623</v>
      </c>
      <c r="T98" s="154" t="s">
        <v>318</v>
      </c>
      <c r="U98" s="191" t="s">
        <v>102</v>
      </c>
      <c r="V98" s="118"/>
      <c r="W98" s="114"/>
      <c r="X98" s="78"/>
      <c r="Y98" s="79"/>
      <c r="Z98" s="77"/>
      <c r="AA98" s="77"/>
      <c r="AB98" s="77"/>
      <c r="AC98" s="78"/>
      <c r="AD98" s="78"/>
      <c r="AE98" s="114"/>
      <c r="AF98" s="171"/>
      <c r="AG98" s="119">
        <v>43951</v>
      </c>
      <c r="AH98" s="128" t="s">
        <v>650</v>
      </c>
      <c r="AI98" s="246">
        <v>0</v>
      </c>
      <c r="AJ98" s="78" t="s">
        <v>416</v>
      </c>
      <c r="AK98" s="78"/>
      <c r="AL98" s="167" t="s">
        <v>422</v>
      </c>
      <c r="AM98" s="119">
        <v>44074</v>
      </c>
      <c r="AN98" s="278" t="s">
        <v>809</v>
      </c>
      <c r="AO98" s="65">
        <v>1</v>
      </c>
      <c r="AP98" s="79">
        <f t="shared" si="14"/>
        <v>1</v>
      </c>
      <c r="AQ98" s="246">
        <f t="shared" si="15"/>
        <v>1</v>
      </c>
      <c r="AR98" s="78" t="str">
        <f t="shared" si="18"/>
        <v>TERMINADA EXTEMPORÁNEA</v>
      </c>
      <c r="AS98" s="78" t="b">
        <f t="shared" si="19"/>
        <v>0</v>
      </c>
      <c r="AT98" s="78" t="str">
        <f t="shared" si="20"/>
        <v>TERMINADA EXTEMPORÁNEA</v>
      </c>
      <c r="AU98" s="112" t="s">
        <v>928</v>
      </c>
      <c r="AV98" s="122" t="s">
        <v>422</v>
      </c>
      <c r="AW98" s="174" t="str">
        <f t="shared" si="16"/>
        <v>CUMPLIDA</v>
      </c>
      <c r="AX98" s="78" t="s">
        <v>837</v>
      </c>
      <c r="AY98" s="78" t="s">
        <v>281</v>
      </c>
      <c r="AZ98" s="120" t="s">
        <v>999</v>
      </c>
    </row>
    <row r="99" spans="1:52" s="115" customFormat="1" ht="90" x14ac:dyDescent="0.15">
      <c r="A99" s="178">
        <v>258</v>
      </c>
      <c r="B99" s="147">
        <v>43830</v>
      </c>
      <c r="C99" s="148" t="s">
        <v>265</v>
      </c>
      <c r="D99" s="148" t="s">
        <v>615</v>
      </c>
      <c r="E99" s="147">
        <f t="shared" si="22"/>
        <v>43830</v>
      </c>
      <c r="F99" s="148">
        <v>5</v>
      </c>
      <c r="G99" s="155" t="s">
        <v>629</v>
      </c>
      <c r="H99" s="204" t="s">
        <v>77</v>
      </c>
      <c r="I99" s="198" t="s">
        <v>630</v>
      </c>
      <c r="J99" s="156" t="s">
        <v>631</v>
      </c>
      <c r="K99" s="157">
        <v>4</v>
      </c>
      <c r="L99" s="157" t="s">
        <v>22</v>
      </c>
      <c r="M99" s="152" t="s">
        <v>632</v>
      </c>
      <c r="N99" s="162">
        <v>1</v>
      </c>
      <c r="O99" s="158">
        <v>1</v>
      </c>
      <c r="P99" s="163">
        <v>43862</v>
      </c>
      <c r="Q99" s="159">
        <v>44196</v>
      </c>
      <c r="R99" s="157" t="s">
        <v>318</v>
      </c>
      <c r="S99" s="154" t="s">
        <v>623</v>
      </c>
      <c r="T99" s="154" t="s">
        <v>318</v>
      </c>
      <c r="U99" s="191" t="s">
        <v>102</v>
      </c>
      <c r="V99" s="118"/>
      <c r="W99" s="114"/>
      <c r="X99" s="78"/>
      <c r="Y99" s="79"/>
      <c r="Z99" s="77"/>
      <c r="AA99" s="77"/>
      <c r="AB99" s="77"/>
      <c r="AC99" s="78"/>
      <c r="AD99" s="78"/>
      <c r="AE99" s="114"/>
      <c r="AF99" s="171"/>
      <c r="AG99" s="119">
        <v>43951</v>
      </c>
      <c r="AH99" s="128" t="s">
        <v>706</v>
      </c>
      <c r="AI99" s="246">
        <v>0.5</v>
      </c>
      <c r="AJ99" s="78" t="s">
        <v>414</v>
      </c>
      <c r="AK99" s="78"/>
      <c r="AL99" s="167" t="s">
        <v>422</v>
      </c>
      <c r="AM99" s="119">
        <v>44074</v>
      </c>
      <c r="AN99" s="278" t="s">
        <v>810</v>
      </c>
      <c r="AO99" s="65">
        <v>2</v>
      </c>
      <c r="AP99" s="79">
        <f t="shared" si="14"/>
        <v>0.5</v>
      </c>
      <c r="AQ99" s="246">
        <f t="shared" si="15"/>
        <v>0.5</v>
      </c>
      <c r="AR99" s="78" t="b">
        <f t="shared" si="18"/>
        <v>0</v>
      </c>
      <c r="AS99" s="78" t="str">
        <f t="shared" si="19"/>
        <v>EN PROCESO</v>
      </c>
      <c r="AT99" s="78" t="str">
        <f t="shared" si="20"/>
        <v>EN PROCESO</v>
      </c>
      <c r="AU99" s="112" t="s">
        <v>929</v>
      </c>
      <c r="AV99" s="122" t="s">
        <v>422</v>
      </c>
      <c r="AW99" s="174" t="str">
        <f t="shared" si="16"/>
        <v>PENDIENTE</v>
      </c>
      <c r="AX99" s="78"/>
      <c r="AY99" s="78"/>
      <c r="AZ99" s="120"/>
    </row>
    <row r="100" spans="1:52" s="115" customFormat="1" ht="90" x14ac:dyDescent="0.15">
      <c r="A100" s="178">
        <v>259</v>
      </c>
      <c r="B100" s="147">
        <v>43830</v>
      </c>
      <c r="C100" s="148" t="s">
        <v>265</v>
      </c>
      <c r="D100" s="148" t="s">
        <v>615</v>
      </c>
      <c r="E100" s="147">
        <f t="shared" si="22"/>
        <v>43830</v>
      </c>
      <c r="F100" s="148">
        <v>6</v>
      </c>
      <c r="G100" s="155" t="s">
        <v>633</v>
      </c>
      <c r="H100" s="204" t="s">
        <v>77</v>
      </c>
      <c r="I100" s="198" t="s">
        <v>630</v>
      </c>
      <c r="J100" s="156" t="s">
        <v>631</v>
      </c>
      <c r="K100" s="157">
        <v>4</v>
      </c>
      <c r="L100" s="157" t="s">
        <v>22</v>
      </c>
      <c r="M100" s="152" t="s">
        <v>632</v>
      </c>
      <c r="N100" s="162">
        <v>1</v>
      </c>
      <c r="O100" s="158">
        <v>1</v>
      </c>
      <c r="P100" s="163">
        <v>43862</v>
      </c>
      <c r="Q100" s="159">
        <v>44196</v>
      </c>
      <c r="R100" s="157" t="s">
        <v>318</v>
      </c>
      <c r="S100" s="154" t="s">
        <v>623</v>
      </c>
      <c r="T100" s="154" t="s">
        <v>318</v>
      </c>
      <c r="U100" s="191" t="s">
        <v>102</v>
      </c>
      <c r="V100" s="118"/>
      <c r="W100" s="114"/>
      <c r="X100" s="78"/>
      <c r="Y100" s="79"/>
      <c r="Z100" s="77"/>
      <c r="AA100" s="77"/>
      <c r="AB100" s="77"/>
      <c r="AC100" s="78"/>
      <c r="AD100" s="78"/>
      <c r="AE100" s="114"/>
      <c r="AF100" s="171"/>
      <c r="AG100" s="119">
        <v>43951</v>
      </c>
      <c r="AH100" s="128" t="s">
        <v>707</v>
      </c>
      <c r="AI100" s="246">
        <v>0.5</v>
      </c>
      <c r="AJ100" s="78" t="s">
        <v>414</v>
      </c>
      <c r="AK100" s="78"/>
      <c r="AL100" s="167" t="s">
        <v>422</v>
      </c>
      <c r="AM100" s="119">
        <v>44074</v>
      </c>
      <c r="AN100" s="278" t="s">
        <v>810</v>
      </c>
      <c r="AO100" s="65">
        <v>2</v>
      </c>
      <c r="AP100" s="79">
        <f t="shared" si="14"/>
        <v>0.5</v>
      </c>
      <c r="AQ100" s="246">
        <f t="shared" si="15"/>
        <v>0.5</v>
      </c>
      <c r="AR100" s="78" t="b">
        <f t="shared" si="18"/>
        <v>0</v>
      </c>
      <c r="AS100" s="78" t="str">
        <f t="shared" si="19"/>
        <v>EN PROCESO</v>
      </c>
      <c r="AT100" s="78" t="str">
        <f t="shared" si="20"/>
        <v>EN PROCESO</v>
      </c>
      <c r="AU100" s="112" t="s">
        <v>929</v>
      </c>
      <c r="AV100" s="122" t="s">
        <v>422</v>
      </c>
      <c r="AW100" s="174" t="str">
        <f t="shared" si="16"/>
        <v>PENDIENTE</v>
      </c>
      <c r="AX100" s="78"/>
      <c r="AY100" s="78"/>
      <c r="AZ100" s="120"/>
    </row>
    <row r="101" spans="1:52" s="115" customFormat="1" ht="90" x14ac:dyDescent="0.15">
      <c r="A101" s="178">
        <v>260</v>
      </c>
      <c r="B101" s="208">
        <v>43830</v>
      </c>
      <c r="C101" s="209" t="s">
        <v>265</v>
      </c>
      <c r="D101" s="209" t="s">
        <v>615</v>
      </c>
      <c r="E101" s="208">
        <f t="shared" si="22"/>
        <v>43830</v>
      </c>
      <c r="F101" s="209">
        <v>7</v>
      </c>
      <c r="G101" s="210" t="s">
        <v>651</v>
      </c>
      <c r="H101" s="211" t="s">
        <v>77</v>
      </c>
      <c r="I101" s="212" t="s">
        <v>630</v>
      </c>
      <c r="J101" s="213" t="s">
        <v>631</v>
      </c>
      <c r="K101" s="214">
        <v>4</v>
      </c>
      <c r="L101" s="214" t="s">
        <v>22</v>
      </c>
      <c r="M101" s="215" t="s">
        <v>632</v>
      </c>
      <c r="N101" s="216">
        <v>1</v>
      </c>
      <c r="O101" s="217">
        <v>1</v>
      </c>
      <c r="P101" s="218">
        <v>43862</v>
      </c>
      <c r="Q101" s="219">
        <v>44196</v>
      </c>
      <c r="R101" s="214" t="s">
        <v>318</v>
      </c>
      <c r="S101" s="220" t="s">
        <v>623</v>
      </c>
      <c r="T101" s="220" t="s">
        <v>318</v>
      </c>
      <c r="U101" s="221" t="s">
        <v>102</v>
      </c>
      <c r="V101" s="118"/>
      <c r="W101" s="114"/>
      <c r="X101" s="78"/>
      <c r="Y101" s="79"/>
      <c r="Z101" s="77"/>
      <c r="AA101" s="77"/>
      <c r="AB101" s="77"/>
      <c r="AC101" s="78"/>
      <c r="AD101" s="78"/>
      <c r="AE101" s="114"/>
      <c r="AF101" s="171"/>
      <c r="AG101" s="119">
        <v>43951</v>
      </c>
      <c r="AH101" s="128" t="s">
        <v>706</v>
      </c>
      <c r="AI101" s="246">
        <v>0.5</v>
      </c>
      <c r="AJ101" s="78" t="s">
        <v>414</v>
      </c>
      <c r="AK101" s="78"/>
      <c r="AL101" s="167" t="s">
        <v>422</v>
      </c>
      <c r="AM101" s="119">
        <v>44074</v>
      </c>
      <c r="AN101" s="278" t="s">
        <v>810</v>
      </c>
      <c r="AO101" s="65">
        <v>2</v>
      </c>
      <c r="AP101" s="79">
        <f t="shared" si="14"/>
        <v>0.5</v>
      </c>
      <c r="AQ101" s="246">
        <f t="shared" si="15"/>
        <v>0.5</v>
      </c>
      <c r="AR101" s="78" t="b">
        <f t="shared" si="18"/>
        <v>0</v>
      </c>
      <c r="AS101" s="78" t="str">
        <f t="shared" si="19"/>
        <v>EN PROCESO</v>
      </c>
      <c r="AT101" s="78" t="str">
        <f t="shared" si="20"/>
        <v>EN PROCESO</v>
      </c>
      <c r="AU101" s="112" t="s">
        <v>929</v>
      </c>
      <c r="AV101" s="122" t="s">
        <v>422</v>
      </c>
      <c r="AW101" s="174" t="str">
        <f t="shared" si="16"/>
        <v>PENDIENTE</v>
      </c>
      <c r="AX101" s="78"/>
      <c r="AY101" s="78"/>
      <c r="AZ101" s="120"/>
    </row>
    <row r="102" spans="1:52" s="115" customFormat="1" ht="67.5" x14ac:dyDescent="0.15">
      <c r="A102" s="178">
        <v>261</v>
      </c>
      <c r="B102" s="139">
        <v>43889</v>
      </c>
      <c r="C102" s="138" t="s">
        <v>19</v>
      </c>
      <c r="D102" s="138" t="s">
        <v>726</v>
      </c>
      <c r="E102" s="139">
        <v>43892</v>
      </c>
      <c r="F102" s="138" t="s">
        <v>727</v>
      </c>
      <c r="G102" s="235" t="s">
        <v>728</v>
      </c>
      <c r="H102" s="203" t="s">
        <v>74</v>
      </c>
      <c r="I102" s="233" t="s">
        <v>153</v>
      </c>
      <c r="J102" s="140" t="s">
        <v>729</v>
      </c>
      <c r="K102" s="138">
        <v>2</v>
      </c>
      <c r="L102" s="138" t="s">
        <v>155</v>
      </c>
      <c r="M102" s="54" t="s">
        <v>156</v>
      </c>
      <c r="N102" s="222" t="s">
        <v>930</v>
      </c>
      <c r="O102" s="223">
        <v>1</v>
      </c>
      <c r="P102" s="139">
        <v>43922</v>
      </c>
      <c r="Q102" s="139">
        <v>44196</v>
      </c>
      <c r="R102" s="138" t="s">
        <v>32</v>
      </c>
      <c r="S102" s="54" t="s">
        <v>379</v>
      </c>
      <c r="T102" s="224" t="s">
        <v>380</v>
      </c>
      <c r="U102" s="221" t="s">
        <v>102</v>
      </c>
      <c r="V102" s="206"/>
      <c r="W102" s="231"/>
      <c r="X102" s="206"/>
      <c r="Y102" s="231"/>
      <c r="Z102" s="206"/>
      <c r="AA102" s="231"/>
      <c r="AB102" s="206"/>
      <c r="AC102" s="231"/>
      <c r="AD102" s="206"/>
      <c r="AE102" s="231"/>
      <c r="AF102" s="236"/>
      <c r="AG102" s="237"/>
      <c r="AH102" s="232"/>
      <c r="AI102" s="248"/>
      <c r="AJ102" s="206"/>
      <c r="AK102" s="206"/>
      <c r="AL102" s="236"/>
      <c r="AM102" s="119">
        <v>44074</v>
      </c>
      <c r="AN102" s="128" t="s">
        <v>800</v>
      </c>
      <c r="AO102" s="276">
        <v>0</v>
      </c>
      <c r="AP102" s="79">
        <f t="shared" si="14"/>
        <v>0</v>
      </c>
      <c r="AQ102" s="246">
        <f t="shared" si="15"/>
        <v>0</v>
      </c>
      <c r="AR102" s="78" t="b">
        <f t="shared" si="18"/>
        <v>0</v>
      </c>
      <c r="AS102" s="78" t="str">
        <f t="shared" si="19"/>
        <v>SIN INICIAR</v>
      </c>
      <c r="AT102" s="78" t="str">
        <f t="shared" si="20"/>
        <v>SIN INICIAR</v>
      </c>
      <c r="AU102" s="128" t="s">
        <v>931</v>
      </c>
      <c r="AV102" s="122" t="s">
        <v>422</v>
      </c>
      <c r="AW102" s="174" t="str">
        <f t="shared" si="16"/>
        <v>PENDIENTE</v>
      </c>
      <c r="AX102" s="78"/>
      <c r="AY102" s="78"/>
      <c r="AZ102" s="120"/>
    </row>
    <row r="103" spans="1:52" s="115" customFormat="1" ht="101.25" x14ac:dyDescent="0.15">
      <c r="A103" s="178">
        <v>262</v>
      </c>
      <c r="B103" s="139">
        <v>43889</v>
      </c>
      <c r="C103" s="138" t="s">
        <v>19</v>
      </c>
      <c r="D103" s="138" t="s">
        <v>726</v>
      </c>
      <c r="E103" s="139">
        <v>43892</v>
      </c>
      <c r="F103" s="138" t="s">
        <v>727</v>
      </c>
      <c r="G103" s="225" t="s">
        <v>730</v>
      </c>
      <c r="H103" s="203" t="s">
        <v>731</v>
      </c>
      <c r="I103" s="184" t="s">
        <v>932</v>
      </c>
      <c r="J103" s="34" t="s">
        <v>732</v>
      </c>
      <c r="K103" s="33">
        <v>2</v>
      </c>
      <c r="L103" s="138" t="s">
        <v>155</v>
      </c>
      <c r="M103" s="33" t="s">
        <v>733</v>
      </c>
      <c r="N103" s="33">
        <v>1</v>
      </c>
      <c r="O103" s="223">
        <v>1</v>
      </c>
      <c r="P103" s="139">
        <v>43922</v>
      </c>
      <c r="Q103" s="139">
        <v>44196</v>
      </c>
      <c r="R103" s="33" t="s">
        <v>64</v>
      </c>
      <c r="S103" s="224" t="str">
        <f>IF(H103="","",VLOOKUP(H103,[4]Datos!$A$2:$B$13,2,FALSE))</f>
        <v>Subdirector Financiero</v>
      </c>
      <c r="T103" s="224" t="s">
        <v>286</v>
      </c>
      <c r="U103" s="221" t="s">
        <v>102</v>
      </c>
      <c r="V103" s="206"/>
      <c r="W103" s="231"/>
      <c r="X103" s="206"/>
      <c r="Y103" s="231"/>
      <c r="Z103" s="206"/>
      <c r="AA103" s="231"/>
      <c r="AB103" s="206"/>
      <c r="AC103" s="231"/>
      <c r="AD103" s="206"/>
      <c r="AE103" s="231"/>
      <c r="AF103" s="236"/>
      <c r="AG103" s="237"/>
      <c r="AH103" s="232"/>
      <c r="AI103" s="248"/>
      <c r="AJ103" s="206"/>
      <c r="AK103" s="206"/>
      <c r="AL103" s="236"/>
      <c r="AM103" s="119">
        <v>44074</v>
      </c>
      <c r="AN103" s="275" t="s">
        <v>800</v>
      </c>
      <c r="AO103" s="276">
        <v>0</v>
      </c>
      <c r="AP103" s="79">
        <f t="shared" si="14"/>
        <v>0</v>
      </c>
      <c r="AQ103" s="246">
        <f t="shared" si="15"/>
        <v>0</v>
      </c>
      <c r="AR103" s="78" t="b">
        <f t="shared" si="18"/>
        <v>0</v>
      </c>
      <c r="AS103" s="78" t="str">
        <f t="shared" si="19"/>
        <v>SIN INICIAR</v>
      </c>
      <c r="AT103" s="78" t="str">
        <f t="shared" si="20"/>
        <v>SIN INICIAR</v>
      </c>
      <c r="AU103" s="128" t="s">
        <v>803</v>
      </c>
      <c r="AV103" s="120" t="s">
        <v>420</v>
      </c>
      <c r="AW103" s="174" t="str">
        <f t="shared" si="16"/>
        <v>PENDIENTE</v>
      </c>
      <c r="AX103" s="78"/>
      <c r="AY103" s="78"/>
      <c r="AZ103" s="120"/>
    </row>
    <row r="104" spans="1:52" s="115" customFormat="1" ht="90" x14ac:dyDescent="0.15">
      <c r="A104" s="178">
        <v>263</v>
      </c>
      <c r="B104" s="139">
        <v>43889</v>
      </c>
      <c r="C104" s="138" t="s">
        <v>19</v>
      </c>
      <c r="D104" s="138" t="s">
        <v>726</v>
      </c>
      <c r="E104" s="139">
        <v>43892</v>
      </c>
      <c r="F104" s="138" t="s">
        <v>727</v>
      </c>
      <c r="G104" s="225" t="s">
        <v>734</v>
      </c>
      <c r="H104" s="203" t="s">
        <v>731</v>
      </c>
      <c r="I104" s="184" t="s">
        <v>735</v>
      </c>
      <c r="J104" s="34" t="s">
        <v>736</v>
      </c>
      <c r="K104" s="33">
        <v>3</v>
      </c>
      <c r="L104" s="138" t="s">
        <v>155</v>
      </c>
      <c r="M104" s="33" t="s">
        <v>733</v>
      </c>
      <c r="N104" s="33" t="s">
        <v>933</v>
      </c>
      <c r="O104" s="223">
        <v>1</v>
      </c>
      <c r="P104" s="139">
        <v>43922</v>
      </c>
      <c r="Q104" s="139">
        <v>44196</v>
      </c>
      <c r="R104" s="33" t="s">
        <v>64</v>
      </c>
      <c r="S104" s="224" t="str">
        <f>IF(H104="","",VLOOKUP(H104,[4]Datos!$A$2:$B$13,2,FALSE))</f>
        <v>Subdirector Financiero</v>
      </c>
      <c r="T104" s="224" t="s">
        <v>286</v>
      </c>
      <c r="U104" s="221" t="s">
        <v>102</v>
      </c>
      <c r="V104" s="206"/>
      <c r="W104" s="231"/>
      <c r="X104" s="206"/>
      <c r="Y104" s="231"/>
      <c r="Z104" s="206"/>
      <c r="AA104" s="231"/>
      <c r="AB104" s="206"/>
      <c r="AC104" s="231"/>
      <c r="AD104" s="206"/>
      <c r="AE104" s="231"/>
      <c r="AF104" s="236"/>
      <c r="AG104" s="237"/>
      <c r="AH104" s="232"/>
      <c r="AI104" s="248"/>
      <c r="AJ104" s="206"/>
      <c r="AK104" s="206"/>
      <c r="AL104" s="236"/>
      <c r="AM104" s="119">
        <v>44074</v>
      </c>
      <c r="AN104" s="275" t="s">
        <v>801</v>
      </c>
      <c r="AO104" s="276">
        <v>0</v>
      </c>
      <c r="AP104" s="79">
        <f t="shared" si="14"/>
        <v>0</v>
      </c>
      <c r="AQ104" s="246">
        <f t="shared" si="15"/>
        <v>0</v>
      </c>
      <c r="AR104" s="78" t="b">
        <f t="shared" si="18"/>
        <v>0</v>
      </c>
      <c r="AS104" s="78" t="str">
        <f t="shared" si="19"/>
        <v>SIN INICIAR</v>
      </c>
      <c r="AT104" s="78" t="str">
        <f t="shared" si="20"/>
        <v>SIN INICIAR</v>
      </c>
      <c r="AU104" s="128" t="s">
        <v>984</v>
      </c>
      <c r="AV104" s="120" t="s">
        <v>420</v>
      </c>
      <c r="AW104" s="174" t="str">
        <f t="shared" si="16"/>
        <v>PENDIENTE</v>
      </c>
      <c r="AX104" s="78"/>
      <c r="AY104" s="78"/>
      <c r="AZ104" s="120"/>
    </row>
    <row r="105" spans="1:52" s="115" customFormat="1" ht="101.25" x14ac:dyDescent="0.15">
      <c r="A105" s="178">
        <v>264</v>
      </c>
      <c r="B105" s="139">
        <v>43889</v>
      </c>
      <c r="C105" s="138" t="s">
        <v>19</v>
      </c>
      <c r="D105" s="138" t="s">
        <v>726</v>
      </c>
      <c r="E105" s="139">
        <v>43892</v>
      </c>
      <c r="F105" s="138" t="s">
        <v>727</v>
      </c>
      <c r="G105" s="34" t="s">
        <v>737</v>
      </c>
      <c r="H105" s="203" t="s">
        <v>731</v>
      </c>
      <c r="I105" s="184" t="s">
        <v>934</v>
      </c>
      <c r="J105" s="34" t="s">
        <v>736</v>
      </c>
      <c r="K105" s="33">
        <v>3</v>
      </c>
      <c r="L105" s="138" t="s">
        <v>155</v>
      </c>
      <c r="M105" s="33" t="s">
        <v>733</v>
      </c>
      <c r="N105" s="33" t="s">
        <v>933</v>
      </c>
      <c r="O105" s="223">
        <v>1</v>
      </c>
      <c r="P105" s="139">
        <v>43922</v>
      </c>
      <c r="Q105" s="139">
        <v>44196</v>
      </c>
      <c r="R105" s="33" t="s">
        <v>64</v>
      </c>
      <c r="S105" s="224" t="str">
        <f>IF(H105="","",VLOOKUP(H105,[4]Datos!$A$2:$B$13,2,FALSE))</f>
        <v>Subdirector Financiero</v>
      </c>
      <c r="T105" s="224" t="s">
        <v>286</v>
      </c>
      <c r="U105" s="221" t="s">
        <v>102</v>
      </c>
      <c r="V105" s="206"/>
      <c r="W105" s="231"/>
      <c r="X105" s="206"/>
      <c r="Y105" s="231"/>
      <c r="Z105" s="206"/>
      <c r="AA105" s="231"/>
      <c r="AB105" s="206"/>
      <c r="AC105" s="231"/>
      <c r="AD105" s="206"/>
      <c r="AE105" s="231"/>
      <c r="AF105" s="236"/>
      <c r="AG105" s="237"/>
      <c r="AH105" s="232"/>
      <c r="AI105" s="248"/>
      <c r="AJ105" s="206"/>
      <c r="AK105" s="206"/>
      <c r="AL105" s="236"/>
      <c r="AM105" s="119">
        <v>44074</v>
      </c>
      <c r="AN105" s="275" t="s">
        <v>802</v>
      </c>
      <c r="AO105" s="276">
        <v>0</v>
      </c>
      <c r="AP105" s="79">
        <f t="shared" si="14"/>
        <v>0</v>
      </c>
      <c r="AQ105" s="246">
        <f t="shared" si="15"/>
        <v>0</v>
      </c>
      <c r="AR105" s="78" t="b">
        <f t="shared" si="18"/>
        <v>0</v>
      </c>
      <c r="AS105" s="78" t="str">
        <f t="shared" si="19"/>
        <v>SIN INICIAR</v>
      </c>
      <c r="AT105" s="78" t="str">
        <f t="shared" si="20"/>
        <v>SIN INICIAR</v>
      </c>
      <c r="AU105" s="128" t="s">
        <v>984</v>
      </c>
      <c r="AV105" s="120" t="s">
        <v>420</v>
      </c>
      <c r="AW105" s="174" t="str">
        <f t="shared" si="16"/>
        <v>PENDIENTE</v>
      </c>
      <c r="AX105" s="78"/>
      <c r="AY105" s="78"/>
      <c r="AZ105" s="120"/>
    </row>
    <row r="106" spans="1:52" s="115" customFormat="1" ht="366.75" customHeight="1" x14ac:dyDescent="0.15">
      <c r="A106" s="178">
        <v>265</v>
      </c>
      <c r="B106" s="139">
        <v>43889</v>
      </c>
      <c r="C106" s="138" t="s">
        <v>19</v>
      </c>
      <c r="D106" s="138" t="s">
        <v>726</v>
      </c>
      <c r="E106" s="139">
        <v>43892</v>
      </c>
      <c r="F106" s="33" t="s">
        <v>727</v>
      </c>
      <c r="G106" s="52" t="s">
        <v>738</v>
      </c>
      <c r="H106" s="203" t="s">
        <v>78</v>
      </c>
      <c r="I106" s="184" t="s">
        <v>739</v>
      </c>
      <c r="J106" s="34" t="s">
        <v>1012</v>
      </c>
      <c r="K106" s="33">
        <v>2</v>
      </c>
      <c r="L106" s="138" t="s">
        <v>155</v>
      </c>
      <c r="M106" s="226">
        <v>2</v>
      </c>
      <c r="N106" s="33" t="s">
        <v>740</v>
      </c>
      <c r="O106" s="223">
        <v>1</v>
      </c>
      <c r="P106" s="139">
        <v>43922</v>
      </c>
      <c r="Q106" s="139">
        <v>44196</v>
      </c>
      <c r="R106" s="33" t="s">
        <v>66</v>
      </c>
      <c r="S106" s="224" t="str">
        <f>IF(H106="","",VLOOKUP(H106,[5]Datos!$A$2:$B$13,2,FALSE))</f>
        <v xml:space="preserve">Subdirector Administrativo </v>
      </c>
      <c r="T106" s="224" t="s">
        <v>319</v>
      </c>
      <c r="U106" s="221" t="s">
        <v>102</v>
      </c>
      <c r="V106" s="206"/>
      <c r="W106" s="231"/>
      <c r="X106" s="206"/>
      <c r="Y106" s="231"/>
      <c r="Z106" s="206"/>
      <c r="AA106" s="231"/>
      <c r="AB106" s="206"/>
      <c r="AC106" s="231"/>
      <c r="AD106" s="206"/>
      <c r="AE106" s="231"/>
      <c r="AF106" s="236"/>
      <c r="AG106" s="237"/>
      <c r="AH106" s="232"/>
      <c r="AI106" s="248"/>
      <c r="AJ106" s="206"/>
      <c r="AK106" s="206"/>
      <c r="AL106" s="236"/>
      <c r="AM106" s="119">
        <v>44074</v>
      </c>
      <c r="AN106" s="277" t="s">
        <v>1013</v>
      </c>
      <c r="AO106" s="276">
        <v>2</v>
      </c>
      <c r="AP106" s="79">
        <f t="shared" ref="AP106:AP121" si="23">IF(AO106="","",IF(OR(K106=0,K106="",AM106=""),"",AO106/K106))</f>
        <v>1</v>
      </c>
      <c r="AQ106" s="246">
        <f t="shared" ref="AQ106:AQ121" si="24">IF(OR(O106="",AP106=""),"",IF(OR(O106=0,AP106=0),0,IF(AP106*100%/O106&gt;100%,100%,(AP106*100%)/O106)))</f>
        <v>1</v>
      </c>
      <c r="AR106" s="78" t="b">
        <f t="shared" ref="AR106:AR121" si="25">IF(AO106="","",IF(AM106&gt;Q106,IF(AP106&lt;100%,"INCUMPLIDA",IF(AP106=100%,"TERMINADA EXTEMPORÁNEA"))))</f>
        <v>0</v>
      </c>
      <c r="AS106" s="78" t="str">
        <f t="shared" ref="AS106:AS121" si="26">IF(AO106="","",IF(AM106&lt;Q106,IF(AQ106=0%,"SIN INICIAR",IF(AQ106=100%,"TERMINADA",IF(AQ106&gt;0%,"EN PROCESO")))))</f>
        <v>TERMINADA</v>
      </c>
      <c r="AT106" s="78" t="str">
        <f t="shared" ref="AT106:AT121" si="27">IF(AO106="","",IF(AM106&gt;Q106,AR106,IF(AM106&lt;Q106,AS106)))</f>
        <v>TERMINADA</v>
      </c>
      <c r="AU106" s="128" t="s">
        <v>997</v>
      </c>
      <c r="AV106" s="122" t="s">
        <v>695</v>
      </c>
      <c r="AW106" s="174" t="str">
        <f t="shared" si="16"/>
        <v>CUMPLIDA</v>
      </c>
      <c r="AX106" s="285" t="s">
        <v>973</v>
      </c>
      <c r="AY106" s="78" t="s">
        <v>279</v>
      </c>
      <c r="AZ106" s="120" t="s">
        <v>999</v>
      </c>
    </row>
    <row r="107" spans="1:52" s="115" customFormat="1" ht="101.25" x14ac:dyDescent="0.15">
      <c r="A107" s="178">
        <v>266</v>
      </c>
      <c r="B107" s="139">
        <v>43889</v>
      </c>
      <c r="C107" s="138" t="s">
        <v>19</v>
      </c>
      <c r="D107" s="138" t="s">
        <v>726</v>
      </c>
      <c r="E107" s="139">
        <v>43892</v>
      </c>
      <c r="F107" s="138" t="s">
        <v>727</v>
      </c>
      <c r="G107" s="52" t="s">
        <v>741</v>
      </c>
      <c r="H107" s="203" t="s">
        <v>731</v>
      </c>
      <c r="I107" s="184" t="s">
        <v>742</v>
      </c>
      <c r="J107" s="34" t="s">
        <v>743</v>
      </c>
      <c r="K107" s="33">
        <v>2</v>
      </c>
      <c r="L107" s="138" t="s">
        <v>155</v>
      </c>
      <c r="M107" s="33" t="s">
        <v>733</v>
      </c>
      <c r="N107" s="33">
        <v>1</v>
      </c>
      <c r="O107" s="223">
        <v>1</v>
      </c>
      <c r="P107" s="139">
        <v>43922</v>
      </c>
      <c r="Q107" s="139">
        <v>44227</v>
      </c>
      <c r="R107" s="33" t="s">
        <v>64</v>
      </c>
      <c r="S107" s="33" t="s">
        <v>744</v>
      </c>
      <c r="T107" s="33" t="s">
        <v>286</v>
      </c>
      <c r="U107" s="221" t="s">
        <v>102</v>
      </c>
      <c r="V107" s="206"/>
      <c r="W107" s="231"/>
      <c r="X107" s="206"/>
      <c r="Y107" s="231"/>
      <c r="Z107" s="206"/>
      <c r="AA107" s="231"/>
      <c r="AB107" s="206"/>
      <c r="AC107" s="231"/>
      <c r="AD107" s="206"/>
      <c r="AE107" s="231"/>
      <c r="AF107" s="236"/>
      <c r="AG107" s="237"/>
      <c r="AH107" s="232"/>
      <c r="AI107" s="248"/>
      <c r="AJ107" s="206"/>
      <c r="AK107" s="206"/>
      <c r="AL107" s="236"/>
      <c r="AM107" s="119">
        <v>44074</v>
      </c>
      <c r="AN107" s="275" t="s">
        <v>800</v>
      </c>
      <c r="AO107" s="276">
        <v>0</v>
      </c>
      <c r="AP107" s="79">
        <f t="shared" si="23"/>
        <v>0</v>
      </c>
      <c r="AQ107" s="246">
        <f t="shared" si="24"/>
        <v>0</v>
      </c>
      <c r="AR107" s="78" t="b">
        <f t="shared" si="25"/>
        <v>0</v>
      </c>
      <c r="AS107" s="78" t="str">
        <f t="shared" si="26"/>
        <v>SIN INICIAR</v>
      </c>
      <c r="AT107" s="78" t="str">
        <f t="shared" si="27"/>
        <v>SIN INICIAR</v>
      </c>
      <c r="AU107" s="128" t="s">
        <v>935</v>
      </c>
      <c r="AV107" s="120" t="s">
        <v>420</v>
      </c>
      <c r="AW107" s="174" t="str">
        <f t="shared" si="16"/>
        <v>PENDIENTE</v>
      </c>
      <c r="AX107" s="78"/>
      <c r="AY107" s="78"/>
      <c r="AZ107" s="120"/>
    </row>
    <row r="108" spans="1:52" s="115" customFormat="1" ht="168.75" x14ac:dyDescent="0.15">
      <c r="A108" s="178">
        <v>267</v>
      </c>
      <c r="B108" s="139">
        <v>43889</v>
      </c>
      <c r="C108" s="138" t="s">
        <v>19</v>
      </c>
      <c r="D108" s="138" t="s">
        <v>726</v>
      </c>
      <c r="E108" s="139">
        <v>43892</v>
      </c>
      <c r="F108" s="138" t="s">
        <v>727</v>
      </c>
      <c r="G108" s="34" t="s">
        <v>745</v>
      </c>
      <c r="H108" s="185" t="s">
        <v>746</v>
      </c>
      <c r="I108" s="184" t="s">
        <v>747</v>
      </c>
      <c r="J108" s="34" t="s">
        <v>748</v>
      </c>
      <c r="K108" s="33">
        <v>3</v>
      </c>
      <c r="L108" s="138" t="s">
        <v>155</v>
      </c>
      <c r="M108" s="33" t="s">
        <v>733</v>
      </c>
      <c r="N108" s="33" t="s">
        <v>936</v>
      </c>
      <c r="O108" s="223">
        <v>1</v>
      </c>
      <c r="P108" s="139">
        <v>43914</v>
      </c>
      <c r="Q108" s="139">
        <v>44165</v>
      </c>
      <c r="R108" s="266" t="s">
        <v>749</v>
      </c>
      <c r="S108" s="33" t="s">
        <v>746</v>
      </c>
      <c r="T108" s="33" t="s">
        <v>792</v>
      </c>
      <c r="U108" s="221" t="s">
        <v>102</v>
      </c>
      <c r="V108" s="206"/>
      <c r="W108" s="231"/>
      <c r="X108" s="206"/>
      <c r="Y108" s="231"/>
      <c r="Z108" s="206"/>
      <c r="AA108" s="231"/>
      <c r="AB108" s="206"/>
      <c r="AC108" s="231"/>
      <c r="AD108" s="206"/>
      <c r="AE108" s="231"/>
      <c r="AF108" s="236"/>
      <c r="AG108" s="237"/>
      <c r="AH108" s="232"/>
      <c r="AI108" s="248"/>
      <c r="AJ108" s="206"/>
      <c r="AK108" s="206"/>
      <c r="AL108" s="236"/>
      <c r="AM108" s="119">
        <v>44074</v>
      </c>
      <c r="AN108" s="283" t="s">
        <v>800</v>
      </c>
      <c r="AO108" s="276">
        <v>0</v>
      </c>
      <c r="AP108" s="79">
        <f t="shared" si="23"/>
        <v>0</v>
      </c>
      <c r="AQ108" s="246">
        <f t="shared" si="24"/>
        <v>0</v>
      </c>
      <c r="AR108" s="78" t="b">
        <f t="shared" si="25"/>
        <v>0</v>
      </c>
      <c r="AS108" s="78" t="str">
        <f t="shared" si="26"/>
        <v>SIN INICIAR</v>
      </c>
      <c r="AT108" s="78" t="str">
        <f t="shared" si="27"/>
        <v>SIN INICIAR</v>
      </c>
      <c r="AU108" s="128" t="s">
        <v>985</v>
      </c>
      <c r="AV108" s="120" t="s">
        <v>420</v>
      </c>
      <c r="AW108" s="174" t="str">
        <f t="shared" si="16"/>
        <v>PENDIENTE</v>
      </c>
      <c r="AX108" s="78"/>
      <c r="AY108" s="78"/>
      <c r="AZ108" s="120"/>
    </row>
    <row r="109" spans="1:52" s="115" customFormat="1" ht="78.75" x14ac:dyDescent="0.15">
      <c r="A109" s="178">
        <v>268</v>
      </c>
      <c r="B109" s="139">
        <v>43889</v>
      </c>
      <c r="C109" s="138" t="s">
        <v>19</v>
      </c>
      <c r="D109" s="138" t="s">
        <v>726</v>
      </c>
      <c r="E109" s="139">
        <v>43892</v>
      </c>
      <c r="F109" s="138" t="s">
        <v>727</v>
      </c>
      <c r="G109" s="52" t="s">
        <v>750</v>
      </c>
      <c r="H109" s="203" t="s">
        <v>731</v>
      </c>
      <c r="I109" s="184" t="s">
        <v>751</v>
      </c>
      <c r="J109" s="34" t="s">
        <v>752</v>
      </c>
      <c r="K109" s="33">
        <v>1</v>
      </c>
      <c r="L109" s="138" t="s">
        <v>155</v>
      </c>
      <c r="M109" s="33" t="s">
        <v>733</v>
      </c>
      <c r="N109" s="33">
        <v>1</v>
      </c>
      <c r="O109" s="227">
        <v>1</v>
      </c>
      <c r="P109" s="139">
        <v>43922</v>
      </c>
      <c r="Q109" s="139">
        <v>44227</v>
      </c>
      <c r="R109" s="33" t="s">
        <v>64</v>
      </c>
      <c r="S109" s="224" t="s">
        <v>744</v>
      </c>
      <c r="T109" s="224" t="s">
        <v>286</v>
      </c>
      <c r="U109" s="221" t="s">
        <v>102</v>
      </c>
      <c r="V109" s="206"/>
      <c r="W109" s="231"/>
      <c r="X109" s="206"/>
      <c r="Y109" s="231"/>
      <c r="Z109" s="206"/>
      <c r="AA109" s="231"/>
      <c r="AB109" s="206"/>
      <c r="AC109" s="231"/>
      <c r="AD109" s="206"/>
      <c r="AE109" s="231"/>
      <c r="AF109" s="236"/>
      <c r="AG109" s="237"/>
      <c r="AH109" s="232"/>
      <c r="AI109" s="248"/>
      <c r="AJ109" s="206"/>
      <c r="AK109" s="206"/>
      <c r="AL109" s="236"/>
      <c r="AM109" s="119">
        <v>44074</v>
      </c>
      <c r="AN109" s="275" t="s">
        <v>800</v>
      </c>
      <c r="AO109" s="276">
        <v>0</v>
      </c>
      <c r="AP109" s="79">
        <f t="shared" si="23"/>
        <v>0</v>
      </c>
      <c r="AQ109" s="246">
        <f t="shared" si="24"/>
        <v>0</v>
      </c>
      <c r="AR109" s="78" t="b">
        <f t="shared" si="25"/>
        <v>0</v>
      </c>
      <c r="AS109" s="78" t="str">
        <f t="shared" si="26"/>
        <v>SIN INICIAR</v>
      </c>
      <c r="AT109" s="78" t="str">
        <f t="shared" si="27"/>
        <v>SIN INICIAR</v>
      </c>
      <c r="AU109" s="128" t="s">
        <v>986</v>
      </c>
      <c r="AV109" s="120" t="s">
        <v>420</v>
      </c>
      <c r="AW109" s="174" t="str">
        <f t="shared" si="16"/>
        <v>PENDIENTE</v>
      </c>
      <c r="AX109" s="78"/>
      <c r="AY109" s="78"/>
      <c r="AZ109" s="120"/>
    </row>
    <row r="110" spans="1:52" s="115" customFormat="1" ht="67.5" x14ac:dyDescent="0.15">
      <c r="A110" s="178">
        <v>269</v>
      </c>
      <c r="B110" s="32">
        <v>43889</v>
      </c>
      <c r="C110" s="33" t="s">
        <v>19</v>
      </c>
      <c r="D110" s="138" t="s">
        <v>726</v>
      </c>
      <c r="E110" s="32">
        <v>43892</v>
      </c>
      <c r="F110" s="33" t="s">
        <v>727</v>
      </c>
      <c r="G110" s="230" t="s">
        <v>753</v>
      </c>
      <c r="H110" s="185" t="s">
        <v>776</v>
      </c>
      <c r="I110" s="184" t="s">
        <v>937</v>
      </c>
      <c r="J110" s="34" t="s">
        <v>754</v>
      </c>
      <c r="K110" s="33">
        <v>1</v>
      </c>
      <c r="L110" s="138" t="s">
        <v>155</v>
      </c>
      <c r="M110" s="33" t="s">
        <v>733</v>
      </c>
      <c r="N110" s="33">
        <v>1</v>
      </c>
      <c r="O110" s="227">
        <v>1</v>
      </c>
      <c r="P110" s="139">
        <v>43922</v>
      </c>
      <c r="Q110" s="139">
        <v>44227</v>
      </c>
      <c r="R110" s="33" t="s">
        <v>64</v>
      </c>
      <c r="S110" s="224" t="s">
        <v>744</v>
      </c>
      <c r="T110" s="224" t="s">
        <v>286</v>
      </c>
      <c r="U110" s="221" t="s">
        <v>102</v>
      </c>
      <c r="V110" s="206"/>
      <c r="W110" s="231"/>
      <c r="X110" s="206"/>
      <c r="Y110" s="231"/>
      <c r="Z110" s="206"/>
      <c r="AA110" s="231"/>
      <c r="AB110" s="206"/>
      <c r="AC110" s="231"/>
      <c r="AD110" s="206"/>
      <c r="AE110" s="231"/>
      <c r="AF110" s="236"/>
      <c r="AG110" s="237"/>
      <c r="AH110" s="232"/>
      <c r="AI110" s="248"/>
      <c r="AJ110" s="206"/>
      <c r="AK110" s="206"/>
      <c r="AL110" s="236"/>
      <c r="AM110" s="119">
        <v>44074</v>
      </c>
      <c r="AN110" s="275" t="s">
        <v>800</v>
      </c>
      <c r="AO110" s="276">
        <v>0</v>
      </c>
      <c r="AP110" s="79">
        <f t="shared" si="23"/>
        <v>0</v>
      </c>
      <c r="AQ110" s="246">
        <f t="shared" si="24"/>
        <v>0</v>
      </c>
      <c r="AR110" s="78" t="b">
        <f t="shared" si="25"/>
        <v>0</v>
      </c>
      <c r="AS110" s="78" t="str">
        <f t="shared" si="26"/>
        <v>SIN INICIAR</v>
      </c>
      <c r="AT110" s="78" t="str">
        <f t="shared" si="27"/>
        <v>SIN INICIAR</v>
      </c>
      <c r="AU110" s="128" t="s">
        <v>987</v>
      </c>
      <c r="AV110" s="120" t="s">
        <v>420</v>
      </c>
      <c r="AW110" s="174" t="str">
        <f t="shared" si="16"/>
        <v>PENDIENTE</v>
      </c>
      <c r="AX110" s="78"/>
      <c r="AY110" s="78"/>
      <c r="AZ110" s="120"/>
    </row>
    <row r="111" spans="1:52" s="115" customFormat="1" ht="157.5" x14ac:dyDescent="0.15">
      <c r="A111" s="178">
        <v>270</v>
      </c>
      <c r="B111" s="32">
        <v>43889</v>
      </c>
      <c r="C111" s="33" t="s">
        <v>19</v>
      </c>
      <c r="D111" s="138" t="s">
        <v>726</v>
      </c>
      <c r="E111" s="32">
        <v>43892</v>
      </c>
      <c r="F111" s="33" t="s">
        <v>727</v>
      </c>
      <c r="G111" s="230" t="s">
        <v>753</v>
      </c>
      <c r="H111" s="203" t="s">
        <v>755</v>
      </c>
      <c r="I111" s="234" t="s">
        <v>756</v>
      </c>
      <c r="J111" s="228" t="s">
        <v>757</v>
      </c>
      <c r="K111" s="56">
        <v>2</v>
      </c>
      <c r="L111" s="142" t="s">
        <v>155</v>
      </c>
      <c r="M111" s="56">
        <v>2</v>
      </c>
      <c r="N111" s="56" t="s">
        <v>758</v>
      </c>
      <c r="O111" s="229">
        <v>1</v>
      </c>
      <c r="P111" s="141">
        <v>43922</v>
      </c>
      <c r="Q111" s="141">
        <v>44227</v>
      </c>
      <c r="R111" s="56" t="s">
        <v>66</v>
      </c>
      <c r="S111" s="267" t="s">
        <v>46</v>
      </c>
      <c r="T111" s="56" t="s">
        <v>319</v>
      </c>
      <c r="U111" s="221" t="s">
        <v>102</v>
      </c>
      <c r="V111" s="206"/>
      <c r="W111" s="231"/>
      <c r="X111" s="206"/>
      <c r="Y111" s="231"/>
      <c r="Z111" s="206"/>
      <c r="AA111" s="231"/>
      <c r="AB111" s="206"/>
      <c r="AC111" s="231"/>
      <c r="AD111" s="206"/>
      <c r="AE111" s="231"/>
      <c r="AF111" s="236"/>
      <c r="AG111" s="237"/>
      <c r="AH111" s="232"/>
      <c r="AI111" s="248"/>
      <c r="AJ111" s="206"/>
      <c r="AK111" s="206"/>
      <c r="AL111" s="236"/>
      <c r="AM111" s="119">
        <v>44074</v>
      </c>
      <c r="AN111" s="277" t="s">
        <v>1014</v>
      </c>
      <c r="AO111" s="276">
        <v>2</v>
      </c>
      <c r="AP111" s="79">
        <f t="shared" si="23"/>
        <v>1</v>
      </c>
      <c r="AQ111" s="246">
        <f t="shared" si="24"/>
        <v>1</v>
      </c>
      <c r="AR111" s="78" t="b">
        <f t="shared" si="25"/>
        <v>0</v>
      </c>
      <c r="AS111" s="78" t="str">
        <f t="shared" si="26"/>
        <v>TERMINADA</v>
      </c>
      <c r="AT111" s="78" t="str">
        <f t="shared" si="27"/>
        <v>TERMINADA</v>
      </c>
      <c r="AU111" s="128" t="s">
        <v>1015</v>
      </c>
      <c r="AV111" s="122" t="s">
        <v>695</v>
      </c>
      <c r="AW111" s="174" t="str">
        <f t="shared" si="16"/>
        <v>CUMPLIDA</v>
      </c>
      <c r="AX111" s="78" t="s">
        <v>837</v>
      </c>
      <c r="AY111" s="78" t="s">
        <v>281</v>
      </c>
      <c r="AZ111" s="120" t="s">
        <v>999</v>
      </c>
    </row>
    <row r="112" spans="1:52" s="115" customFormat="1" ht="123.75" x14ac:dyDescent="0.15">
      <c r="A112" s="178">
        <v>271</v>
      </c>
      <c r="B112" s="139">
        <v>43889</v>
      </c>
      <c r="C112" s="138" t="s">
        <v>19</v>
      </c>
      <c r="D112" s="138" t="s">
        <v>726</v>
      </c>
      <c r="E112" s="139">
        <v>43892</v>
      </c>
      <c r="F112" s="138" t="s">
        <v>727</v>
      </c>
      <c r="G112" s="140" t="s">
        <v>759</v>
      </c>
      <c r="H112" s="203" t="s">
        <v>731</v>
      </c>
      <c r="I112" s="184" t="s">
        <v>760</v>
      </c>
      <c r="J112" s="34" t="s">
        <v>761</v>
      </c>
      <c r="K112" s="33">
        <v>1</v>
      </c>
      <c r="L112" s="138" t="s">
        <v>155</v>
      </c>
      <c r="M112" s="33" t="s">
        <v>733</v>
      </c>
      <c r="N112" s="33">
        <v>1</v>
      </c>
      <c r="O112" s="223">
        <v>1</v>
      </c>
      <c r="P112" s="139">
        <v>43922</v>
      </c>
      <c r="Q112" s="139">
        <v>44196</v>
      </c>
      <c r="R112" s="33" t="s">
        <v>64</v>
      </c>
      <c r="S112" s="224" t="s">
        <v>744</v>
      </c>
      <c r="T112" s="224" t="s">
        <v>286</v>
      </c>
      <c r="U112" s="221" t="s">
        <v>102</v>
      </c>
      <c r="V112" s="206"/>
      <c r="W112" s="231"/>
      <c r="X112" s="206"/>
      <c r="Y112" s="231"/>
      <c r="Z112" s="206"/>
      <c r="AA112" s="231"/>
      <c r="AB112" s="206"/>
      <c r="AC112" s="231"/>
      <c r="AD112" s="206"/>
      <c r="AE112" s="231"/>
      <c r="AF112" s="236"/>
      <c r="AG112" s="237"/>
      <c r="AH112" s="232"/>
      <c r="AI112" s="248"/>
      <c r="AJ112" s="206"/>
      <c r="AK112" s="206"/>
      <c r="AL112" s="236"/>
      <c r="AM112" s="119">
        <v>44074</v>
      </c>
      <c r="AN112" s="275" t="s">
        <v>800</v>
      </c>
      <c r="AO112" s="276">
        <v>0</v>
      </c>
      <c r="AP112" s="79">
        <f t="shared" si="23"/>
        <v>0</v>
      </c>
      <c r="AQ112" s="246">
        <f t="shared" si="24"/>
        <v>0</v>
      </c>
      <c r="AR112" s="78" t="b">
        <f t="shared" si="25"/>
        <v>0</v>
      </c>
      <c r="AS112" s="78" t="str">
        <f t="shared" si="26"/>
        <v>SIN INICIAR</v>
      </c>
      <c r="AT112" s="78" t="str">
        <f t="shared" si="27"/>
        <v>SIN INICIAR</v>
      </c>
      <c r="AU112" s="128" t="s">
        <v>988</v>
      </c>
      <c r="AV112" s="120" t="s">
        <v>420</v>
      </c>
      <c r="AW112" s="174" t="str">
        <f t="shared" si="16"/>
        <v>PENDIENTE</v>
      </c>
      <c r="AX112" s="78"/>
      <c r="AY112" s="78"/>
      <c r="AZ112" s="120"/>
    </row>
    <row r="113" spans="1:52" s="115" customFormat="1" ht="67.5" x14ac:dyDescent="0.15">
      <c r="A113" s="178">
        <v>272</v>
      </c>
      <c r="B113" s="139">
        <v>43889</v>
      </c>
      <c r="C113" s="138" t="s">
        <v>19</v>
      </c>
      <c r="D113" s="138" t="s">
        <v>726</v>
      </c>
      <c r="E113" s="139">
        <v>43892</v>
      </c>
      <c r="F113" s="138" t="s">
        <v>727</v>
      </c>
      <c r="G113" s="52" t="s">
        <v>762</v>
      </c>
      <c r="H113" s="203" t="s">
        <v>731</v>
      </c>
      <c r="I113" s="184" t="s">
        <v>938</v>
      </c>
      <c r="J113" s="34" t="s">
        <v>939</v>
      </c>
      <c r="K113" s="33">
        <v>2</v>
      </c>
      <c r="L113" s="138" t="s">
        <v>155</v>
      </c>
      <c r="M113" s="33" t="s">
        <v>733</v>
      </c>
      <c r="N113" s="33">
        <v>1</v>
      </c>
      <c r="O113" s="223">
        <v>1</v>
      </c>
      <c r="P113" s="139">
        <v>43922</v>
      </c>
      <c r="Q113" s="139">
        <v>44227</v>
      </c>
      <c r="R113" s="33" t="s">
        <v>64</v>
      </c>
      <c r="S113" s="224" t="s">
        <v>744</v>
      </c>
      <c r="T113" s="224" t="s">
        <v>286</v>
      </c>
      <c r="U113" s="221" t="s">
        <v>102</v>
      </c>
      <c r="V113" s="206"/>
      <c r="W113" s="231"/>
      <c r="X113" s="206"/>
      <c r="Y113" s="231"/>
      <c r="Z113" s="206"/>
      <c r="AA113" s="231"/>
      <c r="AB113" s="206"/>
      <c r="AC113" s="231"/>
      <c r="AD113" s="206"/>
      <c r="AE113" s="231"/>
      <c r="AF113" s="236"/>
      <c r="AG113" s="237"/>
      <c r="AH113" s="232"/>
      <c r="AI113" s="248"/>
      <c r="AJ113" s="206"/>
      <c r="AK113" s="206"/>
      <c r="AL113" s="236"/>
      <c r="AM113" s="119">
        <v>44074</v>
      </c>
      <c r="AN113" s="275" t="s">
        <v>800</v>
      </c>
      <c r="AO113" s="276">
        <v>0</v>
      </c>
      <c r="AP113" s="79">
        <f t="shared" si="23"/>
        <v>0</v>
      </c>
      <c r="AQ113" s="246">
        <f t="shared" si="24"/>
        <v>0</v>
      </c>
      <c r="AR113" s="78" t="b">
        <f t="shared" si="25"/>
        <v>0</v>
      </c>
      <c r="AS113" s="78" t="str">
        <f t="shared" si="26"/>
        <v>SIN INICIAR</v>
      </c>
      <c r="AT113" s="78" t="str">
        <f t="shared" si="27"/>
        <v>SIN INICIAR</v>
      </c>
      <c r="AU113" s="128" t="s">
        <v>940</v>
      </c>
      <c r="AV113" s="120" t="s">
        <v>420</v>
      </c>
      <c r="AW113" s="174" t="str">
        <f t="shared" si="16"/>
        <v>PENDIENTE</v>
      </c>
      <c r="AX113" s="78"/>
      <c r="AY113" s="78"/>
      <c r="AZ113" s="120"/>
    </row>
    <row r="114" spans="1:52" s="115" customFormat="1" ht="78.75" x14ac:dyDescent="0.15">
      <c r="A114" s="178">
        <v>273</v>
      </c>
      <c r="B114" s="139">
        <v>43889</v>
      </c>
      <c r="C114" s="138" t="s">
        <v>19</v>
      </c>
      <c r="D114" s="138" t="s">
        <v>726</v>
      </c>
      <c r="E114" s="139">
        <v>43892</v>
      </c>
      <c r="F114" s="138" t="s">
        <v>727</v>
      </c>
      <c r="G114" s="52" t="s">
        <v>763</v>
      </c>
      <c r="H114" s="203" t="s">
        <v>731</v>
      </c>
      <c r="I114" s="184" t="s">
        <v>764</v>
      </c>
      <c r="J114" s="34" t="s">
        <v>765</v>
      </c>
      <c r="K114" s="33">
        <v>1</v>
      </c>
      <c r="L114" s="138" t="s">
        <v>155</v>
      </c>
      <c r="M114" s="33" t="s">
        <v>733</v>
      </c>
      <c r="N114" s="33" t="s">
        <v>941</v>
      </c>
      <c r="O114" s="223">
        <v>1</v>
      </c>
      <c r="P114" s="139">
        <v>43922</v>
      </c>
      <c r="Q114" s="139">
        <v>44196</v>
      </c>
      <c r="R114" s="33" t="s">
        <v>64</v>
      </c>
      <c r="S114" s="224" t="s">
        <v>744</v>
      </c>
      <c r="T114" s="224" t="s">
        <v>286</v>
      </c>
      <c r="U114" s="221" t="s">
        <v>102</v>
      </c>
      <c r="V114" s="206"/>
      <c r="W114" s="231"/>
      <c r="X114" s="206"/>
      <c r="Y114" s="231"/>
      <c r="Z114" s="206"/>
      <c r="AA114" s="231"/>
      <c r="AB114" s="206"/>
      <c r="AC114" s="231"/>
      <c r="AD114" s="206"/>
      <c r="AE114" s="231"/>
      <c r="AF114" s="236"/>
      <c r="AG114" s="237"/>
      <c r="AH114" s="232"/>
      <c r="AI114" s="248"/>
      <c r="AJ114" s="206"/>
      <c r="AK114" s="206"/>
      <c r="AL114" s="236"/>
      <c r="AM114" s="119">
        <v>44074</v>
      </c>
      <c r="AN114" s="275" t="s">
        <v>800</v>
      </c>
      <c r="AO114" s="276">
        <v>0</v>
      </c>
      <c r="AP114" s="79">
        <f t="shared" si="23"/>
        <v>0</v>
      </c>
      <c r="AQ114" s="246">
        <f t="shared" si="24"/>
        <v>0</v>
      </c>
      <c r="AR114" s="78" t="b">
        <f t="shared" si="25"/>
        <v>0</v>
      </c>
      <c r="AS114" s="78" t="str">
        <f t="shared" si="26"/>
        <v>SIN INICIAR</v>
      </c>
      <c r="AT114" s="78" t="str">
        <f t="shared" si="27"/>
        <v>SIN INICIAR</v>
      </c>
      <c r="AU114" s="128" t="s">
        <v>804</v>
      </c>
      <c r="AV114" s="120" t="s">
        <v>420</v>
      </c>
      <c r="AW114" s="174" t="str">
        <f t="shared" si="16"/>
        <v>PENDIENTE</v>
      </c>
      <c r="AX114" s="78"/>
      <c r="AY114" s="78"/>
      <c r="AZ114" s="120"/>
    </row>
    <row r="115" spans="1:52" s="115" customFormat="1" ht="112.5" x14ac:dyDescent="0.15">
      <c r="A115" s="178">
        <v>274</v>
      </c>
      <c r="B115" s="139">
        <v>43889</v>
      </c>
      <c r="C115" s="138" t="s">
        <v>19</v>
      </c>
      <c r="D115" s="138" t="s">
        <v>726</v>
      </c>
      <c r="E115" s="139">
        <v>43892</v>
      </c>
      <c r="F115" s="138" t="s">
        <v>727</v>
      </c>
      <c r="G115" s="52" t="s">
        <v>766</v>
      </c>
      <c r="H115" s="185" t="s">
        <v>767</v>
      </c>
      <c r="I115" s="184" t="s">
        <v>768</v>
      </c>
      <c r="J115" s="34" t="s">
        <v>769</v>
      </c>
      <c r="K115" s="33">
        <v>1</v>
      </c>
      <c r="L115" s="138" t="s">
        <v>22</v>
      </c>
      <c r="M115" s="33" t="s">
        <v>770</v>
      </c>
      <c r="N115" s="36">
        <v>1</v>
      </c>
      <c r="O115" s="227">
        <v>1</v>
      </c>
      <c r="P115" s="139">
        <v>43922</v>
      </c>
      <c r="Q115" s="139">
        <v>44180</v>
      </c>
      <c r="R115" s="33" t="s">
        <v>33</v>
      </c>
      <c r="S115" s="224" t="s">
        <v>771</v>
      </c>
      <c r="T115" s="224" t="s">
        <v>771</v>
      </c>
      <c r="U115" s="221" t="s">
        <v>102</v>
      </c>
      <c r="V115" s="206"/>
      <c r="W115" s="231"/>
      <c r="X115" s="206"/>
      <c r="Y115" s="231"/>
      <c r="Z115" s="206"/>
      <c r="AA115" s="231"/>
      <c r="AB115" s="206"/>
      <c r="AC115" s="231"/>
      <c r="AD115" s="206"/>
      <c r="AE115" s="231"/>
      <c r="AF115" s="236"/>
      <c r="AG115" s="237"/>
      <c r="AH115" s="232"/>
      <c r="AI115" s="248"/>
      <c r="AJ115" s="206"/>
      <c r="AK115" s="206"/>
      <c r="AL115" s="236"/>
      <c r="AM115" s="119">
        <v>44074</v>
      </c>
      <c r="AN115" s="278" t="s">
        <v>800</v>
      </c>
      <c r="AO115" s="276">
        <v>0</v>
      </c>
      <c r="AP115" s="79">
        <f t="shared" si="23"/>
        <v>0</v>
      </c>
      <c r="AQ115" s="246">
        <f t="shared" si="24"/>
        <v>0</v>
      </c>
      <c r="AR115" s="78" t="b">
        <f t="shared" si="25"/>
        <v>0</v>
      </c>
      <c r="AS115" s="78" t="str">
        <f t="shared" si="26"/>
        <v>SIN INICIAR</v>
      </c>
      <c r="AT115" s="78" t="str">
        <f t="shared" si="27"/>
        <v>SIN INICIAR</v>
      </c>
      <c r="AU115" s="128" t="s">
        <v>974</v>
      </c>
      <c r="AV115" s="122" t="s">
        <v>695</v>
      </c>
      <c r="AW115" s="174" t="str">
        <f t="shared" si="16"/>
        <v>PENDIENTE</v>
      </c>
      <c r="AX115" s="78"/>
      <c r="AY115" s="78"/>
      <c r="AZ115" s="120"/>
    </row>
    <row r="116" spans="1:52" s="115" customFormat="1" ht="90" x14ac:dyDescent="0.15">
      <c r="A116" s="178">
        <v>275</v>
      </c>
      <c r="B116" s="139">
        <v>43889</v>
      </c>
      <c r="C116" s="138" t="s">
        <v>19</v>
      </c>
      <c r="D116" s="138" t="s">
        <v>726</v>
      </c>
      <c r="E116" s="139">
        <v>43892</v>
      </c>
      <c r="F116" s="138" t="s">
        <v>727</v>
      </c>
      <c r="G116" s="52" t="s">
        <v>772</v>
      </c>
      <c r="H116" s="203" t="s">
        <v>731</v>
      </c>
      <c r="I116" s="184" t="s">
        <v>942</v>
      </c>
      <c r="J116" s="34" t="s">
        <v>943</v>
      </c>
      <c r="K116" s="33">
        <v>2</v>
      </c>
      <c r="L116" s="138" t="s">
        <v>155</v>
      </c>
      <c r="M116" s="33" t="s">
        <v>733</v>
      </c>
      <c r="N116" s="33">
        <v>1</v>
      </c>
      <c r="O116" s="227">
        <v>1</v>
      </c>
      <c r="P116" s="139">
        <v>43922</v>
      </c>
      <c r="Q116" s="139">
        <v>44227</v>
      </c>
      <c r="R116" s="33" t="s">
        <v>64</v>
      </c>
      <c r="S116" s="224" t="s">
        <v>744</v>
      </c>
      <c r="T116" s="224" t="s">
        <v>286</v>
      </c>
      <c r="U116" s="221" t="s">
        <v>102</v>
      </c>
      <c r="V116" s="206"/>
      <c r="W116" s="231"/>
      <c r="X116" s="206"/>
      <c r="Y116" s="231"/>
      <c r="Z116" s="206"/>
      <c r="AA116" s="231"/>
      <c r="AB116" s="206"/>
      <c r="AC116" s="231"/>
      <c r="AD116" s="206"/>
      <c r="AE116" s="231"/>
      <c r="AF116" s="236"/>
      <c r="AG116" s="237"/>
      <c r="AH116" s="232"/>
      <c r="AI116" s="248"/>
      <c r="AJ116" s="206"/>
      <c r="AK116" s="206"/>
      <c r="AL116" s="236"/>
      <c r="AM116" s="119">
        <v>44074</v>
      </c>
      <c r="AN116" s="275" t="s">
        <v>800</v>
      </c>
      <c r="AO116" s="276">
        <v>0</v>
      </c>
      <c r="AP116" s="79">
        <f t="shared" si="23"/>
        <v>0</v>
      </c>
      <c r="AQ116" s="246">
        <f t="shared" si="24"/>
        <v>0</v>
      </c>
      <c r="AR116" s="78" t="b">
        <f t="shared" si="25"/>
        <v>0</v>
      </c>
      <c r="AS116" s="78" t="str">
        <f t="shared" si="26"/>
        <v>SIN INICIAR</v>
      </c>
      <c r="AT116" s="78" t="str">
        <f t="shared" si="27"/>
        <v>SIN INICIAR</v>
      </c>
      <c r="AU116" s="128" t="s">
        <v>981</v>
      </c>
      <c r="AV116" s="120" t="s">
        <v>420</v>
      </c>
      <c r="AW116" s="174" t="str">
        <f t="shared" si="16"/>
        <v>PENDIENTE</v>
      </c>
      <c r="AX116" s="78"/>
      <c r="AY116" s="78"/>
      <c r="AZ116" s="120"/>
    </row>
    <row r="117" spans="1:52" s="115" customFormat="1" ht="135" x14ac:dyDescent="0.15">
      <c r="A117" s="178">
        <v>276</v>
      </c>
      <c r="B117" s="139">
        <v>43917</v>
      </c>
      <c r="C117" s="138" t="s">
        <v>19</v>
      </c>
      <c r="D117" s="140" t="s">
        <v>944</v>
      </c>
      <c r="E117" s="139">
        <v>43917</v>
      </c>
      <c r="F117" s="138" t="s">
        <v>793</v>
      </c>
      <c r="G117" s="140" t="s">
        <v>945</v>
      </c>
      <c r="H117" s="203" t="s">
        <v>78</v>
      </c>
      <c r="I117" s="140" t="s">
        <v>794</v>
      </c>
      <c r="J117" s="140" t="s">
        <v>795</v>
      </c>
      <c r="K117" s="138">
        <v>2</v>
      </c>
      <c r="L117" s="138" t="s">
        <v>155</v>
      </c>
      <c r="M117" s="138" t="s">
        <v>796</v>
      </c>
      <c r="N117" s="138">
        <v>1</v>
      </c>
      <c r="O117" s="227">
        <v>1</v>
      </c>
      <c r="P117" s="139">
        <v>43953</v>
      </c>
      <c r="Q117" s="139">
        <v>44196</v>
      </c>
      <c r="R117" s="138" t="s">
        <v>799</v>
      </c>
      <c r="S117" s="274" t="s">
        <v>798</v>
      </c>
      <c r="T117" s="224" t="s">
        <v>797</v>
      </c>
      <c r="U117" s="221" t="s">
        <v>102</v>
      </c>
      <c r="V117" s="206"/>
      <c r="W117" s="231"/>
      <c r="X117" s="206"/>
      <c r="Y117" s="231"/>
      <c r="Z117" s="206"/>
      <c r="AA117" s="231"/>
      <c r="AB117" s="206"/>
      <c r="AC117" s="231"/>
      <c r="AD117" s="206"/>
      <c r="AE117" s="231"/>
      <c r="AF117" s="236"/>
      <c r="AG117" s="237"/>
      <c r="AH117" s="232"/>
      <c r="AI117" s="248"/>
      <c r="AJ117" s="206"/>
      <c r="AK117" s="206"/>
      <c r="AL117" s="236"/>
      <c r="AM117" s="119">
        <v>44074</v>
      </c>
      <c r="AN117" s="284" t="s">
        <v>946</v>
      </c>
      <c r="AO117" s="276">
        <v>1</v>
      </c>
      <c r="AP117" s="79">
        <f t="shared" si="23"/>
        <v>0.5</v>
      </c>
      <c r="AQ117" s="246">
        <f t="shared" si="24"/>
        <v>0.5</v>
      </c>
      <c r="AR117" s="78" t="b">
        <f t="shared" si="25"/>
        <v>0</v>
      </c>
      <c r="AS117" s="78" t="str">
        <f t="shared" si="26"/>
        <v>EN PROCESO</v>
      </c>
      <c r="AT117" s="78" t="str">
        <f t="shared" si="27"/>
        <v>EN PROCESO</v>
      </c>
      <c r="AU117" s="127" t="s">
        <v>947</v>
      </c>
      <c r="AV117" s="122" t="s">
        <v>421</v>
      </c>
      <c r="AW117" s="174" t="str">
        <f t="shared" ref="AW117:AW118" si="28">IF(AQ117="","",IF(OR(AQ117=100%),"CUMPLIDA","PENDIENTE"))</f>
        <v>PENDIENTE</v>
      </c>
      <c r="AX117" s="78"/>
      <c r="AY117" s="78"/>
      <c r="AZ117" s="120"/>
    </row>
    <row r="118" spans="1:52" s="115" customFormat="1" ht="168.75" x14ac:dyDescent="0.15">
      <c r="A118" s="178">
        <v>277</v>
      </c>
      <c r="B118" s="139">
        <v>43815</v>
      </c>
      <c r="C118" s="138" t="s">
        <v>19</v>
      </c>
      <c r="D118" s="54" t="s">
        <v>773</v>
      </c>
      <c r="E118" s="139">
        <v>43815</v>
      </c>
      <c r="F118" s="54">
        <v>1</v>
      </c>
      <c r="G118" s="268" t="s">
        <v>774</v>
      </c>
      <c r="H118" s="190" t="s">
        <v>114</v>
      </c>
      <c r="I118" s="269" t="s">
        <v>779</v>
      </c>
      <c r="J118" s="268" t="s">
        <v>948</v>
      </c>
      <c r="K118" s="54">
        <v>2</v>
      </c>
      <c r="L118" s="54" t="s">
        <v>21</v>
      </c>
      <c r="M118" s="54" t="s">
        <v>785</v>
      </c>
      <c r="N118" s="54">
        <v>1</v>
      </c>
      <c r="O118" s="227">
        <v>1</v>
      </c>
      <c r="P118" s="139">
        <v>43988</v>
      </c>
      <c r="Q118" s="139">
        <v>44194</v>
      </c>
      <c r="R118" s="54" t="s">
        <v>788</v>
      </c>
      <c r="S118" s="54" t="s">
        <v>43</v>
      </c>
      <c r="T118" s="54" t="s">
        <v>788</v>
      </c>
      <c r="U118" s="190" t="s">
        <v>102</v>
      </c>
      <c r="V118" s="206"/>
      <c r="W118" s="231"/>
      <c r="X118" s="206"/>
      <c r="Y118" s="231"/>
      <c r="Z118" s="206"/>
      <c r="AA118" s="231"/>
      <c r="AB118" s="206"/>
      <c r="AC118" s="231"/>
      <c r="AD118" s="206"/>
      <c r="AE118" s="231"/>
      <c r="AF118" s="236"/>
      <c r="AG118" s="237"/>
      <c r="AH118" s="232"/>
      <c r="AI118" s="248"/>
      <c r="AJ118" s="206"/>
      <c r="AK118" s="206"/>
      <c r="AL118" s="236"/>
      <c r="AM118" s="119">
        <v>44074</v>
      </c>
      <c r="AN118" s="128" t="s">
        <v>949</v>
      </c>
      <c r="AO118" s="276">
        <v>0.5</v>
      </c>
      <c r="AP118" s="79">
        <f t="shared" si="23"/>
        <v>0.25</v>
      </c>
      <c r="AQ118" s="246">
        <f t="shared" si="24"/>
        <v>0.25</v>
      </c>
      <c r="AR118" s="78" t="b">
        <f t="shared" si="25"/>
        <v>0</v>
      </c>
      <c r="AS118" s="78" t="str">
        <f t="shared" si="26"/>
        <v>EN PROCESO</v>
      </c>
      <c r="AT118" s="78" t="str">
        <f t="shared" si="27"/>
        <v>EN PROCESO</v>
      </c>
      <c r="AU118" s="127" t="s">
        <v>828</v>
      </c>
      <c r="AV118" s="282" t="s">
        <v>421</v>
      </c>
      <c r="AW118" s="174" t="str">
        <f t="shared" si="28"/>
        <v>PENDIENTE</v>
      </c>
      <c r="AX118" s="78"/>
      <c r="AY118" s="78"/>
      <c r="AZ118" s="120"/>
    </row>
    <row r="119" spans="1:52" s="115" customFormat="1" ht="303.75" x14ac:dyDescent="0.15">
      <c r="A119" s="178">
        <v>278</v>
      </c>
      <c r="B119" s="139">
        <v>43815</v>
      </c>
      <c r="C119" s="138" t="s">
        <v>19</v>
      </c>
      <c r="D119" s="54" t="s">
        <v>773</v>
      </c>
      <c r="E119" s="139">
        <v>43815</v>
      </c>
      <c r="F119" s="54">
        <v>2</v>
      </c>
      <c r="G119" s="268" t="s">
        <v>775</v>
      </c>
      <c r="H119" s="190" t="s">
        <v>114</v>
      </c>
      <c r="I119" s="270" t="s">
        <v>780</v>
      </c>
      <c r="J119" s="271" t="s">
        <v>783</v>
      </c>
      <c r="K119" s="54">
        <v>1</v>
      </c>
      <c r="L119" s="54" t="s">
        <v>21</v>
      </c>
      <c r="M119" s="54" t="s">
        <v>786</v>
      </c>
      <c r="N119" s="54">
        <v>1</v>
      </c>
      <c r="O119" s="272">
        <v>0.5</v>
      </c>
      <c r="P119" s="139">
        <v>43988</v>
      </c>
      <c r="Q119" s="139">
        <v>44164</v>
      </c>
      <c r="R119" s="54" t="s">
        <v>788</v>
      </c>
      <c r="S119" s="54" t="s">
        <v>43</v>
      </c>
      <c r="T119" s="54" t="s">
        <v>788</v>
      </c>
      <c r="U119" s="190" t="s">
        <v>102</v>
      </c>
      <c r="V119" s="206"/>
      <c r="W119" s="231"/>
      <c r="X119" s="206"/>
      <c r="Y119" s="231"/>
      <c r="Z119" s="206"/>
      <c r="AA119" s="231"/>
      <c r="AB119" s="206"/>
      <c r="AC119" s="231"/>
      <c r="AD119" s="206"/>
      <c r="AE119" s="231"/>
      <c r="AF119" s="236"/>
      <c r="AG119" s="237"/>
      <c r="AH119" s="232"/>
      <c r="AI119" s="248"/>
      <c r="AJ119" s="206"/>
      <c r="AK119" s="206"/>
      <c r="AL119" s="236"/>
      <c r="AM119" s="119">
        <v>44074</v>
      </c>
      <c r="AN119" s="128" t="s">
        <v>949</v>
      </c>
      <c r="AO119" s="276">
        <v>0.3</v>
      </c>
      <c r="AP119" s="79">
        <f t="shared" si="23"/>
        <v>0.3</v>
      </c>
      <c r="AQ119" s="246">
        <f t="shared" si="24"/>
        <v>0.6</v>
      </c>
      <c r="AR119" s="78" t="b">
        <f t="shared" si="25"/>
        <v>0</v>
      </c>
      <c r="AS119" s="78" t="str">
        <f t="shared" si="26"/>
        <v>EN PROCESO</v>
      </c>
      <c r="AT119" s="78" t="str">
        <f t="shared" si="27"/>
        <v>EN PROCESO</v>
      </c>
      <c r="AU119" s="127" t="s">
        <v>950</v>
      </c>
      <c r="AV119" s="282" t="s">
        <v>421</v>
      </c>
      <c r="AW119" s="174" t="str">
        <f t="shared" si="16"/>
        <v>PENDIENTE</v>
      </c>
      <c r="AX119" s="78"/>
      <c r="AY119" s="78"/>
      <c r="AZ119" s="120"/>
    </row>
    <row r="120" spans="1:52" s="115" customFormat="1" ht="135" x14ac:dyDescent="0.15">
      <c r="A120" s="178">
        <v>279</v>
      </c>
      <c r="B120" s="139">
        <v>43815</v>
      </c>
      <c r="C120" s="138" t="s">
        <v>19</v>
      </c>
      <c r="D120" s="54" t="s">
        <v>773</v>
      </c>
      <c r="E120" s="139">
        <v>43815</v>
      </c>
      <c r="F120" s="54">
        <v>3</v>
      </c>
      <c r="G120" s="268" t="s">
        <v>777</v>
      </c>
      <c r="H120" s="190" t="s">
        <v>114</v>
      </c>
      <c r="I120" s="273" t="s">
        <v>781</v>
      </c>
      <c r="J120" s="271" t="s">
        <v>784</v>
      </c>
      <c r="K120" s="54">
        <v>1</v>
      </c>
      <c r="L120" s="54" t="s">
        <v>21</v>
      </c>
      <c r="M120" s="54" t="s">
        <v>787</v>
      </c>
      <c r="N120" s="54">
        <v>1</v>
      </c>
      <c r="O120" s="227">
        <v>1</v>
      </c>
      <c r="P120" s="139">
        <v>43988</v>
      </c>
      <c r="Q120" s="139">
        <v>44164</v>
      </c>
      <c r="R120" s="54" t="s">
        <v>788</v>
      </c>
      <c r="S120" s="54" t="s">
        <v>43</v>
      </c>
      <c r="T120" s="54" t="s">
        <v>788</v>
      </c>
      <c r="U120" s="190" t="s">
        <v>102</v>
      </c>
      <c r="V120" s="206"/>
      <c r="W120" s="231"/>
      <c r="X120" s="206"/>
      <c r="Y120" s="231"/>
      <c r="Z120" s="206"/>
      <c r="AA120" s="231"/>
      <c r="AB120" s="206"/>
      <c r="AC120" s="231"/>
      <c r="AD120" s="206"/>
      <c r="AE120" s="231"/>
      <c r="AF120" s="236"/>
      <c r="AG120" s="237"/>
      <c r="AH120" s="232"/>
      <c r="AI120" s="248"/>
      <c r="AJ120" s="206"/>
      <c r="AK120" s="206"/>
      <c r="AL120" s="236"/>
      <c r="AM120" s="119">
        <v>44074</v>
      </c>
      <c r="AN120" s="128" t="s">
        <v>829</v>
      </c>
      <c r="AO120" s="276">
        <v>0.5</v>
      </c>
      <c r="AP120" s="79">
        <f t="shared" si="23"/>
        <v>0.5</v>
      </c>
      <c r="AQ120" s="246">
        <f t="shared" si="24"/>
        <v>0.5</v>
      </c>
      <c r="AR120" s="78" t="b">
        <f t="shared" si="25"/>
        <v>0</v>
      </c>
      <c r="AS120" s="78" t="str">
        <f t="shared" si="26"/>
        <v>EN PROCESO</v>
      </c>
      <c r="AT120" s="78" t="str">
        <f t="shared" si="27"/>
        <v>EN PROCESO</v>
      </c>
      <c r="AU120" s="127" t="s">
        <v>951</v>
      </c>
      <c r="AV120" s="282" t="s">
        <v>421</v>
      </c>
      <c r="AW120" s="174" t="str">
        <f t="shared" si="16"/>
        <v>PENDIENTE</v>
      </c>
      <c r="AX120" s="78"/>
      <c r="AY120" s="78"/>
      <c r="AZ120" s="120"/>
    </row>
    <row r="121" spans="1:52" s="115" customFormat="1" ht="146.25" x14ac:dyDescent="0.15">
      <c r="A121" s="178">
        <v>280</v>
      </c>
      <c r="B121" s="32">
        <v>43815</v>
      </c>
      <c r="C121" s="33" t="s">
        <v>19</v>
      </c>
      <c r="D121" s="54" t="s">
        <v>773</v>
      </c>
      <c r="E121" s="32">
        <v>43815</v>
      </c>
      <c r="F121" s="54">
        <v>4</v>
      </c>
      <c r="G121" s="268" t="s">
        <v>778</v>
      </c>
      <c r="H121" s="190" t="s">
        <v>114</v>
      </c>
      <c r="I121" s="273" t="s">
        <v>782</v>
      </c>
      <c r="J121" s="271" t="s">
        <v>952</v>
      </c>
      <c r="K121" s="54">
        <v>1</v>
      </c>
      <c r="L121" s="54" t="s">
        <v>21</v>
      </c>
      <c r="M121" s="54" t="s">
        <v>786</v>
      </c>
      <c r="N121" s="54">
        <v>1</v>
      </c>
      <c r="O121" s="37">
        <v>1</v>
      </c>
      <c r="P121" s="32">
        <v>43988</v>
      </c>
      <c r="Q121" s="32">
        <v>44164</v>
      </c>
      <c r="R121" s="54" t="s">
        <v>788</v>
      </c>
      <c r="S121" s="54" t="s">
        <v>43</v>
      </c>
      <c r="T121" s="54" t="s">
        <v>788</v>
      </c>
      <c r="U121" s="221" t="s">
        <v>102</v>
      </c>
      <c r="V121" s="206"/>
      <c r="W121" s="231"/>
      <c r="X121" s="206"/>
      <c r="Y121" s="231"/>
      <c r="Z121" s="206"/>
      <c r="AA121" s="231"/>
      <c r="AB121" s="206"/>
      <c r="AC121" s="231"/>
      <c r="AD121" s="206"/>
      <c r="AE121" s="231"/>
      <c r="AF121" s="236"/>
      <c r="AG121" s="237"/>
      <c r="AH121" s="232"/>
      <c r="AI121" s="248"/>
      <c r="AJ121" s="206"/>
      <c r="AK121" s="206"/>
      <c r="AL121" s="236"/>
      <c r="AM121" s="119">
        <v>44074</v>
      </c>
      <c r="AN121" s="128" t="s">
        <v>830</v>
      </c>
      <c r="AO121" s="276">
        <v>0</v>
      </c>
      <c r="AP121" s="79">
        <f t="shared" si="23"/>
        <v>0</v>
      </c>
      <c r="AQ121" s="246">
        <f t="shared" si="24"/>
        <v>0</v>
      </c>
      <c r="AR121" s="78" t="b">
        <f t="shared" si="25"/>
        <v>0</v>
      </c>
      <c r="AS121" s="78" t="str">
        <f t="shared" si="26"/>
        <v>SIN INICIAR</v>
      </c>
      <c r="AT121" s="78" t="str">
        <f t="shared" si="27"/>
        <v>SIN INICIAR</v>
      </c>
      <c r="AU121" s="127" t="s">
        <v>990</v>
      </c>
      <c r="AV121" s="282" t="s">
        <v>421</v>
      </c>
      <c r="AW121" s="174" t="str">
        <f t="shared" si="16"/>
        <v>PENDIENTE</v>
      </c>
      <c r="AX121" s="78"/>
      <c r="AY121" s="78"/>
      <c r="AZ121" s="120"/>
    </row>
  </sheetData>
  <sheetProtection algorithmName="SHA-512" hashValue="w6UrWQD4XjEkIFNz85M5mfD+KDxTu//xd9ogtdmbYO0rejwr/Qkm12y3digNroF0tChqU5FovOXx5ZSE0qvrmw==" saltValue="2dlfoz8WFL61ifTGfIQdig==" spinCount="100000" sheet="1" formatCells="0" formatColumns="0" formatRows="0"/>
  <mergeCells count="64">
    <mergeCell ref="W7:W8"/>
    <mergeCell ref="V6:AF6"/>
    <mergeCell ref="AD7:AD8"/>
    <mergeCell ref="AA7:AA9"/>
    <mergeCell ref="AB7:AB9"/>
    <mergeCell ref="AW6:AZ6"/>
    <mergeCell ref="AX7:AX8"/>
    <mergeCell ref="AY7:AY8"/>
    <mergeCell ref="AZ7:AZ8"/>
    <mergeCell ref="AJ7:AJ8"/>
    <mergeCell ref="AW7:AW8"/>
    <mergeCell ref="AG6:AL6"/>
    <mergeCell ref="AK7:AK8"/>
    <mergeCell ref="AM7:AM8"/>
    <mergeCell ref="AN7:AN8"/>
    <mergeCell ref="AO7:AO8"/>
    <mergeCell ref="AP7:AP8"/>
    <mergeCell ref="AQ7:AQ8"/>
    <mergeCell ref="AT7:AT8"/>
    <mergeCell ref="AU7:AU8"/>
    <mergeCell ref="AV7:AV8"/>
    <mergeCell ref="A6:H6"/>
    <mergeCell ref="I6:U6"/>
    <mergeCell ref="N7:N8"/>
    <mergeCell ref="AL7:AL8"/>
    <mergeCell ref="AF7:AF8"/>
    <mergeCell ref="AG7:AG8"/>
    <mergeCell ref="AH7:AH8"/>
    <mergeCell ref="AI7:AI8"/>
    <mergeCell ref="X7:X8"/>
    <mergeCell ref="Y7:Y8"/>
    <mergeCell ref="Z7:Z8"/>
    <mergeCell ref="AC7:AC8"/>
    <mergeCell ref="AE7:AE8"/>
    <mergeCell ref="V7:V8"/>
    <mergeCell ref="T7:T8"/>
    <mergeCell ref="A7:A8"/>
    <mergeCell ref="B7:B8"/>
    <mergeCell ref="C7:C8"/>
    <mergeCell ref="D7:D8"/>
    <mergeCell ref="E7:E8"/>
    <mergeCell ref="A1:C4"/>
    <mergeCell ref="D1:AV4"/>
    <mergeCell ref="AM6:AV6"/>
    <mergeCell ref="AR7:AR9"/>
    <mergeCell ref="AS7:AS9"/>
    <mergeCell ref="F7:F8"/>
    <mergeCell ref="H7:H8"/>
    <mergeCell ref="G7:G8"/>
    <mergeCell ref="I7:I8"/>
    <mergeCell ref="J7:K7"/>
    <mergeCell ref="U7:U8"/>
    <mergeCell ref="O7:O8"/>
    <mergeCell ref="AZ1:AZ4"/>
    <mergeCell ref="AW1:AY1"/>
    <mergeCell ref="AW2:AY2"/>
    <mergeCell ref="AW3:AY3"/>
    <mergeCell ref="AW4:AY4"/>
    <mergeCell ref="P7:P8"/>
    <mergeCell ref="Q7:Q8"/>
    <mergeCell ref="L7:L8"/>
    <mergeCell ref="S7:S8"/>
    <mergeCell ref="M7:M8"/>
    <mergeCell ref="R7:R8"/>
  </mergeCells>
  <conditionalFormatting sqref="AJ10:AK121 AT10:AT121">
    <cfRule type="containsText" dxfId="43" priority="533" operator="containsText" text="TERMINADA EXTEMPORÁNEA">
      <formula>NOT(ISERROR(SEARCH("TERMINADA EXTEMPORÁNEA",AJ10)))</formula>
    </cfRule>
    <cfRule type="containsText" dxfId="42" priority="534" operator="containsText" text="TERMINADA">
      <formula>NOT(ISERROR(SEARCH("TERMINADA",AJ10)))</formula>
    </cfRule>
    <cfRule type="containsText" dxfId="41" priority="535" operator="containsText" text="EN PROCESO">
      <formula>NOT(ISERROR(SEARCH("EN PROCESO",AJ10)))</formula>
    </cfRule>
    <cfRule type="containsText" dxfId="40" priority="536" operator="containsText" text="INCUMPLIDA">
      <formula>NOT(ISERROR(SEARCH("INCUMPLIDA",AJ10)))</formula>
    </cfRule>
    <cfRule type="containsText" dxfId="39" priority="537" operator="containsText" text="SIN INICIAR">
      <formula>NOT(ISERROR(SEARCH("SIN INICIAR",AJ10)))</formula>
    </cfRule>
  </conditionalFormatting>
  <conditionalFormatting sqref="AK10:AK121">
    <cfRule type="containsText" dxfId="38" priority="532" operator="containsText" text="ABIERTA">
      <formula>NOT(ISERROR(SEARCH("ABIERTA",AK10)))</formula>
    </cfRule>
  </conditionalFormatting>
  <conditionalFormatting sqref="AY10:AY15 AY76:AY92 AY95 AY53:AY61 AY50 AY63:AY66 AY71:AY74 AY99:AY1048576 AY17:AY33 AY35:AY47">
    <cfRule type="containsText" dxfId="37" priority="37" operator="containsText" text="CERRADA">
      <formula>NOT(ISERROR(SEARCH("CERRADA",AY10)))</formula>
    </cfRule>
    <cfRule type="containsText" dxfId="36" priority="38" operator="containsText" text="ABIERTA">
      <formula>NOT(ISERROR(SEARCH("ABIERTA",AY10)))</formula>
    </cfRule>
  </conditionalFormatting>
  <conditionalFormatting sqref="AW10:AW121">
    <cfRule type="containsText" dxfId="35" priority="35" operator="containsText" text="CUMPLIDA">
      <formula>NOT(ISERROR(SEARCH("CUMPLIDA",AW10)))</formula>
    </cfRule>
    <cfRule type="containsText" dxfId="34" priority="36" operator="containsText" text="PENDIENTE">
      <formula>NOT(ISERROR(SEARCH("PENDIENTE",AW10)))</formula>
    </cfRule>
  </conditionalFormatting>
  <conditionalFormatting sqref="AY75">
    <cfRule type="containsText" dxfId="33" priority="33" operator="containsText" text="CERRADA">
      <formula>NOT(ISERROR(SEARCH("CERRADA",AY75)))</formula>
    </cfRule>
    <cfRule type="containsText" dxfId="32" priority="34" operator="containsText" text="ABIERTA">
      <formula>NOT(ISERROR(SEARCH("ABIERTA",AY75)))</formula>
    </cfRule>
  </conditionalFormatting>
  <conditionalFormatting sqref="AY93">
    <cfRule type="containsText" dxfId="31" priority="31" operator="containsText" text="CERRADA">
      <formula>NOT(ISERROR(SEARCH("CERRADA",AY93)))</formula>
    </cfRule>
    <cfRule type="containsText" dxfId="30" priority="32" operator="containsText" text="ABIERTA">
      <formula>NOT(ISERROR(SEARCH("ABIERTA",AY93)))</formula>
    </cfRule>
  </conditionalFormatting>
  <conditionalFormatting sqref="AY94">
    <cfRule type="containsText" dxfId="29" priority="29" operator="containsText" text="CERRADA">
      <formula>NOT(ISERROR(SEARCH("CERRADA",AY94)))</formula>
    </cfRule>
    <cfRule type="containsText" dxfId="28" priority="30" operator="containsText" text="ABIERTA">
      <formula>NOT(ISERROR(SEARCH("ABIERTA",AY94)))</formula>
    </cfRule>
  </conditionalFormatting>
  <conditionalFormatting sqref="AY51">
    <cfRule type="containsText" dxfId="27" priority="27" operator="containsText" text="CERRADA">
      <formula>NOT(ISERROR(SEARCH("CERRADA",AY51)))</formula>
    </cfRule>
    <cfRule type="containsText" dxfId="26" priority="28" operator="containsText" text="ABIERTA">
      <formula>NOT(ISERROR(SEARCH("ABIERTA",AY51)))</formula>
    </cfRule>
  </conditionalFormatting>
  <conditionalFormatting sqref="AY52">
    <cfRule type="containsText" dxfId="25" priority="25" operator="containsText" text="CERRADA">
      <formula>NOT(ISERROR(SEARCH("CERRADA",AY52)))</formula>
    </cfRule>
    <cfRule type="containsText" dxfId="24" priority="26" operator="containsText" text="ABIERTA">
      <formula>NOT(ISERROR(SEARCH("ABIERTA",AY52)))</formula>
    </cfRule>
  </conditionalFormatting>
  <conditionalFormatting sqref="AY49">
    <cfRule type="containsText" dxfId="23" priority="23" operator="containsText" text="CERRADA">
      <formula>NOT(ISERROR(SEARCH("CERRADA",AY49)))</formula>
    </cfRule>
    <cfRule type="containsText" dxfId="22" priority="24" operator="containsText" text="ABIERTA">
      <formula>NOT(ISERROR(SEARCH("ABIERTA",AY49)))</formula>
    </cfRule>
  </conditionalFormatting>
  <conditionalFormatting sqref="AY62">
    <cfRule type="containsText" dxfId="21" priority="21" operator="containsText" text="CERRADA">
      <formula>NOT(ISERROR(SEARCH("CERRADA",AY62)))</formula>
    </cfRule>
    <cfRule type="containsText" dxfId="20" priority="22" operator="containsText" text="ABIERTA">
      <formula>NOT(ISERROR(SEARCH("ABIERTA",AY62)))</formula>
    </cfRule>
  </conditionalFormatting>
  <conditionalFormatting sqref="AY67">
    <cfRule type="containsText" dxfId="19" priority="19" operator="containsText" text="CERRADA">
      <formula>NOT(ISERROR(SEARCH("CERRADA",AY67)))</formula>
    </cfRule>
    <cfRule type="containsText" dxfId="18" priority="20" operator="containsText" text="ABIERTA">
      <formula>NOT(ISERROR(SEARCH("ABIERTA",AY67)))</formula>
    </cfRule>
  </conditionalFormatting>
  <conditionalFormatting sqref="AY68">
    <cfRule type="containsText" dxfId="17" priority="17" operator="containsText" text="CERRADA">
      <formula>NOT(ISERROR(SEARCH("CERRADA",AY68)))</formula>
    </cfRule>
    <cfRule type="containsText" dxfId="16" priority="18" operator="containsText" text="ABIERTA">
      <formula>NOT(ISERROR(SEARCH("ABIERTA",AY68)))</formula>
    </cfRule>
  </conditionalFormatting>
  <conditionalFormatting sqref="AY70">
    <cfRule type="containsText" dxfId="15" priority="15" operator="containsText" text="CERRADA">
      <formula>NOT(ISERROR(SEARCH("CERRADA",AY70)))</formula>
    </cfRule>
    <cfRule type="containsText" dxfId="14" priority="16" operator="containsText" text="ABIERTA">
      <formula>NOT(ISERROR(SEARCH("ABIERTA",AY70)))</formula>
    </cfRule>
  </conditionalFormatting>
  <conditionalFormatting sqref="AY34">
    <cfRule type="containsText" dxfId="13" priority="13" operator="containsText" text="CERRADA">
      <formula>NOT(ISERROR(SEARCH("CERRADA",AY34)))</formula>
    </cfRule>
    <cfRule type="containsText" dxfId="12" priority="14" operator="containsText" text="ABIERTA">
      <formula>NOT(ISERROR(SEARCH("ABIERTA",AY34)))</formula>
    </cfRule>
  </conditionalFormatting>
  <conditionalFormatting sqref="AY48">
    <cfRule type="containsText" dxfId="11" priority="11" operator="containsText" text="CERRADA">
      <formula>NOT(ISERROR(SEARCH("CERRADA",AY48)))</formula>
    </cfRule>
    <cfRule type="containsText" dxfId="10" priority="12" operator="containsText" text="ABIERTA">
      <formula>NOT(ISERROR(SEARCH("ABIERTA",AY48)))</formula>
    </cfRule>
  </conditionalFormatting>
  <conditionalFormatting sqref="AY69">
    <cfRule type="containsText" dxfId="9" priority="9" operator="containsText" text="CERRADA">
      <formula>NOT(ISERROR(SEARCH("CERRADA",AY69)))</formula>
    </cfRule>
    <cfRule type="containsText" dxfId="8" priority="10" operator="containsText" text="ABIERTA">
      <formula>NOT(ISERROR(SEARCH("ABIERTA",AY69)))</formula>
    </cfRule>
  </conditionalFormatting>
  <conditionalFormatting sqref="AY96">
    <cfRule type="containsText" dxfId="7" priority="7" operator="containsText" text="CERRADA">
      <formula>NOT(ISERROR(SEARCH("CERRADA",AY96)))</formula>
    </cfRule>
    <cfRule type="containsText" dxfId="6" priority="8" operator="containsText" text="ABIERTA">
      <formula>NOT(ISERROR(SEARCH("ABIERTA",AY96)))</formula>
    </cfRule>
  </conditionalFormatting>
  <conditionalFormatting sqref="AY97">
    <cfRule type="containsText" dxfId="5" priority="5" operator="containsText" text="CERRADA">
      <formula>NOT(ISERROR(SEARCH("CERRADA",AY97)))</formula>
    </cfRule>
    <cfRule type="containsText" dxfId="4" priority="6" operator="containsText" text="ABIERTA">
      <formula>NOT(ISERROR(SEARCH("ABIERTA",AY97)))</formula>
    </cfRule>
  </conditionalFormatting>
  <conditionalFormatting sqref="AY98">
    <cfRule type="containsText" dxfId="3" priority="3" operator="containsText" text="CERRADA">
      <formula>NOT(ISERROR(SEARCH("CERRADA",AY98)))</formula>
    </cfRule>
    <cfRule type="containsText" dxfId="2" priority="4" operator="containsText" text="ABIERTA">
      <formula>NOT(ISERROR(SEARCH("ABIERTA",AY98)))</formula>
    </cfRule>
  </conditionalFormatting>
  <conditionalFormatting sqref="AY16">
    <cfRule type="containsText" dxfId="1" priority="1" operator="containsText" text="CERRADA">
      <formula>NOT(ISERROR(SEARCH("CERRADA",AY16)))</formula>
    </cfRule>
    <cfRule type="containsText" dxfId="0" priority="2" operator="containsText" text="ABIERTA">
      <formula>NOT(ISERROR(SEARCH("ABIERTA",AY16)))</formula>
    </cfRule>
  </conditionalFormatting>
  <dataValidations count="18">
    <dataValidation type="date" operator="greaterThan" allowBlank="1" showInputMessage="1" showErrorMessage="1" error="Fecha debe ser posterior a la de inicio (Columna U)" sqref="Q18:Q24 Q34:Q44 Q47:Q77 P106 Q102:Q117" xr:uid="{00000000-0002-0000-0000-000001000000}">
      <formula1>O18</formula1>
    </dataValidation>
    <dataValidation type="date" operator="greaterThan" allowBlank="1" showInputMessage="1" showErrorMessage="1" sqref="E18:E24 B18:B24 B27:B77 E27:E77 E102:E121 B102:B121" xr:uid="{00000000-0002-0000-0000-000002000000}">
      <formula1>36892</formula1>
    </dataValidation>
    <dataValidation type="date" operator="greaterThan" allowBlank="1" showInputMessage="1" showErrorMessage="1" prompt="Fecha debe ser posterior a la de inicio (Columna U)" sqref="Q45:Q46 Q78:Q101" xr:uid="{00000000-0002-0000-0000-000004000000}">
      <formula1>P45</formula1>
    </dataValidation>
    <dataValidation type="date" operator="greaterThan" allowBlank="1" showInputMessage="1" showErrorMessage="1" error="Fecha debe ser posterior a la del hallazgo (Columna E)" sqref="P34:P44 P47:P61 P102:P105 P107:P114 P116" xr:uid="{00000000-0002-0000-0000-000006000000}">
      <formula1>#REF!</formula1>
    </dataValidation>
    <dataValidation type="list" allowBlank="1" showInputMessage="1" showErrorMessage="1" sqref="H35:H36 U10:U24 K10:K26" xr:uid="{00000000-0002-0000-0000-000008000000}">
      <formula1>#REF!</formula1>
    </dataValidation>
    <dataValidation type="date" operator="greaterThan" allowBlank="1" showInputMessage="1" showErrorMessage="1" prompt="Fecha debe ser posterior a la del hallazgo (Columna E)" sqref="P45:P46 P27:Q33" xr:uid="{00000000-0002-0000-0000-000009000000}">
      <formula1>#REF!</formula1>
    </dataValidation>
    <dataValidation type="date" operator="greaterThan" allowBlank="1" showErrorMessage="1" sqref="B78:B101 E78:E101" xr:uid="{00000000-0002-0000-0000-00000C000000}">
      <formula1>36892</formula1>
    </dataValidation>
    <dataValidation type="date" operator="greaterThan" allowBlank="1" showInputMessage="1" showErrorMessage="1" error="Fecha debe ser posterior a la del hallazgo (Columna E)" sqref="P74:P77 P64 P62" xr:uid="{00000000-0002-0000-0000-00000E000000}">
      <formula1>XEN62</formula1>
    </dataValidation>
    <dataValidation type="date" operator="greaterThan" allowBlank="1" showInputMessage="1" showErrorMessage="1" error="Fecha debe ser posterior a la del hallazgo (Columna E)" sqref="P65:P73 P115" xr:uid="{00000000-0002-0000-0000-000010000000}">
      <formula1>XEQ65</formula1>
    </dataValidation>
    <dataValidation type="date" operator="greaterThan" allowBlank="1" showInputMessage="1" showErrorMessage="1" error="Fecha debe ser posterior a la del hallazgo (Columna E)" sqref="P25 O26:P26" xr:uid="{00000000-0002-0000-0000-00000A000000}">
      <formula1>#REF!</formula1>
      <formula2>0</formula2>
    </dataValidation>
    <dataValidation type="date" operator="greaterThan" allowBlank="1" showInputMessage="1" showErrorMessage="1" prompt="Fecha debe ser posterior a la del hallazgo (Columna E)" sqref="P63" xr:uid="{00000000-0002-0000-0000-00000D000000}">
      <formula1>XEN63</formula1>
    </dataValidation>
    <dataValidation type="date" operator="greaterThan" allowBlank="1" showInputMessage="1" showErrorMessage="1" error="Fecha debe ser posterior a la del hallazgo (Columna E)" sqref="P18:P24" xr:uid="{00000000-0002-0000-0000-00000F000000}">
      <formula1>F18</formula1>
    </dataValidation>
    <dataValidation type="list" allowBlank="1" showInputMessage="1" showErrorMessage="1" sqref="H26" xr:uid="{00000000-0002-0000-0000-000007000000}">
      <formula1>#REF!</formula1>
      <formula2>0</formula2>
    </dataValidation>
    <dataValidation type="date" operator="greaterThan" allowBlank="1" showInputMessage="1" showErrorMessage="1" sqref="B25:B26 E25:E26" xr:uid="{00000000-0002-0000-0000-000005000000}">
      <formula1>36892</formula1>
      <formula2>0</formula2>
    </dataValidation>
    <dataValidation type="date" operator="greaterThan" allowBlank="1" showInputMessage="1" showErrorMessage="1" error="Fecha debe ser posterior a la de inicio (Columna U)" sqref="Q25:Q26" xr:uid="{00000000-0002-0000-0000-00000B000000}">
      <formula1>P25</formula1>
      <formula2>0</formula2>
    </dataValidation>
    <dataValidation type="date" operator="greaterThan" allowBlank="1" showInputMessage="1" showErrorMessage="1" error="Fecha debe ser posterior a la de inicio (Columna U)" sqref="V10:V101" xr:uid="{00000000-0002-0000-0000-000012000000}">
      <formula1>P10</formula1>
    </dataValidation>
    <dataValidation type="date" operator="greaterThan" allowBlank="1" showInputMessage="1" showErrorMessage="1" prompt="Fecha debe ser posterior a la del hallazgo (Columna E)" sqref="P78:P101" xr:uid="{00000000-0002-0000-0000-000011000000}">
      <formula1>XER78</formula1>
    </dataValidation>
    <dataValidation type="date" operator="greaterThan" allowBlank="1" showInputMessage="1" showErrorMessage="1" error="Fecha debe ser posterior a la del hallazgo (Columna E)" sqref="P117" xr:uid="{0E7B2A8E-E4E2-47F3-991A-8F44E176A332}">
      <formula1>XEK117</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F22" twoDigitTextYear="1"/>
  </ignoredErrors>
  <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000-000014000000}">
          <x14:formula1>
            <xm:f>'V:\2019\PM\PM_Suscritos\[PLAN MEJORAMIENTO - PARTICIPACIÓN CIUDADANA.xlsx]Datos'!#REF!</xm:f>
          </x14:formula1>
          <xm:sqref>O34 H34</xm:sqref>
        </x14:dataValidation>
        <x14:dataValidation type="list" allowBlank="1" showErrorMessage="1" xr:uid="{00000000-0002-0000-0000-00001E000000}">
          <x14:formula1>
            <xm:f>'C:\Users\navella\Downloads\[CCSE-FT-001 ACPM_AUD_COMUNICACIONES (3).xlsx]Datos'!#REF!</xm:f>
          </x14:formula1>
          <xm:sqref>O45:O46</xm:sqref>
        </x14:dataValidation>
        <x14:dataValidation type="list" allowBlank="1" showInputMessage="1" showErrorMessage="1" xr:uid="{00000000-0002-0000-0000-00001F000000}">
          <x14:formula1>
            <xm:f>'[CCSE-FT-001 ACPM_AUD_COMUNICACIONES.xlsx]Datos'!#REF!</xm:f>
          </x14:formula1>
          <xm:sqref>O43:O44 H43:H46</xm:sqref>
        </x14:dataValidation>
        <x14:dataValidation type="list" allowBlank="1" showInputMessage="1" showErrorMessage="1" xr:uid="{00000000-0002-0000-0000-000022000000}">
          <x14:formula1>
            <xm:f>Datos!$D$3:$D$6</xm:f>
          </x14:formula1>
          <xm:sqref>L10:L36 L43:L47</xm:sqref>
        </x14:dataValidation>
        <x14:dataValidation type="list" allowBlank="1" showInputMessage="1" showErrorMessage="1" xr:uid="{00000000-0002-0000-0000-000023000000}">
          <x14:formula1>
            <xm:f>'C:\Users\lnaranjom\Downloads\[PLAN MEJORAMIENTO CONTABLE servicios admon (3).xlsx]Datos'!#REF!</xm:f>
          </x14:formula1>
          <xm:sqref>L49 O49 U49</xm:sqref>
        </x14:dataValidation>
        <x14:dataValidation type="list" allowBlank="1" showInputMessage="1" showErrorMessage="1" xr:uid="{00000000-0002-0000-0000-00002A000000}">
          <x14:formula1>
            <xm:f>Datos!$N$3:$N$4</xm:f>
          </x14:formula1>
          <xm:sqref>AD63 AY10:AY121</xm:sqref>
        </x14:dataValidation>
        <x14:dataValidation type="list" allowBlank="1" showInputMessage="1" showErrorMessage="1" xr:uid="{00000000-0002-0000-0000-00002B000000}">
          <x14:formula1>
            <xm:f>'Z:\2018\PM\[Matriz_PM_CIC Planeación.xlsx]Datos'!#REF!</xm:f>
          </x14:formula1>
          <xm:sqref>O18:O20 O22 O24 H18:H24</xm:sqref>
        </x14:dataValidation>
        <x14:dataValidation type="list" allowBlank="1" showInputMessage="1" showErrorMessage="1" xr:uid="{00000000-0002-0000-0000-00002D000000}">
          <x14:formula1>
            <xm:f>Datos!$B$3:$B$4</xm:f>
          </x14:formula1>
          <xm:sqref>C74:C77 C10:C64</xm:sqref>
        </x14:dataValidation>
        <x14:dataValidation type="list" allowBlank="1" showInputMessage="1" showErrorMessage="1" xr:uid="{00000000-0002-0000-0000-00002E000000}">
          <x14:formula1>
            <xm:f>'X:\2019\AUDITORÍAS\6. DECRETO 371_ATENCIÓN AL CIUDADANO\PLAN DE MEJORAMIENTO\[CCSE-FT-001 ACPM_AUD_371-2010_AT. CIUDADANO.xlsx]Datos'!#REF!</xm:f>
          </x14:formula1>
          <xm:sqref>H74:H77</xm:sqref>
        </x14:dataValidation>
        <x14:dataValidation type="list" allowBlank="1" showInputMessage="1" showErrorMessage="1" xr:uid="{00000000-0002-0000-0000-00002F000000}">
          <x14:formula1>
            <xm:f>Datos!$G$28:$G$50</xm:f>
          </x14:formula1>
          <xm:sqref>S74:S77 S10:S12 S14:S64</xm:sqref>
        </x14:dataValidation>
        <x14:dataValidation type="list" allowBlank="1" showInputMessage="1" showErrorMessage="1" xr:uid="{00000000-0002-0000-0000-000030000000}">
          <x14:formula1>
            <xm:f>Datos!$H$28:$H$50</xm:f>
          </x14:formula1>
          <xm:sqref>T74:T77 T10:T12 T50:T64 T14:T16</xm:sqref>
        </x14:dataValidation>
        <x14:dataValidation type="list" allowBlank="1" showInputMessage="1" showErrorMessage="1" xr:uid="{00000000-0002-0000-0000-000031000000}">
          <x14:formula1>
            <xm:f>'C:\Users\jizeth.gonzalez\Downloads\[FORMULACION P. M AUD_SS. ADM V.  F.  REV..xlsx]Datos'!#REF!</xm:f>
          </x14:formula1>
          <xm:sqref>C65:C73 S65:T73 K65:L73 H65:H73</xm:sqref>
        </x14:dataValidation>
        <x14:dataValidation type="list" allowBlank="1" showInputMessage="1" showErrorMessage="1" xr:uid="{00000000-0002-0000-0000-000032000000}">
          <x14:formula1>
            <xm:f>Datos!$F$28:$F$50</xm:f>
          </x14:formula1>
          <xm:sqref>R65:R73</xm:sqref>
        </x14:dataValidation>
        <x14:dataValidation type="list" allowBlank="1" showInputMessage="1" showErrorMessage="1" xr:uid="{00000000-0002-0000-0000-000033000000}">
          <x14:formula1>
            <xm:f>Datos!$F$3:$F$14</xm:f>
          </x14:formula1>
          <xm:sqref>R74:R77 R10:R12 R14:R64</xm:sqref>
        </x14:dataValidation>
        <x14:dataValidation type="list" allowBlank="1" showErrorMessage="1" xr:uid="{00000000-0002-0000-0000-000034000000}">
          <x14:formula1>
            <xm:f>'C:\Users\jizeth.gonzalez\Downloads\[Plan de mejoramiento Auditoria interna OCI (1) (1) (1).xlsx]Datos'!#REF!</xm:f>
          </x14:formula1>
          <xm:sqref>L78:L83 O78:O83 R78:T83 H78:H83 C78:C101</xm:sqref>
        </x14:dataValidation>
        <x14:dataValidation type="list" allowBlank="1" showInputMessage="1" showErrorMessage="1" xr:uid="{00000000-0002-0000-0000-000035000000}">
          <x14:formula1>
            <xm:f>Datos!$I$3:$I$13</xm:f>
          </x14:formula1>
          <xm:sqref>O23 O21</xm:sqref>
        </x14:dataValidation>
        <x14:dataValidation type="list" allowBlank="1" showInputMessage="1" showErrorMessage="1" xr:uid="{00000000-0002-0000-0000-000026000000}">
          <x14:formula1>
            <xm:f>'Z:\2018\AUDITORIAS\6. INVENTARIOS\INFORMES\P.M\[CCSE-FT-001 P.M. DE S.A AUDITORIA INVENTARIOS.xlsx]Datos'!#REF!</xm:f>
          </x14:formula1>
          <xm:sqref>O27 H27</xm:sqref>
        </x14:dataValidation>
        <x14:dataValidation type="list" allowBlank="1" showInputMessage="1" showErrorMessage="1" xr:uid="{00000000-0002-0000-0000-00001A000000}">
          <x14:formula1>
            <xm:f>'C:\Users\jgonzalezr\Downloads\[Plan de mejoramiento Nuevos Negocios 12102018.xlsx]Datos'!#REF!</xm:f>
          </x14:formula1>
          <xm:sqref>H28:H33</xm:sqref>
        </x14:dataValidation>
        <x14:dataValidation type="list" allowBlank="1" showErrorMessage="1" xr:uid="{00000000-0002-0000-0000-000027000000}">
          <x14:formula1>
            <xm:f>'Z:\2018\PM\PM_2018\PM_Formulados_2018\[CCSE-FT-001 ADMINISTRACIÓN DE ACCIONES CORRECTIVAS, PREVENTIVAS Y DE MEJORAMIENTO_SG-SST.xlsx]Datos'!#REF!</xm:f>
          </x14:formula1>
          <xm:sqref>O28:O33</xm:sqref>
        </x14:dataValidation>
        <x14:dataValidation type="list" allowBlank="1" showInputMessage="1" showErrorMessage="1" xr:uid="{00000000-0002-0000-0000-000018000000}">
          <x14:formula1>
            <xm:f>'C:\Users\jgonzalezr\Downloads\[Diligenciado - CCSE-FT-001 ACPM_AUD_DECRETO 371_ART_3 .xlsx]Datos'!#REF!</xm:f>
          </x14:formula1>
          <xm:sqref>O35:O36</xm:sqref>
        </x14:dataValidation>
        <x14:dataValidation type="list" allowBlank="1" showInputMessage="1" showErrorMessage="1" xr:uid="{00000000-0002-0000-0000-000020000000}">
          <x14:formula1>
            <xm:f>'V:\2018\AUDITORIAS\11. DECRETO 371\GESTIÓN CONTRACTUAL\Plan mejoramiento\[CCSE-FT-001 ADMINISTRACIÓN DE ACCIONES CORRECTIVAS, PREVENTIVAS Y DE MEJORAMIENTO JURIDICA DEFINIDO.xlsx]Datos'!#REF!</xm:f>
          </x14:formula1>
          <xm:sqref>H47 O47</xm:sqref>
        </x14:dataValidation>
        <x14:dataValidation type="list" allowBlank="1" showInputMessage="1" showErrorMessage="1" xr:uid="{00000000-0002-0000-0000-000024000000}">
          <x14:formula1>
            <xm:f>'C:\Users\lnaranjom\Downloads\[CCSE-FT-001 ACPM_AUD_CONTROL_INTERNO_CONTABLE_2018.xlsx]Datos'!#REF!</xm:f>
          </x14:formula1>
          <xm:sqref>U48 O48 L48</xm:sqref>
        </x14:dataValidation>
        <x14:dataValidation type="list" allowBlank="1" showInputMessage="1" showErrorMessage="1" xr:uid="{00000000-0002-0000-0000-00002C000000}">
          <x14:formula1>
            <xm:f>'C:\Users\jgonzalezr\Downloads\[CCSE-FT-001 ACPM_Visita Archivo Distrital_2019_V2 (1).xlsx]Datos'!#REF!</xm:f>
          </x14:formula1>
          <xm:sqref>O50:O61 U50:U61 H50:H61 L50:L61</xm:sqref>
        </x14:dataValidation>
        <x14:dataValidation type="list" allowBlank="1" showInputMessage="1" showErrorMessage="1" xr:uid="{00000000-0002-0000-0000-000029000000}">
          <x14:formula1>
            <xm:f>'C:\Users\jgonzalezr\Downloads\[CCSE-FT-001 ACPM_AUD_TALENTO_HUMANO_ Ultima versión.xlsx]Datos'!#REF!</xm:f>
          </x14:formula1>
          <xm:sqref>H62:H64</xm:sqref>
        </x14:dataValidation>
        <x14:dataValidation type="list" allowBlank="1" showInputMessage="1" showErrorMessage="1" xr:uid="{00000000-0002-0000-0000-00001B000000}">
          <x14:formula1>
            <xm:f>'Z:\2018\PM\PM_2018\I SEGUIMIENTO 2018\[CCSE-FT-019 PLAN DE MEJORAMIENTO_2018_OCI_CONSOLIDADO.xlsx]Datos.'!#REF!</xm:f>
          </x14:formula1>
          <xm:sqref>O10:O17 H10:H17</xm:sqref>
        </x14:dataValidation>
        <x14:dataValidation type="list" allowBlank="1" showInputMessage="1" showErrorMessage="1" xr:uid="{4F82E98A-21E8-479C-B870-1B8ACB36B9EE}">
          <x14:formula1>
            <xm:f>'C:\Users\Jizeth G\Downloads\[CCSE-FT-001 ADMINISTRACION DE ACCIONES CORRECTIVAS, PREVENTIVAS Y DE MEJORAMIENTO. (1) (1).xlsx]Datos'!#REF!</xm:f>
          </x14:formula1>
          <xm:sqref>L117 O117 C117 H117</xm:sqref>
        </x14:dataValidation>
        <x14:dataValidation type="list" allowBlank="1" showInputMessage="1" showErrorMessage="1" xr:uid="{00000000-0002-0000-0000-00001C000000}">
          <x14:formula1>
            <xm:f>Datos!$P$3:$P$65</xm:f>
          </x14:formula1>
          <xm:sqref>X10:X101 AO10:AO121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I1" workbookViewId="0">
      <selection activeCell="M14" sqref="M14"/>
    </sheetView>
  </sheetViews>
  <sheetFormatPr baseColWidth="10" defaultColWidth="11.42578125" defaultRowHeight="12.75" x14ac:dyDescent="0.2"/>
  <cols>
    <col min="1" max="1" width="1.42578125" style="3" customWidth="1"/>
    <col min="2" max="2" width="19.140625" style="3" customWidth="1"/>
    <col min="3" max="3" width="47.5703125" style="21" customWidth="1"/>
    <col min="4" max="4" width="18.85546875" style="3" customWidth="1"/>
    <col min="5" max="5" width="27.140625" style="3" customWidth="1"/>
    <col min="6" max="7" width="42.140625" style="22" customWidth="1"/>
    <col min="8" max="8" width="42.140625" style="23" customWidth="1"/>
    <col min="9" max="9" width="44.140625" style="20" customWidth="1"/>
    <col min="10" max="10" width="9.85546875" style="20" customWidth="1"/>
    <col min="11" max="11" width="16" style="20" customWidth="1"/>
    <col min="12" max="12" width="17.5703125" style="3" customWidth="1"/>
    <col min="13" max="13" width="27.28515625" style="3" customWidth="1"/>
    <col min="14" max="14" width="17.85546875" style="3" customWidth="1"/>
    <col min="15" max="16384" width="11.42578125" style="3"/>
  </cols>
  <sheetData>
    <row r="1" spans="2:16" x14ac:dyDescent="0.2">
      <c r="I1" s="24"/>
      <c r="J1" s="24"/>
      <c r="K1" s="24"/>
      <c r="L1" s="20"/>
    </row>
    <row r="2" spans="2:16" s="17" customFormat="1" x14ac:dyDescent="0.25">
      <c r="B2" s="17" t="s">
        <v>263</v>
      </c>
      <c r="C2" s="17" t="s">
        <v>264</v>
      </c>
      <c r="D2" s="17" t="s">
        <v>272</v>
      </c>
      <c r="E2" s="17" t="s">
        <v>313</v>
      </c>
      <c r="F2" s="17" t="s">
        <v>273</v>
      </c>
      <c r="G2" s="17" t="s">
        <v>311</v>
      </c>
      <c r="H2" s="17" t="s">
        <v>274</v>
      </c>
      <c r="I2" s="25" t="s">
        <v>275</v>
      </c>
      <c r="J2" s="25" t="s">
        <v>41</v>
      </c>
      <c r="L2" s="17" t="s">
        <v>312</v>
      </c>
      <c r="M2" s="17" t="s">
        <v>277</v>
      </c>
      <c r="N2" s="17" t="s">
        <v>278</v>
      </c>
      <c r="P2" s="25" t="s">
        <v>276</v>
      </c>
    </row>
    <row r="3" spans="2:16" x14ac:dyDescent="0.2">
      <c r="B3" s="3" t="s">
        <v>265</v>
      </c>
      <c r="C3" s="18" t="s">
        <v>110</v>
      </c>
      <c r="D3" s="30" t="s">
        <v>21</v>
      </c>
      <c r="E3" s="26" t="s">
        <v>53</v>
      </c>
      <c r="F3" s="27" t="s">
        <v>302</v>
      </c>
      <c r="G3" s="26" t="s">
        <v>314</v>
      </c>
      <c r="H3" s="26" t="s">
        <v>53</v>
      </c>
      <c r="I3" s="24">
        <v>0.5</v>
      </c>
      <c r="J3" s="20">
        <v>0</v>
      </c>
      <c r="K3" s="3"/>
      <c r="L3" s="20" t="s">
        <v>142</v>
      </c>
      <c r="M3" s="3" t="s">
        <v>18</v>
      </c>
      <c r="N3" s="20" t="s">
        <v>279</v>
      </c>
      <c r="P3" s="20">
        <v>0</v>
      </c>
    </row>
    <row r="4" spans="2:16" x14ac:dyDescent="0.2">
      <c r="B4" s="3" t="s">
        <v>17</v>
      </c>
      <c r="C4" s="18" t="s">
        <v>266</v>
      </c>
      <c r="D4" s="30" t="s">
        <v>22</v>
      </c>
      <c r="E4" s="26" t="s">
        <v>53</v>
      </c>
      <c r="F4" s="27" t="s">
        <v>303</v>
      </c>
      <c r="G4" s="26" t="s">
        <v>305</v>
      </c>
      <c r="H4" s="26" t="s">
        <v>54</v>
      </c>
      <c r="I4" s="24">
        <v>0.55000000000000004</v>
      </c>
      <c r="J4" s="28">
        <v>1</v>
      </c>
      <c r="K4" s="3"/>
      <c r="L4" s="20" t="s">
        <v>102</v>
      </c>
      <c r="M4" s="3" t="s">
        <v>280</v>
      </c>
      <c r="N4" s="20" t="s">
        <v>281</v>
      </c>
      <c r="P4" s="20">
        <v>0.3</v>
      </c>
    </row>
    <row r="5" spans="2:16" x14ac:dyDescent="0.2">
      <c r="C5" s="19" t="s">
        <v>255</v>
      </c>
      <c r="D5" s="31" t="s">
        <v>40</v>
      </c>
      <c r="E5" s="26" t="s">
        <v>43</v>
      </c>
      <c r="F5" s="27" t="s">
        <v>62</v>
      </c>
      <c r="G5" s="26" t="s">
        <v>315</v>
      </c>
      <c r="H5" s="26" t="s">
        <v>196</v>
      </c>
      <c r="I5" s="24">
        <v>0.6</v>
      </c>
      <c r="J5" s="28">
        <v>2</v>
      </c>
      <c r="K5" s="3"/>
      <c r="L5" s="20"/>
      <c r="M5" s="3" t="s">
        <v>282</v>
      </c>
      <c r="P5" s="20">
        <v>0.5</v>
      </c>
    </row>
    <row r="6" spans="2:16" x14ac:dyDescent="0.2">
      <c r="C6" s="18" t="s">
        <v>267</v>
      </c>
      <c r="D6" s="20" t="s">
        <v>20</v>
      </c>
      <c r="E6" s="26" t="s">
        <v>43</v>
      </c>
      <c r="F6" s="27" t="s">
        <v>304</v>
      </c>
      <c r="G6" s="26" t="s">
        <v>306</v>
      </c>
      <c r="H6" s="26" t="s">
        <v>72</v>
      </c>
      <c r="I6" s="24">
        <v>0.65</v>
      </c>
      <c r="J6" s="28">
        <v>3</v>
      </c>
      <c r="K6" s="3"/>
      <c r="L6" s="20"/>
      <c r="M6" s="3" t="s">
        <v>283</v>
      </c>
      <c r="P6" s="28">
        <v>1</v>
      </c>
    </row>
    <row r="7" spans="2:16" x14ac:dyDescent="0.2">
      <c r="C7" s="18" t="s">
        <v>114</v>
      </c>
      <c r="E7" s="26" t="s">
        <v>43</v>
      </c>
      <c r="F7" s="27" t="s">
        <v>60</v>
      </c>
      <c r="G7" s="26" t="s">
        <v>316</v>
      </c>
      <c r="H7" s="26" t="s">
        <v>43</v>
      </c>
      <c r="I7" s="24">
        <v>0.7</v>
      </c>
      <c r="J7" s="28">
        <v>4</v>
      </c>
      <c r="K7" s="3"/>
      <c r="L7" s="20"/>
      <c r="M7" s="3" t="s">
        <v>284</v>
      </c>
      <c r="P7" s="28">
        <v>2</v>
      </c>
    </row>
    <row r="8" spans="2:16" x14ac:dyDescent="0.2">
      <c r="C8" s="18" t="s">
        <v>268</v>
      </c>
      <c r="E8" s="26" t="s">
        <v>43</v>
      </c>
      <c r="F8" s="27" t="s">
        <v>61</v>
      </c>
      <c r="G8" s="27" t="s">
        <v>256</v>
      </c>
      <c r="H8" s="27" t="s">
        <v>48</v>
      </c>
      <c r="I8" s="24">
        <v>0.75</v>
      </c>
      <c r="J8" s="28">
        <v>5</v>
      </c>
      <c r="K8" s="3"/>
      <c r="L8" s="20"/>
      <c r="M8" s="3" t="s">
        <v>79</v>
      </c>
      <c r="P8" s="28">
        <v>3</v>
      </c>
    </row>
    <row r="9" spans="2:16" x14ac:dyDescent="0.2">
      <c r="C9" s="18" t="s">
        <v>105</v>
      </c>
      <c r="E9" s="26" t="s">
        <v>44</v>
      </c>
      <c r="F9" s="27" t="s">
        <v>64</v>
      </c>
      <c r="G9" s="26" t="s">
        <v>307</v>
      </c>
      <c r="H9" s="27" t="s">
        <v>68</v>
      </c>
      <c r="I9" s="24">
        <v>0.8</v>
      </c>
      <c r="J9" s="28">
        <v>6</v>
      </c>
      <c r="K9" s="3"/>
      <c r="L9" s="20"/>
      <c r="P9" s="28">
        <v>4</v>
      </c>
    </row>
    <row r="10" spans="2:16" x14ac:dyDescent="0.2">
      <c r="C10" s="18" t="s">
        <v>269</v>
      </c>
      <c r="E10" s="27" t="s">
        <v>48</v>
      </c>
      <c r="F10" s="27" t="s">
        <v>308</v>
      </c>
      <c r="G10" s="26" t="s">
        <v>317</v>
      </c>
      <c r="H10" s="26" t="s">
        <v>49</v>
      </c>
      <c r="I10" s="24">
        <v>0.85</v>
      </c>
      <c r="J10" s="28">
        <v>7</v>
      </c>
      <c r="K10" s="3"/>
      <c r="L10" s="20"/>
      <c r="P10" s="28">
        <v>5</v>
      </c>
    </row>
    <row r="11" spans="2:16" ht="12.75" customHeight="1" x14ac:dyDescent="0.2">
      <c r="C11" s="19" t="s">
        <v>109</v>
      </c>
      <c r="E11" s="27" t="s">
        <v>46</v>
      </c>
      <c r="F11" s="27" t="s">
        <v>309</v>
      </c>
      <c r="G11" s="26" t="s">
        <v>318</v>
      </c>
      <c r="H11" s="26" t="s">
        <v>50</v>
      </c>
      <c r="I11" s="24">
        <v>0.9</v>
      </c>
      <c r="J11" s="28">
        <v>8</v>
      </c>
      <c r="K11" s="3"/>
      <c r="L11" s="20"/>
      <c r="P11" s="28">
        <v>6</v>
      </c>
    </row>
    <row r="12" spans="2:16" x14ac:dyDescent="0.2">
      <c r="C12" s="18" t="s">
        <v>270</v>
      </c>
      <c r="E12" s="27" t="s">
        <v>46</v>
      </c>
      <c r="F12" s="27" t="s">
        <v>33</v>
      </c>
      <c r="G12" s="26" t="s">
        <v>319</v>
      </c>
      <c r="H12" s="27" t="s">
        <v>285</v>
      </c>
      <c r="I12" s="24">
        <v>0.95</v>
      </c>
      <c r="J12" s="28">
        <v>9</v>
      </c>
      <c r="K12" s="3"/>
      <c r="L12" s="20"/>
      <c r="P12" s="28">
        <v>7</v>
      </c>
    </row>
    <row r="13" spans="2:16" x14ac:dyDescent="0.2">
      <c r="C13" s="18" t="s">
        <v>247</v>
      </c>
      <c r="E13" s="27" t="s">
        <v>48</v>
      </c>
      <c r="F13" s="27" t="s">
        <v>81</v>
      </c>
      <c r="G13" s="27" t="s">
        <v>289</v>
      </c>
      <c r="H13" s="27" t="s">
        <v>45</v>
      </c>
      <c r="I13" s="24">
        <v>1</v>
      </c>
      <c r="J13" s="28">
        <v>10</v>
      </c>
      <c r="K13" s="3"/>
      <c r="L13" s="20"/>
      <c r="P13" s="28">
        <v>8</v>
      </c>
    </row>
    <row r="14" spans="2:16" x14ac:dyDescent="0.2">
      <c r="C14" s="19" t="s">
        <v>192</v>
      </c>
      <c r="E14" s="26" t="s">
        <v>54</v>
      </c>
      <c r="F14" s="27" t="s">
        <v>310</v>
      </c>
      <c r="G14" s="27" t="s">
        <v>73</v>
      </c>
      <c r="H14" s="27" t="s">
        <v>44</v>
      </c>
      <c r="I14" s="24"/>
      <c r="J14" s="28"/>
      <c r="K14" s="3"/>
      <c r="L14" s="20"/>
      <c r="P14" s="28">
        <v>9</v>
      </c>
    </row>
    <row r="15" spans="2:16" ht="15" customHeight="1" x14ac:dyDescent="0.2">
      <c r="C15" s="19"/>
      <c r="E15" s="27"/>
      <c r="F15" s="27"/>
      <c r="G15" s="27" t="s">
        <v>193</v>
      </c>
      <c r="H15" s="27" t="s">
        <v>46</v>
      </c>
      <c r="I15" s="24"/>
      <c r="J15" s="28"/>
      <c r="K15" s="3"/>
      <c r="L15" s="20"/>
      <c r="P15" s="28">
        <v>10</v>
      </c>
    </row>
    <row r="16" spans="2:16" ht="14.25" customHeight="1" x14ac:dyDescent="0.2">
      <c r="C16" s="19"/>
      <c r="E16" s="26"/>
      <c r="F16" s="27"/>
      <c r="G16" s="27"/>
      <c r="H16" s="26" t="s">
        <v>286</v>
      </c>
      <c r="I16" s="24"/>
      <c r="J16" s="28"/>
      <c r="K16" s="3"/>
      <c r="L16" s="20"/>
      <c r="P16" s="28">
        <v>11</v>
      </c>
    </row>
    <row r="17" spans="3:16" x14ac:dyDescent="0.2">
      <c r="F17" s="27"/>
      <c r="G17" s="27"/>
      <c r="H17" s="27" t="s">
        <v>299</v>
      </c>
      <c r="I17" s="24"/>
      <c r="J17" s="28"/>
      <c r="K17" s="3"/>
      <c r="L17" s="20"/>
      <c r="P17" s="28">
        <v>12</v>
      </c>
    </row>
    <row r="18" spans="3:16" x14ac:dyDescent="0.2">
      <c r="F18" s="27"/>
      <c r="G18" s="27"/>
      <c r="H18" s="27" t="s">
        <v>287</v>
      </c>
      <c r="I18" s="24"/>
      <c r="J18" s="28"/>
      <c r="K18" s="3"/>
      <c r="L18" s="20"/>
      <c r="P18" s="28">
        <v>13</v>
      </c>
    </row>
    <row r="19" spans="3:16" x14ac:dyDescent="0.2">
      <c r="F19" s="27"/>
      <c r="G19" s="27"/>
      <c r="H19" s="27" t="s">
        <v>288</v>
      </c>
      <c r="I19" s="24"/>
      <c r="J19" s="28"/>
      <c r="K19" s="3"/>
      <c r="L19" s="20"/>
      <c r="P19" s="28">
        <v>14</v>
      </c>
    </row>
    <row r="20" spans="3:16" x14ac:dyDescent="0.2">
      <c r="F20" s="27"/>
      <c r="G20" s="27"/>
      <c r="H20" s="27" t="s">
        <v>289</v>
      </c>
      <c r="I20" s="24"/>
      <c r="J20" s="28"/>
      <c r="K20" s="3"/>
      <c r="L20" s="20"/>
      <c r="P20" s="28">
        <v>15</v>
      </c>
    </row>
    <row r="21" spans="3:16" x14ac:dyDescent="0.2">
      <c r="F21" s="27"/>
      <c r="G21" s="27"/>
      <c r="H21" s="27" t="s">
        <v>290</v>
      </c>
      <c r="I21" s="24"/>
      <c r="J21" s="28"/>
      <c r="K21" s="3"/>
      <c r="L21" s="20"/>
      <c r="P21" s="28">
        <v>16</v>
      </c>
    </row>
    <row r="22" spans="3:16" x14ac:dyDescent="0.2">
      <c r="F22" s="27"/>
      <c r="G22" s="27"/>
      <c r="H22" s="27" t="s">
        <v>47</v>
      </c>
      <c r="I22" s="24"/>
      <c r="J22" s="28"/>
      <c r="K22" s="3"/>
      <c r="L22" s="20"/>
      <c r="P22" s="28">
        <v>17</v>
      </c>
    </row>
    <row r="23" spans="3:16" x14ac:dyDescent="0.2">
      <c r="F23" s="27"/>
      <c r="G23" s="27"/>
      <c r="H23" s="27" t="s">
        <v>73</v>
      </c>
      <c r="J23" s="28"/>
      <c r="K23" s="3"/>
      <c r="P23" s="28">
        <v>18</v>
      </c>
    </row>
    <row r="24" spans="3:16" x14ac:dyDescent="0.2">
      <c r="F24" s="27"/>
      <c r="G24" s="27"/>
      <c r="H24" s="26" t="s">
        <v>291</v>
      </c>
      <c r="J24" s="28"/>
      <c r="K24" s="3"/>
      <c r="P24" s="28">
        <v>19</v>
      </c>
    </row>
    <row r="25" spans="3:16" x14ac:dyDescent="0.2">
      <c r="J25" s="28"/>
      <c r="K25" s="28"/>
      <c r="P25" s="28">
        <v>20</v>
      </c>
    </row>
    <row r="26" spans="3:16" x14ac:dyDescent="0.2">
      <c r="J26" s="28"/>
      <c r="K26" s="28"/>
      <c r="P26" s="28">
        <v>21</v>
      </c>
    </row>
    <row r="27" spans="3:16" x14ac:dyDescent="0.2">
      <c r="C27" s="17" t="s">
        <v>264</v>
      </c>
      <c r="D27" s="17" t="s">
        <v>313</v>
      </c>
      <c r="F27" s="29" t="s">
        <v>292</v>
      </c>
      <c r="G27" s="17" t="s">
        <v>313</v>
      </c>
      <c r="H27" s="29" t="s">
        <v>293</v>
      </c>
      <c r="J27" s="28"/>
      <c r="K27" s="28"/>
      <c r="P27" s="28">
        <v>22</v>
      </c>
    </row>
    <row r="28" spans="3:16" x14ac:dyDescent="0.2">
      <c r="C28" s="18" t="s">
        <v>110</v>
      </c>
      <c r="D28" s="26" t="s">
        <v>53</v>
      </c>
      <c r="F28" s="2" t="s">
        <v>55</v>
      </c>
      <c r="G28" s="26" t="s">
        <v>53</v>
      </c>
      <c r="H28" s="1" t="s">
        <v>53</v>
      </c>
      <c r="I28" s="2" t="s">
        <v>55</v>
      </c>
      <c r="J28" s="1" t="s">
        <v>53</v>
      </c>
      <c r="K28" s="28"/>
      <c r="P28" s="28">
        <v>23</v>
      </c>
    </row>
    <row r="29" spans="3:16" x14ac:dyDescent="0.2">
      <c r="C29" s="18" t="s">
        <v>294</v>
      </c>
      <c r="D29" s="26" t="s">
        <v>53</v>
      </c>
      <c r="F29" s="2" t="s">
        <v>56</v>
      </c>
      <c r="G29" s="26" t="s">
        <v>54</v>
      </c>
      <c r="H29" s="1" t="s">
        <v>54</v>
      </c>
      <c r="I29" s="2" t="s">
        <v>56</v>
      </c>
      <c r="J29" s="1" t="s">
        <v>54</v>
      </c>
      <c r="K29" s="28"/>
      <c r="P29" s="28">
        <v>24</v>
      </c>
    </row>
    <row r="30" spans="3:16" x14ac:dyDescent="0.2">
      <c r="C30" s="19" t="s">
        <v>255</v>
      </c>
      <c r="D30" s="26" t="s">
        <v>43</v>
      </c>
      <c r="F30" s="2" t="s">
        <v>32</v>
      </c>
      <c r="G30" s="26" t="s">
        <v>53</v>
      </c>
      <c r="H30" s="1" t="s">
        <v>196</v>
      </c>
      <c r="I30" s="2" t="s">
        <v>32</v>
      </c>
      <c r="J30" s="1" t="s">
        <v>196</v>
      </c>
      <c r="K30" s="28"/>
      <c r="P30" s="28">
        <v>25</v>
      </c>
    </row>
    <row r="31" spans="3:16" x14ac:dyDescent="0.2">
      <c r="C31" s="18" t="s">
        <v>267</v>
      </c>
      <c r="D31" s="26" t="s">
        <v>43</v>
      </c>
      <c r="F31" s="1" t="s">
        <v>57</v>
      </c>
      <c r="G31" s="26" t="s">
        <v>53</v>
      </c>
      <c r="H31" s="1" t="s">
        <v>72</v>
      </c>
      <c r="I31" s="1" t="s">
        <v>57</v>
      </c>
      <c r="J31" s="1" t="s">
        <v>72</v>
      </c>
      <c r="K31" s="28"/>
      <c r="P31" s="28">
        <v>26</v>
      </c>
    </row>
    <row r="32" spans="3:16" x14ac:dyDescent="0.2">
      <c r="C32" s="18" t="s">
        <v>114</v>
      </c>
      <c r="D32" s="26" t="s">
        <v>43</v>
      </c>
      <c r="F32" s="1" t="s">
        <v>58</v>
      </c>
      <c r="G32" s="26" t="s">
        <v>43</v>
      </c>
      <c r="H32" s="1" t="s">
        <v>43</v>
      </c>
      <c r="I32" s="1" t="s">
        <v>58</v>
      </c>
      <c r="J32" s="1" t="s">
        <v>43</v>
      </c>
      <c r="K32" s="28"/>
      <c r="P32" s="28">
        <v>27</v>
      </c>
    </row>
    <row r="33" spans="3:16" x14ac:dyDescent="0.2">
      <c r="C33" s="18" t="s">
        <v>268</v>
      </c>
      <c r="D33" s="26" t="s">
        <v>43</v>
      </c>
      <c r="F33" s="1" t="s">
        <v>60</v>
      </c>
      <c r="G33" s="26" t="s">
        <v>43</v>
      </c>
      <c r="H33" s="1" t="s">
        <v>68</v>
      </c>
      <c r="I33" s="1" t="s">
        <v>60</v>
      </c>
      <c r="J33" s="1" t="s">
        <v>68</v>
      </c>
      <c r="P33" s="28">
        <v>28</v>
      </c>
    </row>
    <row r="34" spans="3:16" x14ac:dyDescent="0.2">
      <c r="C34" s="18" t="s">
        <v>105</v>
      </c>
      <c r="D34" s="26" t="s">
        <v>44</v>
      </c>
      <c r="F34" s="1" t="s">
        <v>61</v>
      </c>
      <c r="G34" s="26" t="s">
        <v>43</v>
      </c>
      <c r="H34" s="1" t="s">
        <v>49</v>
      </c>
      <c r="I34" s="1" t="s">
        <v>61</v>
      </c>
      <c r="J34" s="1" t="s">
        <v>49</v>
      </c>
      <c r="P34" s="28">
        <v>29</v>
      </c>
    </row>
    <row r="35" spans="3:16" x14ac:dyDescent="0.2">
      <c r="C35" s="18" t="s">
        <v>269</v>
      </c>
      <c r="D35" s="27" t="s">
        <v>48</v>
      </c>
      <c r="F35" s="1" t="s">
        <v>62</v>
      </c>
      <c r="G35" s="26" t="s">
        <v>43</v>
      </c>
      <c r="H35" s="1" t="s">
        <v>50</v>
      </c>
      <c r="I35" s="1" t="s">
        <v>62</v>
      </c>
      <c r="J35" s="1" t="s">
        <v>50</v>
      </c>
      <c r="P35" s="28">
        <v>30</v>
      </c>
    </row>
    <row r="36" spans="3:16" x14ac:dyDescent="0.2">
      <c r="C36" s="19" t="s">
        <v>109</v>
      </c>
      <c r="D36" s="27" t="s">
        <v>46</v>
      </c>
      <c r="F36" s="1" t="s">
        <v>63</v>
      </c>
      <c r="G36" s="26" t="s">
        <v>43</v>
      </c>
      <c r="H36" s="1" t="s">
        <v>285</v>
      </c>
      <c r="I36" s="1" t="s">
        <v>63</v>
      </c>
      <c r="J36" s="1" t="s">
        <v>285</v>
      </c>
      <c r="P36" s="28">
        <v>31</v>
      </c>
    </row>
    <row r="37" spans="3:16" x14ac:dyDescent="0.2">
      <c r="C37" s="18" t="s">
        <v>270</v>
      </c>
      <c r="D37" s="27" t="s">
        <v>46</v>
      </c>
      <c r="F37" s="1" t="s">
        <v>59</v>
      </c>
      <c r="G37" s="26" t="s">
        <v>48</v>
      </c>
      <c r="H37" s="1" t="s">
        <v>48</v>
      </c>
      <c r="I37" s="1" t="s">
        <v>59</v>
      </c>
      <c r="J37" s="1" t="s">
        <v>48</v>
      </c>
      <c r="P37" s="28">
        <v>32</v>
      </c>
    </row>
    <row r="38" spans="3:16" x14ac:dyDescent="0.2">
      <c r="C38" s="18" t="s">
        <v>295</v>
      </c>
      <c r="D38" s="27" t="s">
        <v>48</v>
      </c>
      <c r="F38" s="1" t="s">
        <v>80</v>
      </c>
      <c r="G38" s="27" t="s">
        <v>48</v>
      </c>
      <c r="H38" s="1" t="s">
        <v>45</v>
      </c>
      <c r="I38" s="1" t="s">
        <v>80</v>
      </c>
      <c r="J38" s="1" t="s">
        <v>45</v>
      </c>
      <c r="P38" s="28">
        <v>33</v>
      </c>
    </row>
    <row r="39" spans="3:16" x14ac:dyDescent="0.2">
      <c r="C39" s="19" t="s">
        <v>192</v>
      </c>
      <c r="D39" s="26" t="s">
        <v>54</v>
      </c>
      <c r="F39" s="1" t="s">
        <v>81</v>
      </c>
      <c r="G39" s="27" t="s">
        <v>48</v>
      </c>
      <c r="H39" s="1" t="s">
        <v>73</v>
      </c>
      <c r="I39" s="1" t="s">
        <v>81</v>
      </c>
      <c r="J39" s="1" t="s">
        <v>73</v>
      </c>
      <c r="P39" s="28">
        <v>34</v>
      </c>
    </row>
    <row r="40" spans="3:16" x14ac:dyDescent="0.2">
      <c r="C40" s="19" t="s">
        <v>271</v>
      </c>
      <c r="D40" s="26" t="s">
        <v>53</v>
      </c>
      <c r="F40" s="1" t="s">
        <v>65</v>
      </c>
      <c r="G40" s="27" t="s">
        <v>46</v>
      </c>
      <c r="H40" s="1" t="s">
        <v>69</v>
      </c>
      <c r="I40" s="1" t="s">
        <v>65</v>
      </c>
      <c r="J40" s="1" t="s">
        <v>69</v>
      </c>
      <c r="P40" s="28">
        <v>35</v>
      </c>
    </row>
    <row r="41" spans="3:16" x14ac:dyDescent="0.2">
      <c r="C41" s="19" t="s">
        <v>296</v>
      </c>
      <c r="D41" s="26" t="s">
        <v>43</v>
      </c>
      <c r="F41" s="1" t="s">
        <v>33</v>
      </c>
      <c r="G41" s="27" t="s">
        <v>46</v>
      </c>
      <c r="H41" s="1" t="s">
        <v>297</v>
      </c>
      <c r="I41" s="1" t="s">
        <v>33</v>
      </c>
      <c r="J41" s="1" t="s">
        <v>297</v>
      </c>
      <c r="P41" s="28">
        <v>36</v>
      </c>
    </row>
    <row r="42" spans="3:16" x14ac:dyDescent="0.2">
      <c r="F42" s="1" t="s">
        <v>31</v>
      </c>
      <c r="G42" s="27" t="s">
        <v>46</v>
      </c>
      <c r="H42" s="1" t="s">
        <v>290</v>
      </c>
      <c r="I42" s="1" t="s">
        <v>31</v>
      </c>
      <c r="J42" s="1" t="s">
        <v>290</v>
      </c>
      <c r="P42" s="28">
        <v>37</v>
      </c>
    </row>
    <row r="43" spans="3:16" x14ac:dyDescent="0.2">
      <c r="F43" s="1" t="s">
        <v>66</v>
      </c>
      <c r="G43" s="27" t="s">
        <v>46</v>
      </c>
      <c r="H43" s="1" t="s">
        <v>319</v>
      </c>
      <c r="I43" s="1" t="s">
        <v>66</v>
      </c>
      <c r="J43" s="1" t="s">
        <v>319</v>
      </c>
      <c r="P43" s="28">
        <v>38</v>
      </c>
    </row>
    <row r="44" spans="3:16" x14ac:dyDescent="0.2">
      <c r="F44" s="1" t="s">
        <v>67</v>
      </c>
      <c r="G44" s="27" t="s">
        <v>46</v>
      </c>
      <c r="H44" s="1" t="s">
        <v>298</v>
      </c>
      <c r="I44" s="1" t="s">
        <v>67</v>
      </c>
      <c r="J44" s="1" t="s">
        <v>298</v>
      </c>
      <c r="P44" s="28">
        <v>39</v>
      </c>
    </row>
    <row r="45" spans="3:16" x14ac:dyDescent="0.2">
      <c r="F45" s="1" t="s">
        <v>64</v>
      </c>
      <c r="G45" s="1" t="s">
        <v>44</v>
      </c>
      <c r="H45" s="1" t="s">
        <v>44</v>
      </c>
      <c r="I45" s="1" t="s">
        <v>64</v>
      </c>
      <c r="J45" s="1" t="s">
        <v>44</v>
      </c>
      <c r="P45" s="28">
        <v>40</v>
      </c>
    </row>
    <row r="46" spans="3:16" x14ac:dyDescent="0.2">
      <c r="F46" s="1" t="s">
        <v>28</v>
      </c>
      <c r="G46" s="1" t="s">
        <v>44</v>
      </c>
      <c r="H46" s="1" t="s">
        <v>286</v>
      </c>
      <c r="I46" s="1" t="s">
        <v>28</v>
      </c>
      <c r="J46" s="1" t="s">
        <v>286</v>
      </c>
      <c r="P46" s="28">
        <v>41</v>
      </c>
    </row>
    <row r="47" spans="3:16" x14ac:dyDescent="0.2">
      <c r="F47" s="1" t="s">
        <v>29</v>
      </c>
      <c r="G47" s="1" t="s">
        <v>44</v>
      </c>
      <c r="H47" s="1" t="s">
        <v>299</v>
      </c>
      <c r="I47" s="1" t="s">
        <v>29</v>
      </c>
      <c r="J47" s="1" t="s">
        <v>299</v>
      </c>
      <c r="P47" s="28">
        <v>42</v>
      </c>
    </row>
    <row r="48" spans="3:16" x14ac:dyDescent="0.2">
      <c r="F48" s="1" t="s">
        <v>30</v>
      </c>
      <c r="G48" s="1" t="s">
        <v>44</v>
      </c>
      <c r="H48" s="1" t="s">
        <v>287</v>
      </c>
      <c r="I48" s="1" t="s">
        <v>30</v>
      </c>
      <c r="J48" s="1" t="s">
        <v>287</v>
      </c>
      <c r="P48" s="28">
        <v>43</v>
      </c>
    </row>
    <row r="49" spans="6:16" x14ac:dyDescent="0.2">
      <c r="F49" s="1" t="s">
        <v>82</v>
      </c>
      <c r="G49" s="1" t="s">
        <v>44</v>
      </c>
      <c r="H49" s="1" t="s">
        <v>300</v>
      </c>
      <c r="I49" s="1" t="s">
        <v>82</v>
      </c>
      <c r="J49" s="1" t="s">
        <v>300</v>
      </c>
      <c r="P49" s="28">
        <v>44</v>
      </c>
    </row>
    <row r="50" spans="6:16" x14ac:dyDescent="0.2">
      <c r="F50" s="1" t="s">
        <v>83</v>
      </c>
      <c r="G50" s="1" t="s">
        <v>301</v>
      </c>
      <c r="H50" s="1" t="s">
        <v>301</v>
      </c>
      <c r="I50" s="1" t="s">
        <v>83</v>
      </c>
      <c r="J50" s="1" t="s">
        <v>301</v>
      </c>
      <c r="P50" s="28">
        <v>45</v>
      </c>
    </row>
    <row r="51" spans="6:16" x14ac:dyDescent="0.2">
      <c r="F51" s="1"/>
      <c r="G51" s="1"/>
      <c r="P51" s="28">
        <v>46</v>
      </c>
    </row>
    <row r="52" spans="6:16" x14ac:dyDescent="0.2">
      <c r="F52" s="1"/>
      <c r="G52" s="1"/>
      <c r="P52" s="28">
        <v>47</v>
      </c>
    </row>
    <row r="53" spans="6:16" x14ac:dyDescent="0.2">
      <c r="F53" s="1"/>
      <c r="G53" s="1"/>
      <c r="P53" s="28">
        <v>48</v>
      </c>
    </row>
    <row r="54" spans="6:16" x14ac:dyDescent="0.2">
      <c r="F54" s="1"/>
      <c r="G54" s="1"/>
      <c r="P54" s="28">
        <v>49</v>
      </c>
    </row>
    <row r="55" spans="6:16" x14ac:dyDescent="0.2">
      <c r="F55" s="1"/>
      <c r="G55" s="1"/>
      <c r="P55" s="28">
        <v>50</v>
      </c>
    </row>
    <row r="56" spans="6:16" x14ac:dyDescent="0.2">
      <c r="F56" s="1"/>
      <c r="P56" s="28">
        <v>51</v>
      </c>
    </row>
    <row r="57" spans="6:16" ht="15" x14ac:dyDescent="0.25">
      <c r="F57"/>
      <c r="G57"/>
      <c r="P57" s="28">
        <v>52</v>
      </c>
    </row>
    <row r="58" spans="6:16" x14ac:dyDescent="0.2">
      <c r="P58" s="28">
        <v>53</v>
      </c>
    </row>
    <row r="59" spans="6:16" x14ac:dyDescent="0.2">
      <c r="P59" s="28">
        <v>54</v>
      </c>
    </row>
    <row r="60" spans="6:16" x14ac:dyDescent="0.2">
      <c r="P60" s="28">
        <v>55</v>
      </c>
    </row>
    <row r="61" spans="6:16" x14ac:dyDescent="0.2">
      <c r="P61" s="28">
        <v>56</v>
      </c>
    </row>
    <row r="62" spans="6:16" x14ac:dyDescent="0.2">
      <c r="P62" s="28">
        <v>57</v>
      </c>
    </row>
    <row r="63" spans="6:16" x14ac:dyDescent="0.2">
      <c r="P63" s="28">
        <v>58</v>
      </c>
    </row>
    <row r="64" spans="6:16" x14ac:dyDescent="0.2">
      <c r="P64" s="28">
        <v>59</v>
      </c>
    </row>
    <row r="65" spans="16:16" x14ac:dyDescent="0.2">
      <c r="P65" s="28">
        <v>60</v>
      </c>
    </row>
    <row r="66" spans="16:16" x14ac:dyDescent="0.2">
      <c r="P66" s="28"/>
    </row>
    <row r="67" spans="16:16" x14ac:dyDescent="0.2">
      <c r="P67" s="28"/>
    </row>
    <row r="68" spans="16:16" x14ac:dyDescent="0.2">
      <c r="P68" s="28"/>
    </row>
    <row r="69" spans="16:16" x14ac:dyDescent="0.2">
      <c r="P69" s="28"/>
    </row>
    <row r="70" spans="16:16" x14ac:dyDescent="0.2">
      <c r="P70" s="28"/>
    </row>
    <row r="71" spans="16:16" x14ac:dyDescent="0.2">
      <c r="P71" s="28"/>
    </row>
    <row r="72" spans="16:16" x14ac:dyDescent="0.2">
      <c r="P72" s="2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2B7E2677-5752-4F57-84D3-EBF4E2E6154A}">
  <ds:schemaRefs>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G</cp:lastModifiedBy>
  <cp:lastPrinted>2018-04-04T18:48:31Z</cp:lastPrinted>
  <dcterms:created xsi:type="dcterms:W3CDTF">2013-10-03T17:21:56Z</dcterms:created>
  <dcterms:modified xsi:type="dcterms:W3CDTF">2020-10-06T22:06:53Z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