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defaultThemeVersion="124226"/>
  <mc:AlternateContent xmlns:mc="http://schemas.openxmlformats.org/markup-compatibility/2006">
    <mc:Choice Requires="x15">
      <x15ac:absPath xmlns:x15ac="http://schemas.microsoft.com/office/spreadsheetml/2010/11/ac" url="D:\Users\Jizeth\Documents\JIZETH\CANAL CAPITAL_2022\SEGUIMIENTOS\PMP_3CUAT2022\"/>
    </mc:Choice>
  </mc:AlternateContent>
  <xr:revisionPtr revIDLastSave="0" documentId="8_{C809415F-7679-4FBC-91A9-0CE693C6CEFC}" xr6:coauthVersionLast="41" xr6:coauthVersionMax="41" xr10:uidLastSave="{00000000-0000-0000-0000-000000000000}"/>
  <bookViews>
    <workbookView xWindow="2688" yWindow="744" windowWidth="11844" windowHeight="12216" tabRatio="754" xr2:uid="{00000000-000D-0000-FFFF-FFFF00000000}"/>
  </bookViews>
  <sheets>
    <sheet name="CCSE-FT-019_PM" sheetId="1" r:id="rId1"/>
    <sheet name="Datos" sheetId="3" state="hidden" r:id="rId2"/>
  </sheets>
  <externalReferences>
    <externalReference r:id="rId3"/>
    <externalReference r:id="rId4"/>
  </externalReferences>
  <definedNames>
    <definedName name="_xlnm._FilterDatabase" localSheetId="0" hidden="1">'CCSE-FT-019_PM'!$A$9:$AM$109</definedName>
    <definedName name="origen">[1]Datos!$B$3:$B$19</definedName>
    <definedName name="_xlnm.Print_Titles" localSheetId="0">'CCSE-FT-019_PM'!$1:$9</definedName>
  </definedNames>
  <calcPr calcId="191029"/>
</workbook>
</file>

<file path=xl/calcChain.xml><?xml version="1.0" encoding="utf-8"?>
<calcChain xmlns="http://schemas.openxmlformats.org/spreadsheetml/2006/main">
  <c r="AE109" i="1" l="1"/>
  <c r="AD109" i="1"/>
  <c r="AF109" i="1" s="1"/>
  <c r="AG109" i="1" s="1"/>
  <c r="AE108" i="1"/>
  <c r="AD108" i="1"/>
  <c r="AJ108" i="1" s="1"/>
  <c r="AE105" i="1"/>
  <c r="AD105" i="1"/>
  <c r="AF105" i="1" s="1"/>
  <c r="AG105" i="1" s="1"/>
  <c r="AE103" i="1"/>
  <c r="AD103" i="1"/>
  <c r="AJ103" i="1" s="1"/>
  <c r="AE104" i="1"/>
  <c r="AD104" i="1"/>
  <c r="AF104" i="1" s="1"/>
  <c r="AG104" i="1" s="1"/>
  <c r="AE102" i="1"/>
  <c r="AD102" i="1"/>
  <c r="AF102" i="1" s="1"/>
  <c r="AG102" i="1" s="1"/>
  <c r="AE106" i="1"/>
  <c r="AD106" i="1"/>
  <c r="AJ106" i="1" s="1"/>
  <c r="AE107" i="1"/>
  <c r="AD107" i="1"/>
  <c r="AF107" i="1" s="1"/>
  <c r="AG107" i="1" s="1"/>
  <c r="AE92" i="1"/>
  <c r="AD92" i="1"/>
  <c r="AF92" i="1" s="1"/>
  <c r="AG92" i="1" s="1"/>
  <c r="AE91" i="1"/>
  <c r="AD91" i="1"/>
  <c r="AF91" i="1" s="1"/>
  <c r="AG91" i="1" s="1"/>
  <c r="AE90" i="1"/>
  <c r="AD90" i="1"/>
  <c r="AF90" i="1" s="1"/>
  <c r="AG90" i="1" s="1"/>
  <c r="AE89" i="1"/>
  <c r="AD89" i="1"/>
  <c r="AF89" i="1" s="1"/>
  <c r="AG89" i="1" s="1"/>
  <c r="AE60" i="1"/>
  <c r="AD60" i="1"/>
  <c r="AF60" i="1" s="1"/>
  <c r="AG60" i="1" s="1"/>
  <c r="AE59" i="1"/>
  <c r="AD59" i="1"/>
  <c r="AJ59" i="1" s="1"/>
  <c r="AE58" i="1"/>
  <c r="AD58" i="1"/>
  <c r="AF58" i="1" s="1"/>
  <c r="AG58" i="1" s="1"/>
  <c r="AE57" i="1"/>
  <c r="AD57" i="1"/>
  <c r="AF57" i="1" s="1"/>
  <c r="AG57" i="1" s="1"/>
  <c r="AE56" i="1"/>
  <c r="AD56" i="1"/>
  <c r="AF56" i="1" s="1"/>
  <c r="AG56" i="1" s="1"/>
  <c r="AE55" i="1"/>
  <c r="AD55" i="1"/>
  <c r="AF55" i="1" s="1"/>
  <c r="AG55" i="1" s="1"/>
  <c r="AE54" i="1"/>
  <c r="AD54" i="1"/>
  <c r="AF54" i="1" s="1"/>
  <c r="AG54" i="1" s="1"/>
  <c r="AD61" i="1"/>
  <c r="AE61" i="1" s="1"/>
  <c r="AG61" i="1" s="1"/>
  <c r="AF61" i="1"/>
  <c r="AF53" i="1"/>
  <c r="AD53" i="1"/>
  <c r="AJ53" i="1" s="1"/>
  <c r="AF52" i="1"/>
  <c r="AD52" i="1"/>
  <c r="AE52" i="1" s="1"/>
  <c r="AG52" i="1" s="1"/>
  <c r="AE51" i="1"/>
  <c r="AF44" i="1"/>
  <c r="AD44" i="1"/>
  <c r="AE44" i="1" s="1"/>
  <c r="AG44" i="1" s="1"/>
  <c r="AF43" i="1"/>
  <c r="AD43" i="1"/>
  <c r="AE43" i="1" s="1"/>
  <c r="AG43" i="1" s="1"/>
  <c r="AD42" i="1"/>
  <c r="AE42" i="1" s="1"/>
  <c r="AG42" i="1" s="1"/>
  <c r="AD94" i="1"/>
  <c r="AF94" i="1" s="1"/>
  <c r="AG94" i="1" s="1"/>
  <c r="AE40" i="1"/>
  <c r="AE62" i="1"/>
  <c r="AF20" i="1"/>
  <c r="AD20" i="1"/>
  <c r="AE20" i="1" s="1"/>
  <c r="AG20" i="1" s="1"/>
  <c r="AF19" i="1"/>
  <c r="AD19" i="1"/>
  <c r="AJ19" i="1" s="1"/>
  <c r="AF13" i="1"/>
  <c r="AD13" i="1"/>
  <c r="AE13" i="1" s="1"/>
  <c r="AG13" i="1" s="1"/>
  <c r="AD12" i="1"/>
  <c r="AJ12" i="1" s="1"/>
  <c r="AE101" i="1"/>
  <c r="AD101" i="1"/>
  <c r="AF101" i="1" s="1"/>
  <c r="AG101" i="1" s="1"/>
  <c r="AE100" i="1"/>
  <c r="AD100" i="1"/>
  <c r="AF100" i="1" s="1"/>
  <c r="AG100" i="1" s="1"/>
  <c r="AE99" i="1"/>
  <c r="AD99" i="1"/>
  <c r="AF99" i="1" s="1"/>
  <c r="AG99" i="1" s="1"/>
  <c r="AE98" i="1"/>
  <c r="AD98" i="1"/>
  <c r="AF98" i="1" s="1"/>
  <c r="AG98" i="1" s="1"/>
  <c r="AD97" i="1"/>
  <c r="AF97" i="1" s="1"/>
  <c r="AG97" i="1" s="1"/>
  <c r="AE97" i="1"/>
  <c r="AE81" i="1"/>
  <c r="AD81" i="1"/>
  <c r="AF81" i="1" s="1"/>
  <c r="AG81" i="1" s="1"/>
  <c r="AF80" i="1"/>
  <c r="AD80" i="1"/>
  <c r="AE80" i="1" s="1"/>
  <c r="AG80" i="1" s="1"/>
  <c r="AE75" i="1"/>
  <c r="AD75" i="1"/>
  <c r="AF75" i="1" s="1"/>
  <c r="AG75" i="1" s="1"/>
  <c r="AE73" i="1"/>
  <c r="AD73" i="1"/>
  <c r="AF73" i="1" s="1"/>
  <c r="AG73" i="1" s="1"/>
  <c r="AE72" i="1"/>
  <c r="AD72" i="1"/>
  <c r="AF72" i="1" s="1"/>
  <c r="AG72" i="1" s="1"/>
  <c r="AE71" i="1"/>
  <c r="AD71" i="1"/>
  <c r="AF71" i="1" s="1"/>
  <c r="AG71" i="1" s="1"/>
  <c r="AF70" i="1"/>
  <c r="AD70" i="1"/>
  <c r="AJ70" i="1" s="1"/>
  <c r="AF66" i="1"/>
  <c r="AD66" i="1"/>
  <c r="AE66" i="1" s="1"/>
  <c r="AG66" i="1" s="1"/>
  <c r="AF28" i="1"/>
  <c r="AD28" i="1"/>
  <c r="AJ28" i="1" s="1"/>
  <c r="AF27" i="1"/>
  <c r="AD27" i="1"/>
  <c r="AJ27" i="1" s="1"/>
  <c r="AD18" i="1"/>
  <c r="AJ18" i="1" s="1"/>
  <c r="AF18" i="1"/>
  <c r="AD21" i="1"/>
  <c r="AE21" i="1" s="1"/>
  <c r="AG21" i="1" s="1"/>
  <c r="AF21" i="1"/>
  <c r="AD22" i="1"/>
  <c r="AE22" i="1" s="1"/>
  <c r="AF22" i="1"/>
  <c r="AD23" i="1"/>
  <c r="AJ23" i="1" s="1"/>
  <c r="AF23" i="1"/>
  <c r="AF17" i="1"/>
  <c r="AD17" i="1"/>
  <c r="AE17" i="1" s="1"/>
  <c r="AG17" i="1" s="1"/>
  <c r="AF10" i="1"/>
  <c r="AD10" i="1"/>
  <c r="AE10" i="1" s="1"/>
  <c r="AG10" i="1" s="1"/>
  <c r="AF88" i="1"/>
  <c r="AD88" i="1"/>
  <c r="AE88" i="1" s="1"/>
  <c r="AG88" i="1" s="1"/>
  <c r="AE87" i="1"/>
  <c r="AD87" i="1"/>
  <c r="AF87" i="1" s="1"/>
  <c r="AG87" i="1" s="1"/>
  <c r="AE84" i="1"/>
  <c r="AD84" i="1"/>
  <c r="AF84" i="1" s="1"/>
  <c r="AG84" i="1" s="1"/>
  <c r="AE83" i="1"/>
  <c r="AD83" i="1"/>
  <c r="AF83" i="1" s="1"/>
  <c r="AG83" i="1" s="1"/>
  <c r="AF65" i="1"/>
  <c r="AD65" i="1"/>
  <c r="AJ65" i="1" s="1"/>
  <c r="AF64" i="1"/>
  <c r="AD64" i="1"/>
  <c r="AE64" i="1" s="1"/>
  <c r="AG64" i="1" s="1"/>
  <c r="AF26" i="1"/>
  <c r="AD26" i="1"/>
  <c r="AE26" i="1" s="1"/>
  <c r="AG26" i="1" s="1"/>
  <c r="AF25" i="1"/>
  <c r="AD25" i="1"/>
  <c r="AE25" i="1" s="1"/>
  <c r="AG25" i="1" s="1"/>
  <c r="AF24" i="1"/>
  <c r="AD24" i="1"/>
  <c r="AE24" i="1" s="1"/>
  <c r="AG24" i="1" s="1"/>
  <c r="AD11" i="1"/>
  <c r="AJ11" i="1" s="1"/>
  <c r="AF11" i="1"/>
  <c r="AF12" i="1"/>
  <c r="AD14" i="1"/>
  <c r="AE14" i="1" s="1"/>
  <c r="AG14" i="1" s="1"/>
  <c r="AF14" i="1"/>
  <c r="AD15" i="1"/>
  <c r="AJ15" i="1" s="1"/>
  <c r="AF15" i="1"/>
  <c r="AD16" i="1"/>
  <c r="AE16" i="1" s="1"/>
  <c r="AG16" i="1" s="1"/>
  <c r="AF16" i="1"/>
  <c r="AF69" i="1"/>
  <c r="AD69" i="1"/>
  <c r="AJ69" i="1" s="1"/>
  <c r="AE63" i="1"/>
  <c r="AD63" i="1"/>
  <c r="AF63" i="1" s="1"/>
  <c r="AG63" i="1" s="1"/>
  <c r="AD29" i="1"/>
  <c r="AJ29" i="1" s="1"/>
  <c r="AF29" i="1"/>
  <c r="AD50" i="1"/>
  <c r="AJ50" i="1" s="1"/>
  <c r="AD49" i="1"/>
  <c r="AJ49" i="1" s="1"/>
  <c r="AD48" i="1"/>
  <c r="AJ48" i="1" s="1"/>
  <c r="AD47" i="1"/>
  <c r="AJ47" i="1" s="1"/>
  <c r="AD46" i="1"/>
  <c r="AE46" i="1" s="1"/>
  <c r="AG46" i="1" s="1"/>
  <c r="AD45" i="1"/>
  <c r="AE45" i="1" s="1"/>
  <c r="AG45" i="1" s="1"/>
  <c r="AD39" i="1"/>
  <c r="AE39" i="1" s="1"/>
  <c r="AG39" i="1" s="1"/>
  <c r="AD38" i="1"/>
  <c r="AE38" i="1" s="1"/>
  <c r="AG38" i="1" s="1"/>
  <c r="AD37" i="1"/>
  <c r="AE37" i="1" s="1"/>
  <c r="AG37" i="1" s="1"/>
  <c r="AD36" i="1"/>
  <c r="AJ36" i="1" s="1"/>
  <c r="AD35" i="1"/>
  <c r="AE35" i="1" s="1"/>
  <c r="AG35" i="1" s="1"/>
  <c r="AD34" i="1"/>
  <c r="AJ34" i="1" s="1"/>
  <c r="AD33" i="1"/>
  <c r="AJ33" i="1" s="1"/>
  <c r="AD32" i="1"/>
  <c r="AE32" i="1" s="1"/>
  <c r="AG32" i="1" s="1"/>
  <c r="AD31" i="1"/>
  <c r="AE31" i="1" s="1"/>
  <c r="AG31" i="1" s="1"/>
  <c r="AD30" i="1"/>
  <c r="AE30" i="1" s="1"/>
  <c r="AG30" i="1" s="1"/>
  <c r="AF30" i="1"/>
  <c r="AF31" i="1"/>
  <c r="AF32" i="1"/>
  <c r="AF33" i="1"/>
  <c r="AF34" i="1"/>
  <c r="AF35" i="1"/>
  <c r="AF36" i="1"/>
  <c r="AF37" i="1"/>
  <c r="AF38" i="1"/>
  <c r="AF39" i="1"/>
  <c r="AD40" i="1"/>
  <c r="AF40" i="1" s="1"/>
  <c r="AG40" i="1" s="1"/>
  <c r="AD41" i="1"/>
  <c r="AJ41" i="1" s="1"/>
  <c r="AF41" i="1"/>
  <c r="AF42" i="1"/>
  <c r="AF45" i="1"/>
  <c r="AF46" i="1"/>
  <c r="AE47" i="1"/>
  <c r="AE48" i="1"/>
  <c r="AE49" i="1"/>
  <c r="AE50" i="1"/>
  <c r="AD51" i="1"/>
  <c r="AJ51" i="1" s="1"/>
  <c r="AD62" i="1"/>
  <c r="AJ62" i="1" s="1"/>
  <c r="AD67" i="1"/>
  <c r="AJ67" i="1" s="1"/>
  <c r="AE67" i="1"/>
  <c r="AD68" i="1"/>
  <c r="AJ68" i="1" s="1"/>
  <c r="AE68" i="1"/>
  <c r="AD74" i="1"/>
  <c r="AF74" i="1" s="1"/>
  <c r="AG74" i="1" s="1"/>
  <c r="AE74" i="1"/>
  <c r="AD76" i="1"/>
  <c r="AJ76" i="1" s="1"/>
  <c r="AE76" i="1"/>
  <c r="AD77" i="1"/>
  <c r="AJ77" i="1" s="1"/>
  <c r="AE77" i="1"/>
  <c r="AD78" i="1"/>
  <c r="AJ78" i="1" s="1"/>
  <c r="AE78" i="1"/>
  <c r="AD79" i="1"/>
  <c r="AF79" i="1" s="1"/>
  <c r="AG79" i="1" s="1"/>
  <c r="AE79" i="1"/>
  <c r="AD82" i="1"/>
  <c r="AF82" i="1" s="1"/>
  <c r="AG82" i="1" s="1"/>
  <c r="AE82" i="1"/>
  <c r="AD85" i="1"/>
  <c r="AF85" i="1" s="1"/>
  <c r="AG85" i="1" s="1"/>
  <c r="AE85" i="1"/>
  <c r="AD86" i="1"/>
  <c r="AJ86" i="1" s="1"/>
  <c r="AE86" i="1"/>
  <c r="AJ91" i="1"/>
  <c r="AD93" i="1"/>
  <c r="AF93" i="1" s="1"/>
  <c r="AG93" i="1" s="1"/>
  <c r="AE93" i="1"/>
  <c r="AE94" i="1"/>
  <c r="AD95" i="1"/>
  <c r="AJ95" i="1" s="1"/>
  <c r="AE95" i="1"/>
  <c r="AD96" i="1"/>
  <c r="AF96" i="1" s="1"/>
  <c r="AG96" i="1" s="1"/>
  <c r="AE96" i="1"/>
  <c r="AJ102" i="1"/>
  <c r="E93" i="1"/>
  <c r="E92" i="1"/>
  <c r="E91" i="1"/>
  <c r="E90" i="1"/>
  <c r="E89" i="1"/>
  <c r="E88" i="1"/>
  <c r="B88" i="1"/>
  <c r="E87" i="1"/>
  <c r="B87" i="1"/>
  <c r="E86" i="1"/>
  <c r="B86" i="1"/>
  <c r="E85" i="1"/>
  <c r="B85" i="1"/>
  <c r="E84" i="1"/>
  <c r="B84" i="1"/>
  <c r="E83" i="1"/>
  <c r="B83" i="1"/>
  <c r="E23" i="1"/>
  <c r="E22" i="1"/>
  <c r="E21" i="1"/>
  <c r="E16" i="1"/>
  <c r="E15" i="1"/>
  <c r="AJ94" i="1" l="1"/>
  <c r="AJ60" i="1"/>
  <c r="AJ99" i="1"/>
  <c r="AJ42" i="1"/>
  <c r="AJ13" i="1"/>
  <c r="AJ55" i="1"/>
  <c r="AG22" i="1"/>
  <c r="AJ56" i="1"/>
  <c r="AJ71" i="1"/>
  <c r="AJ92" i="1"/>
  <c r="AJ80" i="1"/>
  <c r="AJ43" i="1"/>
  <c r="AF48" i="1"/>
  <c r="AG48" i="1" s="1"/>
  <c r="AJ81" i="1"/>
  <c r="AJ17" i="1"/>
  <c r="AJ88" i="1"/>
  <c r="AJ72" i="1"/>
  <c r="AJ100" i="1"/>
  <c r="AJ24" i="1"/>
  <c r="AJ16" i="1"/>
  <c r="AJ46" i="1"/>
  <c r="AE29" i="1"/>
  <c r="AG29" i="1" s="1"/>
  <c r="AJ58" i="1"/>
  <c r="AJ10" i="1"/>
  <c r="AJ66" i="1"/>
  <c r="AJ45" i="1"/>
  <c r="AJ57" i="1"/>
  <c r="AE33" i="1"/>
  <c r="AG33" i="1" s="1"/>
  <c r="AF76" i="1"/>
  <c r="AG76" i="1" s="1"/>
  <c r="AJ84" i="1"/>
  <c r="AJ73" i="1"/>
  <c r="AJ44" i="1"/>
  <c r="AJ32" i="1"/>
  <c r="AJ101" i="1"/>
  <c r="AJ20" i="1"/>
  <c r="AJ83" i="1"/>
  <c r="AJ61" i="1"/>
  <c r="AJ105" i="1"/>
  <c r="AE41" i="1"/>
  <c r="AG41" i="1" s="1"/>
  <c r="AJ90" i="1"/>
  <c r="AJ97" i="1"/>
  <c r="AJ54" i="1"/>
  <c r="AE34" i="1"/>
  <c r="AG34" i="1" s="1"/>
  <c r="AJ21" i="1"/>
  <c r="AJ96" i="1"/>
  <c r="AJ38" i="1"/>
  <c r="AF59" i="1"/>
  <c r="AG59" i="1" s="1"/>
  <c r="AJ93" i="1"/>
  <c r="AJ63" i="1"/>
  <c r="AJ52" i="1"/>
  <c r="AE15" i="1"/>
  <c r="AG15" i="1" s="1"/>
  <c r="AJ30" i="1"/>
  <c r="AE69" i="1"/>
  <c r="AG69" i="1" s="1"/>
  <c r="AJ107" i="1"/>
  <c r="AJ25" i="1"/>
  <c r="AF106" i="1"/>
  <c r="AG106" i="1" s="1"/>
  <c r="AF47" i="1"/>
  <c r="AG47" i="1" s="1"/>
  <c r="AF77" i="1"/>
  <c r="AG77" i="1" s="1"/>
  <c r="AJ22" i="1"/>
  <c r="AE18" i="1"/>
  <c r="AG18" i="1" s="1"/>
  <c r="AJ104" i="1"/>
  <c r="AJ98" i="1"/>
  <c r="AJ89" i="1"/>
  <c r="AJ74" i="1"/>
  <c r="AE12" i="1"/>
  <c r="AG12" i="1" s="1"/>
  <c r="AE53" i="1"/>
  <c r="AG53" i="1" s="1"/>
  <c r="AF95" i="1"/>
  <c r="AG95" i="1" s="1"/>
  <c r="AJ14" i="1"/>
  <c r="AF108" i="1"/>
  <c r="AG108" i="1" s="1"/>
  <c r="AF49" i="1"/>
  <c r="AG49" i="1" s="1"/>
  <c r="AJ109" i="1"/>
  <c r="AJ87" i="1"/>
  <c r="AJ79" i="1"/>
  <c r="AF50" i="1"/>
  <c r="AG50" i="1" s="1"/>
  <c r="AF78" i="1"/>
  <c r="AG78" i="1" s="1"/>
  <c r="AF51" i="1"/>
  <c r="AG51" i="1" s="1"/>
  <c r="AF86" i="1"/>
  <c r="AG86" i="1" s="1"/>
  <c r="AJ40" i="1"/>
  <c r="AJ82" i="1"/>
  <c r="AJ75" i="1"/>
  <c r="AJ64" i="1"/>
  <c r="AJ39" i="1"/>
  <c r="AJ37" i="1"/>
  <c r="AJ35" i="1"/>
  <c r="AJ31" i="1"/>
  <c r="AJ26" i="1"/>
  <c r="AE27" i="1"/>
  <c r="AG27" i="1" s="1"/>
  <c r="AE11" i="1"/>
  <c r="AG11" i="1" s="1"/>
  <c r="AE23" i="1"/>
  <c r="AG23" i="1" s="1"/>
  <c r="AE19" i="1"/>
  <c r="AG19" i="1" s="1"/>
  <c r="AF103" i="1"/>
  <c r="AG103" i="1" s="1"/>
  <c r="AF67" i="1"/>
  <c r="AG67" i="1" s="1"/>
  <c r="AJ85" i="1"/>
  <c r="AE36" i="1"/>
  <c r="AG36" i="1" s="1"/>
  <c r="AE65" i="1"/>
  <c r="AG65" i="1" s="1"/>
  <c r="AE28" i="1"/>
  <c r="AG28" i="1" s="1"/>
  <c r="AE70" i="1"/>
  <c r="AG70" i="1" s="1"/>
  <c r="AF68" i="1"/>
  <c r="AG68" i="1" s="1"/>
  <c r="AF62" i="1"/>
  <c r="AG62" i="1" s="1"/>
</calcChain>
</file>

<file path=xl/sharedStrings.xml><?xml version="1.0" encoding="utf-8"?>
<sst xmlns="http://schemas.openxmlformats.org/spreadsheetml/2006/main" count="2227" uniqueCount="960">
  <si>
    <t>No. solicitud</t>
  </si>
  <si>
    <t>fecha de solicitud</t>
  </si>
  <si>
    <t>Detalle de la fuente</t>
  </si>
  <si>
    <t>Código o capítulo</t>
  </si>
  <si>
    <t>(DD-MM-AA)</t>
  </si>
  <si>
    <t>(Seleccione de la lista desplegable)</t>
  </si>
  <si>
    <t>(Utilice cualquier técnica: 5 ¿por qué?, espina pescado, lluvia de ideas etc.)</t>
  </si>
  <si>
    <t>ESTABLECIMIENTO ACCIONES DE MEJORA</t>
  </si>
  <si>
    <t>ACCIÓN</t>
  </si>
  <si>
    <t>(Cantidad de actividades de la acción - Columna J).</t>
  </si>
  <si>
    <t>Tipo de acción Propuesta</t>
  </si>
  <si>
    <t>Área responsable de ejecución</t>
  </si>
  <si>
    <t>Fórmula del indicador</t>
  </si>
  <si>
    <t>(Información automática)</t>
  </si>
  <si>
    <t>(Si ya hay acción formulada digite No. de solicitud)</t>
  </si>
  <si>
    <t>(Formule acorde con cantidad de actividades de la Columna K)</t>
  </si>
  <si>
    <t>Origen Externo</t>
  </si>
  <si>
    <t>Ente externo</t>
  </si>
  <si>
    <t>Correctiva</t>
  </si>
  <si>
    <t>Preventiva</t>
  </si>
  <si>
    <t>% que se espera alcanzar de la meta</t>
  </si>
  <si>
    <t>¿Hay acción formulada?</t>
  </si>
  <si>
    <t>Fecha terminación</t>
  </si>
  <si>
    <t>Fecha de inicio</t>
  </si>
  <si>
    <t>(Asignado por la Oficina de Control Interno)</t>
  </si>
  <si>
    <t>Contabilidad</t>
  </si>
  <si>
    <t>Tesorería</t>
  </si>
  <si>
    <t>Presupuesto</t>
  </si>
  <si>
    <t>Sistemas</t>
  </si>
  <si>
    <t>Planeación</t>
  </si>
  <si>
    <t>Recursos Humanos</t>
  </si>
  <si>
    <t>Estado de la acción</t>
  </si>
  <si>
    <t>(Relacione los documentos  que soportan y evidencian avances de ejecución)</t>
  </si>
  <si>
    <t>(No. actividades realizadas de las indicadas en la columna K).</t>
  </si>
  <si>
    <t>(Cálculo automático)</t>
  </si>
  <si>
    <t>(Resultado automático)</t>
  </si>
  <si>
    <t>De mejora</t>
  </si>
  <si>
    <t>Universo</t>
  </si>
  <si>
    <t>Detalle de Actividades para ejecutar la acción</t>
  </si>
  <si>
    <t>Director Operativo</t>
  </si>
  <si>
    <t>Subdirector Financiero</t>
  </si>
  <si>
    <t>Coordinador Jurídico</t>
  </si>
  <si>
    <t xml:space="preserve">Subdirector Administrativo </t>
  </si>
  <si>
    <t>Técnico de Servicios Administrativos</t>
  </si>
  <si>
    <t>Secretario General</t>
  </si>
  <si>
    <t>Coordinador de Programación</t>
  </si>
  <si>
    <t>Coordinador Técnico</t>
  </si>
  <si>
    <t>RESPONSABLE: CONTROL INTERNO</t>
  </si>
  <si>
    <t>Gerente General</t>
  </si>
  <si>
    <t>Jefe Oficina de Control Interno</t>
  </si>
  <si>
    <t>Gerencia General</t>
  </si>
  <si>
    <t>Oficina de Control Interno</t>
  </si>
  <si>
    <t>Coordinación de Prensa y Comunicaciones</t>
  </si>
  <si>
    <t>Dirección Operativa</t>
  </si>
  <si>
    <t>Secretaría General</t>
  </si>
  <si>
    <t>Coordinación de Producción</t>
  </si>
  <si>
    <t>Coordinación de Programación</t>
  </si>
  <si>
    <t>Coordinación Técnica</t>
  </si>
  <si>
    <t>Ventas y Mercadeo</t>
  </si>
  <si>
    <t>Subdirección Financiera</t>
  </si>
  <si>
    <t>Subdirección Administrativa</t>
  </si>
  <si>
    <t>Servicios Administrativos</t>
  </si>
  <si>
    <t>Gestión Documental</t>
  </si>
  <si>
    <t>Coordinador de Producción</t>
  </si>
  <si>
    <t>Subdirector Administrativo</t>
  </si>
  <si>
    <t>Cargo del Líder proceso</t>
  </si>
  <si>
    <t>CÓDIGO: CCSE-FT-019</t>
  </si>
  <si>
    <t>Coordinador de Prensa y Comunicaciones</t>
  </si>
  <si>
    <t>Auxiliar de Atención al Ciudadano</t>
  </si>
  <si>
    <t>Nelson Jairo Rincón Martínez</t>
  </si>
  <si>
    <t>Coordinación Jurídica y Contractual</t>
  </si>
  <si>
    <t>Atención al Ciudadano</t>
  </si>
  <si>
    <t>Facturación y Cartera</t>
  </si>
  <si>
    <t>Sistema Informativo</t>
  </si>
  <si>
    <t>Cargo del responsable de ejecución</t>
  </si>
  <si>
    <t>IDENTIFICACIÓN DE LA OBSERVACIÓN Y/O HALLAZGO</t>
  </si>
  <si>
    <t>Fuente de  la observación y/o hallazgo</t>
  </si>
  <si>
    <t>Fecha de  la observación y/o hallazgo</t>
  </si>
  <si>
    <t>(Identificación de  la observación y/o hallazgo, en el informe)</t>
  </si>
  <si>
    <t>Observación y/o hallazgo detectado</t>
  </si>
  <si>
    <t>(Transcripción de la observación y/o hallazgo)</t>
  </si>
  <si>
    <t>Causa(s) de la observación y/o hallazgo</t>
  </si>
  <si>
    <t>(Detalle todas las actividades que ejecutarán para eliminar la(s) causa(s) de  la observación y/o hallazgo)</t>
  </si>
  <si>
    <t>CIERRES ACCIÓN / OBSERVACIÓN Y/O HALLAZGO</t>
  </si>
  <si>
    <t>Cierre de la observación y/o hallazgo</t>
  </si>
  <si>
    <t>Auditor que cierra la observación y/o hallazgo</t>
  </si>
  <si>
    <t>Fuente de Hallazgo</t>
  </si>
  <si>
    <t>Proceso</t>
  </si>
  <si>
    <t xml:space="preserve">Tipo de acción </t>
  </si>
  <si>
    <t xml:space="preserve">Líder del Proceso </t>
  </si>
  <si>
    <t xml:space="preserve">Área responsable </t>
  </si>
  <si>
    <t xml:space="preserve">Cargo del encargado de ejecución </t>
  </si>
  <si>
    <t xml:space="preserve">Cargo del responsable </t>
  </si>
  <si>
    <t>Meta</t>
  </si>
  <si>
    <t>Acción Formulada</t>
  </si>
  <si>
    <t xml:space="preserve">Auditor </t>
  </si>
  <si>
    <t xml:space="preserve">Cierre Hallazgo </t>
  </si>
  <si>
    <t xml:space="preserve">Actividades </t>
  </si>
  <si>
    <t xml:space="preserve">Origen Interno </t>
  </si>
  <si>
    <t>Planeación Estratégica</t>
  </si>
  <si>
    <t xml:space="preserve">Planeación </t>
  </si>
  <si>
    <t xml:space="preserve">Profesional Universitario de Planeación </t>
  </si>
  <si>
    <t>Si</t>
  </si>
  <si>
    <t>ABIERTA</t>
  </si>
  <si>
    <t>Gestión de las Comunicaciones</t>
  </si>
  <si>
    <t xml:space="preserve">Coordinación de Prensa y Comunicaciones </t>
  </si>
  <si>
    <t>Coordinadora de Prensa y Comunicaciones</t>
  </si>
  <si>
    <t>No</t>
  </si>
  <si>
    <t>Néstor Fernando Avella Avella</t>
  </si>
  <si>
    <t>CERRADA</t>
  </si>
  <si>
    <t>Diseño y Creación de Contenidos</t>
  </si>
  <si>
    <t>Coordinadora Técnica</t>
  </si>
  <si>
    <t>Profesional Universitario de Planeación</t>
  </si>
  <si>
    <t xml:space="preserve">José Leonardo Ibarra Quiroga </t>
  </si>
  <si>
    <t>Comercialización</t>
  </si>
  <si>
    <t xml:space="preserve">Ventas y Mercadeo </t>
  </si>
  <si>
    <t xml:space="preserve">Profesional Universitario de Ventas y Mercadeo </t>
  </si>
  <si>
    <t>Gloria Marcela Morales Páez</t>
  </si>
  <si>
    <t>Producción de Televisión</t>
  </si>
  <si>
    <t xml:space="preserve">Coordinadora de Producción </t>
  </si>
  <si>
    <t xml:space="preserve">Jizeth Hael González Ramírez </t>
  </si>
  <si>
    <t>Emisión de Contenidos</t>
  </si>
  <si>
    <t xml:space="preserve">Coordinadora de Programación </t>
  </si>
  <si>
    <t>Gestión Financiera y Facturación</t>
  </si>
  <si>
    <t>Subdirectora Financiera</t>
  </si>
  <si>
    <t>Gestión Jurídica y Contractual</t>
  </si>
  <si>
    <t xml:space="preserve">Coordinación Jurídica </t>
  </si>
  <si>
    <t xml:space="preserve">Profesional Universitario de Contabilidad </t>
  </si>
  <si>
    <t>Gestión de Recursos y Administración de la Información</t>
  </si>
  <si>
    <t>Servicios administrativos</t>
  </si>
  <si>
    <t>Coordinadora Jurídica</t>
  </si>
  <si>
    <t>Gestión de Talento Humano</t>
  </si>
  <si>
    <t>Técnico Servicios Administrativos</t>
  </si>
  <si>
    <t>Profesional Universitario de Ventas y Mercadeo</t>
  </si>
  <si>
    <t>Servicio al Ciudadano y Defensor del Televidente</t>
  </si>
  <si>
    <t>Profesional Universitario de Recursos Humanos</t>
  </si>
  <si>
    <t>Control, Seguimiento y Evaluación</t>
  </si>
  <si>
    <t xml:space="preserve">Oficina de Control Interno </t>
  </si>
  <si>
    <t xml:space="preserve">Jefe Oficina de Control Interno </t>
  </si>
  <si>
    <t>Profesional Universitario de Contabilidad</t>
  </si>
  <si>
    <t>Profesional Universitario de Tesorería</t>
  </si>
  <si>
    <t>Profesional Universitario de Presupuesto</t>
  </si>
  <si>
    <t>Profesional Universitario de Facturación</t>
  </si>
  <si>
    <t>Profesional Universitario de Sistemas</t>
  </si>
  <si>
    <t xml:space="preserve">Líder de Gestión Documental </t>
  </si>
  <si>
    <t>Área</t>
  </si>
  <si>
    <t xml:space="preserve">Cargo responsable </t>
  </si>
  <si>
    <t>Gestión de Comunicaciones</t>
  </si>
  <si>
    <t>Atención al Usuario y Defensor del Televidente</t>
  </si>
  <si>
    <t>Proceso de Participación Ciudadana y Control Social</t>
  </si>
  <si>
    <t>Prestación/Emisión Servicio de Televisión</t>
  </si>
  <si>
    <t>Profesional Universitario de Talento Humano</t>
  </si>
  <si>
    <t>Líder de Gestión Documental</t>
  </si>
  <si>
    <t xml:space="preserve">Profesional Universitario de Facturación </t>
  </si>
  <si>
    <t>Director Sistema Informativo</t>
  </si>
  <si>
    <t>(Nombre)</t>
  </si>
  <si>
    <t>(Nombre completo del informe origen Auditoría / Seguimiento)</t>
  </si>
  <si>
    <t>Proceso(s) afectado(s)</t>
  </si>
  <si>
    <t>(Indique el proceso o procesos)</t>
  </si>
  <si>
    <t>SEGUIMIENTO PLAN DE MEJORAMIENTO</t>
  </si>
  <si>
    <t>Fecha seguimiento</t>
  </si>
  <si>
    <t>Evidencias o soportes ejecución acción de mejora</t>
  </si>
  <si>
    <t>Actividades realizadas  a la fecha</t>
  </si>
  <si>
    <t>% avance en ejecución de la meta</t>
  </si>
  <si>
    <t>Alerta</t>
  </si>
  <si>
    <t>Auditor que realizó el seguimiento</t>
  </si>
  <si>
    <t>(Información del análisis adelantado por el auditor que realizó el seguimiento - OCI)</t>
  </si>
  <si>
    <t>Fechas (previas al seguimiento)</t>
  </si>
  <si>
    <t>Fechas (seguimiento vigente)</t>
  </si>
  <si>
    <t>VERSIÓN: 10</t>
  </si>
  <si>
    <t>FECHA DE APROBACIÓN: 19/10/2021</t>
  </si>
  <si>
    <t>Origen Interno</t>
  </si>
  <si>
    <t>Informe Anual de Control Interno Contable - Vigencia 2015</t>
  </si>
  <si>
    <t>Debilidad. La entidad no ha realizado el avalúo de activos, incumpliendo con lo estipulado en el numeral 4.11.6 de la Resolución 001 de 2001 y el Régimen de Contabilidad Pública</t>
  </si>
  <si>
    <t>Los activos en servicio, no han sido informados a los responsables de los mismo, por lo que no se cuenta con datos  presentados por profesionales especializados en lo referente a la valuación o avaluó de los activos.</t>
  </si>
  <si>
    <t>Solicitar a las áreas responsables de los Activos que están en servicio, los avalúos y vidas útiles correspondientes, 
Solicitar autorización  del Comité de Sostenibilidad Contable.
Actualizar  en los estados financieros del Canal los datos de vidas útiles   y avaluaos correspondientes.</t>
  </si>
  <si>
    <t>Numero de actividades realizadas/ Numero de actividades programadas</t>
  </si>
  <si>
    <t>Visita de Seguimiento al Cumplimiento de la Normativa Archivística. (Herramienta No. 2)</t>
  </si>
  <si>
    <t>2-4.1</t>
  </si>
  <si>
    <t xml:space="preserve">No se cuenta con aplicativo o herramienta tecnológica integral para las operaciones de Gestión Documental. </t>
  </si>
  <si>
    <t>Gestión de Recursos y Administración de la Información (Apoyo)</t>
  </si>
  <si>
    <t>falta de recursos  para realizar la compra de un software integral de gestión documental</t>
  </si>
  <si>
    <t>De Mejora</t>
  </si>
  <si>
    <t>Actividades programadas / Actividades Realizadas</t>
  </si>
  <si>
    <t>Auditoría a la gestión de las Comunicaciones .</t>
  </si>
  <si>
    <t>El plan de comunicaciones no se encuentra acorde con los requisitos mínimos establecidos dentro del Manual de Comunicaciones del Distrito Capital .</t>
  </si>
  <si>
    <t>Gestión de las Comunicaciones (Estratégico)</t>
  </si>
  <si>
    <t>Se evidencia que el plan de comunicaciones no está acorde a  los requisitos mínimos establecidos dentro del Manual de Comunicaciones del Distrito Capital.</t>
  </si>
  <si>
    <t>1. Revisar y actualizar el Plan de Comunicaciones. 
2. Remitir para aprobación por Gerencia el Plan de Comunicaciones actualizado.
3. Socializar el Plan de Comunicaciones aprobado con el Comité Directivo.</t>
  </si>
  <si>
    <t>Plan de comunicaciones actualizado y socializado/1</t>
  </si>
  <si>
    <t>Coordinación de prensa y comunicaciones</t>
  </si>
  <si>
    <t>Coordinador de prensa y comunicaciones</t>
  </si>
  <si>
    <t>El Manual de comunicaciones para la crisis  no se encuentra acorde con los requisitos mínimos establecidos dentro del Manual de Comunicaciones del Distrito Capital .</t>
  </si>
  <si>
    <t>Se evidencia que el Manual de comunicaciones para la crisis no está acorde a  los requisitos mínimos establecidos dentro del Manual de Comunicaciones del Distrito Capital.</t>
  </si>
  <si>
    <t>1. Revisar y actualizar el Manual de Comunicaciones para la crisis.
2. Remitir para aprobación por Gerencia el  Manual de Comunicaciones para la crisis.
3. Socializar el  Manual de Comunicaciones para la crisis aprobado con el Comité Directivo.</t>
  </si>
  <si>
    <t>Un Manual de comunicaciones para la crisis actualizado y socializado/1</t>
  </si>
  <si>
    <t>Coordinadora de prensa y comunicaciones</t>
  </si>
  <si>
    <t>Informe de control interno contable Vigencia 2018</t>
  </si>
  <si>
    <t>7.2.2</t>
  </si>
  <si>
    <t>No se realizó la medición posterior de los bienes susceptibles de avalúo y deterioro, propiedad del Canal, debido a demoras en el proceso operativo de la Subdirección Administrativa. Lo anterior, de acuerdo con el memorando 3509 del 28/12/2019 de la Subdirección Financiera, en el cual se indica que sólo hasta el 27 de diciembre de 2018 se contó con la información soporte para revisar las vidas útiles y los índices de deterioro de los bienes propiedad planta y equipo de la entidad.</t>
  </si>
  <si>
    <t>El 17 de diciembre de 2018 se envío el primer reporte de avalúo de activos bajo el memorando 3252 de 2018, haciendo la salvedad que faltaba la información de la Dirección Operativa, luego se envía al área de Contabilidad el memorando 3463 dando alcance al memorando 3252 toda vez que ya se contaba con toda la información de las áreas competentes (Sistemas, Área Técnica y Servicios Administrativos).</t>
  </si>
  <si>
    <t>Elaborar un cronograma de las fechas de entrega del informe de avalúos de activos por cada área responsable (Sistemas, Técnica).
Solicitar mediante memorando a todas las áreas responsables de los avalúos de los bienes del Canal, la información requerida para elaborar el informe final sobre el tema en mención y remitir a Subdirección Financiera en los tiempos prudenciales.</t>
  </si>
  <si>
    <t>Informe del avalúo de activos / Actividades propuestas.</t>
  </si>
  <si>
    <t>Técnico de servicios administrativos</t>
  </si>
  <si>
    <t>NO</t>
  </si>
  <si>
    <t>Líder Gestión Documental</t>
  </si>
  <si>
    <t>SI</t>
  </si>
  <si>
    <t>Corrección</t>
  </si>
  <si>
    <t>Gestión de Recursos y Administración de la Información / Gestión Documental</t>
  </si>
  <si>
    <t>Se evidenció durante la verificación efectuada a los documentos del proceso de gestión documental, que el área no cuenta con caracterización, así como debilidades en la conformación de procedimientos, planes, manuales y formatos como:
a. No se articulan los formatos con los procedimientos. 
b. Inadecuada identificación de los puntos de control y salidas de los procedimientos. 
c. Glosario que no se encuentra acorde con la normatividad aplicable vigente.
d. Desactualización de logos institucionales. 
e. Desactualización del normograma respecto a la normatividad aplicable vigente. 
f. Creación de documentos que no cumplen con los requisitos mínimos exigidos por la normatividad aplicable vigente (Plan de emergencia de archivos).
g. Disimilitudes en la identificación de riesgos de los documentos frente al Mapa de riesgos por procesos.
h. Copia de apartados de otros documentos sin referenciación.
i. Falta de planeación en la determinación de los requerimientos de información para la creación de documentos.
j. Mención de documentos inexistentes dentro del proceso y, por ende, del SIG.
k. Diferencias de políticas y/o recomendaciones de operación entre documentos asociados (Programa limpieza de archivos y formato de limpieza).</t>
  </si>
  <si>
    <t>Desactualización de los procesos y procedimientos relacionados a la gestión documental.</t>
  </si>
  <si>
    <t>1. Ajustar y actualizar los procesos, procedimientos y documentos  mencionados en el informe de auditoría.
2. Publicar en la intranet  y socializar los documentos actualizados</t>
  </si>
  <si>
    <t>Numero de actividades cumplidas/Numero de actividades programadas</t>
  </si>
  <si>
    <t xml:space="preserve">Verificada la gestión documental de las áreas misionales a cargo de la Dirección Operativa se evidenció debilidad en la elaboración y uso del Formato Único de Inventario Documental – FUID, toda vez que este no se encuentra ajustado a lo dispuesto por la normatividad vigente en materia de archivo. </t>
  </si>
  <si>
    <t xml:space="preserve">Falta de participación por parte de los funcionarios y/o contratistas en las capacitaciones que brindó el grupo de gestión documental en la vigencia 2018. </t>
  </si>
  <si>
    <t>1. Realizar capacitaciones y acompañamiento por parte del grupo de Gestión Documental sobre el diligenciamiento del FUID.
2. Realizar seguimiento por parte del grupo de Gestión Documental al diligenciamiento del FUID en las áreas misionales.</t>
  </si>
  <si>
    <t>Gestión Documental
Coordinación Técnica
Ventas y Mercadeo
Coordinación de Producción 
Coordinación de Programación</t>
  </si>
  <si>
    <t>Informe evaluación control interno contable 2019</t>
  </si>
  <si>
    <t xml:space="preserve">7.2.2 Debilidades </t>
  </si>
  <si>
    <t>No se realiza reconocimiento de los Derechos patrimoniales de autor y conexos, en los Estados Financieros del Canal, que surgen de la explotación de las obras y contenidos creados en la ejecución de su misionalidad.</t>
  </si>
  <si>
    <t>Gestión Financiera y Facturación (Apoyo)</t>
  </si>
  <si>
    <t xml:space="preserve">La entidad no cuenta con una metodología de reporte en el cual se den los lineamientos para informar al área de contabilidad el reconocimiento  de los derechos patrimoniales de autor </t>
  </si>
  <si>
    <t xml:space="preserve">1. Reunión con el Director Operativo y/o el área técnica para poner en conocimiento las condiciones mínimas que se deben tener en cuenta para  reconocimiento contable de los derechos patrimoniales de la entidad.
2. Establecer con las áreas responsables de suministrar la información sobre los derechos patrimoniales, la metodología para la entrega de la información y así contabilidad realice los respectivos reconocimientos de los registros contables correspondiente si hubiere lugar a ello. </t>
  </si>
  <si>
    <t xml:space="preserve">No. Actividades ejecutadas/ No. De acciones programadas </t>
  </si>
  <si>
    <t xml:space="preserve">Subdirector Financiero </t>
  </si>
  <si>
    <t>11.1</t>
  </si>
  <si>
    <t>11.4</t>
  </si>
  <si>
    <t xml:space="preserve">Auditoría al proceso de Servicio a la Ciudadanía y Defensor del Televidente. </t>
  </si>
  <si>
    <t>Servicio a la Ciudadanía y Defensor del Ciudadano.  (Apoyo)</t>
  </si>
  <si>
    <t>Debilidades en la identificación e implementación de acciones de mejora en materia de atención al ciudadano, en lo referente a: 
a. Dotar a los edificios y otras instalaciones abiertas al público de señalización en Braille y en formatos de fácil lectura y comprensión, definido en la Ley 1346 de 2009 "Por medio de la cual se aprueba la "Convención sobre los Derechos de las personas con Discapacidad".
b. Oportunidad de fortalecimiento en la publicación y visualización de horarios de atención, requisitos para acceso a los servicios prestados por el Canal.
c. Falta de identificación de acciones frente a las disposiciones de disposiciones de la NTC 6047 y la Ley 1618 de 2013 "Por medio de la cual se establecen las disposiciones para garantizar el pleno ejercicio de los derechos de las personas con discapacidad". 
d. No se evidencia la definición de mecanismos, herramientas u otros que reflejen una medición estadística de los tiempos de espera (atención y respuesta) en cada canal de atención con el que cuenta Capital. 
e. Publicación y/o divulgación de la política de tratamiento de datos personales en la Oficina de Atención al Ciudadano. 
f. No se evidencian capacitaciones con las generalidades de atención al ciudadano al personal de aseo y vigilancia en el entendido de que el personal se encuentra de manera constante en las instalaciones del Canal. 
g. Falta de evaluación frente al comportamiento y actitud en atención presencial del personal de la Oficina de Atención al Ciudadano.
h. Falta de presentación de informes trimestrales a la Alta Gerencia en lo referente a 1. Servicios sobre los que se presente el mayor número de quejas y reclamos, y 2. Principales recomendaciones sugeridas por los particulares que tengan por objeto mejorar el servicio que preste la entidad, racionalizar el empleo de los recursos disponibles y hacer más participativa la gestión pública.</t>
  </si>
  <si>
    <t>1. No se había evidenciado la necesidad de adelantar los siguientes puntos:
- Publicación de horarios de atención, requisitos para acceso a los servicios prestados por el Canal tanto en las carteleras digitales (implementadas y en funcionamiento) como en piezas
visuales dentro del módulo de atención al ciudadano, debido a la baja asistencia de ciudadanos al Canal.
- Contar con herramientas u otros que reflejen una medición estadística de los tiempos de espera y atención en cada canal de atención con el que cuenta la entidad.
- Capacitar al personal de aseo y vigilancia en temas de atención al ciudadano.
- Adelantar evaluación frente al comportamiento y actitud en atención presencial del personal de la Oficina de Atención al Ciudadano que permita identificar debilidades e implementar mejoras en materia de atención al ciudadano.
- Informar periódicamente a la Gerencia sobre el desempeño de las funciones del Defensor del Ciudadano.</t>
  </si>
  <si>
    <r>
      <t>1. Realizar las actividades concernientes a mejorar el acceso a la información de</t>
    </r>
    <r>
      <rPr>
        <sz val="8"/>
        <rFont val="Tahoma"/>
        <family val="2"/>
      </rPr>
      <t xml:space="preserve"> la entidad para  las personas en condición de discapacidad de acuerdo con el diagnóstico de lo determinado en la NTC 6047 y Ley 1618 de 2013.</t>
    </r>
    <r>
      <rPr>
        <sz val="8"/>
        <color rgb="FFFF0000"/>
        <rFont val="Tahoma"/>
        <family val="2"/>
      </rPr>
      <t xml:space="preserve">
</t>
    </r>
    <r>
      <rPr>
        <sz val="8"/>
        <color theme="1"/>
        <rFont val="Tahoma"/>
        <family val="2"/>
      </rPr>
      <t xml:space="preserve">
2. Publicar en la entrada de la entidad los horarios de atención de la entidad y los requisitos para acceso a los servicios prestados si se requieren.
3. Verificar en cual de los canales de atención que tiene la entidad puede implementarse medición de tiempos de espera.
4. Publicar la política de tratamiento de datos personales en la Oficina de Atención al Ciudadano. 
5. Proponer una capacitación semestral en temas de atención al ciudadano al supervisor del contrato de aseo y vigilancia para el personal que cumple estas funciones, teniendo en cuenta los lineamientos del Manual de Servicio a la Ciudadanía.
</t>
    </r>
    <r>
      <rPr>
        <sz val="8"/>
        <rFont val="Tahoma"/>
        <family val="2"/>
      </rPr>
      <t xml:space="preserve">
6. Realizar una solicitud de evaluación al área de Recursos Humanos en el marco de la implementación de la política y de estándares de excelencia en materia de atención al ciudadano.</t>
    </r>
    <r>
      <rPr>
        <sz val="8"/>
        <color theme="1"/>
        <rFont val="Tahoma"/>
        <family val="2"/>
      </rPr>
      <t xml:space="preserve">
7. Presentar trimestralmente a la Gerencia un informe sobre los servicios que presenten el mayor número de quejas y reclamos, y principales recomendaciones sugeridas por los particulares que tengan por objeto mejorar el servicio que preste la entidad, racionalizar el empleo de los recursos disponibles y hacer más participativa la gestión pública.</t>
    </r>
  </si>
  <si>
    <t>Cantidad de acciones realizadas / Cantidad de acciones formuladas.</t>
  </si>
  <si>
    <t>Evaluación al Sistema de Control Interno - I Semestre 2020</t>
  </si>
  <si>
    <t>14.4</t>
  </si>
  <si>
    <t>Adelantar revisión y actualización de los procedimientos de comunicación interna y externa, teniendo  en cuenta canales como la intranet y los lineamientos de la nueva Dirección.</t>
  </si>
  <si>
    <t>Por cambio de la administración se está haciendo cambios a los lineamientos.</t>
  </si>
  <si>
    <t xml:space="preserve">1. Realizar revisión de documentos de Comunicación Interna y Externa relacionados con el proceso.
2. Actualización de los mismos.
3. Socialización de los documentos actualizados. </t>
  </si>
  <si>
    <t>Mejora</t>
  </si>
  <si>
    <t>actividades ejecutadas / programadas</t>
  </si>
  <si>
    <t>Coordinación de Prensa y comunicaciones</t>
  </si>
  <si>
    <t>15.4</t>
  </si>
  <si>
    <t>Documentar y/o revisar los  mecanismos establecidos para evaluar periódicamente la efectividad de los canales de comunicación con partes externas, así como sus contenidos e incluir mecanismos de mejora de resultados.</t>
  </si>
  <si>
    <t xml:space="preserve">No se ha contemplado el mecanismo dentro de los documentos del área. </t>
  </si>
  <si>
    <t>11.5</t>
  </si>
  <si>
    <t xml:space="preserve">No se evidenció que se adelantaran las medidas correctivas, respecto a los Memorandos de recomendaciones realizados por la Revisoría fiscal del Canal, sobre el control interno contable de la vigencia 2019 (Memorandos del 10/11/2019 y 13/03/2020). </t>
  </si>
  <si>
    <t xml:space="preserve">Generar actas de las actividades realizadas de las observaciones de la Revisoría Fiscal. </t>
  </si>
  <si>
    <t xml:space="preserve">Generar actas donde se evidencie el cumplimiento de las observaciones dejadas de la Revisoría Fiscal con sus respectivos soportes. </t>
  </si>
  <si>
    <t xml:space="preserve"> Actas de cumplimiento/ Memorandos de auditoría</t>
  </si>
  <si>
    <t xml:space="preserve">Profesional de Contabilidad </t>
  </si>
  <si>
    <t>11.6</t>
  </si>
  <si>
    <t>Dificultades para realizar seguimiento a la radicación, devolución, trámite y giro de órdenes de pago, debido a la falta de un sistema o herramienta única que permita verificar la trazabilidad de los radicados del procedimiento LIQUIDACIÓN ÓRDENES DE PAGO, código AGFF-PD-010.</t>
  </si>
  <si>
    <t>No se cuenta con un sistema que genere un único número dado que el aplicativo con el que se cuenta no lo permite. (El número de radicado y el número de OP son diferentes pero aún así se puede verificar la trazabilidad de la operación)</t>
  </si>
  <si>
    <t xml:space="preserve">1. Realizar mesas de trabajo con el área de sistemas para la implementación de un aplicativo para que permita el seguimiento y la trazabilidad de la operación de una orden de pago. 
2. Implementar el aplicativo. </t>
  </si>
  <si>
    <t>Mesas de trabajo realizadas / Mesas de Trabajo Programados</t>
  </si>
  <si>
    <t>Subdirección Financiera
Subdirección Administrativa</t>
  </si>
  <si>
    <t xml:space="preserve">Subdirector Financiero
Subdirector Administrativo </t>
  </si>
  <si>
    <t xml:space="preserve">Profesional de Contabilidad 
Profesional de Sistemas </t>
  </si>
  <si>
    <t xml:space="preserve">No. De procedimientos actualizados </t>
  </si>
  <si>
    <t>11.8</t>
  </si>
  <si>
    <t>Debilidad en cumplimiento al Principio de Asociación, establecido en el Marco normativo aplicable a la entidad, al evidenciar que, no existe una metodología para el establecimiento de costos en el Canal.</t>
  </si>
  <si>
    <t>No se tiene el Instructivo de costos actualizado. AGFF-CO-IN-003</t>
  </si>
  <si>
    <t>Actualizar el procedimiento AGFF-CO-IN.003</t>
  </si>
  <si>
    <t>11.9</t>
  </si>
  <si>
    <t>11.13</t>
  </si>
  <si>
    <t>Gestión Jurídica y Contractual (Apoyo)</t>
  </si>
  <si>
    <t xml:space="preserve">Auditoria gestión contractual control disciplinario interno </t>
  </si>
  <si>
    <t>Desactualización del alcance de la caracterización desde 2019, toda vez que no está reflejando la realidad del proceso y afectando el ciclo PHVA (planear, hacer, verificar y actuar) y no se cuenta con los soportes para el seguimiento correspondiente de la gestión ni se dio cumplimiento a la POLÍTICA DE ADMINISTRACIÓN DE RIESGO de Canal Capital publicada desde el 16 de septiembre de 2019. Tampoco se cuenta con indicadores gestión ni con análisis de los riesgos asociados durante las vigencias 2019 y 2020</t>
  </si>
  <si>
    <t>Falta de actualización de los documentos asociados a la gestión de los procesos disciplinarios</t>
  </si>
  <si>
    <t>(Actividades realizadas/Actividades programadas)*100 %</t>
  </si>
  <si>
    <t>Secretaria General</t>
  </si>
  <si>
    <t>Profesional universitaria de Jurídica y asesora jurídica de la Secretaría General</t>
  </si>
  <si>
    <t>La falta de documentación del proceso disciplinario verbal al interior de la entidad y por debilidad de los puntos de control identificados en el procedimiento disciplinario ordinario.</t>
  </si>
  <si>
    <t>Uso casi nulo de la figura del proceso disciplinario verbal en la entidad y va demanda de procesos disciplinarios</t>
  </si>
  <si>
    <t>Actualizar el procedimiento disciplinario ordinario</t>
  </si>
  <si>
    <t>1 procedimiento actualizado</t>
  </si>
  <si>
    <t>No se cumplió con el plazo normativo de 06 meses para la indagación preliminar en los proceso disciplinarios de la vigencia 2019 y 2020, donde paso mas tiempo del señalado entre el auto de indagación preliminar y el auto de archivo.</t>
  </si>
  <si>
    <t>Falta de seguimiento a los procesos</t>
  </si>
  <si>
    <t>Hacer seguimiento al indicador de gestión del Plan de Acción 2021</t>
  </si>
  <si>
    <t>3 reportes de seguimiento al Plan de Acción enviados a Planeación</t>
  </si>
  <si>
    <t>Informe Evaluación Control Interno Contable 2020</t>
  </si>
  <si>
    <t xml:space="preserve">De mejora </t>
  </si>
  <si>
    <t xml:space="preserve">Subdirección Financiera </t>
  </si>
  <si>
    <t>Se observó incumplimiento de las directrices establecidas en la “Guía de lineamientos para el uso y almacenamiento de documentos digitales”, código AGRI-GD-GU-002, del 06/07/2020, en el proceso Gestión Financiera y Facturación</t>
  </si>
  <si>
    <t xml:space="preserve">Las áreas que componen la Subdirección financiera no siguieron los lineamientos para el uso y almacenamiento de documentos digitales  establecidos en la guía AGRI-GD-GU-002.
</t>
  </si>
  <si>
    <t xml:space="preserve">1. Realizar reunión entre las áreas.
2. Realizar el ajuste de la nomenclatura de los documentos en cumplimiento de la guía y realizar la migración de la información. </t>
  </si>
  <si>
    <t xml:space="preserve">1. Acta de reunión realizada.
2. Cargue del 100% información a la carpeta del drive de la vigencia 2020. </t>
  </si>
  <si>
    <t>Apoyo Subdirección Financiera</t>
  </si>
  <si>
    <t>En la presentación de los Estados Financieros se observaron cuentas con saldos en cero, para la vigencia evaluada y su comparativo; lo cual no genera valor agregado en la presentación y revelación de información a los usuarios.</t>
  </si>
  <si>
    <t>La matriz sobre la cual se elaboran los EEFF posee celdas con formulas las cuales encuentran entrelazadas con otras.</t>
  </si>
  <si>
    <t>Revisar la matriz de elaboración de EEFF y ajustarla a las cuentas que se utilizan en el periodo informado.</t>
  </si>
  <si>
    <t>Elaboración de matriz actualizada</t>
  </si>
  <si>
    <t>Auditoría Gestión de Recursos y Administración de la Información - Gestión Documental.</t>
  </si>
  <si>
    <t>Debilidades en la documentación del proceso Gestión de Recursos y Administración de la Información - Gestión Documental, en cuanto a:
a) Desactualización de los documentos institucionales, frente a lo establecido en el “Manual para el Control de Documentos Institucionales”
b) Complementar marco normativo de los documentos del área con normatividad vigente en materia de gestión documental y manejo de documentación digital y/o electrónica.
c) Documentos del Canal, con referencias a la entidad Archivo General de la Nación, así como a documentos, dependencias y cargos de esta.
d) Formato sin relación con el proceso Gestión de Recursos y Administración de la Información - Gestión Documental.
e) Debilidades en la definición de los objetivos de algunos procedimientos.</t>
  </si>
  <si>
    <t>No se verificaron los parámetros necesarios establecidos al Manual para el control de los Documentos Institucionales.</t>
  </si>
  <si>
    <t xml:space="preserve">No actividades ejecutadas / No de actividades formuladas </t>
  </si>
  <si>
    <t>11.3</t>
  </si>
  <si>
    <t>Respecto a la Política de Gestión Documental:
- No se adelantaron seguimientos durante la vigencia 2020.
- No se cuenta con indicadores que permitan medir el avance de lo propuesto a lo largo del documento.
- Se recomienda adelantar la verificación y la actualización de ésta, teniendo en cuenta el resultado de la prueba aplicada por la Oficina de Control Interno frente a su implementación.</t>
  </si>
  <si>
    <t xml:space="preserve">No se realizo avance ni la implementación de la Política de Gestión Documental al momento de su aprobación en el Comité Institucional de Desarrollo y Desempeño </t>
  </si>
  <si>
    <t xml:space="preserve">Se observaron debilidades frente al Programa de Gestión Documental:
• El Proyecto de inversión mencionado [80 Modernización Institucional] se encuentra desactualizado.
• Revisar el alcance del documento, de manera que sea coherente con lo que se quiere abarcar con la formulación de dicho programa.
• El enlace indicado en el numeral 1.6.1. sobre los requerimientos normativos no lleva al lugar en el que reposa el normograma actualizado.
• Desactualización del cuadro de software indicado en el numeral 1.6.4. con la realidad del Canal.
• Revisar e incorporar la gestión y trámite de las radicaciones virtuales que vienen adelantando desde la vigencia 2020, con ocasión de la emergencia sanitaria declarada por COVID-19.
• Aspectos que presentan inconsistencias y faltantes, para que sean evaluados e incluidos en las actualizaciones posteriores del documento.
• No se evidenció actualización de las Tablas de Retención Documental del Canal. </t>
  </si>
  <si>
    <t xml:space="preserve">Al programa de gestión documental no se le realizo un plan de trabajo para su desarrollo e implementación en Canal Capital.  </t>
  </si>
  <si>
    <t xml:space="preserve">1. Realizar la actualización del Programa de Gestión Documental.
2. Presentar para aprobación al Líder de Gestión Documental.
3. Presentar al Comité Institucional  de Gestión y Desempeño para aprobación..
4. Publicar en la Intranet.
5. Socializar el Programa de Gestión Documental. </t>
  </si>
  <si>
    <t xml:space="preserve">Respecto al Manual de Correspondencia, se observó que:
- Los documentos referenciados como formatos se encuentran desactualizados en el Manual, frente a los utilizados actualmente.
- En el diligenciamiento digital con ocasión de la emergencia sanitaria, se evidencia que no se llenan campos como el origen del documento, nombre de quien radica y medio de entrega para los formatos AGRI-GD-FT-003 “Seguimiento documentos correspondencia Canal Capital – Oficios” y AGRI-GD-FT-006 “Seguimiento documentos correspondencia Canal Capital – Memorandos”.
- Respecto a los documentos AGRI-GD-FT-018 “Planilla de mensajería”, AGRI-GD-FT- 017 “Seguimiento entrega de facturas correspondencia Canal Capital” el área de correspondencia indicó que no se utilizan por el trabajo remoto. </t>
  </si>
  <si>
    <t>Se han generado cambios dentro del proceso de correspondencia en el marco del trabajo en casa no se han revisado los formatos, ni los cambios frente a los procedimientos.</t>
  </si>
  <si>
    <t>11.10</t>
  </si>
  <si>
    <t>Desactualización procedimiento ADMINISTRACIÓN DE COMUNICACIONES OFICIALES EXTERNAS, teniendo en cuenta las nuevas directrices sobre facturación electrónica.</t>
  </si>
  <si>
    <t>No se realizo el seguimiento a los procedimientos de las comunicaciones oficiales externas frente a las nuevas directrices.</t>
  </si>
  <si>
    <t>No se evidenció alguna actividad y/o plan de trabajo desde el área de Gestión documental, durante la vigencia 2020, para garantizar que los expedientes de las dependencias incorporaran o programaran la incorporación de los documentos producidos (físicos y electrónicos) en su archivo, conforme a las TRD y a la Guía de lineamientos para el uso y almacenamiento de documentos digitales y/o electrónicos en Canal Capital.</t>
  </si>
  <si>
    <t xml:space="preserve">No se contaba con un plan de trabajo implementado al interior del Grupo de Gestión Documental, por lo cual no se pueden realizar seguimientos ni control de medición de indicadores de cumplimiento. </t>
  </si>
  <si>
    <t>1. Realizar Plan de trabajo para el grupo de Gestión Documental.
2. Realizar seguimiento bajo acta e indicadores de cumplimiento</t>
  </si>
  <si>
    <t>11.14</t>
  </si>
  <si>
    <t>No se establecieron procedimientos y/o protocolos para administrar las comunicaciones oficiales (a través de instrumentos estandarizados) o se modificaron los ya estandarizados, a partir de las declaratorias de emergencia económica, social y ecológica en todo el territorio nacional, determinando criterios de recepción, registro, horarios flexibles, entrega, alistamiento, distribución y entrega final. Así como tampoco se realizó socialización con todos los servidores públicos y colaboradores del Canal, sobre medidas relacionadas con este aspecto, que permitieran su conocimiento y apropiación.</t>
  </si>
  <si>
    <t>No se tenían definidos los protocolos para la administración de las comunicaciones oficiales  en el marco de la emergencia sanitaria.</t>
  </si>
  <si>
    <t>11.16</t>
  </si>
  <si>
    <t>Incumplimiento del procedimiento de control de registros frente a las actividades relacionadas, teniendo en cuenta que:
- No se ha adelantado la actualización del formato de caracterización documental
- Se observó que las áreas no diligencian y/o actualizan el Formato Único de Inventario Documental (FUID) y que las TRD no se encuentran actualizadas.</t>
  </si>
  <si>
    <t>No se realizo el seguimiento a las áreas sobre el diligenciamiento del FUID.                                          Las TRD están en proceso de actualización.</t>
  </si>
  <si>
    <t>11.18</t>
  </si>
  <si>
    <t>Se evidenciaron fallas en el SISTEMA DE GESTIÓN DE DOCUMENTOS ELECTRÓNICOS DE ARCHIVO - SGDEA relacionadas con:
a) El AGRI-GD-MN-005 MANUAL MODELO DE REQUISITOS PARA LA IMPLEMENTACIÓN DE UN SGDEA, no relaciona de manera clara las fases de implementación [Planeación, análisis, diseño, implementación y evaluación, monitoreo y control]. Tampoco se evidencia la publicación del documento “Sistemas de gestión de documentos electrónicos” el cual, desde 2018 se encuentra en construcción
b) Durante la vigencia 2020, no se evidenció avance en el establecimiento de un Sistema de Gestión documental Electrónico de Archivo – SGDEA para el Canal, según normatividad vigente.</t>
  </si>
  <si>
    <t xml:space="preserve">Canal Capital no cuenta con el documento SISTEMA DE GESTIÓN DE DOCUMENTOS ELECTRÓNICOS DE ARCHIVO - SGDEA para la ejecución de sus sistema de Gestión Documental </t>
  </si>
  <si>
    <t xml:space="preserve">1. Realizar el documento SGDEA
2. Realizar mesas de trabajo con Sistemas 
3.Presentar el documento a al Subdirección Administrativa.
4.Presentar a planeación para publicación en la Intranet. 
5. Socializar </t>
  </si>
  <si>
    <t>11.22</t>
  </si>
  <si>
    <t>Debilidades en las actividades de monitoreo al reporte del Plan de Acción de la primera y segunda líneas de defensa para que “se cuente con información suficiente y pertinente” (Departamento Administrativo de la Función Pública - DAFP, 2019) que permita establecer el grado de avance y cumplimiento de los objetivos del proceso y cómo estos contribuyen al cumplimiento de los objetivos estratégicos del Canal.</t>
  </si>
  <si>
    <t xml:space="preserve">No se tiene un procedimiento establecido para determinar la responsabilidad de la entrega de los informes de seguimiento. </t>
  </si>
  <si>
    <t>1. Realizar Plan de trabajo según las recomendaciones dadas en la visita de seguimiento del Archivo de Bogotá en 2020. 
2. Realizar seguimiento mensual de los avances del plan de trabajo. 
3. Presentar informe trimestral de avances</t>
  </si>
  <si>
    <t>11.23</t>
  </si>
  <si>
    <t>El área no adelantó reporte de avances y soportes sobre las acciones formuladas en el Plan de Mejoramiento por Procesos, con corte a 31 de diciembre de 2021.</t>
  </si>
  <si>
    <t xml:space="preserve">El grupo de Gestión Documental no realizo las actividades subscritas en el plan de mejoramiento por consiguiente no se realizo la entrega para la revisión de Control Interno.  </t>
  </si>
  <si>
    <t xml:space="preserve">1. Designar un responsable para la compilación y control del Plan de mejoramiento de Gestión Documental.
2. Realizar controles mensuales acerca de los avances y las evidencias del Plan de Mejoramiento. </t>
  </si>
  <si>
    <t>Auditoría Dec. 371-2010: Atención al Ciudadano, 2020</t>
  </si>
  <si>
    <t>11.2
11.3</t>
  </si>
  <si>
    <t>Debilidades en las actividades de formulación del Plan de Acción y Plan de Fortalecimiento de la primera y segunda líneas de defensa para que “se cuente con información suficiente y pertinente” (Departamento Administrativo de la Función Pública - DAFP, 2019) que permita establecer el grado de avance y cumplimiento de los objetivos del proceso y cómo estos contribuyen al cumplimiento de los objetivos estratégicos del Canal.</t>
  </si>
  <si>
    <t>Servicio al Ciudadano y Defensor del Televidente (Apoyo)</t>
  </si>
  <si>
    <t>1. La formulación de las actividades del Plan de Acción y Plan de Fortalecimiento Institucional no se realizó de manera adecuada.
2.  La medición de los indicadores formulados no se realiza de manera adecuada.</t>
  </si>
  <si>
    <t>1. Revisar y actualizar, de ser necesario, las actividades formuladas en el Plan de Fortalecimiento Institucional.
2. Revisar y actualizar, de ser necesario, los indicadores de cumplimiento [Plan de acción] que
permitan medir la calidad y la oportunidad en la respuesta de las peticiones registradas.</t>
  </si>
  <si>
    <t>Acciones realizadas /  Acciones formuladas</t>
  </si>
  <si>
    <t xml:space="preserve">Auxiliar de Atención al Ciudadano </t>
  </si>
  <si>
    <t xml:space="preserve">Debilidades frente a la identificación de riesgos y controles del proceso de atención al ciudadano. </t>
  </si>
  <si>
    <t>Los riesgos y controles del proceso de Atención al Ciudadano no se encuentran definidos de acuerdo con la Guía para la
administración del riesgo y el diseño de controles en entidades públicas de diciembre de 2020.</t>
  </si>
  <si>
    <t xml:space="preserve">Revisar y actualizar los riesgos y controles del proceso de Atención al Ciudadano de acuerdo con la Guía para la administración del riesgo y el diseño de controles en entidades públicas de diciembre de 2020. </t>
  </si>
  <si>
    <t>Actividad realizada/ Actividad programada</t>
  </si>
  <si>
    <t>Estado</t>
  </si>
  <si>
    <t>(Abierta / Cerrada)</t>
  </si>
  <si>
    <t>INCUMPLIDA</t>
  </si>
  <si>
    <t>Mónica Virgüéz</t>
  </si>
  <si>
    <t>TERMINADA EXTEMPORÁNEA</t>
  </si>
  <si>
    <t>EN PROCESO</t>
  </si>
  <si>
    <t>Jizeth González</t>
  </si>
  <si>
    <t>Henry Beltrán</t>
  </si>
  <si>
    <t>TERMINADA</t>
  </si>
  <si>
    <t>SIN INICIAR</t>
  </si>
  <si>
    <t>Actualizar:
1. Caracterización del proceso de gestión jurídica y contractual
2. Procedimiento disciplinario ordinario
3. Matriz de riesgos proceso de gestión jurídica y contractual
Seguimiento de: 1. Indicador de gestión (Plan de Acción 2021)</t>
  </si>
  <si>
    <t>1. Ajustar y actualizar los procesos, procedimientos y documentos  mencionados en el informe de auditoría. 
2. Presentar al líder del proceso
3. Publicar en la intranet  y socializar los documentos actualizados</t>
  </si>
  <si>
    <t>1. Realizar Plan de trabajo para la implementación de la Política de Gestión Documental .
2. Realizar informes de indicadores trimestral en relación al Plan de trabajo.</t>
  </si>
  <si>
    <t>1. Mesa de trabajo con el área de correspondencia
2. Adelantar los ajustes necesarios frente al Manual de correspondencia
3. Revisión de los formatos del área de correspondencia
4. Presentar al líder del proceso para aprobación
5. Publicar en la intranet  y socializar los documentos actualizados</t>
  </si>
  <si>
    <t>1. Mesa Técnica con el área de correspondencia
2. Realizar la revisión de los procedimientos de las comunicaciones
3. Realizar los ajustes necesarios
4. Presentar al líder del proceso
5. Publicar en la intranet  y socializar los documentos actualizados.</t>
  </si>
  <si>
    <t>1. Mesa de trabajo con la persona encargada de correspondencia para determinar los procedimientos que se llevan a cabo con las comunicaciones oficiales
2. Actualizar el Manual de correspondencia
3. Aprobación del manual por el Líder de gestión documental y la persona encargada de correspondencia
4. Publicar en la intranet
5. Socializar el manual de correspondencia el manual a los funcionarios de canal capital.</t>
  </si>
  <si>
    <t xml:space="preserve">1. Revisar el procedimiento de control de registros
2. Revisar y actualizar el formato de caracterización documental
3. Adelantar seguimiento a las áreas con respecto al diligenciamiento del Formato único de inventario documental
4. Actualización de las tablas de retención Documental
5. Publicación en la Intranet y la debida socialización </t>
  </si>
  <si>
    <t>Auditoría Cruzada - Canal Capital</t>
  </si>
  <si>
    <t>2.1</t>
  </si>
  <si>
    <t>Control, Seguimiento y Evaluación (Control)</t>
  </si>
  <si>
    <t xml:space="preserve">En el establecimiento del Programa de Aseguramiento y Mejora de la Calidad no se habían contemplado evaluaciones externas en razón a que no había una iniciativa de este tipo y no existían mecanismos que permitieran su cumplimiento. </t>
  </si>
  <si>
    <t xml:space="preserve">Revisar el Manual de Auditoría Interna frente a los lineamientos emitidos por la Comité Distrital de Auditoría.
Ajustar el Programa de Aseguramiento y Mejora de la Calidad que hace parte Integral del Manual de Auditoría Interna.
Socializar los ajustes adelantados al documento con el equipo de la Oficina de Control Interno. </t>
  </si>
  <si>
    <t>Manual de Auditoría  Ajustado / 1</t>
  </si>
  <si>
    <t>2.2</t>
  </si>
  <si>
    <t>3.1</t>
  </si>
  <si>
    <t xml:space="preserve">Diseñar  e implementar un formato de lista de chequeo con la relación de los documentos mínimos que deben contener el expediente de la auditoría.
Socializar el documento con el equipo de la Oficina de Control Interno. </t>
  </si>
  <si>
    <t>Lista de Chequeo Definida / 1</t>
  </si>
  <si>
    <t>3.2</t>
  </si>
  <si>
    <r>
      <rPr>
        <b/>
        <sz val="8"/>
        <color theme="1"/>
        <rFont val="Tahoma"/>
        <family val="2"/>
      </rPr>
      <t>Programa de aseguramiento y mejora de la calidad</t>
    </r>
    <r>
      <rPr>
        <sz val="8"/>
        <color theme="1"/>
        <rFont val="Tahoma"/>
        <family val="2"/>
      </rPr>
      <t>: Si bien el Documento denominado Manual de Auditoría menciona en el capítulo 9 un Programa de aseguramiento y mejora de la calidad, no se aportó en el marco de la auditoría un Programa de aseguramiento y mejora de la calidad, ni tampoco se allegaron soportes de las evaluaciones externas a dicho programa</t>
    </r>
  </si>
  <si>
    <r>
      <rPr>
        <b/>
        <sz val="8"/>
        <color theme="1"/>
        <rFont val="Tahoma"/>
        <family val="2"/>
      </rPr>
      <t xml:space="preserve">Carta de representación: </t>
    </r>
    <r>
      <rPr>
        <sz val="8"/>
        <color theme="1"/>
        <rFont val="Tahoma"/>
        <family val="2"/>
      </rPr>
      <t>se evidencia para la auditoría: “Diseño y creación de contenido”, la falta del documento CCSE-FT-021 “Carta de representación”; sin embargo, se explica que el documento fue entregado para diligenciar al área encargada y esta nunca lo remitió devuelta diligenciado a la Oficina de Control Interno.</t>
    </r>
  </si>
  <si>
    <t>Observaciones</t>
  </si>
  <si>
    <t>(Información del análisis del estado de la acción)</t>
  </si>
  <si>
    <t>Análisis del seguimiento</t>
  </si>
  <si>
    <t>Debido al ajuste llevados a cabo al proceso producto de la pandemia, no se contó con una herramienta que permitiera determinar los documentos mínimos con los que debe contar una auditoría lo que generó que estos documentos no fueran suscritos en el desarrollo de las respectivas auditorías.</t>
  </si>
  <si>
    <r>
      <rPr>
        <b/>
        <sz val="8"/>
        <color theme="1"/>
        <rFont val="Tahoma"/>
        <family val="2"/>
      </rPr>
      <t xml:space="preserve">Evaluación Auditoría: </t>
    </r>
    <r>
      <rPr>
        <sz val="8"/>
        <color theme="1"/>
        <rFont val="Tahoma"/>
        <family val="2"/>
      </rPr>
      <t>se evidencia para las auditorías: “Proyecto 79 - Desarrollo de la infraestructura técnica, plataforma tecnológica OTT, digitalización y memoria digital audiovisual” y “Proyecto 7505 Fortalecimiento de la creación y cocreación de contenidos multiplataforma en ciudadanía, cultura y educación”, la falta del documento CCSE-FT-018 “Evaluación Auditoría”; sin embargo, se explica que el documento fue entregado para diligenciar al área encargada y esta nunca lo remitió devuelta diligenciado a la Oficina de Control Interno.</t>
    </r>
  </si>
  <si>
    <t>Auditoria - Artículo No. 4 del Decreto 371 de 2010, Participación ciudadana y Control Social.</t>
  </si>
  <si>
    <t xml:space="preserve">Al momento de la formulación del Plan de Implementación de la PIPC, algunas áreas manifestaron la necesidad de realizar modificaciones o suprimir algunas acciones consignadas debido a la incapacidad para ejecutarlas. Por tal razón, fue necesario realizar cambios en las acciones previamente diseñadas, lo cual desencadena la inconsistencia entre el Plan de Implementación y el Documento de Política. </t>
  </si>
  <si>
    <t xml:space="preserve">Realizar la actualización y publicación de la versión 3.0 de la Política Institucional de Participación Ciudadana. </t>
  </si>
  <si>
    <t>Documento de Política actualizado/Documento de política destinado a actualización</t>
  </si>
  <si>
    <t>Definir un plan de implementación o documento equivalente, del menú participa en la página web de Canal Capital.</t>
  </si>
  <si>
    <t>Planeación Estratégica.
Producción.</t>
  </si>
  <si>
    <t>Se han identificado acciones para la actualización del menú participa desde el área de Planeación, sin embargo, se identifica la necesidad de construir un plan estructurado para avanzar y mantener actualizada la información de dicha sección en la página web.</t>
  </si>
  <si>
    <t xml:space="preserve">Incorporar en el lineamiento de información del botón de transparencia (EPLE-GU-002) la revisión a la estructura y contenidos del Menú Participa. </t>
  </si>
  <si>
    <t>Lineamiento revisado y actualizado/Lineamiento programado para revisar y actualizar</t>
  </si>
  <si>
    <t xml:space="preserve">La herramienta de seguimiento a la implementación de la Política Institucional de Participación Ciudadana, está incompleta, falta incluir 5 acciones, a las cuáles se les debe realizar seguimiento.
Las acciones definidas en la PIPC para la estrategia número 5, no corresponden a las acciones que se asociaron en la herramienta de seguimiento.
</t>
  </si>
  <si>
    <t>Auditoria al Proceso Gestión de los Recursos y Administración de la Información - Servicios Administrativos</t>
  </si>
  <si>
    <t xml:space="preserve">Actualizar el documento CARACTERIZACIÓN DE GESTIÓN DE RECURSOS Y ADMINISTRACIÓN DE INFORMACIÓN – AGRI-CR-001 – V6: Logos, la Fase de planear, hacer y Requisitos de la Norma.
Actualizar el documento PARÁMETROS PARA ASIGNACIÓN DE VIDA ÚTIL Y NUEVOS VALORES A EQUIPOS DEPRECIADOS – AGRI-SA-IN-001: Logos, actualizar según el capítulo 4 “Permanencia de los bienes y su medición posterior” del Manual de Bienes, Resolución 001 de 2019.
</t>
  </si>
  <si>
    <t>Gestión de Recursos y Administración de la Información - Servicios Administrativos</t>
  </si>
  <si>
    <t xml:space="preserve">Solicitar la actualización del documento CARACTERIZACIÓN DE GESTIÓN DE RECURSOS Y ADMINISTRACIÓN DE INFORMACIÓN – AGRI-CR-001 – V6: en conjunto con la Subdirección Administrativa.
Solicitar la eliminación del documento PARÁMETROS PARA ASIGNACIÓN DE VIDA ÚTIL Y NUEVOS VALORES A EQUIPOS DEPRECIADOS – AGRI-SA-IN-001: Logos, actualizar según el capítulo 4 “Permanencia de los bienes y su medición posterior” del Manual de Bienes, Resolución 001 de 2019 </t>
  </si>
  <si>
    <t>Documento solicitado / Documento actualizado o eliminado</t>
  </si>
  <si>
    <t>Identificación de hechos generadores de riesgo de daño de equipos y pérdida de equipos, que deben incluirse en la matriz de riesgos del área de Servicios Administrativos, para su debida gestión.</t>
  </si>
  <si>
    <t>Realizar una reunión con un representante del área de planeación con el fin de actualizar la matriz de riesgos del área para incluir el riesgo encontrado en la auditoria.</t>
  </si>
  <si>
    <t>Reunión realizada / Matriz actualizada</t>
  </si>
  <si>
    <t xml:space="preserve">
•	Se incumple con la actividad No 1 del procedimiento Ingreso de Bienes – AGRI-SA-PD-002 V7, donde se solicita para el ingreso de todos los bienes, 6 documentos, que no todos los bienes los reportan.
•	Se incumple con la actividad No 1 del Procedimiento Baja de bienes AGRI-SA-PD-009 V12, no se adjuntó para todos los memorandos de solicitud de elementos para dar de baja, el formato AGRI-SA-FT-050 PLANILLA DE VERIFICACIÓN DE ELEMENTOS PARA PROCESO DE BAJA.
•	Es importante dejar evidencia de la actividad No 2 del Procedimiento Baja de bienes AGRI-SA-PD-009 V12, “Realizar la inspección física de los bienes a dar de baja y confirmar que sean los mismos incluidos en el formato AGRI-SA-FT-050, esta inspección se debe realizar con el acompañamiento de una persona delegada por el responsable del reporte” Debe incluirse en el procedimiento, cómo se dejará constancia de esta actividad.
•	Para la actividad No 6 del Procedimiento Baja de bienes AGRI-SA-PD-009 V12, no se indicó en la Resolución interna 135 de 2020 el destino final de los bienes: si serán para la venta, donación o destrucción.
•	En la actividad No 10 del Procedimiento Baja de bienes AGRI-SA-PD-009 V12, en el acta de comité de inventarios del 26/11/2020 no se refleja el destino final definido para los bienes y tampoco se estableció en la Resolución interna 135 de 2020. 
•	No se evidencia el acta que se indica en el Artículo 1. De la Resolución Interna 135 de 2020 “Por medio de la cual se autoriza realizar la baja de los bienes inservibles o no utilizables de Propiedad, Planta y Equipo de Canal Capital”
•	No se evidencia el acta que se indica en el Artículo 2. De la Resolución Interna 135 de 2020 “Por medio de la cual se autoriza realizar la baja de los bienes inservibles o no utilizables de Propiedad, Planta y Equipo de Canal Capital”
•	No se evidencia el acta de destrucción que se deja como constancia de la extinción total del software que se indica indicado en la pág. 128 del Manual de bienes de la Resolución 001 de 2019: Software tipificado como inservible.
</t>
  </si>
  <si>
    <t>1. Actualizar el procedimiento Ingreso al Almacén – AGRI-SA-PD-002 V7.
2. Actualizar el procedimiento AGRI-SA-PD-009 BAJA DE BIENES.
3. Actualizar el formato AGRI-SA-FT-050 PLANILLA DE VERIFICACIÓN DE ELEMENTOS PARA PROCESO DE BAJA.</t>
  </si>
  <si>
    <t>Procedimientos solicitados / Procedimientos actualizados</t>
  </si>
  <si>
    <t xml:space="preserve">No se suscribió entre Canal Capital y la empresa PCSHEK tecnología y servicios S.A.S. un contrato para realizar la gestión de los bienes catalogados como residuos tipificados, bienes inservibles, obsoletos y/o no utilizables dados de baja por Canal Capital mediante Resolución No 135 de 2020.  </t>
  </si>
  <si>
    <t>1. Realizar una reunión con la coordinadora del área Jurídica del canal con el fin de aclarar el proceso de contratación cuando se realice baja de bienes mediante empresas gestoras que no tengan convenio con la entidad.</t>
  </si>
  <si>
    <t>Reunión solicitada / Reunión realizada</t>
  </si>
  <si>
    <t>A pesar de realizar capacitaciones con el personal autorizado para reportar los movimientos y de haber simplificado el proceso de reporte de traslados de bienes, las áreas aún no cumplen al 100% de esta actividad.
En todas las ocasiones se realiza la plaquetización antes de instalar los equipos lo que hace que se puede tapar las placa instalada una ves el área competente realiza la puesta en funcionamiento del equipo.</t>
  </si>
  <si>
    <t>a) Realizar una capacitación con el personal autorizado para realizar movimiento o traslado de equipos en Canal Capital.
B) Hacer una reunión de socialización entre el área de Servicios Administrativos para realizar la reubicación de placas, cambio de placas borrosas y estandarizar en lo posible, el lugar de las placas de inventarios.
C) Identificar los bienes que hacen parte de un sistema completo y plaquetizarlos de manera integral dentro de la Toma Física de Inventarios 2021.</t>
  </si>
  <si>
    <t>Reuniones realizada / actividades ejecutadas</t>
  </si>
  <si>
    <t xml:space="preserve">Verificar el uso y estado de los equipos con placas 1001633 y 1001431 por parte de los responsables de estos, para evitar detrimentos patrimoniales ya que son equipos que tienen una vida útil limitada y que pueden generar el riesgo de pérdida de información de Canal Capital. Verificar la opción de usar el equipo con placa  1001633 en el área de producción y/o técnica  o de  trasladarlo al área de Sistemas. </t>
  </si>
  <si>
    <t>Producción de televisión - Área técnica.
Gestión de Recursos y Administración de la Información - Sistemas.</t>
  </si>
  <si>
    <t xml:space="preserve">El equipo  sistema de almacenamiento  de placa 1001633 marca HP STORAGE WORKS MSL2024, está actualmente aislado dentro de flujo de trabajo, debido  a que el servidor de almacenamiento al que se encontraba vinculado ha venido presentando alarmas constantes  en  sus componentes físicos (hardware) y su sistema operativo (software), fallas que pese a acciones de tipo correctivo ejecutadas sobre el servidor no han resultado satisfactorias, en consecuencia a manera de contingencia se rediseñó el flujo de trabajo mientras se adelanta la adquirió del servidor de almacenamiento correspondiente y se retoma el flujo de trabajo habitual. </t>
  </si>
  <si>
    <t xml:space="preserve">Incorporar el equipo con placa 1001633 (librería de LTO marca HP, ref. C7976A 6 LTO6 en el flujo de trabajo actual del canal de manera tal que actúe como complemento de la infraestructura técnica de aplacamiento de la entidad. </t>
  </si>
  <si>
    <t>número de actividades realizadas/número de actividades propuestas</t>
  </si>
  <si>
    <t>Determinar qué proceso administrativo se realizará con el camión de placas BLC450. El cual se encuentra dañado desde el mes de noviembre del año 2018.</t>
  </si>
  <si>
    <t>El área no tenía conocimiento que el camión de apoyo de placa BLC 450 se encontraba fuera de funcionamiento, por tal razón, no se había informado al Comité de Inventarios.</t>
  </si>
  <si>
    <t>1. Elevar la consulta al Grupo de Gestión de Bienes o como se llegue a denominar mediante una reunión.
2. Ejecutar la decisión tomada por el Grupo de Gestión de Bienes o como se llegue a denominar.</t>
  </si>
  <si>
    <t>Reuniones realizadas / actividades ejecutadas</t>
  </si>
  <si>
    <t>Inconsistencias entre las actas de entrega que soportan la salida y entrega de los equipos celulares con placas 1005708, 1005710, 1005711, 1005712 y 1005707, y el reporte de equipos que tiene el área de Servicios Administrativos. Encontrando diferencias, entre las personas que realmente tienen los equipos.</t>
  </si>
  <si>
    <t>Las áreas autorizadas para reportan la entrada y salida de los equipos del canal, no informaron los movimientos internos realizados al área de Servicios Administrativos.</t>
  </si>
  <si>
    <t>Realizar una capacitación con el personal autorizado para realizar movimiento o traslado de equipos en Canal Capital con el fin de recordar el proceso de entrada y salida de equipos de las instalaciones.</t>
  </si>
  <si>
    <t xml:space="preserve">a)  Corregir en la Resolución Interna 081 de 2021, el año de la Resolución 001 de 2011 (año correcto 2019), citada el parágrafo 2 del Artículo 15.
b) Incluir en la Resolución Interna 081 de 2021, en el artículo 2 del Capítulo 1: Roles y Responsabilidades, dentro de la Dimensión Gestión con Valores para Resultados - Política de Fortalecimiento organizacional y simplificación de procesos, la Gestión de Recursos Físicos y Servicios Internos.
c) El CIGD debe definir las funciones que estarán a cargo del Grupo de Apoyo de bienes o como llegue a denominarse y los miembros que integrarán este grupo.
</t>
  </si>
  <si>
    <t>Visita Archivo Distrital - 2021</t>
  </si>
  <si>
    <t>Subdirector  Administrativo</t>
  </si>
  <si>
    <t>Líder de Gestión documental</t>
  </si>
  <si>
    <t>Realizar una revisión detallada para obtener la medición en metros lineales de los archivos de gestión, teniendo en cuenta que en el formulario EAGED se reportó que Capital contaba con 168 ML y 0 GB almacenados en los archivos de gestión, información que en visita de seguimiento no pudo verificarse por razón que la entidad no cuenta con los inventarios documentales, donde se pueda corroborar la información.</t>
  </si>
  <si>
    <t>No se encontraba consolidada la información de inventarios de la entidad.</t>
  </si>
  <si>
    <t>1. Realizar Diagnostico del archivo de gestión a cada una de las áreas 
2. Realizar plan de trabajo para la elaboración de inventarios en archivos de gestión</t>
  </si>
  <si>
    <t>2.4</t>
  </si>
  <si>
    <t xml:space="preserve">Es necesario implementar un plan de trabajo para la consolidación de los inventarios documentales de los archivos de gestión de la entidad. </t>
  </si>
  <si>
    <t>1. Realizar un plan de trabajo para consolidar los inventarios documentales.
2. Seguimiento semestral a las áreas sobre el inventario documental del archivo de gestión.</t>
  </si>
  <si>
    <t>2.5</t>
  </si>
  <si>
    <t>El banco terminológico, debe ser aprobado por la instancia competente de acuerdo con la naturaleza de la entidad y contar con el acto administrativo por el cual se aprueba el instrumento y publicar el Banco Terminológico con la finalidad que sirva como instrumento normalizador para la denominación de series, subseries y tipos documentales que se reflejen en procesos, procedimientos y demás documentos del Sistema de Gestión Documental.</t>
  </si>
  <si>
    <t>El Banco terminológico no se ha presentado al Comité Institucional de Desarrollo y Desempeño, teniendo en cuenta que es un instrumento ligado a la actualización de Tablas de Retención Documental que se encuentra en proceso de actualización.</t>
  </si>
  <si>
    <t xml:space="preserve">1. Realizar la revisión y actualización del banco terminológico.
2. Presentar a aprobación del Líder de Gestión Documental. 
3. Elaborar el acto administrativo de adopción del banco terminológico  para que sea aprobado por el CIGD y realizar publicación.
4.Socializar el documento. </t>
  </si>
  <si>
    <t>2.8</t>
  </si>
  <si>
    <t>Generar seguimientos periódicos al Cronograma de etapas del convenio [Transferencias secundarias], verificando que se adelanten las actividades de selección, disposición final, transferencias secundarias y eliminación, propias del ciclo de vida de los documentos en aplicación de Tablas de Valoración – TVD.</t>
  </si>
  <si>
    <t>Teniendo en cuenta la emergencia sanitaria por COVID-19 en el año 2020, no se tuvo acceso  a las instalaciones del Archivo de Bogotá.</t>
  </si>
  <si>
    <t>Es necesaria la elaboración de los procedimientos de Planeación y Producción [Teniendo en cuenta las operaciones de gestión documental y los trámites a cargo de la entidad].</t>
  </si>
  <si>
    <t>No se tenían identificados los tramites de planeación y producción documental en la entidad.</t>
  </si>
  <si>
    <t xml:space="preserve">1. Elaborar el procedimiento de planeación y producción documental
2. Realizar una mesa de trabajo con el profesional en gestión documental para aprobar el procedimiento.
3. Enviar a planeación Procedimiento para su aprobación y publicación.
4. Socializar el documento adoptado.
</t>
  </si>
  <si>
    <t>No se evidencian programas de mantenimiento e inspección de instalaciones [Teniendo en cuenta la limpieza de instalaciones y estantería con un producto que no incremente la humedad ambiental]</t>
  </si>
  <si>
    <t>No se tenia contemplado programa de mantenimiento e inspección de instalaciones ya que nuestro archivo central esta tercer izado y es donde se encuentra el mayor volumen documental de la entidad.</t>
  </si>
  <si>
    <t xml:space="preserve">1. Construir e implementar el programa de mantenimiento e inspección de instalaciones.
2. Enviar a planeación para su aprobación y publicación.
3. Socializar el programa de mantenimiento e inspección.
4. Hacer seguimiento semestral. </t>
  </si>
  <si>
    <r>
      <t xml:space="preserve">
1.Cumplir con las actividades  y plan de trabajo del convenio. 
2.Realizar Seguimiento trimestral de acuerdo  al cronograma del convenio interadministrativo  suscrito el 13 septiembre de 2021. 
3.Solicitar el concepto técnico al Archivo Bogotá sobre la recepción de las unidades audiovisuales en su estado natural como transferencia secundaria.</t>
    </r>
    <r>
      <rPr>
        <sz val="8"/>
        <color rgb="FFFF0000"/>
        <rFont val="Tahoma"/>
        <family val="2"/>
      </rPr>
      <t xml:space="preserve"> </t>
    </r>
    <r>
      <rPr>
        <sz val="8"/>
        <color theme="1"/>
        <rFont val="Tahoma"/>
        <family val="2"/>
      </rPr>
      <t xml:space="preserve">
</t>
    </r>
  </si>
  <si>
    <t>1. A través del formato de seguimiento a free press que tenemos listo para presentar ante la Oficina de Planeación para su oficialización; allí el jefe de prensa irá consignando los registros y evidencias. 
2. Rastreo a través de la plataforma Google (medios digitales), en físico (periódicos y revistas), videos, fotografías y/o audios facilitados por los periodistas de los medios o tomados por el jefe de prensa (radio, televisión). 
3. Reporte que envíe la SCRD desde el momento en que tengan contratado el servicio de monitoreo (esta acción está sujeta a que la Secretaría contrate los servicios, de lo contrario se reportará la información a través de los dos primeros sistemas.</t>
  </si>
  <si>
    <t>(Nombre Jefe Oficina de Control Interno)</t>
  </si>
  <si>
    <t>Auditoria al proceso de producción de televisión</t>
  </si>
  <si>
    <t>Producción de Televisión (Misional)</t>
  </si>
  <si>
    <t xml:space="preserve">*Coordinador de producción
*Profesional Universitario de producción
*Profesional Universitario de ventas y mercadeo
*Responsable del equipo de autopromos
*Equipo de entregables
*Lideres de los equipos de producción </t>
  </si>
  <si>
    <t>*Coordinador de producción
*Profesional Universitario de producción
*Lideres de los equipos de producción</t>
  </si>
  <si>
    <t>*Falta de acompañamiento y socialización a todos los equipos de trabajo de producción para el buen manejo archivos digitales
*Errores en el cumplimiento de los lineamientos de archivo digital</t>
  </si>
  <si>
    <t>Solicitar al equipo de Gestión Documental reuniones de acompañamiento y capacitación para la revisión del archivo digital del equipo de entregables y de esta manera realizar los ajustes a que haya lugar. De igual manera revisar la información asociada al archivo de entregables que se encuentra descrita en el Manual General de Producción y realizar los ajustes a que haya lugar.</t>
  </si>
  <si>
    <t>Soporte de las reuniones realizadas o correos electrónico de revisión o ajustes de la información
Manual General de Producción actualizado</t>
  </si>
  <si>
    <t>*Lideres de los equipos de producción involucrados
*Equipo de gestión documental</t>
  </si>
  <si>
    <t>*Equipo de entregables
*Lideres de los equipos de producción 
*Equipo de gestión documental</t>
  </si>
  <si>
    <t xml:space="preserve">Debilidades en la gestión documental de la ejecución de los contratos </t>
  </si>
  <si>
    <t>Total actividades efectuadas/Total actividades programadas</t>
  </si>
  <si>
    <t>Coordinadora Área Jurídica</t>
  </si>
  <si>
    <t>Coordinadora Area Jurídica</t>
  </si>
  <si>
    <t>Debilidades en la supervisión</t>
  </si>
  <si>
    <t>Adelantar capacitación en lo relacionado con las actividades de supervisión</t>
  </si>
  <si>
    <t>Total capacitaciones efectuadas/Total capacitaciones programadas</t>
  </si>
  <si>
    <t>Auditoría al proceso de Gestión de talento Humano.</t>
  </si>
  <si>
    <t>11.1.</t>
  </si>
  <si>
    <t>Se evidencian debilidades en los documentos establecidos en el marco de la gestión de Talento Humano y del Sistema de Gestión de Seguridad y Salud en el Trabajo.</t>
  </si>
  <si>
    <t>Gestión del Talento Humano [Apoyo]</t>
  </si>
  <si>
    <t>Falta constante de actualización de los documentos físicos</t>
  </si>
  <si>
    <t>1. Revisión de la caracterización y procedimientos del área evaluados en la auditoria.
2. Actualizar todos los documentos pertinentes del área.
3. Realizar publicación o socialización de los documentos.</t>
  </si>
  <si>
    <t>Número de actividades realizadas / Número de actividades programadas *100</t>
  </si>
  <si>
    <t>Profesional especializado de Recursos Humanos</t>
  </si>
  <si>
    <t>11.1.p
11.6.</t>
  </si>
  <si>
    <t>Debilidades frente a la implementación del Sistema de Seguridad y Salud en el Trabajo, respecto a la inclusión y ejecución del plan de trabajo del SGSST [anual], revisión de documentos del sistema incluyendo la Calle 69, actualización de la documentación asociada a la implementación del Sistema de Seguridad y Salud en el Trabajo, así como del establecimiento de los lineamientos para la entrega de EPP’s a los colaboradores de Capital [de conformidad con la norma aplicable.</t>
  </si>
  <si>
    <t xml:space="preserve">
Falta de revisión y actualización de la documentación del SG-SST respecto a los cambios de las dinámicas laborales de la entidad, que contemplen las nuevas sedes  y  los cambios normativos referentes a seguridad y salud en el trabajo.</t>
  </si>
  <si>
    <t>1. Revisión de los documentos referentes al SG-SST
2. Actualizar todos los documentos del SG-SST.
3. Realizar publicación o socialización de los documentos.
4. Realizar un seguimiento semestral al cumplimiento de las actividades establecidas en el SG-SST.</t>
  </si>
  <si>
    <t>11.1.r.</t>
  </si>
  <si>
    <t>Se evidencia una falta de articulación entre el documento PLAN ESTRATÉGICO GESTIÓN DEL TALENTO HUMANO CÓDIGO: AGTH-PL-005 – V3 y el Plan Estratégico de Recursos Humanos, incorporado en el Plan de Acción Institucional de la vigencia 2022.</t>
  </si>
  <si>
    <t>Debilidad en los lineamientos para la articulación de los planes del área.</t>
  </si>
  <si>
    <t>1. Realizar mesa de trabajo con el área de Planeación para integración del PETH y el PAI. 
2. Adelantar las modificaciones a que haya lugar.</t>
  </si>
  <si>
    <t>11.2.</t>
  </si>
  <si>
    <t xml:space="preserve">Debilidad en la formulación de los indicadores del proceso de gestión de talento humano, así como del seguimiento adelantado al presentarse sobrecumplimiento de lo establecido.  </t>
  </si>
  <si>
    <t>Falta de revisión de los indicadores del proceso.</t>
  </si>
  <si>
    <t>1. Realizar mesa de trabajo con el área de Planeación respecto a la formulación, monitoreo y reporte de los indicadores del proceso.
2. Adelantar las modificaciones a que haya lugar.</t>
  </si>
  <si>
    <t>11.4.</t>
  </si>
  <si>
    <t xml:space="preserve">Incumplimiento de la norma vigente aplicable en materia de acuerdos de gestión, teniendo en cuenta que:
a. Falta la suscripción del acuerdo del Director Operativo [2020 – 2021] y el Subdirector Financiero para la vigencia 2021. </t>
  </si>
  <si>
    <t>Los gerentes públicos no envian el acuerdo de gestión en las fechas solicitadas.</t>
  </si>
  <si>
    <t>1. Realizar jornada de sensibilización sobre los acuerdos de gestión a los gerentes públicos de canal capital.</t>
  </si>
  <si>
    <t>11.5.</t>
  </si>
  <si>
    <t>Debilidades en el proceso de gestión contractual respecto a:
a.Falta de soporte documental de las pólizas de seguro de los expedientes 045-2021, 089-2021, 324-2021 y 329-2021.
a.Falta del archivo de informes de actividades requeridos para los expedientes 045-2021, 089-2021 y 324-2021.
c.Incumplimiento de los criterios de gestión documental sobre los expedientes 615-2021, 175-2021 y 287-2021.
d. No es clara la modalidad de contratación seleccionada respecto a las órdenes de compra 175-2021 y 287-2021. 
e. Debilidad en la selección de contratistas y verificación de los soportes exigidos en los estudios previos, observado en los expedientes 329-2021 y 632-2021.</t>
  </si>
  <si>
    <t>Falta de articulación del área con la coordinación jurídica y gestión documental para garantizar la completitud de los expedientes.</t>
  </si>
  <si>
    <t xml:space="preserve">1.Gestionar capacitación con la coordinación jurídica enfocada en los procesos de selección por medio de la tienda virtual del estado colombiano y los requisitos de selección de los mismos.
</t>
  </si>
  <si>
    <t>Auditoría al proceso de Comercialización – Proyectos Estratégicos - 2021</t>
  </si>
  <si>
    <t>Oportunidades de mejora en cuanto a la medición del FEE – Beneficio económico, en cuanto a: 
a.	No se incluye la totalidad de los contratos suscritos por el Canal, para la prestación de servicios correspondientes a la ejecución de su misionalidad. 
b.	Imprecisión en los cálculos de medición, al incluir en el primer trimestre, un contrato que se suscribió en abril de 2021.
c.	No se tienen en cuenta los costos de la capacidad instalada del Canal; el cálculo del FEE para servicios de transmisión, emisión y pauta, se limita a descontar de su valor total, el valor del IVA correspondiente.
d.	Validar la información oficial de los objetivos del área de Proyectos Estratégicos, en los diferentes instrumentos diseñados por el Canal, de tal forma que se cuente con información coherente.
e.	No se tiene establecido un Sistema de costos en el Canal, que permita clasificar, asignar, agregar y reportar la totalidad de costos en los que se incurre para prestar un servicio o producir un bien (producto audiovisual).
f.	El Plan de Fidelización no se encuentra autorizado mediante acto administrativo del Canal.</t>
  </si>
  <si>
    <t>Comercialización (Misional)</t>
  </si>
  <si>
    <t xml:space="preserve">Gerencia General </t>
  </si>
  <si>
    <t>Profesional de Ventas y Mercadeo
Secretaria General</t>
  </si>
  <si>
    <t xml:space="preserve">Equipo Interdisciplinario </t>
  </si>
  <si>
    <t>11.2</t>
  </si>
  <si>
    <t>Debilidades en la documentación del proceso de Comercialización, en cuanto a: 
a.	Oportunidades de mejora en la caracterización del proceso frente a la inclusión del seguimiento de la encuesta de satisfacción al cliente, revisión y ajuste de enlaces e inclusión de riesgos, indicadores y recursos asociados a la ejecución de las actividades comerciales. 
b.	Revisar y definir las tipologías de contratos, aplicación de formatos para cada tipo de contrato identificado, criterios de la cadena de supervisión, estandarización de los formatos de seguimiento de las actividades del área y lineamientos de aprobación de las cotizaciones o propuestas creativas, así como de los productos obtenidos de cada actividad. 
c.	Coordinación para la implementación de formatos del área Comercial en Capital, así como de la completitud de los expedientes contractuales de los contratos interadministrativos y otros acuerdos comerciales y articulación frente a la ejecución de los contratos asignados por Proyectos estratégicos a la Coordinación de Producción. 
d.	No se adelanta la implementación del formato MCOM-FT-012 Encuesta de satisfacción al cliente. 
e.	Articular los diferentes procedimientos y/o actividades de las otras áreas funcionales de Capital que guarden relación con el proceso comercial, aclarando los lineamientos de ejecución de los contratos [MCOM-FT-011, MCOM-FT-022]. 
f.	Diligenciamiento incompleto de los formatos, así como el uso de documentos sin contar con el encabezado de los documentos publicados en el Sistema de Gestión. 
g.	Debilidades en la articulación de las políticas de operación, relativas a las “Cotizaciones o propuestas” y “Acuerdos comerciales”, con la delegación para descuentos establecida en la Resolución de Tarifas del Canal.
h.	Falta de descripción en el procedimiento evaluado, en cuanto a qué formatos aplican para cada tipo de contrato.
i.	Portafolio de servicios no estandarizado ni publicado.
j.	Formato “MCOM-FT-022 Maestro de Incentivos ATL” sin asociación a un instructivo, procedimiento u otro documento.</t>
  </si>
  <si>
    <t>1. Error humano en el diligenciamiento de las herramientas propias del proceso.</t>
  </si>
  <si>
    <t>Numero de actividades ejecutadas/ numero de actividades programadas</t>
  </si>
  <si>
    <t xml:space="preserve">Profesional de Ventas y Mercadeo
</t>
  </si>
  <si>
    <t xml:space="preserve">Debilidades frente al cumplimiento de los principios establecidos del proceso de Gestión Documental definidos para Capital conforme a la normatividad archivística vigente aplicable:
a.	Desconocimiento e inconsistencias en la definición y aplicación de las series, subseries y unidades administrativas de las Tablas de Retención Documental (TRD) del proceso.
b.	Almacenamiento de documentación electrónica en carpetas locales y unidades compartidas con el área, sin dar cumplimiento a lo determinado en los lineamientos documentales de Capital.
c.	Desconocimiento de las herramientas de gestión documental para controlar y gestionar el archivo de gestión del proceso. 
d.	Debilidades frente a los principios del proceso de gestión documental sobre las actividades de control y seguimiento, oportunidad y disponibilidad. 
e.	Inexistencia de la unidad de criterio para el almacenamiento de la información generada en el proceso de Comercialización y de Gestión Jurídica y Contractual. </t>
  </si>
  <si>
    <t xml:space="preserve">Comercialización (Misional)
Gestión de Recursos y Administración de la Información (Apoyo) - Gestión Documental </t>
  </si>
  <si>
    <t>Desconocimiento de los procesos de organización documental para el archivo de gestión digital de comercialización.</t>
  </si>
  <si>
    <t xml:space="preserve">1. El grupo de gestión realizará capacitaciones y asesorías trimestrales sobre la organización documental física y electrónica al equipo de proyectos estratégico. 
2. Gestión documental realizará seguimiento de la aplicación de la guía de lineamientos para el almacenamiento de documentos electrónicos de manera semestral. 
3. Realizar reuniones para la revisión y aprobación de TRD de ventas y mercadeo. </t>
  </si>
  <si>
    <t xml:space="preserve">
Gestión de Recursos y Administración de la Información (Apoyo) - Gestión Documental</t>
  </si>
  <si>
    <t xml:space="preserve"> Líder Grupo Gestión Documental</t>
  </si>
  <si>
    <t>Equipo  de Gestión Documental</t>
  </si>
  <si>
    <t>Informe Evaluación Control Interno Contable 2021</t>
  </si>
  <si>
    <t>Se identificaron deficiencias en cuanto a descripción y presentación de cuentas de los Estados Financieros, con corte a 31 de diciembre de 2021. Respecto a las siguientes cuentas y grupos 1311,1324,1385,1906,1907,3268,5373,5890, 81y 91.</t>
  </si>
  <si>
    <t xml:space="preserve">1. Revisar las actualizaciones de manera mensual en la página de la CGN. 
2. Socializar mediante correo electrónico las actualizaciones emitidas por la CGN. 
3. Realizar las modificaciones de las cuentas correspondientes. </t>
  </si>
  <si>
    <t>Fallas en los controles establecidos para verificar la preparación y publicación de la información financiera del Canal, para su correspondiente divulgación a la ciudadanía y demás usuarios. Se evidenció incumplimiento en la publicación de los Estados Financieros mensuales del Canal, de acuerdo con lo establecido en la Resolución 182 de 2017 de la CGN; así como en el procedimiento Estados Financieros del Canal, versión 12 del 30/08/2019, en cuanto a oportunidad, firmas y contenido .</t>
  </si>
  <si>
    <t xml:space="preserve">1. Realizar un cronograma de cierre mensual con las fechas establecidas de entrega.
2. Realizar las publicaciones de acuerdo al cronograma establecido en la  Resolución 182 de 2017 de la CGN y el procedimiento de Estados Financieros. 
3. Verificar que la publicación se haya realizado de forma correcta. </t>
  </si>
  <si>
    <t>No. De publicaciones realizadas/ No. De Estados Financiera elaborados</t>
  </si>
  <si>
    <t>Deficiencias frente a la “Información Contable Pública – Convergencia”, reportada con corte a 31 de diciembre de 2020 a la CGN. No fue posible identificar las acciones adelantadas por el área contable, ajustes o correcciones reportados por el Canal a la CGN</t>
  </si>
  <si>
    <t xml:space="preserve">1. Solicitar mesa de trabajo con el asesor de la CGN para la revisión de la dinámica de las cuentas utilizadas frecuentemente por el Canal. 
2. Realizar las modificaciones y/o ajustes de las cuentas si a ello hubiere lugar. </t>
  </si>
  <si>
    <t>Necesidad de ajustar la clasificación de los hechos económicos de la ejecución de recursos provenientes del Fondo Único de Tecnologías de la Información y Comunicaciones de conformidad con lo establecido en los lineamientos de la Contaduría General de la Nación, Resoluciones 086 de 2018 y 169 de 2020, las cuales establecen que, debe ser a la subcuenta del Activo o Gasto respectivo.</t>
  </si>
  <si>
    <t xml:space="preserve">1. Realizar la validación de la dinámica de las cuentas del Gasto para su correcto registro. 
2. Realizar la reclasificación a una cuenta diferente a la 5424 ajustada al plan de cuentas que le aplique a la entidad. </t>
  </si>
  <si>
    <t>El registro de los hechos económicos en el sistema de información SIIGO, se continúa realizando con cuentas del marco normativo antiguo (Régimen de Contabilidad Pública Versión 2007) sin tener en cuenta que, el periodo de transición ya terminó y que, en el Sistema referido, se puede parametrizar el uso del Catálogo del Marco Normativo para Empresas que no Cotizan en el Mercado de Valores, y que no Captan ni Administran Ahorro del Público (última versión 2015.12), que aplica para el Canal.</t>
  </si>
  <si>
    <t xml:space="preserve">Se realizan los registros en norma Local dado que no se ha realizado la actualización con el proveedor del software SIIGO, sin embargo, se cuenta con la información en el nuevo marco normativo de la Resolución 414 de 2014 de la CGN. </t>
  </si>
  <si>
    <t xml:space="preserve">Debilidades en las Notas a los Estados Financieros del Canal, a 31 de diciembre de 2021, en cuanto a la presentación y a la calidad de las mismas.
</t>
  </si>
  <si>
    <t xml:space="preserve">Las Notas fueron elaboradas con base a la plantilla emitida por la CGN y al instructivo de Elaboración y/o revelaciones a los Estados Financieros AGFF-CO-IN-004 siguiendo lo establecido en la Resolución 441 del 26/12/2019 y la Resolución 193 del 3 de diciembre de 2020. </t>
  </si>
  <si>
    <t>1. Generar las Notas y Revelaciones de los Estados Financieros de acuerdo a lo establecido en el instructivo AGFF-CO-IN-004.
2.Se consultará a la CGN si es necesario incluir el consecutivo de las notas que no apliquen a la entidad.</t>
  </si>
  <si>
    <t xml:space="preserve">Notas y Revelaciones /Estados Financieros presentados </t>
  </si>
  <si>
    <t>La Caracterización del proceso Gestión Financiera y Facturación, no ha sido revisada desde el 29/08/2019</t>
  </si>
  <si>
    <t>Documento Actualizado/ Documento Publicado</t>
  </si>
  <si>
    <t>Se observaron debilidades, respecto a la gestión de las operaciones recíprocas para los dos primeros trimestres de la vigencia 2021.</t>
  </si>
  <si>
    <t xml:space="preserve">Los reportes de Operaciones Recíprocas se han realizado de manera oportuna de acuerdo a las fechas establecidas por la DDC. </t>
  </si>
  <si>
    <t xml:space="preserve">1. Tramitar las observaciones en la gestión de las recíprocas en las fechas establecidas una vez la DDC realice la apertura del sistema para su respectivo diligenciamiento. </t>
  </si>
  <si>
    <t>No. De reportes generados / No. De reportes enviados.</t>
  </si>
  <si>
    <t>No se evidenció la realización de conciliaciones con el área de Nómina para el segundo semestre de 2021</t>
  </si>
  <si>
    <t>Gestión Financiera y Facturación (Apoyo)
Gestión del Talento Humano (Apoyo)</t>
  </si>
  <si>
    <t xml:space="preserve">1. Revisar la pertinencia de la conciliación de las cuentas de nómina. </t>
  </si>
  <si>
    <t xml:space="preserve">No. De interfaces cargados / No. De reportes revisados </t>
  </si>
  <si>
    <t xml:space="preserve">Se encontraron algunas diferencias de cálculo en la depreciación y en la amortización no fue posible identificar los bienes de manera individual (reporte remitido por el área contable) y por lo tanto, tampoco se pudo contrastar con el cálculo realizado en la prueba. </t>
  </si>
  <si>
    <t xml:space="preserve">El proceso de depreciación es automático por ende no se generan registros manuales y las diferencias que se han encontrado por deficiencias en el software han sido ajustadas oportunamente. 
La amortización se revisará con el proveedor del software para ver el proceso de diferidos que se está realizando actualmente. </t>
  </si>
  <si>
    <t>Frente a los procesos de revisión de vidas útiles, métodos de depreciación y deterioro, se observó avance en la vigencia 2021 frente al establecimiento de un instructivo para soportar las actividades de medición posterior, pero no se llevó a cabo en la vigencia. Incumpliendo lo establecido en la Política Financiera del Canal y el Marco normativo aplicable a la entidad que indica que ese debe realizar mínimo una vez al año.</t>
  </si>
  <si>
    <t xml:space="preserve">El día 15 de Julio de 2021 se envío un correo a Servicios Administrativos con la información a conciliar con corte a 30 de junio, el cual no obtuvimos respuesta de la información. </t>
  </si>
  <si>
    <t xml:space="preserve">1. Generar un memorando al área de Servicios Administrativos solicitando la verificación de la información establecida dando cumplimiento al instructivo AGRI-SA-IN-002. </t>
  </si>
  <si>
    <t>No. De Memorandos enviados / No. Respuesta recibida</t>
  </si>
  <si>
    <t xml:space="preserve">El proceso Gestión financiera y Facturación, identificó sus riesgos y el plan de manejo en la "Matriz de Calificación, Evaluación y Respuesta a los Riesgos", con fecha 09/12/2021. Sin embargo, la actualización de la vigencia 2021 se realizó sólo hasta diciembre; con inicio de actividades de control en octubre; lo cual no es coherente. </t>
  </si>
  <si>
    <t>Por error involuntario las fechas de ejecución de la Mapa de Riesgos Gestión quedaron erradas.</t>
  </si>
  <si>
    <t xml:space="preserve">1. Actualización del MRG. </t>
  </si>
  <si>
    <t>Matriz Actualizada / 1</t>
  </si>
  <si>
    <t>No se evidenció el fortalecimiento de los procesos de socialización permanente de los lineamientos del proceso contable del Canal (Política Financiera, Procedimiento "Estados Financieros" y su Anexo 1.), al interior del área contable y con todas las áreas involucradas: misionales, administrativa y jurídica.</t>
  </si>
  <si>
    <t xml:space="preserve">Piezas comunicativas realizadas / Total Actualizaciones </t>
  </si>
  <si>
    <r>
      <t>La descripción de las cuentas no se encontraban actualizadas dado que no se había revisado la  actualización emitida por la CGN, sin embargo, al cierre de la vigencia, no se han realizado registros contables en cuentas diferentes a las permitidas por la CGN bajo lo establecido en la Resolución 414 de 2014</t>
    </r>
    <r>
      <rPr>
        <sz val="8"/>
        <rFont val="Tahoma"/>
        <family val="2"/>
      </rPr>
      <t xml:space="preserve"> y sus modificaciones y la Resolución 212 de 2021</t>
    </r>
  </si>
  <si>
    <t>1. Error humano en el diligenciamiento de las herramientas propias del proceso.
2. Las instancias al interior de Capital responsables del análisis de costos no han estandarizado el método de sistemas de costos de la Entidad.
3. El plan de fidelización fue aprobado por la Gerencia y se desconocía que debía estar avalado a través de acto administrativo.</t>
  </si>
  <si>
    <t xml:space="preserve">
1. Conformar el equipo Interdisciplinario que establezca la Entidad de acuerdo a la competencia y conocimientos para determinar los factores, personal y equipos que intervienen en la realización de un proyecto. 
2. Solicitar detalle de insumos para determinar el costo de un proyecto. 
3. Desarrollo de documentos, lineamientos, formatos (estándares en el SIG).
4. Identificar centros de costos de conformidad con los servicios y/o productos del Canal y otros factores que intervienen en la realización de estos.
5. Identificar las etapas de desarrollo, implementación y puesta en marcha del modelo de la metodología resultante de las mesas de trabajo propuestas.
</t>
  </si>
  <si>
    <t>1. Centralizar, a través de una circular, la información de los ingresos a Capital vía contratos o recaudos incluyendo los contratos de prestación de producción ejecutados por la Dirección Operativa y el recaudo de pauta digital por redes sociales de la entidad en Proyectos Estratégicos. / Emitir una circular dirigida a todas las áreas del Canal que comercializan bienes y/o servicios solicitando la centralización de la información relacionada.
2. Revisar y actualizar el tarifario adoptado mediante resolución e incluir en esta los descuentos, incentivos, bonificados o comisiones a que haya lugar en el proceso de comercialización de CAPITAL.</t>
  </si>
  <si>
    <t>1. Circular expedida / 1
2. Resolución actualizada</t>
  </si>
  <si>
    <t>1. Analizar la funcionalidad y pertinencia de los documentos "caracterización del proceso" y "procedimiento de GESTIÓN PROYECTOS Y NEGOCIOS ESTRATÉGICOS", para identificar e implementar las mejoras asociadas con:
*uso del formato MCOM-FT-012 Encuesta de satisfacción al cliente. 
*inclusión del formato MCOM-FT-022 Maestro de Incentivos ATL
*tipologías de contratos
*políticas de operación, relativas a las “Cotizaciones o propuestas” y “Acuerdos comerciales”.
Una vez finalizada la revisión, solicitar los ajustes a que haya lugar a planeación y socializar la modificación en el equipo de proyectos estratégicos.
2. Mínimo una vez al año, en el marco de las reuniones de planeación del equipo de proyectos estratégicos, realizar recordatorio de la importancia de diligenciar de manera correcta y completa, los formatos del procesos, sin alteración de la información de identificación establecida por planeación.
3. Analizar los mecanismos de control actualmente empleados por Proyectos Estratégicos y determinar cuáles deben ser diligenciadas por otros equipos que ejecutan contratos de prestación de producción. A través de mesas de trabajo socializar dichos mecanismos de control para su implementación.</t>
  </si>
  <si>
    <r>
      <rPr>
        <b/>
        <sz val="8"/>
        <color theme="1"/>
        <rFont val="Tahoma"/>
        <family val="2"/>
      </rPr>
      <t xml:space="preserve">Reporte Sub. Financiera: </t>
    </r>
    <r>
      <rPr>
        <sz val="8"/>
        <color theme="1"/>
        <rFont val="Tahoma"/>
        <family val="2"/>
      </rPr>
      <t xml:space="preserve">El equipo de Contabilidad se reunió para dar lectura del informe correspondiente a la auditoría consolidada a 31 de diciembre de 2021, en la Matriz adjunta se evidencian las acciones que ya fueron subsanadas por el Profesional de Contabilidad. 
</t>
    </r>
    <r>
      <rPr>
        <b/>
        <sz val="8"/>
        <color theme="1"/>
        <rFont val="Tahoma"/>
        <family val="2"/>
      </rPr>
      <t>Análisis OCI:</t>
    </r>
    <r>
      <rPr>
        <sz val="8"/>
        <color theme="1"/>
        <rFont val="Tahoma"/>
        <family val="2"/>
      </rPr>
      <t xml:space="preserve"> Se evidencia avances para esta acción,  en cuanto a evidenciar un acta de reunión del 24/05/2022 por parte del equipo de Contabilidad. Así mismo se observa  Matriz de Observaciones Auditoría Consolidada a 31 de diciembre 2021, en el que se relacionan 40 observaciones. Sin embargo en el acta no se evidencian soportes de las acciones realizadas para subsanar las observaciones, ni la distribución de compromisos puntuales para subsanar o ajustar. Tampoco se evidencia soporte de las subsanaciones reportadas en la matriz referida.  Teniendo en cuenta el plazo de esta acción el cual vencía en enero de 2022, se sigue calificando como</t>
    </r>
    <r>
      <rPr>
        <b/>
        <sz val="8"/>
        <color theme="1"/>
        <rFont val="Tahoma"/>
        <family val="2"/>
      </rPr>
      <t xml:space="preserve"> "Incumplida", </t>
    </r>
    <r>
      <rPr>
        <sz val="8"/>
        <color theme="1"/>
        <rFont val="Tahoma"/>
        <family val="2"/>
      </rPr>
      <t>con avance del acta realizada.</t>
    </r>
  </si>
  <si>
    <r>
      <rPr>
        <b/>
        <sz val="8"/>
        <color theme="1"/>
        <rFont val="Tahoma"/>
        <family val="2"/>
      </rPr>
      <t xml:space="preserve">Reporte Sub. Financiera: · </t>
    </r>
    <r>
      <rPr>
        <sz val="8"/>
        <color theme="1"/>
        <rFont val="Tahoma"/>
        <family val="2"/>
      </rPr>
      <t xml:space="preserve">Actualmente el sistema que se maneja para la liquidación de Ordenes de pago se llama Ordpago el cual funciona de la siguiente manera: 
1. Al momento de radicar la cuenta de cobro (sea persona natural o persona jurídica) el software genera un número de radicado;
2. Con ese número de radicado se genera el número de Orden de Pago 
3. Y para finalizar se genera la planilla con las ordenes de pago liquidadas, 
Por lo anterior, cada cuenta de cobro tiene una trazabilidad en el software Ordpago. 
</t>
    </r>
    <r>
      <rPr>
        <b/>
        <sz val="8"/>
        <color theme="1"/>
        <rFont val="Tahoma"/>
        <family val="2"/>
      </rPr>
      <t>Análisis OCI:</t>
    </r>
    <r>
      <rPr>
        <sz val="8"/>
        <color theme="1"/>
        <rFont val="Tahoma"/>
        <family val="2"/>
      </rPr>
      <t xml:space="preserve"> El reporte de la Subdirección Financiera no da cuenta de las actas de las reuniones sostenidas con el área de sistemas ni del ERP implementado, que son las acciones de mejora planteadas. Se recomienda revisar los plazos establecidos, el reporte presentado y los soportes que relacionan pero no remiten. Teniendo en cuenta que las acciones vencían en enero de 2022, se continúa calificando como</t>
    </r>
    <r>
      <rPr>
        <b/>
        <sz val="8"/>
        <color theme="1"/>
        <rFont val="Tahoma"/>
        <family val="2"/>
      </rPr>
      <t xml:space="preserve"> "Incumplida". </t>
    </r>
    <r>
      <rPr>
        <sz val="8"/>
        <color theme="1"/>
        <rFont val="Tahoma"/>
        <family val="2"/>
      </rPr>
      <t xml:space="preserve">
</t>
    </r>
  </si>
  <si>
    <r>
      <rPr>
        <b/>
        <sz val="8"/>
        <color theme="1"/>
        <rFont val="Tahoma"/>
        <family val="2"/>
      </rPr>
      <t xml:space="preserve">Reporte Sub. Financiera: </t>
    </r>
    <r>
      <rPr>
        <sz val="8"/>
        <color theme="1"/>
        <rFont val="Tahoma"/>
        <family val="2"/>
      </rPr>
      <t xml:space="preserve">El instructivo esta pendiente de publicación. En el mes de septiembre se realizará la publicación y socialización del Instructivo AGFF-CO-IN-003 INSTRUCTIVO DE COSTOS. 
</t>
    </r>
    <r>
      <rPr>
        <b/>
        <sz val="8"/>
        <color theme="1"/>
        <rFont val="Tahoma"/>
        <family val="2"/>
      </rPr>
      <t>Análisis OCI:</t>
    </r>
    <r>
      <rPr>
        <sz val="8"/>
        <color theme="1"/>
        <rFont val="Tahoma"/>
        <family val="2"/>
      </rPr>
      <t xml:space="preserve"> No se pueden evidenciar avances para esta acción, la Subdirección Financiera, cargó en soportes, el mismo documento  que se encuentra vigente en el proceso de Gestión Financiera y Facturación (versión 1 del 08/06/2017) . Por lo anterior, se califica como </t>
    </r>
    <r>
      <rPr>
        <b/>
        <sz val="8"/>
        <color theme="1"/>
        <rFont val="Tahoma"/>
        <family val="2"/>
      </rPr>
      <t>"Incumplida"</t>
    </r>
    <r>
      <rPr>
        <sz val="8"/>
        <color theme="1"/>
        <rFont val="Tahoma"/>
        <family val="2"/>
      </rPr>
      <t xml:space="preserve">, ya que no se ha iniciado y de acuerdo con el plazo establecido para culminar la actividad. </t>
    </r>
  </si>
  <si>
    <r>
      <rPr>
        <b/>
        <sz val="8"/>
        <color theme="1"/>
        <rFont val="Tahoma"/>
        <family val="2"/>
      </rPr>
      <t>Reporte Comercialización:</t>
    </r>
    <r>
      <rPr>
        <sz val="8"/>
        <color theme="1"/>
        <rFont val="Tahoma"/>
        <family val="2"/>
      </rPr>
      <t xml:space="preserve"> 1. Sobre la circular:
El equipo de ventas y mercadeo / proyectos estratégicos atendiendo las indicaciones de la Dirección Operativa y la Gerencia, quienes comunicaron a sus equipos sobre la pertinencia de centralizar la contratación y ejecución de la totalidad de los contratos interadministrativos de manera exclusiva a través del equipo de ventas y mercadeo / proyectos estratégicos, este lineamiento se viene realizando. Asi mismo, se inicio la proyección de la circular para la comunicación formal de esta instrucción a los equipos involucrados.
2. Sobre la resolución
Se cuenta con la Resolución 63 de 2022 “Por medio de la cual, adopta el nuevo tarifario de CAPITAL SISTEMA DE COMUNICACIÓN PÚBLICA y se establece el procedimiento, los criterios y las condiciones de actualización del mismo, para que responda a las dinámicas cambiantes del mercado y a los requerimientos comerciales de la entidad.” Asi mismo se vienen adelantado las acciones, estudios de mercado y reuniones para actualizar el tarifario.
</t>
    </r>
    <r>
      <rPr>
        <b/>
        <sz val="8"/>
        <color theme="1"/>
        <rFont val="Tahoma"/>
        <family val="2"/>
      </rPr>
      <t>Análisis OCI:</t>
    </r>
    <r>
      <rPr>
        <sz val="8"/>
        <color theme="1"/>
        <rFont val="Tahoma"/>
        <family val="2"/>
      </rPr>
      <t xml:space="preserve"> Según el reporte de avance y el plazo definido para esta acción,  se califica como</t>
    </r>
    <r>
      <rPr>
        <b/>
        <sz val="8"/>
        <color theme="1"/>
        <rFont val="Tahoma"/>
        <family val="2"/>
      </rPr>
      <t xml:space="preserve"> "En Proceso". </t>
    </r>
  </si>
  <si>
    <r>
      <rPr>
        <b/>
        <sz val="8"/>
        <color theme="1"/>
        <rFont val="Tahoma"/>
        <family val="2"/>
      </rPr>
      <t>Reporte Sub. Financiera:</t>
    </r>
    <r>
      <rPr>
        <sz val="8"/>
        <color theme="1"/>
        <rFont val="Tahoma"/>
        <family val="2"/>
      </rPr>
      <t xml:space="preserve"> Para el próximo seguimiento se enviaran las evidencias correspondientes en lo que atañe a la Subdirección Financiera. 
</t>
    </r>
    <r>
      <rPr>
        <b/>
        <sz val="8"/>
        <color theme="1"/>
        <rFont val="Tahoma"/>
        <family val="2"/>
      </rPr>
      <t>Análisis OCI:</t>
    </r>
    <r>
      <rPr>
        <sz val="8"/>
        <color theme="1"/>
        <rFont val="Tahoma"/>
        <family val="2"/>
      </rPr>
      <t xml:space="preserve"> Según el reporte de avance y el plazo definido para esta acción,  se califica como</t>
    </r>
    <r>
      <rPr>
        <b/>
        <sz val="8"/>
        <color theme="1"/>
        <rFont val="Tahoma"/>
        <family val="2"/>
      </rPr>
      <t xml:space="preserve"> "Sin Iniciar". </t>
    </r>
  </si>
  <si>
    <r>
      <rPr>
        <b/>
        <sz val="8"/>
        <color theme="1"/>
        <rFont val="Tahoma"/>
        <family val="2"/>
      </rPr>
      <t>Reporte Comercialización:</t>
    </r>
    <r>
      <rPr>
        <sz val="8"/>
        <color theme="1"/>
        <rFont val="Tahoma"/>
        <family val="2"/>
      </rPr>
      <t xml:space="preserve"> Se dio inicio a la revisión de la "caracterización del proceso" y "procedimiento de GESTIÓN PROYECTOS Y NEGOCIOS ESTRATÉGICOS", para identificar e implementar las mejoras asociadas con:
 *uso del formato MCOM-FT-012 Encuesta de satisfacción al cliente. 
 *inclusión del formato MCOM-FT-022 Maestro de Incentivos ATL
 *tipologías de contratos
 *políticas de operación, relativas a las “Cotizaciones o propuestas” y “Acuerdos comerciales”.
Esta revisión aun se encuentra en curso, debido a cambios en el manual de funciones y la creación de nuevos procesos y procedimientos (producción y digital) .
</t>
    </r>
    <r>
      <rPr>
        <b/>
        <sz val="8"/>
        <color theme="1"/>
        <rFont val="Tahoma"/>
        <family val="2"/>
      </rPr>
      <t>Análisis OCI:</t>
    </r>
    <r>
      <rPr>
        <sz val="8"/>
        <color theme="1"/>
        <rFont val="Tahoma"/>
        <family val="2"/>
      </rPr>
      <t xml:space="preserve"> Se evidencia acta con reuniones del 22/06/2022 y 21/07/2022 para revisión de la caracterización del proceso y procedimiento de GESTIÓN PROYECTOS Y NEGOCIOS ESTRATÉGICOS,  de acuerdo con el reporte de avance, los soportes  y el plazo definido para esta acción,  se califica como</t>
    </r>
    <r>
      <rPr>
        <b/>
        <sz val="8"/>
        <color theme="1"/>
        <rFont val="Tahoma"/>
        <family val="2"/>
      </rPr>
      <t xml:space="preserve"> "En proceso". </t>
    </r>
  </si>
  <si>
    <r>
      <rPr>
        <b/>
        <sz val="8"/>
        <color theme="1"/>
        <rFont val="Tahoma"/>
        <family val="2"/>
      </rPr>
      <t>Reporte Sub. Financiera:</t>
    </r>
    <r>
      <rPr>
        <sz val="8"/>
        <color theme="1"/>
        <rFont val="Tahoma"/>
        <family val="2"/>
      </rPr>
      <t xml:space="preserve"> En el próximo seguimiento se enviará el documento de caracterización revisada, actualizada y publicada. 
</t>
    </r>
    <r>
      <rPr>
        <b/>
        <sz val="8"/>
        <color theme="1"/>
        <rFont val="Tahoma"/>
        <family val="2"/>
      </rPr>
      <t>Análisis OCI:</t>
    </r>
    <r>
      <rPr>
        <sz val="8"/>
        <color theme="1"/>
        <rFont val="Tahoma"/>
        <family val="2"/>
      </rPr>
      <t xml:space="preserve">  Según el reporte de avance y el plazo definido para esta acción,  se califica como</t>
    </r>
    <r>
      <rPr>
        <b/>
        <sz val="8"/>
        <color theme="1"/>
        <rFont val="Tahoma"/>
        <family val="2"/>
      </rPr>
      <t xml:space="preserve"> "Sin iniciar". </t>
    </r>
  </si>
  <si>
    <r>
      <rPr>
        <b/>
        <sz val="8"/>
        <color theme="1"/>
        <rFont val="Tahoma"/>
        <family val="2"/>
      </rPr>
      <t>Reporte Sub. Financiera:</t>
    </r>
    <r>
      <rPr>
        <sz val="8"/>
        <color theme="1"/>
        <rFont val="Tahoma"/>
        <family val="2"/>
      </rPr>
      <t xml:space="preserve"> La MRG fue enviada al área de Planeación en el mes de diciembre, sin embargo se realizaron los reportes de monitoreo trimestral por esta razón las fechas de ejecución son anteriores a la fecha de actualización de la Matriz. Igualmente desde el mes de octubre se estaba trabajando en la revisión de la Matriz. 
</t>
    </r>
    <r>
      <rPr>
        <b/>
        <sz val="8"/>
        <color theme="1"/>
        <rFont val="Tahoma"/>
        <family val="2"/>
      </rPr>
      <t>Análisis OCI:</t>
    </r>
    <r>
      <rPr>
        <sz val="8"/>
        <color theme="1"/>
        <rFont val="Tahoma"/>
        <family val="2"/>
      </rPr>
      <t xml:space="preserve"> Se recomienda revisar las acciones de mejora para realizar el reporte de avance y los soportes que correspondan. Según el reporte de avance y el plazo definido para esta acción,  se califica como</t>
    </r>
    <r>
      <rPr>
        <b/>
        <sz val="8"/>
        <color theme="1"/>
        <rFont val="Tahoma"/>
        <family val="2"/>
      </rPr>
      <t xml:space="preserve"> "Sin iniciar". </t>
    </r>
  </si>
  <si>
    <r>
      <rPr>
        <b/>
        <sz val="8"/>
        <color theme="1"/>
        <rFont val="Tahoma"/>
        <family val="2"/>
      </rPr>
      <t>Reporte Sub. Financiera:</t>
    </r>
    <r>
      <rPr>
        <sz val="8"/>
        <color theme="1"/>
        <rFont val="Tahoma"/>
        <family val="2"/>
      </rPr>
      <t xml:space="preserve"> El 22 de agosto se envío al área de planeación el Procedimiento AGFF-CO-PD-001 actualizado para su publicación en la Intranet y el 26 de agosto se solicitó al área de comunicación su Divulgación a través de los Canales de Comunicación que maneja la entidad. 
</t>
    </r>
    <r>
      <rPr>
        <b/>
        <sz val="8"/>
        <color theme="1"/>
        <rFont val="Tahoma"/>
        <family val="2"/>
      </rPr>
      <t>Análisis OCI:</t>
    </r>
    <r>
      <rPr>
        <sz val="8"/>
        <color theme="1"/>
        <rFont val="Tahoma"/>
        <family val="2"/>
      </rPr>
      <t xml:space="preserve"> Se verificó en la intranet, actualización del procedimiento Estados Financieros, en su versión 14, así como su correspondiente socialización a través del comunicado interno del 30/08/2022.  Según el reporte de avance, el plazo  y los soportes de esta acción,  se califica como</t>
    </r>
    <r>
      <rPr>
        <b/>
        <sz val="8"/>
        <color theme="1"/>
        <rFont val="Tahoma"/>
        <family val="2"/>
      </rPr>
      <t xml:space="preserve"> "En Proceso". </t>
    </r>
  </si>
  <si>
    <r>
      <rPr>
        <b/>
        <sz val="8"/>
        <color theme="1"/>
        <rFont val="Tahoma"/>
        <family val="2"/>
      </rPr>
      <t xml:space="preserve">Reporte G. Documental: </t>
    </r>
    <r>
      <rPr>
        <sz val="8"/>
        <color theme="1"/>
        <rFont val="Tahoma"/>
        <family val="2"/>
      </rPr>
      <t>Se ejecutó el seguimiento al diligenciamiento del inventario documental con las áreas de (i) Técnica y (ii) Ventas y mercadeo.</t>
    </r>
    <r>
      <rPr>
        <b/>
        <sz val="8"/>
        <color theme="1"/>
        <rFont val="Tahoma"/>
        <family val="2"/>
      </rPr>
      <t xml:space="preserve">
Reporte Técnica:</t>
    </r>
    <r>
      <rPr>
        <sz val="8"/>
        <color theme="1"/>
        <rFont val="Tahoma"/>
        <family val="2"/>
      </rPr>
      <t xml:space="preserve"> Se adjunta capacitaciones adelantadas con el área de gestión documental, donde se explica el manejo del inventario (FUID) y el proceso de la marcación de los documentos para archivarlos según lo dicta la norma.
Se muestra al área de Gestión documental el proceso de archivo de Técnica el cual está al día de los años 2019, 2020, 2021 parte del 2022. Se adjunta memorando y correo de la transferencia documental primaria del 2022.
</t>
    </r>
    <r>
      <rPr>
        <b/>
        <sz val="8"/>
        <color theme="1"/>
        <rFont val="Tahoma"/>
        <family val="2"/>
      </rPr>
      <t xml:space="preserve">
Análisis OCI: </t>
    </r>
    <r>
      <rPr>
        <sz val="8"/>
        <color theme="1"/>
        <rFont val="Tahoma"/>
        <family val="2"/>
      </rPr>
      <t xml:space="preserve">Se verifican los soportes remitidos se evidencian las actas de seguimiento a la elaboración del Inventario Documental (FUID) de las áreas Técnica y Ventas y Mercadeo el 26 de agosto de 2022 y 29 de agosto de 2022 en el que se registran los avances del diligenciamiento del formato indicado. Teniendo en cuenta lo anterior, la acción se califica como </t>
    </r>
    <r>
      <rPr>
        <b/>
        <sz val="8"/>
        <color theme="1"/>
        <rFont val="Tahoma"/>
        <family val="2"/>
      </rPr>
      <t>"Terminada Extemporánea"</t>
    </r>
    <r>
      <rPr>
        <sz val="8"/>
        <color theme="1"/>
        <rFont val="Tahoma"/>
        <family val="2"/>
      </rPr>
      <t xml:space="preserve"> con estado </t>
    </r>
    <r>
      <rPr>
        <b/>
        <sz val="8"/>
        <color theme="1"/>
        <rFont val="Tahoma"/>
        <family val="2"/>
      </rPr>
      <t>"Abierta"</t>
    </r>
    <r>
      <rPr>
        <sz val="8"/>
        <color theme="1"/>
        <rFont val="Tahoma"/>
        <family val="2"/>
      </rPr>
      <t xml:space="preserve"> con el fin de verificar el cumplimiento de los compromisos adquiridos por parte del área de ventas y mercadeo. </t>
    </r>
  </si>
  <si>
    <r>
      <t xml:space="preserve">Análisis OCI: </t>
    </r>
    <r>
      <rPr>
        <sz val="8"/>
        <color theme="1"/>
        <rFont val="Tahoma"/>
        <family val="2"/>
      </rPr>
      <t xml:space="preserve">El área no presenta reporte de avances y soportes de la ejecución de las áreas, de conformidad con los compromisos establecidos en la mesa de trabajo sobre el plan de mejoramiento adelantada el 8 de agosto de 2022, en la que se discutieron ajustes sobre los formatos presentados, de manera posterior a la apertura de las herramientas de reporte. Por lo anterior, se mantiene el porcentaje de avance del último seguimiento realizado; sin embargo, teniendo en cuenta las fechas de ejecución formuladas la acción se califica con alerta </t>
    </r>
    <r>
      <rPr>
        <b/>
        <sz val="8"/>
        <color theme="1"/>
        <rFont val="Tahoma"/>
        <family val="2"/>
      </rPr>
      <t xml:space="preserve">"Incumplida" </t>
    </r>
    <r>
      <rPr>
        <sz val="8"/>
        <color theme="1"/>
        <rFont val="Tahoma"/>
        <family val="2"/>
      </rPr>
      <t xml:space="preserve"> y se recomienda al área adelantar los reportes requeridos por la Oficina de Control Interno dentro de los plazos establecidos. </t>
    </r>
  </si>
  <si>
    <r>
      <rPr>
        <b/>
        <sz val="8"/>
        <rFont val="Tahoma"/>
        <family val="2"/>
      </rPr>
      <t>Reporte S. Administrativos:</t>
    </r>
    <r>
      <rPr>
        <sz val="8"/>
        <rFont val="Tahoma"/>
        <family val="2"/>
      </rPr>
      <t xml:space="preserve"> En el mes de mayo de 2022, el área Financiera de la entidad realizó la solicitud para iniciar el proceso de medición posterior de bienes. 
A la fecha del presente reporte, Servicios Administrativos se encuentra clasificando los bienes clasificados por responsable, ampliando la descripción de los mismos; dado que el sistema contable posee una descripción corta y separando los bienes que se encuentran en proceso de baja. 
Posteriormente, se realizará esta actividad en conjunto con la gran toma física de inventarios de la vigencia 2022.
</t>
    </r>
    <r>
      <rPr>
        <b/>
        <sz val="8"/>
        <rFont val="Tahoma"/>
        <family val="2"/>
      </rPr>
      <t xml:space="preserve">Análisis OCI: </t>
    </r>
    <r>
      <rPr>
        <sz val="8"/>
        <rFont val="Tahoma"/>
        <family val="2"/>
      </rPr>
      <t xml:space="preserve">Conforme a lo reportado, se evidencia la solicitud y entrega de información desde el área financiera para que el equipo de Servicios administrativos realice la medición posterior de los bienes de la vigencia 2022, lo cuál se ejecutará en el último cuatrimestre del año- Por lo tanto se espera que en el próximo reporte pueda ser verificada la elaboración del informe técnico sobre el deterioro de los bienes de propiedad, planta y equipo de Capital. Por lo anterior, la acción se califica como </t>
    </r>
    <r>
      <rPr>
        <b/>
        <sz val="8"/>
        <rFont val="Tahoma"/>
        <family val="2"/>
      </rPr>
      <t xml:space="preserve">"Terminada Extemporánea" </t>
    </r>
    <r>
      <rPr>
        <sz val="8"/>
        <rFont val="Tahoma"/>
        <family val="2"/>
      </rPr>
      <t>con estado</t>
    </r>
    <r>
      <rPr>
        <b/>
        <sz val="8"/>
        <rFont val="Tahoma"/>
        <family val="2"/>
      </rPr>
      <t xml:space="preserve"> "Abierta" </t>
    </r>
    <r>
      <rPr>
        <sz val="8"/>
        <rFont val="Tahoma"/>
        <family val="2"/>
      </rPr>
      <t xml:space="preserve"> para verificar la realización del informe.</t>
    </r>
  </si>
  <si>
    <r>
      <rPr>
        <b/>
        <sz val="8"/>
        <color theme="1"/>
        <rFont val="Tahoma"/>
        <family val="2"/>
      </rPr>
      <t>Reporte Servicios Administrativos:</t>
    </r>
    <r>
      <rPr>
        <sz val="8"/>
        <color theme="1"/>
        <rFont val="Tahoma"/>
        <family val="2"/>
      </rPr>
      <t xml:space="preserve"> El área de Planeación de la entidad responde a la solicitud realizada por el equipo de Servicios Administrativos para acceder a los documentos editables de los procedimientos del área (Ver anexo No.1).
A la fecha, el área logró culminar la actualización a algunos documentos y nos encontramos a la espera de un espacio de reunión con Planeación para su revisión y aprobación (Ver anexo No.2), el cual se dará en el mes de septiembre del presente año. 
</t>
    </r>
    <r>
      <rPr>
        <b/>
        <sz val="8"/>
        <color theme="1"/>
        <rFont val="Tahoma"/>
        <family val="2"/>
      </rPr>
      <t xml:space="preserve">Análisis OCI: </t>
    </r>
    <r>
      <rPr>
        <sz val="8"/>
        <color theme="1"/>
        <rFont val="Tahoma"/>
        <family val="2"/>
      </rPr>
      <t>Conforme a lo reportado, los 3 documentos que se deben actualizar se encuentran en proceso de revisión y ajustes, conforme a lo anterior la acción  se califica</t>
    </r>
    <r>
      <rPr>
        <b/>
        <sz val="8"/>
        <color theme="1"/>
        <rFont val="Tahoma"/>
        <family val="2"/>
      </rPr>
      <t xml:space="preserve"> "En proceso"</t>
    </r>
  </si>
  <si>
    <r>
      <rPr>
        <b/>
        <sz val="8"/>
        <color theme="1"/>
        <rFont val="Tahoma"/>
        <family val="2"/>
      </rPr>
      <t>Reporte Servicios Administrativos:</t>
    </r>
    <r>
      <rPr>
        <sz val="8"/>
        <color theme="1"/>
        <rFont val="Tahoma"/>
        <family val="2"/>
      </rPr>
      <t xml:space="preserve"> Actividad 1: A la fecha del presente seguimiento, el área de Recursos Humanos programó la reunión para el 29 de agosto de 2022 (Ver anexo No.1) sin embargo, por temas operacionales tuvimos que posponer la fecha de la misma para el día 1° de septiembre (Ver anexo No. 2), la cual se realizó exitosamente.
Actividad 3: Esta actividad se realizará puntualmente en la gran toma física de inventarios de la vigencia 2022, a la que se dará inicio el próximo 19 de septiembre de acuerdo a lo indicado por el Grupo de Apoyo de Bienes de la entidad que sesionó el día 12 de septiembre de 2022.
</t>
    </r>
    <r>
      <rPr>
        <b/>
        <sz val="8"/>
        <color theme="1"/>
        <rFont val="Tahoma"/>
        <family val="2"/>
      </rPr>
      <t>Análisis OCI: 
Actividad 1:</t>
    </r>
    <r>
      <rPr>
        <sz val="8"/>
        <color theme="1"/>
        <rFont val="Tahoma"/>
        <family val="2"/>
      </rPr>
      <t xml:space="preserve"> Pendiente de realizar la capacitación propuesta.
</t>
    </r>
    <r>
      <rPr>
        <b/>
        <sz val="8"/>
        <color theme="1"/>
        <rFont val="Tahoma"/>
        <family val="2"/>
      </rPr>
      <t>Actividad 2:</t>
    </r>
    <r>
      <rPr>
        <sz val="8"/>
        <color theme="1"/>
        <rFont val="Tahoma"/>
        <family val="2"/>
      </rPr>
      <t xml:space="preserve"> Cumplida en el seguimiento del primer cuatrimestre de la vigencia 2022.
</t>
    </r>
    <r>
      <rPr>
        <b/>
        <sz val="8"/>
        <color theme="1"/>
        <rFont val="Tahoma"/>
        <family val="2"/>
      </rPr>
      <t>Actividad 3:</t>
    </r>
    <r>
      <rPr>
        <sz val="8"/>
        <color theme="1"/>
        <rFont val="Tahoma"/>
        <family val="2"/>
      </rPr>
      <t xml:space="preserve"> Pendiente de identificar los bienes.
Por lo anterior, se evidencia el cumplimiento de una de las tres, actividades propuestas, se califica </t>
    </r>
    <r>
      <rPr>
        <b/>
        <sz val="8"/>
        <color theme="1"/>
        <rFont val="Tahoma"/>
        <family val="2"/>
      </rPr>
      <t>"En proceso"</t>
    </r>
  </si>
  <si>
    <r>
      <rPr>
        <b/>
        <sz val="8"/>
        <color theme="1"/>
        <rFont val="Tahoma"/>
        <family val="2"/>
      </rPr>
      <t>Reporte Servicios Administrativos:</t>
    </r>
    <r>
      <rPr>
        <sz val="8"/>
        <color theme="1"/>
        <rFont val="Tahoma"/>
        <family val="2"/>
      </rPr>
      <t xml:space="preserve"> Tras solicitar a la Dirección Operativa la actualización del concepto técnico emitido para dar de baja el vehículo identificado con placas BLC450, la misma mediante Memorando No. 425 del 20 de mayo de 2022, indicó que se mantiene en el concepto emitido en 2021 mediante Memorando No. 1398. 
Por tal razón, se procederá a elevar la consulta ante el Grupo de Apoyo de Bienes de la entidad para iniciar el proceso de disposición final del mismo..
</t>
    </r>
    <r>
      <rPr>
        <b/>
        <sz val="8"/>
        <color theme="1"/>
        <rFont val="Tahoma"/>
        <family val="2"/>
      </rPr>
      <t>Análisis OCI:</t>
    </r>
    <r>
      <rPr>
        <sz val="8"/>
        <color theme="1"/>
        <rFont val="Tahoma"/>
        <family val="2"/>
      </rPr>
      <t xml:space="preserve"> Conforme a lo reportado por el proceso, la acción se califica como </t>
    </r>
    <r>
      <rPr>
        <b/>
        <sz val="8"/>
        <color theme="1"/>
        <rFont val="Tahoma"/>
        <family val="2"/>
      </rPr>
      <t>"En proceso"</t>
    </r>
  </si>
  <si>
    <r>
      <rPr>
        <b/>
        <sz val="8"/>
        <color theme="1"/>
        <rFont val="Tahoma"/>
        <family val="2"/>
      </rPr>
      <t>Reporte Servicios Administrativos:</t>
    </r>
    <r>
      <rPr>
        <sz val="8"/>
        <color theme="1"/>
        <rFont val="Tahoma"/>
        <family val="2"/>
      </rPr>
      <t xml:space="preserve"> Se programo la capacitación para ejecutarse en el último cuatrimestre del año.
</t>
    </r>
    <r>
      <rPr>
        <b/>
        <sz val="8"/>
        <color theme="1"/>
        <rFont val="Tahoma"/>
        <family val="2"/>
      </rPr>
      <t xml:space="preserve">Análisis OCI: </t>
    </r>
    <r>
      <rPr>
        <sz val="8"/>
        <color theme="1"/>
        <rFont val="Tahoma"/>
        <family val="2"/>
      </rPr>
      <t xml:space="preserve">Conforme a lo reportado por el proceso, la acción se encuentra </t>
    </r>
    <r>
      <rPr>
        <b/>
        <sz val="8"/>
        <color theme="1"/>
        <rFont val="Tahoma"/>
        <family val="2"/>
      </rPr>
      <t>"En proceso"</t>
    </r>
  </si>
  <si>
    <r>
      <t xml:space="preserve">Reporte At. Ciudadano: </t>
    </r>
    <r>
      <rPr>
        <sz val="8"/>
        <rFont val="Tahoma"/>
        <family val="2"/>
      </rPr>
      <t xml:space="preserve">"3. Se continua con la versión pro del chat institucional y su medición se refleja en los informes mensuales de PQRS. Además se creó el formato para medir el tiempo de atención en el canal presencial.  5. Se realizó capacitación en temas de atención al ciudadano a los colaboradores de servicios generales y vigilancia. 7.  Se realizó un informe con las recomendaciones sugeridas el cual se envió a Secretaria General para consolidar con las demás áreas, sin embargo este aún no ha sido remitido a Gerencia. Se remite el informe de diciembre de 2021."
</t>
    </r>
    <r>
      <rPr>
        <b/>
        <sz val="8"/>
        <rFont val="Tahoma"/>
        <family val="2"/>
      </rPr>
      <t xml:space="preserve">Análisis OCI: </t>
    </r>
    <r>
      <rPr>
        <sz val="8"/>
        <rFont val="Tahoma"/>
        <family val="2"/>
      </rPr>
      <t xml:space="preserve">Se realiza la verificación de los soportes faltantes, evidenciando el listado de asistencia a la capacitación adelantada el 26 de mayo de 2022 sobre protocolos de atención al ciudadano, al igual que la creación del formato AAUT-FT-011 "Formato control de tiempo de atención - Canal presencial" el 25 de agosto de 2022 el cual se publicó en la intranet de Capital; así mismo se evidencia la remisión de la información en materia de atención al ciudadano para la elaboración del informe trimestral que se remite a Gerencia sin que estos hayan sido remitidos. 
Teniendo en cuenta lo anterior, se califica la acción como </t>
    </r>
    <r>
      <rPr>
        <b/>
        <sz val="8"/>
        <rFont val="Tahoma"/>
        <family val="2"/>
      </rPr>
      <t>"Terminada Extemporánea"</t>
    </r>
    <r>
      <rPr>
        <sz val="8"/>
        <rFont val="Tahoma"/>
        <family val="2"/>
      </rPr>
      <t xml:space="preserve"> con estado </t>
    </r>
    <r>
      <rPr>
        <b/>
        <sz val="8"/>
        <rFont val="Tahoma"/>
        <family val="2"/>
      </rPr>
      <t>"Abierta"</t>
    </r>
    <r>
      <rPr>
        <sz val="8"/>
        <rFont val="Tahoma"/>
        <family val="2"/>
      </rPr>
      <t xml:space="preserve"> con el fin de verificar que el formato creado se implemente y los informes sean remitidos a la Gerencia General, de conformidad con lo formulado en el presente plan. </t>
    </r>
  </si>
  <si>
    <r>
      <t xml:space="preserve">Reporte OCI: </t>
    </r>
    <r>
      <rPr>
        <sz val="8"/>
        <color theme="1"/>
        <rFont val="Tahoma"/>
        <family val="2"/>
      </rPr>
      <t xml:space="preserve">Se realizó durante junio y julio de 2022 la revisión y ajuste del Manual de Auditoría; los comentarios fueron remitidos vía correo electrónico el 25 de julio de 2022. Teniendo en cuenta lo indicado, así como la fecha de terminación de la actividad se califica con alerta </t>
    </r>
    <r>
      <rPr>
        <b/>
        <sz val="8"/>
        <color theme="1"/>
        <rFont val="Tahoma"/>
        <family val="2"/>
      </rPr>
      <t>"Incumplida"</t>
    </r>
    <r>
      <rPr>
        <sz val="8"/>
        <color theme="1"/>
        <rFont val="Tahoma"/>
        <family val="2"/>
      </rPr>
      <t xml:space="preserve">. </t>
    </r>
  </si>
  <si>
    <r>
      <t xml:space="preserve">Reporte OCI: </t>
    </r>
    <r>
      <rPr>
        <sz val="8"/>
        <color theme="1"/>
        <rFont val="Tahoma"/>
        <family val="2"/>
      </rPr>
      <t xml:space="preserve">Se adelantó la implementación del formato para cierre del expediente de la auditoría adelantada al proceso de Sistemas, de manera posterior a la socialización de la publicación por parte de Planeación en marzo de 2022; sin embargo, a la fecha se encuentra pendiente la socialización de este al equipo de la Oficina de Control Interno. Teniendo en cuenta lo anterior, la acción se califica con alerta </t>
    </r>
    <r>
      <rPr>
        <b/>
        <sz val="8"/>
        <color theme="1"/>
        <rFont val="Tahoma"/>
        <family val="2"/>
      </rPr>
      <t>"Incumplida"</t>
    </r>
    <r>
      <rPr>
        <sz val="8"/>
        <color theme="1"/>
        <rFont val="Tahoma"/>
        <family val="2"/>
      </rPr>
      <t xml:space="preserve">. </t>
    </r>
  </si>
  <si>
    <t>1. Capacitación de Sistemas al equipo de gestión documental para los usos del aplicativo (Sistemas)
2. Definir los lineamientos para el manejo documental al interior del software. (G. Documental)
3. Socializar la herramientas metodológicas a los funcionarios y/o contratistas del canal. (G. Documental)
4. Realizar pruebas piloto del aplicativo previo a la puesta en producción. (G. Documental) 
5. Puesta en producción del aplicativo (Sistemas) 
6. Realizar jornadas de inducción para el manejo adecuado de la herramienta tecnológica. (G. Documental)</t>
  </si>
  <si>
    <t>Gestión Documental
Sistemas</t>
  </si>
  <si>
    <r>
      <t xml:space="preserve">Reporte G. Documental: </t>
    </r>
    <r>
      <rPr>
        <sz val="8"/>
        <color theme="1"/>
        <rFont val="Tahoma"/>
        <family val="2"/>
      </rPr>
      <t xml:space="preserve">Se han venido adelantando en mesas de trabajo con el área de Sistemas para el desarrollo del ERP, con el fin de evaluar las necesidades del área de Gestión Documental para el funcionamiento de este módulo en el sistema respectivo.
</t>
    </r>
    <r>
      <rPr>
        <b/>
        <sz val="8"/>
        <color theme="1"/>
        <rFont val="Tahoma"/>
        <family val="2"/>
      </rPr>
      <t xml:space="preserve">Análisis OCI: </t>
    </r>
    <r>
      <rPr>
        <sz val="8"/>
        <color theme="1"/>
        <rFont val="Tahoma"/>
        <family val="2"/>
      </rPr>
      <t xml:space="preserve">Se verifican los soportes remitidos por el área de Gestión Documental dentro de los cuales se evidencian las actas de las reuniones sostenidas del 3 de mayo al 8 de agosto de 2022 respecto a la estructuración y funcionamiento del ERP de Gestión Documental de la organización. Teniendo en cuenta que el 30 de agosto de 2022 se llevó a cabo una mesa de trabajo con las áreas responsables, realizando modificaciones a las actividades y fecha de terminación, se modifica la calificación de la acción quedando </t>
    </r>
    <r>
      <rPr>
        <b/>
        <sz val="8"/>
        <color theme="1"/>
        <rFont val="Tahoma"/>
        <family val="2"/>
      </rPr>
      <t>"En Proceso"</t>
    </r>
    <r>
      <rPr>
        <sz val="8"/>
        <color theme="1"/>
        <rFont val="Tahoma"/>
        <family val="2"/>
      </rPr>
      <t xml:space="preserve"> y se recomienda adelantar lo faltante con el fin de proceder a la terminación de lo formulado en el presente plan.  </t>
    </r>
  </si>
  <si>
    <r>
      <t xml:space="preserve">Reporte G. Documental: </t>
    </r>
    <r>
      <rPr>
        <sz val="8"/>
        <color theme="1"/>
        <rFont val="Tahoma"/>
        <family val="2"/>
      </rPr>
      <t xml:space="preserve">Se introdujeron ajustes al Plan de Trabajo de la Política de Gestión Documental y se proyectó el informe de seguimiento correspondiente respecto del mismo.
</t>
    </r>
    <r>
      <rPr>
        <b/>
        <sz val="8"/>
        <color theme="1"/>
        <rFont val="Tahoma"/>
        <family val="2"/>
      </rPr>
      <t xml:space="preserve">Análisis OCI: </t>
    </r>
    <r>
      <rPr>
        <sz val="8"/>
        <color theme="1"/>
        <rFont val="Tahoma"/>
        <family val="2"/>
      </rPr>
      <t xml:space="preserve">Se verifican los soportes remitidos dentro de los cuales se entrega el plan de trabajo de la política de Gestión Documental; sin embargo, los informes de seguimiento y documentos de la política ajustados no fueron cargados por lo que no es posible evaluar por completo lo indicado por el área. Teniendo en cuenta lo anterior, así como la modificación solicitada por el área el 31 de agosto de 2022 se califica la acción </t>
    </r>
    <r>
      <rPr>
        <b/>
        <sz val="8"/>
        <color theme="1"/>
        <rFont val="Tahoma"/>
        <family val="2"/>
      </rPr>
      <t>"En Proceso"</t>
    </r>
    <r>
      <rPr>
        <sz val="8"/>
        <color theme="1"/>
        <rFont val="Tahoma"/>
        <family val="2"/>
      </rPr>
      <t xml:space="preserve"> y se recomienda al área dar cabal cumplimiento a lo programado. </t>
    </r>
  </si>
  <si>
    <r>
      <t xml:space="preserve">Reporte G. Documental: </t>
    </r>
    <r>
      <rPr>
        <sz val="8"/>
        <color theme="1"/>
        <rFont val="Tahoma"/>
        <family val="2"/>
      </rPr>
      <t xml:space="preserve">De conformidad con el  hallazgo en cuestión, se solicitó ampliación de plazo y se deja como evidencia el plan de trabajo del área y el memorando No. 845 de 2022.
</t>
    </r>
    <r>
      <rPr>
        <b/>
        <sz val="8"/>
        <color theme="1"/>
        <rFont val="Tahoma"/>
        <family val="2"/>
      </rPr>
      <t xml:space="preserve">Análisis OCI: </t>
    </r>
    <r>
      <rPr>
        <sz val="8"/>
        <color theme="1"/>
        <rFont val="Tahoma"/>
        <family val="2"/>
      </rPr>
      <t xml:space="preserve">Se adelanta la verificación de los soportes entregados dentro de los cuales se evidencia el plan de trabajo de gestión documental; sin embargo, no se evidencia la ejecución de las acciones formuladas frente al programa de gestión documental. Teniendo en cuenta lo anterior, así como las fechas programadas y la solicitud de modificación realizada el 31 de agosto de 2022 se califica la acción </t>
    </r>
    <r>
      <rPr>
        <b/>
        <sz val="8"/>
        <color theme="1"/>
        <rFont val="Tahoma"/>
        <family val="2"/>
      </rPr>
      <t>"En Proceso"</t>
    </r>
    <r>
      <rPr>
        <sz val="8"/>
        <color theme="1"/>
        <rFont val="Tahoma"/>
        <family val="2"/>
      </rPr>
      <t xml:space="preserve"> y se recomienda al área ejecutar las acciones faltantes con el fin de dar cabal cumplimiento al presente plan. </t>
    </r>
  </si>
  <si>
    <r>
      <t xml:space="preserve">Reporte G. Documental: </t>
    </r>
    <r>
      <rPr>
        <sz val="8"/>
        <color theme="1"/>
        <rFont val="Tahoma"/>
        <family val="2"/>
      </rPr>
      <t xml:space="preserve">Se ha venido realizando los ajustes al documento del Manual de correspondencia 
</t>
    </r>
    <r>
      <rPr>
        <b/>
        <sz val="8"/>
        <color theme="1"/>
        <rFont val="Tahoma"/>
        <family val="2"/>
      </rPr>
      <t xml:space="preserve">Análisis OCI: </t>
    </r>
    <r>
      <rPr>
        <sz val="8"/>
        <color theme="1"/>
        <rFont val="Tahoma"/>
        <family val="2"/>
      </rPr>
      <t xml:space="preserve">Teniendo en cuenta el soporte remitido, se evidencia que el documento continua en borrador por lo que se mantiene la calificación de la acción </t>
    </r>
    <r>
      <rPr>
        <b/>
        <sz val="8"/>
        <color theme="1"/>
        <rFont val="Tahoma"/>
        <family val="2"/>
      </rPr>
      <t>"En Proceso"</t>
    </r>
    <r>
      <rPr>
        <sz val="8"/>
        <color theme="1"/>
        <rFont val="Tahoma"/>
        <family val="2"/>
      </rPr>
      <t xml:space="preserve"> y se recomienda al área dar celeridad de la ejecución de lo formulado con el fin de dar cabal cumplimiento al presente plan. </t>
    </r>
  </si>
  <si>
    <r>
      <t xml:space="preserve">Reporte G. Documental: </t>
    </r>
    <r>
      <rPr>
        <sz val="8"/>
        <color theme="1"/>
        <rFont val="Tahoma"/>
        <family val="2"/>
      </rPr>
      <t xml:space="preserve">Se ha trabajado en los ajustes sobre el documento de Comunicaciones Oficiales de la entidad.
</t>
    </r>
    <r>
      <rPr>
        <b/>
        <sz val="8"/>
        <color theme="1"/>
        <rFont val="Tahoma"/>
        <family val="2"/>
      </rPr>
      <t xml:space="preserve">Análisis OCI: </t>
    </r>
    <r>
      <rPr>
        <sz val="8"/>
        <color theme="1"/>
        <rFont val="Tahoma"/>
        <family val="2"/>
      </rPr>
      <t xml:space="preserve">Se verifican los documentos remitidos identificados como procedimientos de administración de las comunicaciones internas y externas de la organización en borrador, así como el plan de gestión documental. Teniendo en cuenta lo anterior, así como el ajuste realizado el 31 de agosto de 2022 respecto a las fechas de ejecución se califica la acción </t>
    </r>
    <r>
      <rPr>
        <b/>
        <sz val="8"/>
        <color theme="1"/>
        <rFont val="Tahoma"/>
        <family val="2"/>
      </rPr>
      <t>"En Proceso"</t>
    </r>
    <r>
      <rPr>
        <sz val="8"/>
        <color theme="1"/>
        <rFont val="Tahoma"/>
        <family val="2"/>
      </rPr>
      <t xml:space="preserve"> y se recomienda al área dar celeridad a la realización de lo programado. </t>
    </r>
  </si>
  <si>
    <r>
      <t xml:space="preserve">Reporte G. Documental: </t>
    </r>
    <r>
      <rPr>
        <sz val="8"/>
        <color theme="1"/>
        <rFont val="Tahoma"/>
        <family val="2"/>
      </rPr>
      <t xml:space="preserve">Sobre el documento correspondiente se ha avanzado en el ajuste de su contenido, para así finalizar su proyección y pasar tanto a aprobación como a publicación.
</t>
    </r>
    <r>
      <rPr>
        <b/>
        <sz val="8"/>
        <color theme="1"/>
        <rFont val="Tahoma"/>
        <family val="2"/>
      </rPr>
      <t xml:space="preserve">Análisis OCI: </t>
    </r>
    <r>
      <rPr>
        <sz val="8"/>
        <color theme="1"/>
        <rFont val="Tahoma"/>
        <family val="2"/>
      </rPr>
      <t xml:space="preserve">Teniendo en cuenta el soporte remitido, se evidencia que el documento continua en borrador por lo que se mantiene el avance de la acción; sin embargo, teniendo en cuenta las fechas programadas para esta, se califica con alerta </t>
    </r>
    <r>
      <rPr>
        <b/>
        <sz val="8"/>
        <color theme="1"/>
        <rFont val="Tahoma"/>
        <family val="2"/>
      </rPr>
      <t>"Incumplida"</t>
    </r>
    <r>
      <rPr>
        <sz val="8"/>
        <color theme="1"/>
        <rFont val="Tahoma"/>
        <family val="2"/>
      </rPr>
      <t xml:space="preserve"> y se recomienda al área dar celeridad de la ejecución de lo formulado con el fin de dar cabal cumplimiento al presente plan. </t>
    </r>
  </si>
  <si>
    <r>
      <t xml:space="preserve">Reporte G. Documental: </t>
    </r>
    <r>
      <rPr>
        <sz val="8"/>
        <color theme="1"/>
        <rFont val="Tahoma"/>
        <family val="2"/>
      </rPr>
      <t>"Se realizó actualización al documento de Caracterización Documental y se remitió el mismo al área de Planeación. Se adelantó el seguimiento a las áreas de Técnica y Ventas y mercadeo sobre el diligenciamiento del FUID.
Se realizaron reuniones para aprobación de las Tablas de Retención documental de las diferentes dependencias de la entidad."</t>
    </r>
    <r>
      <rPr>
        <b/>
        <sz val="8"/>
        <color theme="1"/>
        <rFont val="Tahoma"/>
        <family val="2"/>
      </rPr>
      <t xml:space="preserve">
Análisis OCI: </t>
    </r>
    <r>
      <rPr>
        <sz val="8"/>
        <color theme="1"/>
        <rFont val="Tahoma"/>
        <family val="2"/>
      </rPr>
      <t xml:space="preserve">Se verifican los soportes remitidos por el área de Gestión Documental dentro de los cuales se evidencian las actas de reunión con los procesos misionales y de apoyo, así como las jornadas de archivatón en las cuales se realizó el seguimiento a la implementación de las Tablas de Retención (TRD) de los procesos, organización de archivos electrónicos y diligenciamiento del inventario documental (FUID); de igual manera, se viene realizando la actualización a la caracterización del proceso y formulación del plan de trabajo de gestión documental. Teniendo en cuenta lo anterior, así como la solicitud de modificación adelantada el 31 de agosto de 2022 se califica la acción </t>
    </r>
    <r>
      <rPr>
        <b/>
        <sz val="8"/>
        <color theme="1"/>
        <rFont val="Tahoma"/>
        <family val="2"/>
      </rPr>
      <t>"En Proceso"</t>
    </r>
    <r>
      <rPr>
        <sz val="8"/>
        <color theme="1"/>
        <rFont val="Tahoma"/>
        <family val="2"/>
      </rPr>
      <t xml:space="preserve"> y se recomienda al área dar celeridad de la ejecución de lo formulado con el fin de dar cabal cumplimiento al presente plan. </t>
    </r>
  </si>
  <si>
    <r>
      <t xml:space="preserve">Reporte G. Documental: </t>
    </r>
    <r>
      <rPr>
        <sz val="8"/>
        <color theme="1"/>
        <rFont val="Tahoma"/>
        <family val="2"/>
      </rPr>
      <t xml:space="preserve">Por parte del área se proyectó el plan de trabajo basado en las anotaciones y recomendaciones del Archivo de Bogotá en su visita de la vigencia 20202, no obstante, los informes de seguimiento y relacionados, se iniciarán en el mes de septiembre de 2022, en la medida que el Plan se elaboró recientemente dada la reciente llegada del líder del área de Gestión Documental.  
</t>
    </r>
    <r>
      <rPr>
        <b/>
        <sz val="8"/>
        <color theme="1"/>
        <rFont val="Tahoma"/>
        <family val="2"/>
      </rPr>
      <t xml:space="preserve">Análisis OCI: </t>
    </r>
    <r>
      <rPr>
        <sz val="8"/>
        <color theme="1"/>
        <rFont val="Tahoma"/>
        <family val="2"/>
      </rPr>
      <t xml:space="preserve">Se evidencian en los soportes remitidos por parte del área el plan de trabajo sobre las recomendaciones dadas por el archivo, así como las casillas de seguimiento frente a lo planeado y ejecutado por parte de los responsables del área; sin embargo no se han adelantado los informes y su respectiva socialización de conformidad con lo formulado. Sin embargo, teniendo en cuenta las fechas establecidas se califica la acción con alerta </t>
    </r>
    <r>
      <rPr>
        <b/>
        <sz val="8"/>
        <color theme="1"/>
        <rFont val="Tahoma"/>
        <family val="2"/>
      </rPr>
      <t>"Incumplida"</t>
    </r>
    <r>
      <rPr>
        <sz val="8"/>
        <color theme="1"/>
        <rFont val="Tahoma"/>
        <family val="2"/>
      </rPr>
      <t xml:space="preserve">. </t>
    </r>
  </si>
  <si>
    <r>
      <t xml:space="preserve">Reporte G. Documental: </t>
    </r>
    <r>
      <rPr>
        <sz val="8"/>
        <color theme="1"/>
        <rFont val="Tahoma"/>
        <family val="2"/>
      </rPr>
      <t xml:space="preserve">Se han adelantado los seguimientos correspondientes al Plan de Mejoramiento por procesos.
</t>
    </r>
    <r>
      <rPr>
        <b/>
        <sz val="8"/>
        <color theme="1"/>
        <rFont val="Tahoma"/>
        <family val="2"/>
      </rPr>
      <t xml:space="preserve">Análisis OCI: </t>
    </r>
    <r>
      <rPr>
        <sz val="8"/>
        <color theme="1"/>
        <rFont val="Tahoma"/>
        <family val="2"/>
      </rPr>
      <t xml:space="preserve">Se verifican los soportes remitidos por el área en los que se evidencian las reuniones adelantadas respecto al plan de mejoramiento por procesos durante julio y agosto de 2022, así como las mesas de trabajo realizadas con la Oficina de Control Interno durante agosto con el fin de socializar los avances y ajustar las fechas de terminación establecidas. Teniendo en cuenta lo anterior, así como la fecha de terminación se califica la acción como </t>
    </r>
    <r>
      <rPr>
        <b/>
        <sz val="8"/>
        <color theme="1"/>
        <rFont val="Tahoma"/>
        <family val="2"/>
      </rPr>
      <t>"Terminada extemporánea"</t>
    </r>
    <r>
      <rPr>
        <sz val="8"/>
        <color theme="1"/>
        <rFont val="Tahoma"/>
        <family val="2"/>
      </rPr>
      <t xml:space="preserve"> con estado </t>
    </r>
    <r>
      <rPr>
        <b/>
        <sz val="8"/>
        <color theme="1"/>
        <rFont val="Tahoma"/>
        <family val="2"/>
      </rPr>
      <t xml:space="preserve">"Abierta" </t>
    </r>
    <r>
      <rPr>
        <sz val="8"/>
        <color theme="1"/>
        <rFont val="Tahoma"/>
        <family val="2"/>
      </rPr>
      <t xml:space="preserve">de manera que se pueda verificar la continuidad de los seguimientos. </t>
    </r>
  </si>
  <si>
    <r>
      <t xml:space="preserve">Reporte G. Documental: </t>
    </r>
    <r>
      <rPr>
        <sz val="8"/>
        <color theme="1"/>
        <rFont val="Tahoma"/>
        <family val="2"/>
      </rPr>
      <t xml:space="preserve">Se solicitó ampliación de plazo para este hallazgo y se adjunto el Plan de trabajo de Gestión Documental actualizado.
</t>
    </r>
    <r>
      <rPr>
        <b/>
        <sz val="8"/>
        <color theme="1"/>
        <rFont val="Tahoma"/>
        <family val="2"/>
      </rPr>
      <t xml:space="preserve">Análisis OCI: </t>
    </r>
    <r>
      <rPr>
        <sz val="8"/>
        <color theme="1"/>
        <rFont val="Tahoma"/>
        <family val="2"/>
      </rPr>
      <t xml:space="preserve">Se adelanta la verificación del reporte del área; sin embargo, a la fecha no se han adelantado los ajustes a los procedimientos y demás actividades formuladas. Teniendo en cuenta lo anterior, así como los ajustes efectuados se califica la acción como </t>
    </r>
    <r>
      <rPr>
        <b/>
        <sz val="8"/>
        <color theme="1"/>
        <rFont val="Tahoma"/>
        <family val="2"/>
      </rPr>
      <t xml:space="preserve">"En Proceso", </t>
    </r>
    <r>
      <rPr>
        <sz val="8"/>
        <color theme="1"/>
        <rFont val="Tahoma"/>
        <family val="2"/>
      </rPr>
      <t>por lo que se recomienda dar celeridad a lo formulado.4</t>
    </r>
  </si>
  <si>
    <t>Líder de Gestión Documental
Profesional de Sistemas</t>
  </si>
  <si>
    <r>
      <t xml:space="preserve">Reporte G. Documental: </t>
    </r>
    <r>
      <rPr>
        <sz val="8"/>
        <color theme="1"/>
        <rFont val="Tahoma"/>
        <family val="2"/>
      </rPr>
      <t xml:space="preserve">Se llevó a cabo la actualización del Procedimiento de Transferencia Secundaria y se han adelantado ajustes en diferentes documentos del área de Gestión documental para culminar su respectiva actualización con la aprobación de las instancias correspondientes al interior de Canal Capital. 
</t>
    </r>
    <r>
      <rPr>
        <b/>
        <sz val="8"/>
        <color theme="1"/>
        <rFont val="Tahoma"/>
        <family val="2"/>
      </rPr>
      <t xml:space="preserve">Análisis OCI: </t>
    </r>
    <r>
      <rPr>
        <sz val="8"/>
        <color theme="1"/>
        <rFont val="Tahoma"/>
        <family val="2"/>
      </rPr>
      <t xml:space="preserve">Verificados los soportes remitidos por el área de Gestión Documental se evidencia el correo remitido al área de Planeación con el procedimiento de transferencias secundarias para su respectiva publicación en la intranet, de igual manera se evidencia el borrador de los documentos de caracterización del proceso, documentación para cuando un funcionario se retira y conservación preventiva de documentos, por lo que la acción continua ejecutándose de conformidad con lo formulado. Sin embargo, teniendo en cuenta lo programado en el presente plan, así como la solicitud de modificación adelantada el 31 de agosto de 2022 se califica la acción </t>
    </r>
    <r>
      <rPr>
        <b/>
        <sz val="8"/>
        <color theme="1"/>
        <rFont val="Tahoma"/>
        <family val="2"/>
      </rPr>
      <t xml:space="preserve">"En Proceso" </t>
    </r>
    <r>
      <rPr>
        <sz val="8"/>
        <color theme="1"/>
        <rFont val="Tahoma"/>
        <family val="2"/>
      </rPr>
      <t xml:space="preserve">y se recomienda finalizar las actualizaciones pendientes con el fin de proceder a la terminación de esta. </t>
    </r>
  </si>
  <si>
    <r>
      <rPr>
        <b/>
        <sz val="8"/>
        <color theme="1"/>
        <rFont val="Tahoma"/>
        <family val="2"/>
      </rPr>
      <t>Reporte Sub. Financiera:</t>
    </r>
    <r>
      <rPr>
        <sz val="8"/>
        <color theme="1"/>
        <rFont val="Tahoma"/>
        <family val="2"/>
      </rPr>
      <t xml:space="preserve"> El 18 de agosto se realizó una reunión con el Jefe de control interno revisando el tema de Derechos Patrimoniales donde se generó un debate de lo que se debe reconocer en los Estados Financieros y se generaron unos compromisos. 
</t>
    </r>
    <r>
      <rPr>
        <b/>
        <sz val="8"/>
        <color theme="1"/>
        <rFont val="Tahoma"/>
        <family val="2"/>
      </rPr>
      <t>Análisis OCI:</t>
    </r>
    <r>
      <rPr>
        <sz val="8"/>
        <color theme="1"/>
        <rFont val="Tahoma"/>
        <family val="2"/>
      </rPr>
      <t xml:space="preserve"> Se evidencia soporte de la reunión realizada. Sin embargo, es importante que se establezca la metodología para el reconocimiento de los derechos patrimoniales (instructivo, procedimiento o actividades de un procedimiento) y se formalicen los formatos y/o documentos propuestos. Teniendo en cuenta que el plazo definido para su ejecución era el 31/12/2020, se continua calificando como </t>
    </r>
    <r>
      <rPr>
        <b/>
        <sz val="8"/>
        <color theme="1"/>
        <rFont val="Tahoma"/>
        <family val="2"/>
      </rPr>
      <t xml:space="preserve">"Incumplida". </t>
    </r>
  </si>
  <si>
    <r>
      <rPr>
        <b/>
        <sz val="8"/>
        <color theme="1"/>
        <rFont val="Tahoma"/>
        <family val="2"/>
      </rPr>
      <t>Análisis OCI:</t>
    </r>
    <r>
      <rPr>
        <sz val="8"/>
        <color theme="1"/>
        <rFont val="Tahoma"/>
        <family val="2"/>
      </rPr>
      <t xml:space="preserve"> El area no reporto avances en la acción formulada. Tampoco se reportaron soportes y/o evidencias. A partir del anterior seguimiento no se puede informar de avance en la acción. De acuerdo a la fecha programada para el cumplimiento que iba hasta el 30 de junio de 2022 y teniendo presente la fecha de este seguimiento, se califica con alerta de</t>
    </r>
    <r>
      <rPr>
        <b/>
        <sz val="8"/>
        <color theme="1"/>
        <rFont val="Tahoma"/>
        <family val="2"/>
      </rPr>
      <t xml:space="preserve"> -Incumplida-</t>
    </r>
    <r>
      <rPr>
        <sz val="8"/>
        <color theme="1"/>
        <rFont val="Tahoma"/>
        <family val="2"/>
      </rPr>
      <t xml:space="preserve">. Se recuerda al area que las acciones formuladas en el plan de mejoramiento tienen la finalidad de corregir o mejorar situaciones encontradas y que permitan generar valor al proceso y por ende a la entidad. Se recomienda que para el próximo seguimiento se procure el cumplimiento de la acción propuesta. </t>
    </r>
  </si>
  <si>
    <r>
      <rPr>
        <b/>
        <sz val="8"/>
        <color theme="1"/>
        <rFont val="Tahoma"/>
        <family val="2"/>
      </rPr>
      <t xml:space="preserve">Análisis OCI: </t>
    </r>
    <r>
      <rPr>
        <sz val="8"/>
        <color theme="1"/>
        <rFont val="Tahoma"/>
        <family val="2"/>
      </rPr>
      <t xml:space="preserve">El area no reporto avances en la acción formulada. Tampoco se reportaron soportes y/o evidencias. A partir del anterior seguimiento no se puede informar de avance en la acción. De acuerdo a la fecha programada para el cumplimiento que iba hasta el 30 de junio de 2022 y teniendo presente la fecha de este seguimiento, se califica con alerta de </t>
    </r>
    <r>
      <rPr>
        <b/>
        <sz val="8"/>
        <color theme="1"/>
        <rFont val="Tahoma"/>
        <family val="2"/>
      </rPr>
      <t xml:space="preserve">-Incumplida-. </t>
    </r>
    <r>
      <rPr>
        <sz val="8"/>
        <color theme="1"/>
        <rFont val="Tahoma"/>
        <family val="2"/>
      </rPr>
      <t xml:space="preserve">Se recuerda al area que las acciones formuladas en el plan de mejoramiento tienen la finalidad de corregir o mejorar situaciones encontradas y que permitan generar valor al proceso y por ende a la entidad. Se recomienda que para el próximo seguimiento se procure el cumplimiento de la acción propuesta. </t>
    </r>
  </si>
  <si>
    <r>
      <t xml:space="preserve">Reporte G. Documental: </t>
    </r>
    <r>
      <rPr>
        <sz val="8"/>
        <color theme="1"/>
        <rFont val="Tahoma"/>
        <family val="2"/>
      </rPr>
      <t xml:space="preserve">Se llevó a cabo la actualización del Procedimiento de Transferencia Secundaria y se han adelantado ajustes en diferentes documentos del área de Gestión documental para culminar su respectiva actualización con la aprobación de las instancias correspondientes al interior de Canal Capital. 
</t>
    </r>
    <r>
      <rPr>
        <b/>
        <sz val="8"/>
        <color theme="1"/>
        <rFont val="Tahoma"/>
        <family val="2"/>
      </rPr>
      <t xml:space="preserve">Análisis OCI: </t>
    </r>
    <r>
      <rPr>
        <sz val="8"/>
        <color theme="1"/>
        <rFont val="Tahoma"/>
        <family val="2"/>
      </rPr>
      <t xml:space="preserve">Verificados los soportes remitidos por el área de Gestión Documental se evidencia el correo remitido al área de Planeación con el procedimiento de transferencias secundarias para su respectiva publicación en la intranet, de igual manera se evidencia el borrador de los documentos de caracterización del proceso, documentación para cuando un funcionario se retira y conservación preventiva de documentos, por lo que la acción continua ejecutándose de conformidad con lo formulado. Teniendo en cuenta lo programado en el presente plan se califica </t>
    </r>
    <r>
      <rPr>
        <b/>
        <sz val="8"/>
        <color theme="1"/>
        <rFont val="Tahoma"/>
        <family val="2"/>
      </rPr>
      <t xml:space="preserve">"En Proceso" </t>
    </r>
    <r>
      <rPr>
        <sz val="8"/>
        <color theme="1"/>
        <rFont val="Tahoma"/>
        <family val="2"/>
      </rPr>
      <t>y se recomienda finalizar las actualizaciones pendientes con el fin de dar cabal cumplimiento a lo establecido.</t>
    </r>
  </si>
  <si>
    <r>
      <t xml:space="preserve">Reporte G. Documental: </t>
    </r>
    <r>
      <rPr>
        <sz val="8"/>
        <color theme="1"/>
        <rFont val="Tahoma"/>
        <family val="2"/>
      </rPr>
      <t xml:space="preserve">Se actualizó el Plan de trabajo Gestión Documental y el seguimiento correspondiente.
</t>
    </r>
    <r>
      <rPr>
        <b/>
        <sz val="8"/>
        <color theme="1"/>
        <rFont val="Tahoma"/>
        <family val="2"/>
      </rPr>
      <t xml:space="preserve">Análisis OCI: </t>
    </r>
    <r>
      <rPr>
        <sz val="8"/>
        <color theme="1"/>
        <rFont val="Tahoma"/>
        <family val="2"/>
      </rPr>
      <t xml:space="preserve">Se verifican los soportes remitidos por el área evidenciando que se realizó el plan de gestión documental, así como los seguimientos de las actividades; sin embargo, no se observan las actas con el análisis de los indicadores de cumplimiento de conformidad con lo indicado. Teniendo en cuenta lo anterior, se califica la acción </t>
    </r>
    <r>
      <rPr>
        <b/>
        <sz val="8"/>
        <color theme="1"/>
        <rFont val="Tahoma"/>
        <family val="2"/>
      </rPr>
      <t>"En Proceso"</t>
    </r>
    <r>
      <rPr>
        <sz val="8"/>
        <color theme="1"/>
        <rFont val="Tahoma"/>
        <family val="2"/>
      </rPr>
      <t xml:space="preserve"> y se recomienda al área dar celeridad a lo formulado de manera que se ejecuten las actividades dentro de los plazos establecidos. </t>
    </r>
  </si>
  <si>
    <r>
      <t xml:space="preserve">Reporte G. Documental: </t>
    </r>
    <r>
      <rPr>
        <sz val="8"/>
        <color theme="1"/>
        <rFont val="Tahoma"/>
        <family val="2"/>
      </rPr>
      <t xml:space="preserve">Se adelantaron seguimientos dentro de las jornadas de Archivatón.
</t>
    </r>
    <r>
      <rPr>
        <b/>
        <sz val="8"/>
        <color theme="1"/>
        <rFont val="Tahoma"/>
        <family val="2"/>
      </rPr>
      <t xml:space="preserve">Análisis OCI: </t>
    </r>
    <r>
      <rPr>
        <sz val="8"/>
        <color theme="1"/>
        <rFont val="Tahoma"/>
        <family val="2"/>
      </rPr>
      <t xml:space="preserve">Se verifican las actas mediante las cuales se consignan las actividades adelantadas de las jornadas de archivatón; sin embargo, a la fecha no se ha remitido el diagnóstico formulado respecto a lo cual se recomienda al área dar celeridad a la ejecución de lo programado. Teniendo en cuenta lo anterior, así como la fecha de ejecución de la actividad se califica la acción </t>
    </r>
    <r>
      <rPr>
        <b/>
        <sz val="8"/>
        <color theme="1"/>
        <rFont val="Tahoma"/>
        <family val="2"/>
      </rPr>
      <t>"En Proceso"</t>
    </r>
    <r>
      <rPr>
        <sz val="8"/>
        <color theme="1"/>
        <rFont val="Tahoma"/>
        <family val="2"/>
      </rPr>
      <t xml:space="preserve">.  </t>
    </r>
  </si>
  <si>
    <r>
      <t xml:space="preserve">Reporte G. Documental: </t>
    </r>
    <r>
      <rPr>
        <sz val="8"/>
        <color theme="1"/>
        <rFont val="Tahoma"/>
        <family val="2"/>
      </rPr>
      <t xml:space="preserve">Se realizaron reuniones con las áreas de Técnica y ventas y mercadeo para el seguimiento al diligenciamiento del FUID.
</t>
    </r>
    <r>
      <rPr>
        <b/>
        <sz val="8"/>
        <color theme="1"/>
        <rFont val="Tahoma"/>
        <family val="2"/>
      </rPr>
      <t xml:space="preserve">Análisis OCI: </t>
    </r>
    <r>
      <rPr>
        <sz val="8"/>
        <color theme="1"/>
        <rFont val="Tahoma"/>
        <family val="2"/>
      </rPr>
      <t xml:space="preserve">Se verifican los soportes remitidos dentro de los cuales se observan las actas de reunión de las jornadas de seguimiento del inventario documental con las áreas de Técnica y Ventas y mercadeo dando continuidad a lo formulado; sin embargo, a la fecha no se observa el plan de trabajo de consolidación de inventarios documentales, de conformidad con lo programado. Teniendo en cuenta lo anterior se califica la acción </t>
    </r>
    <r>
      <rPr>
        <b/>
        <sz val="8"/>
        <color theme="1"/>
        <rFont val="Tahoma"/>
        <family val="2"/>
      </rPr>
      <t xml:space="preserve">"En Proceso" </t>
    </r>
    <r>
      <rPr>
        <sz val="8"/>
        <color theme="1"/>
        <rFont val="Tahoma"/>
        <family val="2"/>
      </rPr>
      <t xml:space="preserve"> y se recomienda al área dar celeridad a lo pendiente del plan de mejoramiento suscrito. </t>
    </r>
  </si>
  <si>
    <r>
      <t xml:space="preserve">Reporte G. Documental: </t>
    </r>
    <r>
      <rPr>
        <sz val="8"/>
        <color theme="1"/>
        <rFont val="Tahoma"/>
        <family val="2"/>
      </rPr>
      <t xml:space="preserve">El documento contentivo del Banco Terminológico depende de las Tablas de Retención Documental para su actualización, por lo cual no se ha adelantado avance al respecto; dado que el equipo se encuentra a la espera de la actualización de las Tablas de Retención Documental - TRD y por ende, se solicitó la ampliación del plazo para la misma mediante  Memorando No. 845 de 2022.
</t>
    </r>
    <r>
      <rPr>
        <b/>
        <sz val="8"/>
        <color theme="1"/>
        <rFont val="Tahoma"/>
        <family val="2"/>
      </rPr>
      <t xml:space="preserve">Análisis OCI: </t>
    </r>
    <r>
      <rPr>
        <sz val="8"/>
        <color theme="1"/>
        <rFont val="Tahoma"/>
        <family val="2"/>
      </rPr>
      <t xml:space="preserve">De conformidad con lo indicado por el área se viene adelantando la revisión y modificación de las Tablas de Retención Documental, así como la programación de las actividades que conllevan a la actualización del banco terminológico. Teniendo en cuenta lo realizado, así como las fechas de terminación programadas se califica la acción </t>
    </r>
    <r>
      <rPr>
        <b/>
        <sz val="8"/>
        <color theme="1"/>
        <rFont val="Tahoma"/>
        <family val="2"/>
      </rPr>
      <t>"En Proceso"</t>
    </r>
    <r>
      <rPr>
        <sz val="8"/>
        <color theme="1"/>
        <rFont val="Tahoma"/>
        <family val="2"/>
      </rPr>
      <t xml:space="preserve"> y se recomienda al área dar celeridad a lo pendiente del plan suscrito.</t>
    </r>
  </si>
  <si>
    <r>
      <t xml:space="preserve">Reporte G. Documental: </t>
    </r>
    <r>
      <rPr>
        <sz val="8"/>
        <color theme="1"/>
        <rFont val="Tahoma"/>
        <family val="2"/>
      </rPr>
      <t xml:space="preserve">Se adelantan los reportes mensuales de las actividades realizadas en el Convenio Interadministrativo, se realizan los informes de supervisión correspondientes (de manera trimestral conforme se encuentra fijado en las condiciones contractuales del mismo) y se gestionan reuniones y espacios de trabajo para dar cumplimiento a dicho instrumento.
</t>
    </r>
    <r>
      <rPr>
        <b/>
        <sz val="8"/>
        <color theme="1"/>
        <rFont val="Tahoma"/>
        <family val="2"/>
      </rPr>
      <t xml:space="preserve">Análisis OCI: </t>
    </r>
    <r>
      <rPr>
        <sz val="8"/>
        <color theme="1"/>
        <rFont val="Tahoma"/>
        <family val="2"/>
      </rPr>
      <t xml:space="preserve">Se verifican los soportes en los que encuentran las citaciones de las reuniones adelantadas entre el archivo de Bogotá y Canal Capital, así como documentos en Word en los que se resumen las actividades adelantadas; sin embargo, no se evidencian los informes de seguimiento trimestral remitidos, al igual que el concepto técnico indicado en las actividades formuladas por el área. Teniendo en cuenta lo anterior, se califica la acción </t>
    </r>
    <r>
      <rPr>
        <b/>
        <sz val="8"/>
        <color theme="1"/>
        <rFont val="Tahoma"/>
        <family val="2"/>
      </rPr>
      <t xml:space="preserve">"En Proceso" </t>
    </r>
    <r>
      <rPr>
        <sz val="8"/>
        <color theme="1"/>
        <rFont val="Tahoma"/>
        <family val="2"/>
      </rPr>
      <t xml:space="preserve">y se recomienda la área dar celeridad sobre los pendientes registrados. </t>
    </r>
  </si>
  <si>
    <r>
      <t xml:space="preserve">Reporte G. Documental: </t>
    </r>
    <r>
      <rPr>
        <sz val="8"/>
        <color theme="1"/>
        <rFont val="Tahoma"/>
        <family val="2"/>
      </rPr>
      <t>Durante el periodo objeto de evaluación, el equipo ha trabajado en los ajustes al Documento Programa de limpieza en los archivos.</t>
    </r>
    <r>
      <rPr>
        <b/>
        <sz val="8"/>
        <color theme="1"/>
        <rFont val="Tahoma"/>
        <family val="2"/>
      </rPr>
      <t xml:space="preserve">
Análisis OCI: </t>
    </r>
    <r>
      <rPr>
        <sz val="8"/>
        <color theme="1"/>
        <rFont val="Tahoma"/>
        <family val="2"/>
      </rPr>
      <t xml:space="preserve">De conformidad con el reporte del área se observa como soporte el documento en Word del AGRI-GD-PR-002 "Programa de limpieza de los archivos"; sin embargo, a la fecha no se ha remitido al área de Planeación las modificaciones adelantadas. Por lo anterior, se califica la acción </t>
    </r>
    <r>
      <rPr>
        <b/>
        <sz val="8"/>
        <color theme="1"/>
        <rFont val="Tahoma"/>
        <family val="2"/>
      </rPr>
      <t>"En Proceso"</t>
    </r>
    <r>
      <rPr>
        <sz val="8"/>
        <color theme="1"/>
        <rFont val="Tahoma"/>
        <family val="2"/>
      </rPr>
      <t xml:space="preserve"> y se recomienda la área dar celeridad sobre los pendientes registrados. </t>
    </r>
  </si>
  <si>
    <t>Para el documento CARACTERIZACIÓN DE GESTIÓN DE RECURSOS Y ADMINISTRACIÓN DE INFORMACIÓN – AGRI-CR-001 – V6:, el área de servicios administrativos no verificó su contenido debido a que no se encuentra dentro sus procesos específicos dado que, el documento pertenece a la Subdirección Administrativa.
Para el documento PARÁMETROS PARA ASIGNACIÓN DE VIDA ÚTIL Y NUEVOS VALORES A EQUIPOS DEPRECIADOS – AGRI-SA-IN-001 no se realizó la actualización dado que, será reemplazado por el documento AGRI-SA-IN-002 INSTRUCTIVO PARA LA MEDICION POSTERIOR DE LOS BIENES DE CANAL CAPITAL.</t>
  </si>
  <si>
    <t>Debido al alto flujo de movimientos existe la posibilidad de pérdida de los bienes, al no notificarse
oportunamente estos movimientos por las áreas misionales dado la complejidad de su operación.</t>
  </si>
  <si>
    <r>
      <rPr>
        <b/>
        <sz val="8"/>
        <color theme="1"/>
        <rFont val="Tahoma"/>
        <family val="2"/>
      </rPr>
      <t xml:space="preserve">Reporte Servicios Administrativos: </t>
    </r>
    <r>
      <rPr>
        <sz val="8"/>
        <color theme="1"/>
        <rFont val="Tahoma"/>
        <family val="2"/>
      </rPr>
      <t xml:space="preserve">De conformidad con los plazos del proceso de actualización de riesgos de gestión por parte de Planeación, el cual culminó el pasado 09 de septiembre, el área de Servicios Administrativos dentro del último cuatrimestre de la vigencia, solicitará el espacio de reunión y coordinación con dicho equipo para verificar lo pertinente en la matriz de la dependencia e incluir el riesgo  encontrado en la Auditoría. Por ende, esta acción se encuentra en proceso a la fecha de reporte. 
</t>
    </r>
    <r>
      <rPr>
        <b/>
        <sz val="8"/>
        <color theme="1"/>
        <rFont val="Tahoma"/>
        <family val="2"/>
      </rPr>
      <t xml:space="preserve">Análisis OCI: </t>
    </r>
    <r>
      <rPr>
        <sz val="8"/>
        <color theme="1"/>
        <rFont val="Tahoma"/>
        <family val="2"/>
      </rPr>
      <t xml:space="preserve">Teniendo en cuenta lo anterior, la acción no ha tenido avances frente al reporte del primer cuatrimestre, la acción se califica como </t>
    </r>
    <r>
      <rPr>
        <b/>
        <sz val="8"/>
        <color theme="1"/>
        <rFont val="Tahoma"/>
        <family val="2"/>
      </rPr>
      <t>"En Proceso"</t>
    </r>
  </si>
  <si>
    <t xml:space="preserve">Para el procedimiento Ingreso al Almacén: No discrimina la clasificación de los bienes que por su naturaleza se da, en lo particular, aquellos que son ingresados al almacén como consumo y consumo controlado que no requieren de una medida de vida útil.
Debido a que no se realiza frecuentemente procesos de baja en la entidad, el personal encargado desconocía los formatos y actas requeridas para realizar el proceso de baja, el cual no se había realizado durante esta administración
</t>
  </si>
  <si>
    <t>El Comité de Inventarios no se asesoró con el área jurídica del canal para reconocer las acciones pertinentes a la disposición final de los bienes con la empresa que realizó está actividad.</t>
  </si>
  <si>
    <t xml:space="preserve">a) 3 bienes se encontraron en ubicaciones diferentes a las relacionadas en el inventario. Equipos con placas: 1001632, 1001815 y 1002245.
b) Reubicación de placas de los bienes tipo Switch, transmisores, generadores de caracteres y servidores, que se almacenan uno encima de otro, equipos con placa: 1002238, 1006079, 1002237 y 1001814.
c)  Cambio de placas de bienes, que se encuentran en parte o totalmente borrosas: Bienes con placas 1001771, 1001772, 1001773, 1001774, 1001814, 1001785, 1003493, equipo de cómputo del servidor 1001815. Y bienes sin placa que deben ser identificados: Equipos de las imágenes 20 a la 25 – sin placa.
d) Identificar los bienes que forman parte de un sistema completo, cuyos elementos se encuentran en diferentes áreas del Canal, y los cuales no pudieron ser verificados en la inspección física en su totalidad. Bienes con placas: 1001836, 1001841, 1002224
</t>
  </si>
  <si>
    <t>Gestión de Recursos y Administración de la Información - Servicios Administrativos.
Planeación Estratégica.</t>
  </si>
  <si>
    <t>La dinámica operacional del CIGD genera conflicto con el Comité de Inventarios y su operación.
Él área no identificó el cambio normativo que se realizó dado que, no se socializó a tiempo por parte de los responsables.</t>
  </si>
  <si>
    <t>a) Solicitar mediante correo electrónico a un representante de planeación para que se ajuste la Resolución 081 de 2021 en el parágrafo 2 del articulo 15.
b) Realizar una Resolución que defina las funciones del Grupo de Apoyo de Bienes o como llegue a denominarse así como los roles y responsabilidades de los mismos.</t>
  </si>
  <si>
    <r>
      <rPr>
        <b/>
        <sz val="8"/>
        <color theme="1"/>
        <rFont val="Tahoma"/>
        <family val="2"/>
      </rPr>
      <t xml:space="preserve">Reporte Planeación: </t>
    </r>
    <r>
      <rPr>
        <sz val="8"/>
        <color theme="1"/>
        <rFont val="Tahoma"/>
        <family val="2"/>
      </rPr>
      <t xml:space="preserve">La versión 3 de la política de participación ciudadana fue realizada en el segundo cuatrimestre del año, la misma se encuentra disponible para consulta en la intranet.
</t>
    </r>
    <r>
      <rPr>
        <b/>
        <sz val="8"/>
        <color theme="1"/>
        <rFont val="Tahoma"/>
        <family val="2"/>
      </rPr>
      <t xml:space="preserve">Análisis OCI: </t>
    </r>
    <r>
      <rPr>
        <sz val="8"/>
        <color theme="1"/>
        <rFont val="Tahoma"/>
        <family val="2"/>
      </rPr>
      <t xml:space="preserve">Se evidencia la actualización de la política institucional de participación ciudadana  a su versión 3, del documento se eliminaron estrategias de participación que no serían ejecutadas por Capital y se ajustaron las estrategias definidas para el cuatrienio 2021 - 2024 de acuerdo con el presupuesto institucional y las actividades definidas  por diferentes áreas de la entidad.
Teniendo en cuenta que se cumplió con la actividad propuesta se califica la acción como </t>
    </r>
    <r>
      <rPr>
        <b/>
        <sz val="8"/>
        <color theme="1"/>
        <rFont val="Tahoma"/>
        <family val="2"/>
      </rPr>
      <t xml:space="preserve">"terminada" </t>
    </r>
    <r>
      <rPr>
        <sz val="8"/>
        <color theme="1"/>
        <rFont val="Tahoma"/>
        <family val="2"/>
      </rPr>
      <t>con estado "</t>
    </r>
    <r>
      <rPr>
        <b/>
        <sz val="8"/>
        <color theme="1"/>
        <rFont val="Tahoma"/>
        <family val="2"/>
      </rPr>
      <t xml:space="preserve">abierta" </t>
    </r>
    <r>
      <rPr>
        <sz val="8"/>
        <color theme="1"/>
        <rFont val="Tahoma"/>
        <family val="2"/>
      </rPr>
      <t>dado que en el marco de la auditoría del Decreto 371 sobre participación ciudadana y control social que se está ejecutando actualmente se está verificando si deben realizarse ajustes adicionales a los realizados en la versión 3 del documento.</t>
    </r>
  </si>
  <si>
    <t>Se encontró oportunidades de mejora en la construcción, seguimiento, reporte y evaluación de los indicadores y riesgos del proceso de producción de televisión. De seis grupos de trabajo en la caracterización solo uno cuenta con indicadores de gestión</t>
  </si>
  <si>
    <t>*Falta de alertas por parte de Planeación ante los posibles incumplimiento en la definición de indicadores y su relación con el plan estratégico y la caracterización del proceso
*Falta de estándares por parte de Planeación, que definan con claridad los aspectos que deben tenerse en cuenta en el diseño de indicadores respecto al alcance de la caracterización del proceso.</t>
  </si>
  <si>
    <t>1. Realizar la revisión de la batería de indicadores del plan estratégico de Capital respecto a los posibles indicadores que puedan ser diseñados alineados con el producción de contenidos y a los equipos de producción definidos en el alcance de la caracterización del proceso. Esta revisión se realizará con el acompañamiento del equipo de Planeación por cuanto la plataforma estrategia es diseñada por esta instancias
2.Realizar la revisión y actualización del mapa de riesgos de gestión y corrupción del proceso de producción, para la vigencia 2022, con el acompañamiento de Planeación y con base en los lineamientos definidos por dicha instancia y el DAFP.</t>
  </si>
  <si>
    <t>Batería de indicador actualizada
Mapa de riesgos de gestión y mapa de riesgos de corrupción actualizada</t>
  </si>
  <si>
    <r>
      <t xml:space="preserve">Reporte Producción: </t>
    </r>
    <r>
      <rPr>
        <sz val="8"/>
        <color theme="1"/>
        <rFont val="Tahoma"/>
        <family val="2"/>
      </rPr>
      <t xml:space="preserve">"1. Se realizó la revisión de la batería de indicadores del plan estratégico de Capital y de otros reportes de medición realizados a otras instancias externas respecto a la posible creación de indicadores para el proceso. Todo lo anterior se realizó con base en la nueva dinámica del proceso y la creación de nuevos equipos de trabajo y proceso al interior de la entidad los cuales tienen afectación directa sobre la caracterización, mecanismos de medición, riesgos y TRD. 2. Se realizó  la consulta, revisión y actualización del mapa de riesgos de gestión y corrupción del proceso de producción, para la vigencia 2022, con el acompañamiento de Planeación y con base en los lineamientos definidos por dicha instancia y el DAFP.
</t>
    </r>
    <r>
      <rPr>
        <b/>
        <sz val="8"/>
        <color theme="1"/>
        <rFont val="Tahoma"/>
        <family val="2"/>
      </rPr>
      <t xml:space="preserve">Análisis OCI: </t>
    </r>
    <r>
      <rPr>
        <sz val="8"/>
        <color theme="1"/>
        <rFont val="Tahoma"/>
        <family val="2"/>
      </rPr>
      <t xml:space="preserve">Se verifican los soportes remitidos en los que se evidencian las actas de revisión y seguimiento a los indicadores del proceso, así como de la revisión del mapa de riesgos con acompañamiento asincrónico del área de Planeación. Teniendo en cuenta que lo formulado se enfocaba en la revisión se da cumplimiento dentro de los plazos establecidos. La acción se califica como </t>
    </r>
    <r>
      <rPr>
        <b/>
        <sz val="8"/>
        <color theme="1"/>
        <rFont val="Tahoma"/>
        <family val="2"/>
      </rPr>
      <t>"Terminada"</t>
    </r>
    <r>
      <rPr>
        <sz val="8"/>
        <color theme="1"/>
        <rFont val="Tahoma"/>
        <family val="2"/>
      </rPr>
      <t xml:space="preserve"> con estado </t>
    </r>
    <r>
      <rPr>
        <b/>
        <sz val="8"/>
        <color theme="1"/>
        <rFont val="Tahoma"/>
        <family val="2"/>
      </rPr>
      <t>"Abierta"</t>
    </r>
    <r>
      <rPr>
        <sz val="8"/>
        <color theme="1"/>
        <rFont val="Tahoma"/>
        <family val="2"/>
      </rPr>
      <t xml:space="preserve"> con el fin de verificar las modificaciones señaladas por el área de Planeación sobre las herramientas y su posterior publicación en la intranet. </t>
    </r>
  </si>
  <si>
    <t>Se pudo evidenciar posibilidad de mejora en la gestión del archivo del proceso de producción de televisión en particular lo relacionado con los libros de producción al ser uno de los productos del proceso, teniendo en cuenta las debilidades señalas en el informe.</t>
  </si>
  <si>
    <t xml:space="preserve">Existe debilidad en la gestión contractual desde el proceso de producción de televisión por:
• Debilidades en el archivo de los productos entregados por los contratistas. 
• No se evidenció en los expedientes contractuales digitales de la actas de aprobación de póliza de seguros, es necesaria revisar su aplicación o retiro del sistema de gestión
• De conformidad con las clausulas contractuales no se evidenció en los expedientes contractuales los informes finales de supervisión. 
</t>
  </si>
  <si>
    <t xml:space="preserve">1. Adelantar capacitación en lo relacionado con las actividades de gestión documental de los expedientes contractuales. 2. Emitir Circular sobre como se recibirán los informes de supervisión y la actividad de archivo que realizará la Coordinación sobre los mismos. 3.Expedir Circular que indique cuando se utilizara el formato denominado Acta  aprobación de pólizas.     </t>
  </si>
  <si>
    <r>
      <t xml:space="preserve">Reporte Jurídica: </t>
    </r>
    <r>
      <rPr>
        <sz val="8"/>
        <color theme="1"/>
        <rFont val="Tahoma"/>
        <family val="2"/>
      </rPr>
      <t>Se adelantarán las actividades antes del vencimiento de las mismas.</t>
    </r>
    <r>
      <rPr>
        <b/>
        <sz val="8"/>
        <color theme="1"/>
        <rFont val="Tahoma"/>
        <family val="2"/>
      </rPr>
      <t xml:space="preserve"> 
Análisis OCI: </t>
    </r>
    <r>
      <rPr>
        <sz val="8"/>
        <color theme="1"/>
        <rFont val="Tahoma"/>
        <family val="2"/>
      </rPr>
      <t xml:space="preserve"> De acuerdo al reporte entregado por el area se califica </t>
    </r>
    <r>
      <rPr>
        <b/>
        <sz val="8"/>
        <color theme="1"/>
        <rFont val="Tahoma"/>
        <family val="2"/>
      </rPr>
      <t xml:space="preserve">-Sin Iniciar-. </t>
    </r>
    <r>
      <rPr>
        <sz val="8"/>
        <color theme="1"/>
        <rFont val="Tahoma"/>
        <family val="2"/>
      </rPr>
      <t xml:space="preserve">Se recuerda al area contar con los soportes de las actividades para el próximo seguimiento. </t>
    </r>
  </si>
  <si>
    <t xml:space="preserve">Se evidencia una necesidad en fortalecer la gestión de la supervisión en razón a: 
• La verificación del soporte de pago de la seguridad social para el pago del contratista en el contrato 566 de 2020, no cumplió con los criterios definidos en la normatividad vigente. 
• El seguimiento a la ejecución del contrato teniendo en cuenta el cambio en la forma de pago del contrato 601 de 2020.
• Al cumplimiento de lineamientos en el archivo digital en el Contrato 588 de 2020
• La información publicada en el Secop presenta diferencias con los demás documentos asociados a la ejecución contractual.
</t>
  </si>
  <si>
    <t xml:space="preserve">1. Conformación del equipo Interdisciplinario que establezca la entidad / 1
2. Establecer un formato donde se pueda valorizar cada uno de los factores que intervienen en la realización de un proyecto / 1
3. Mesas de trabajos establecidas en el acto administrativo de la conformación del equipo de trabajo. </t>
  </si>
  <si>
    <t xml:space="preserve">No contar con los cierres mensuales oportunamente, lo que conlleva a realizar la publicación de manera extemporánea. </t>
  </si>
  <si>
    <t xml:space="preserve">Se solicito en dos ocasiones el acompañamiento de los asesores para la revisión y análisis de la dinámica de las cuentas el día 23 abril de 2021 y 21 de octubre de 2021, sin obtener respuesta alguna por parte de la entidad, por lo que no se pudo aclarar las inconsistencias encontradas en el reporte. </t>
  </si>
  <si>
    <t xml:space="preserve">No se realizó oportunamente la reclasificación de acuerdo a lo estipulado por la CGN, teniendo en cuenta que se estaba solicitando a esta entidad acompañamiento para el análisis de la dinámica de la cuenta desde el año 2020 y no se obtuvo respuesta oportunamente, por esta razón no se realizó la reclasificación al cierre de la vigencia. </t>
  </si>
  <si>
    <t xml:space="preserve">1. Revisar con el proveedor del Software la actualización necesaria para convertir los saldos en Contabilidad Multipropósito, que corresponde a la alternativa de entrega del proveedor. </t>
  </si>
  <si>
    <t>Solicitudes de Actualización con el Proveedor /  Actualizaciones Realizadas</t>
  </si>
  <si>
    <t xml:space="preserve">Al cierre de la vigencia se cuenta con la Caracterización del Proceso Gestión Financiera y Facturación, el cual no ha sido actualizado. </t>
  </si>
  <si>
    <t>1. Realizar la actualización del Documento de Caracterización de Proceso Gestión Financiera y Facturación (Código AGFF-CR-001)</t>
  </si>
  <si>
    <t xml:space="preserve">En la revisión de la última actualización del procedimiento de Estados Financiero se llego a la conclusión de que la conciliación con nómina no era pertinente dado que se conciliaba lo que Recursos Humanos cargaba por la interface. Sin embargo, se realiza conciliación de seguridad social y parafiscales. </t>
  </si>
  <si>
    <t>1.Revisar el proceso de depreciación de manera mensual para reportar posibles inconsistencias al proveedor del Software.
2. Realizar una mesa de trabajo con el proveedor del Software para revisar el proceso de diferidos.</t>
  </si>
  <si>
    <r>
      <rPr>
        <b/>
        <sz val="8"/>
        <color theme="1"/>
        <rFont val="Tahoma"/>
        <family val="2"/>
      </rPr>
      <t>Reporte Sub. Financiera:</t>
    </r>
    <r>
      <rPr>
        <sz val="8"/>
        <color theme="1"/>
        <rFont val="Tahoma"/>
        <family val="2"/>
      </rPr>
      <t xml:space="preserve"> 1. Durante el año 2022 no se han presentado diferencias en el proceso  automático de la depreciación, por este motivo no se han realizado ajustes manuales. 2. Se solicito vía telefónica una mesa de trabajo donde indicaron que cualquier requerimiento se debe realizar por correo electrónico, en el próximo informe se enviaran los soportes donde se evidencie que no se han presentado inconsistencias en la información que se procesa automáticamente. 
</t>
    </r>
    <r>
      <rPr>
        <b/>
        <sz val="8"/>
        <color theme="1"/>
        <rFont val="Tahoma"/>
        <family val="2"/>
      </rPr>
      <t>Análisis OCI:</t>
    </r>
    <r>
      <rPr>
        <sz val="8"/>
        <color theme="1"/>
        <rFont val="Tahoma"/>
        <family val="2"/>
      </rPr>
      <t xml:space="preserve">  Según el reporte de avance y el plazo definido para esta acción,  se califica como</t>
    </r>
    <r>
      <rPr>
        <b/>
        <sz val="8"/>
        <color theme="1"/>
        <rFont val="Tahoma"/>
        <family val="2"/>
      </rPr>
      <t xml:space="preserve"> "Sin iniciar". </t>
    </r>
  </si>
  <si>
    <t xml:space="preserve">En la vigencia 2021 se realizó la actualización de la Política Financiera y Procedimiento Estados Financieros el cual no generó cambios significación que puedan alterar el ciclo contable dentro de la Entidad. </t>
  </si>
  <si>
    <t>1. Mantener actualizada la Política Financiera y el Procedimiento de Estados Financieros. 
2. Socializar las actualizaciones que se realicen mediante piezas comunicativas a toda la Entidad.</t>
  </si>
  <si>
    <r>
      <rPr>
        <b/>
        <sz val="8"/>
        <color theme="1"/>
        <rFont val="Tahoma"/>
        <family val="2"/>
      </rPr>
      <t xml:space="preserve">Reporte Recursos humanos: </t>
    </r>
    <r>
      <rPr>
        <sz val="8"/>
        <color theme="1"/>
        <rFont val="Tahoma"/>
        <family val="2"/>
      </rPr>
      <t xml:space="preserve">Comunicación con el área de Planeación solicitando la respectiva actualización de los formatos con los logos actuales de Canal Capital.
</t>
    </r>
    <r>
      <rPr>
        <b/>
        <sz val="8"/>
        <color theme="1"/>
        <rFont val="Tahoma"/>
        <family val="2"/>
      </rPr>
      <t xml:space="preserve">Análisis OCI: </t>
    </r>
    <r>
      <rPr>
        <sz val="8"/>
        <color theme="1"/>
        <rFont val="Tahoma"/>
        <family val="2"/>
      </rPr>
      <t xml:space="preserve">La acción se encuentra en la primera etapa al solicitar a planeación la actualización de formatos. Se avisa que la actualización conforme a lo establecido en el informe final de auditoria va mas allá del cambio de logos. Se califica </t>
    </r>
    <r>
      <rPr>
        <b/>
        <sz val="8"/>
        <color theme="1"/>
        <rFont val="Tahoma"/>
        <family val="2"/>
      </rPr>
      <t>-En Proceso-</t>
    </r>
  </si>
  <si>
    <r>
      <t xml:space="preserve">Reporte recursos humanos: </t>
    </r>
    <r>
      <rPr>
        <sz val="8"/>
        <color theme="1"/>
        <rFont val="Tahoma"/>
        <family val="2"/>
      </rPr>
      <t xml:space="preserve">Se genera reunión el 02 de septiembre de 2022 con el área de Planeación para la gestión del riesgo, en la cual se socializan indicadores.
</t>
    </r>
    <r>
      <rPr>
        <b/>
        <sz val="8"/>
        <color theme="1"/>
        <rFont val="Tahoma"/>
        <family val="2"/>
      </rPr>
      <t xml:space="preserve">Análisis OCI: </t>
    </r>
    <r>
      <rPr>
        <sz val="8"/>
        <color theme="1"/>
        <rFont val="Tahoma"/>
        <family val="2"/>
      </rPr>
      <t xml:space="preserve">Lo reportado por el area y los soportes remitidos no guardan relación con la acción formulada. La acción plantea la revisión y formulación de los indicadores del proceso. No con los riesgos de gestión del proceso. Por lo anterior se califica la acción </t>
    </r>
    <r>
      <rPr>
        <b/>
        <sz val="8"/>
        <color theme="1"/>
        <rFont val="Tahoma"/>
        <family val="2"/>
      </rPr>
      <t xml:space="preserve">-Sin Iniciar- </t>
    </r>
    <r>
      <rPr>
        <sz val="8"/>
        <color theme="1"/>
        <rFont val="Tahoma"/>
        <family val="2"/>
      </rPr>
      <t>recomendando al area tener presente la finalidad de las acciones formuladas</t>
    </r>
  </si>
  <si>
    <r>
      <t xml:space="preserve">Reporte Recursos Humanos: </t>
    </r>
    <r>
      <rPr>
        <sz val="8"/>
        <color theme="1"/>
        <rFont val="Tahoma"/>
        <family val="2"/>
      </rPr>
      <t xml:space="preserve">Se están realizando las estrategias para dar cumplimiento a esta acción.
</t>
    </r>
    <r>
      <rPr>
        <b/>
        <sz val="8"/>
        <color theme="1"/>
        <rFont val="Tahoma"/>
        <family val="2"/>
      </rPr>
      <t xml:space="preserve">Análisis OCI: </t>
    </r>
    <r>
      <rPr>
        <sz val="8"/>
        <color theme="1"/>
        <rFont val="Tahoma"/>
        <family val="2"/>
      </rPr>
      <t xml:space="preserve">En atención al reporte y a la no existencia  de soportes, se califica </t>
    </r>
    <r>
      <rPr>
        <b/>
        <sz val="8"/>
        <color theme="1"/>
        <rFont val="Tahoma"/>
        <family val="2"/>
      </rPr>
      <t>-Sin Iniciar-</t>
    </r>
  </si>
  <si>
    <r>
      <t xml:space="preserve">Reporte Recursos humanos: </t>
    </r>
    <r>
      <rPr>
        <sz val="8"/>
        <color theme="1"/>
        <rFont val="Tahoma"/>
        <family val="2"/>
      </rPr>
      <t xml:space="preserve">Se están realizando las estrategias para ejecutar y cumplir esta acción.
</t>
    </r>
    <r>
      <rPr>
        <b/>
        <sz val="8"/>
        <color theme="1"/>
        <rFont val="Tahoma"/>
        <family val="2"/>
      </rPr>
      <t xml:space="preserve">Análisis OCI: </t>
    </r>
    <r>
      <rPr>
        <sz val="8"/>
        <color theme="1"/>
        <rFont val="Tahoma"/>
        <family val="2"/>
      </rPr>
      <t>En atención al reporte y a la no existencia  de soportes, se califica</t>
    </r>
    <r>
      <rPr>
        <b/>
        <sz val="8"/>
        <color theme="1"/>
        <rFont val="Tahoma"/>
        <family val="2"/>
      </rPr>
      <t xml:space="preserve"> -Sin Iniciar-</t>
    </r>
  </si>
  <si>
    <r>
      <t xml:space="preserve">Reporte At. Ciudadano: </t>
    </r>
    <r>
      <rPr>
        <sz val="8"/>
        <color theme="1"/>
        <rFont val="Tahoma"/>
        <family val="2"/>
      </rPr>
      <t xml:space="preserve">No se han realizado actualizaciones a los planes.
</t>
    </r>
    <r>
      <rPr>
        <b/>
        <sz val="8"/>
        <color theme="1"/>
        <rFont val="Tahoma"/>
        <family val="2"/>
      </rPr>
      <t xml:space="preserve">Análisis OCI: </t>
    </r>
    <r>
      <rPr>
        <sz val="8"/>
        <color theme="1"/>
        <rFont val="Tahoma"/>
        <family val="2"/>
      </rPr>
      <t xml:space="preserve">Teniendo en cuenta que no se han realizado actualizaciones a los planes, se procede a verificar el seguimiento adelantado a los indicadores y planes formulados en el marco de la auditoría al Dec. 371-2010, dentro de la cual se evidenciaron debilidades que deben ser modificadas respecto a la formulación y seguimiento de estos. Teniendo en cuenta lo anterior se mantiene la calificación como </t>
    </r>
    <r>
      <rPr>
        <b/>
        <sz val="8"/>
        <color theme="1"/>
        <rFont val="Tahoma"/>
        <family val="2"/>
      </rPr>
      <t>"Terminada"</t>
    </r>
    <r>
      <rPr>
        <sz val="8"/>
        <color theme="1"/>
        <rFont val="Tahoma"/>
        <family val="2"/>
      </rPr>
      <t xml:space="preserve"> con estado </t>
    </r>
    <r>
      <rPr>
        <b/>
        <sz val="8"/>
        <color theme="1"/>
        <rFont val="Tahoma"/>
        <family val="2"/>
      </rPr>
      <t>"Abierta"</t>
    </r>
    <r>
      <rPr>
        <sz val="8"/>
        <color theme="1"/>
        <rFont val="Tahoma"/>
        <family val="2"/>
      </rPr>
      <t xml:space="preserve"> con el fin de verificar que se implementen las recomendaciones informadas en el informe citado.  </t>
    </r>
  </si>
  <si>
    <r>
      <rPr>
        <b/>
        <sz val="8"/>
        <color theme="1"/>
        <rFont val="Tahoma"/>
        <family val="2"/>
      </rPr>
      <t xml:space="preserve">Reporte Sub. Financiera: </t>
    </r>
    <r>
      <rPr>
        <sz val="8"/>
        <color theme="1"/>
        <rFont val="Tahoma"/>
        <family val="2"/>
      </rPr>
      <t xml:space="preserve">El Profesional de Contabilidad envío por correo electrónico el memorando 436 al área Administrativa remitiendo la base de datos de los bienes de Propiedad Planta y Equipo con corte a 30 de abril para determinar su medición posterior. Lo anterior dando cumplimiento a lo establecido en el Instructivo AGRI-SA-IN-002. 
</t>
    </r>
    <r>
      <rPr>
        <b/>
        <sz val="8"/>
        <color theme="1"/>
        <rFont val="Tahoma"/>
        <family val="2"/>
      </rPr>
      <t>Análisis OCI:</t>
    </r>
    <r>
      <rPr>
        <sz val="8"/>
        <color theme="1"/>
        <rFont val="Tahoma"/>
        <family val="2"/>
      </rPr>
      <t xml:space="preserve"> Se evidencia el envío de la comunicación a la Subdirección Administrativa y de acuerdo con la acción y plazo formulado se sigue calificando como</t>
    </r>
    <r>
      <rPr>
        <b/>
        <sz val="8"/>
        <color theme="1"/>
        <rFont val="Tahoma"/>
        <family val="2"/>
      </rPr>
      <t xml:space="preserve"> "Incumplida"</t>
    </r>
    <r>
      <rPr>
        <sz val="8"/>
        <color theme="1"/>
        <rFont val="Tahoma"/>
        <family val="2"/>
      </rPr>
      <t xml:space="preserve">. Se recomienda hacer seguimiento al memorando y a concluir el proceso de medición posterior en el Canal para la vigencia 2022.  </t>
    </r>
  </si>
  <si>
    <r>
      <rPr>
        <b/>
        <sz val="8"/>
        <color theme="1"/>
        <rFont val="Tahoma"/>
        <family val="2"/>
      </rPr>
      <t>Reporte Sub. Financiera:</t>
    </r>
    <r>
      <rPr>
        <sz val="8"/>
        <color theme="1"/>
        <rFont val="Tahoma"/>
        <family val="2"/>
      </rPr>
      <t xml:space="preserve"> El 25 de enero del año en curso el Profesional de Contabilidad se comunico con la CGN para concertar la mesa de trabajo con el fin de socializar reunión la diferencia que se tuvo en su momento de realizar la Convergencia e indicaron que en el momento no están realizando mesas de trabajo pero que la dinámica de la cuenta 5424 se había modificado y que no se debería utilizar más esta cuenta, revisando a que otra cuenta del gasto se realizarían estas transacciones. El Profesional de contabilidad reviso el Puc y comunico al equipo contable que de acuerdo a la dinámica de la cuenta se debe utilizar la cuenta 521190. 
</t>
    </r>
    <r>
      <rPr>
        <b/>
        <sz val="8"/>
        <color theme="1"/>
        <rFont val="Tahoma"/>
        <family val="2"/>
      </rPr>
      <t>Análisis OCI:</t>
    </r>
    <r>
      <rPr>
        <sz val="8"/>
        <color theme="1"/>
        <rFont val="Tahoma"/>
        <family val="2"/>
      </rPr>
      <t xml:space="preserve"> Se recomienda revisar la observación que generó la acción de mejora (no fue una sola cuenta): </t>
    </r>
    <r>
      <rPr>
        <i/>
        <sz val="8"/>
        <color theme="1"/>
        <rFont val="Tahoma"/>
        <family val="2"/>
      </rPr>
      <t>Deficiencias frente a la “Información Contable Pública”, reportada con corte a 31 de diciembre de 2020 a la CGN. No fue posible identificar las acciones adelantadas por el área contable, ajustes o correcciones reportados por el Canal a la CGN</t>
    </r>
    <r>
      <rPr>
        <sz val="8"/>
        <color theme="1"/>
        <rFont val="Tahoma"/>
        <family val="2"/>
      </rPr>
      <t>. Según el reporte de avance y que no se remitieron soportes, esta acción,  se califica como</t>
    </r>
    <r>
      <rPr>
        <b/>
        <sz val="8"/>
        <color theme="1"/>
        <rFont val="Tahoma"/>
        <family val="2"/>
      </rPr>
      <t xml:space="preserve"> "Sin iniciar". </t>
    </r>
  </si>
  <si>
    <r>
      <rPr>
        <b/>
        <sz val="8"/>
        <color theme="1"/>
        <rFont val="Tahoma"/>
        <family val="2"/>
      </rPr>
      <t>Reporte Sub. Financiera:</t>
    </r>
    <r>
      <rPr>
        <sz val="8"/>
        <color theme="1"/>
        <rFont val="Tahoma"/>
        <family val="2"/>
      </rPr>
      <t xml:space="preserve"> El software contable genera la información bajo el marco normativo NIIF. Sin embargo, el software de acuerdo a sus característica también genera información en norma Local. 
</t>
    </r>
    <r>
      <rPr>
        <b/>
        <sz val="8"/>
        <color theme="1"/>
        <rFont val="Tahoma"/>
        <family val="2"/>
      </rPr>
      <t>Análisis OCI:</t>
    </r>
    <r>
      <rPr>
        <sz val="8"/>
        <color theme="1"/>
        <rFont val="Tahoma"/>
        <family val="2"/>
      </rPr>
      <t xml:space="preserve"> Se recomienda revisar la acción de mejora formulada: </t>
    </r>
    <r>
      <rPr>
        <i/>
        <sz val="8"/>
        <color theme="1"/>
        <rFont val="Tahoma"/>
        <family val="2"/>
      </rPr>
      <t>Revisar con el proveedor del Software la actualización necesaria para convertir los saldos en Contabilidad Multipropósito, que corresponde a la alternativa de entrega del proveedor</t>
    </r>
    <r>
      <rPr>
        <sz val="8"/>
        <color theme="1"/>
        <rFont val="Tahoma"/>
        <family val="2"/>
      </rPr>
      <t>. El plan de cuentas por sí solo no representa nada para el seguimiento a realizar. Según el reporte de avance y el soporte  de esta acción que no corresponden a lo propuesto,  se califica como</t>
    </r>
    <r>
      <rPr>
        <b/>
        <sz val="8"/>
        <color theme="1"/>
        <rFont val="Tahoma"/>
        <family val="2"/>
      </rPr>
      <t xml:space="preserve"> "Sin iniciar". </t>
    </r>
  </si>
  <si>
    <r>
      <rPr>
        <b/>
        <sz val="8"/>
        <color theme="1"/>
        <rFont val="Tahoma"/>
        <family val="2"/>
      </rPr>
      <t>Reporte Sub. Financiera:</t>
    </r>
    <r>
      <rPr>
        <sz val="8"/>
        <color theme="1"/>
        <rFont val="Tahoma"/>
        <family val="2"/>
      </rPr>
      <t xml:space="preserve"> El Subdirector Financiero, el Profesional de Contabilidad y los apoyos de contabilidad se reunieron el 17 de agosto para revisar las Notas de los Estados Financieros correspondientes al año 2021. 
</t>
    </r>
    <r>
      <rPr>
        <b/>
        <sz val="8"/>
        <color theme="1"/>
        <rFont val="Tahoma"/>
        <family val="2"/>
      </rPr>
      <t>Análisis OCI:</t>
    </r>
    <r>
      <rPr>
        <sz val="8"/>
        <color theme="1"/>
        <rFont val="Tahoma"/>
        <family val="2"/>
      </rPr>
      <t xml:space="preserve"> Se verifica acta de reunión referida. Se recomienda revisar el tema de calidad de las notas a los Estados Financieros, la cual hace parte de la observación, así mismo adelantar la consulta a la Contaduría sobre la necesidad o no de incluir en la notas aquellas que no aplican para la entidad. Según el reporte de avance y el plazo definido para esta acción,  se califica como</t>
    </r>
    <r>
      <rPr>
        <b/>
        <sz val="8"/>
        <color theme="1"/>
        <rFont val="Tahoma"/>
        <family val="2"/>
      </rPr>
      <t xml:space="preserve"> "En Proceso".  </t>
    </r>
    <r>
      <rPr>
        <sz val="8"/>
        <color theme="1"/>
        <rFont val="Tahoma"/>
        <family val="2"/>
      </rPr>
      <t>Se recomienda tener en cuenta las acciones definidas para el reporte y los soportes.</t>
    </r>
  </si>
  <si>
    <r>
      <rPr>
        <b/>
        <sz val="8"/>
        <color theme="1"/>
        <rFont val="Tahoma"/>
        <family val="2"/>
      </rPr>
      <t>Reporte Sub. Financiera:</t>
    </r>
    <r>
      <rPr>
        <sz val="8"/>
        <color theme="1"/>
        <rFont val="Tahoma"/>
        <family val="2"/>
      </rPr>
      <t xml:space="preserve"> La información correspondiente a Operaciones Recíprocas del primero y segundo trimestre fue cargada oportunamente teniendo en cuenta las fechas de apertura enviadas por correo electrónico de la Secretaria Distrital de Hacienda. Si no realizan apertura no es posible cargar la información. 
</t>
    </r>
    <r>
      <rPr>
        <b/>
        <sz val="8"/>
        <color theme="1"/>
        <rFont val="Tahoma"/>
        <family val="2"/>
      </rPr>
      <t>Análisis OCI:</t>
    </r>
    <r>
      <rPr>
        <sz val="8"/>
        <color theme="1"/>
        <rFont val="Tahoma"/>
        <family val="2"/>
      </rPr>
      <t xml:space="preserve">  De acuerdo con los soportes remitidos, no es posible evidenciar el cumplimiento de la acción de mejora, solo se adjuntan correos de apertura del aplicativo Bogotá Consolida, pero no el reporte de la gestión del Canal. Por favor tener en cuenta la acción establecida: Tramitar las observaciones en la gestión de las recíprocas. Según el reporte de avance y el plazo definido para esta acción,  se califica como</t>
    </r>
    <r>
      <rPr>
        <b/>
        <sz val="8"/>
        <color theme="1"/>
        <rFont val="Tahoma"/>
        <family val="2"/>
      </rPr>
      <t xml:space="preserve"> "Sin iniciar". </t>
    </r>
  </si>
  <si>
    <r>
      <rPr>
        <b/>
        <sz val="8"/>
        <color theme="1"/>
        <rFont val="Tahoma"/>
        <family val="2"/>
      </rPr>
      <t>Reporte Sub. Financiera:</t>
    </r>
    <r>
      <rPr>
        <sz val="8"/>
        <color theme="1"/>
        <rFont val="Tahoma"/>
        <family val="2"/>
      </rPr>
      <t xml:space="preserve"> La pertinencia de conciliar la seguridad social se esta realizando con la información que se tiene de MI PLANILLA que es un ente externo y es conciliable con el área contable. 
</t>
    </r>
    <r>
      <rPr>
        <b/>
        <sz val="8"/>
        <color theme="1"/>
        <rFont val="Tahoma"/>
        <family val="2"/>
      </rPr>
      <t>Análisis OCI:</t>
    </r>
    <r>
      <rPr>
        <sz val="8"/>
        <color theme="1"/>
        <rFont val="Tahoma"/>
        <family val="2"/>
      </rPr>
      <t xml:space="preserve"> Se recomienda revisar la acción de mejora formulada ya que no se remiten soportes que permitan concluir acerca de la pertinencia o no de las citadas conciliaciones, la revisión de la pertinencia debe estar debidamente sustentada. Según el reporte de avance   se califica como "Sin iniciar". </t>
    </r>
  </si>
  <si>
    <r>
      <t xml:space="preserve">Análisis OCI: </t>
    </r>
    <r>
      <rPr>
        <sz val="8"/>
        <color theme="1"/>
        <rFont val="Tahoma"/>
        <family val="2"/>
      </rPr>
      <t xml:space="preserve">El área no presenta reporte de avances y soportes de la ejecución de las áreas, de conformidad con los compromisos establecidos en la mesa de trabajo sobre el plan de mejoramiento adelantada el 8 de agosto de 2022, en la que se discutieron ajustes sobre los formatos presentados, de manera posterior a la apertura de las herramientas de reporte, así mismo se realizó revisión de la intranet evidenciando que el Manual de comunicación para la crisis a la fecha aún no ha sido actualizado.  
Por lo anterior, se mantiene el porcentaje de avance del último seguimiento realizado; sin embargo, teniendo en cuenta las fechas de ejecución formuladas la acción se califica con alerta </t>
    </r>
    <r>
      <rPr>
        <b/>
        <sz val="8"/>
        <color theme="1"/>
        <rFont val="Tahoma"/>
        <family val="2"/>
      </rPr>
      <t xml:space="preserve">"Incumplida" </t>
    </r>
    <r>
      <rPr>
        <sz val="8"/>
        <color theme="1"/>
        <rFont val="Tahoma"/>
        <family val="2"/>
      </rPr>
      <t xml:space="preserve"> y se recomienda al área adelantar los reportes requeridos por la Oficina de Control Interno dentro de los plazos establecidos. </t>
    </r>
  </si>
  <si>
    <r>
      <t xml:space="preserve">Reporte Jurídica: </t>
    </r>
    <r>
      <rPr>
        <sz val="8"/>
        <color theme="1"/>
        <rFont val="Tahoma"/>
        <family val="2"/>
      </rPr>
      <t xml:space="preserve">En razón a la expedición del nuevo manual de supervisión, adoptado mediante la Resolución No. 115 del 1 de julio de 2022, se adelantaron dos sesiones de socialización del citado manual.
</t>
    </r>
    <r>
      <rPr>
        <b/>
        <sz val="8"/>
        <color theme="1"/>
        <rFont val="Tahoma"/>
        <family val="2"/>
      </rPr>
      <t xml:space="preserve">Análisis OCI: </t>
    </r>
    <r>
      <rPr>
        <sz val="8"/>
        <color theme="1"/>
        <rFont val="Tahoma"/>
        <family val="2"/>
      </rPr>
      <t>La acción propuesta contempla 04 socializaciones sobre la función de supervisión contractual. Se aportaron los correos de asistencia a dos (2) socializaciones. En esta ocasión no se quiere el envió del contenido de dichas capacitaciones toda vez que la oficina de control interno participo, evidenciando que el contenido de las mismas estaba dirigido a la acción formulada. No obstante, se recuerda al area que para el reporte de socializaciones o charlas se requiere el envió del contenido de las reuniones informadas. 
Se califica la acción -</t>
    </r>
    <r>
      <rPr>
        <b/>
        <sz val="8"/>
        <color theme="1"/>
        <rFont val="Tahoma"/>
        <family val="2"/>
      </rPr>
      <t xml:space="preserve">En proceso- </t>
    </r>
    <r>
      <rPr>
        <sz val="8"/>
        <color theme="1"/>
        <rFont val="Tahoma"/>
        <family val="2"/>
      </rPr>
      <t xml:space="preserve">reiterando que hacen falta dos capacitaciones. </t>
    </r>
  </si>
  <si>
    <r>
      <rPr>
        <b/>
        <sz val="8"/>
        <color theme="1"/>
        <rFont val="Tahoma"/>
        <family val="2"/>
      </rPr>
      <t>Reporte. Técnica:</t>
    </r>
    <r>
      <rPr>
        <sz val="8"/>
        <color theme="1"/>
        <rFont val="Tahoma"/>
        <family val="2"/>
      </rPr>
      <t xml:space="preserve"> Se adjunta comunicación de traslado del equipo al área de sistemas, comunicación de traslado del área de sistemas (bodega) al área de sistemas (datacenter 69) con lo cual se aporta el equipo al proyecto de modernización administrativa bajo la actividad de centro de datos de respaldo que aporta a la continuidad del negocio.
</t>
    </r>
    <r>
      <rPr>
        <b/>
        <sz val="8"/>
        <color theme="1"/>
        <rFont val="Tahoma"/>
        <family val="2"/>
      </rPr>
      <t xml:space="preserve">Análisis OCI: </t>
    </r>
    <r>
      <rPr>
        <sz val="8"/>
        <color theme="1"/>
        <rFont val="Tahoma"/>
        <family val="2"/>
      </rPr>
      <t xml:space="preserve">Verificados los soportes remitidos por el área técnica se evidencia el correo a Serv. Administrativos y Sistemas sobre el traslado del equipo del 4 de marzo de 2022, así como la respuesta del traslado de este mediante comprobante del 8 de marzo de 2022 y confirmación de ubicación de este. Teniendo en cuenta lo anterior, se califica la acción </t>
    </r>
    <r>
      <rPr>
        <b/>
        <sz val="8"/>
        <color theme="1"/>
        <rFont val="Tahoma"/>
        <family val="2"/>
      </rPr>
      <t>"Terminada"</t>
    </r>
    <r>
      <rPr>
        <sz val="8"/>
        <color theme="1"/>
        <rFont val="Tahoma"/>
        <family val="2"/>
      </rPr>
      <t xml:space="preserve"> con estado </t>
    </r>
    <r>
      <rPr>
        <b/>
        <sz val="8"/>
        <color theme="1"/>
        <rFont val="Tahoma"/>
        <family val="2"/>
      </rPr>
      <t xml:space="preserve">"Abierta" </t>
    </r>
    <r>
      <rPr>
        <sz val="8"/>
        <color theme="1"/>
        <rFont val="Tahoma"/>
        <family val="2"/>
      </rPr>
      <t xml:space="preserve">con el fin de verificar que el equipo se incorpore a los flujos de trabajo del área de sistemas, área receptora del equipo. </t>
    </r>
  </si>
  <si>
    <r>
      <t xml:space="preserve">Análisis OCI: </t>
    </r>
    <r>
      <rPr>
        <sz val="8"/>
        <color theme="1"/>
        <rFont val="Tahoma"/>
        <family val="2"/>
      </rPr>
      <t xml:space="preserve">El grupo de apoyo de bienes con corte al 31/08/2022 no se reunió.
Conforme a lo indicado por el proceso, la primera reunión se realizará en el mes de septiembre, por lo cual se realizará seguimiento en el próximo cuatrimestre, con el objetivo de verificar el cumplimiento de las funciones asignadas, y si se ha procedido a efectuar recomendaciones y propuestas técnicas en materia de bienes ante el Comité Institucional de Gestión y Desempeño. 
Teniendo en cuenta lo anterior, para esta acción se mantiene la calificación como </t>
    </r>
    <r>
      <rPr>
        <b/>
        <sz val="8"/>
        <color theme="1"/>
        <rFont val="Tahoma"/>
        <family val="2"/>
      </rPr>
      <t>"Terminada"</t>
    </r>
    <r>
      <rPr>
        <sz val="8"/>
        <color theme="1"/>
        <rFont val="Tahoma"/>
        <family val="2"/>
      </rPr>
      <t xml:space="preserve"> con estado </t>
    </r>
    <r>
      <rPr>
        <b/>
        <sz val="8"/>
        <color theme="1"/>
        <rFont val="Tahoma"/>
        <family val="2"/>
      </rPr>
      <t xml:space="preserve">"abierta". </t>
    </r>
    <r>
      <rPr>
        <sz val="8"/>
        <color theme="1"/>
        <rFont val="Tahoma"/>
        <family val="2"/>
      </rPr>
      <t xml:space="preserve">Adicional a lo anterior y teniendo en cuenta que durante el segundo semestre se adelanta la ejecución de la toma física de inventarios es importante tener en cuenta que el grupo de apoyo tiene dentro de sus funciones la siguiente: </t>
    </r>
    <r>
      <rPr>
        <i/>
        <sz val="8"/>
        <color theme="1"/>
        <rFont val="Tahoma"/>
        <family val="2"/>
      </rPr>
      <t>Gestionar, coordinar y recomendar aquellas acciones requeridas para la realización de los inventarios de la entidad, y/o para la evaluación de aquellos bienes que lo requieran, de cara a su clasificación, manejo y destinación.</t>
    </r>
  </si>
  <si>
    <r>
      <t xml:space="preserve">Reporte G. Documental: </t>
    </r>
    <r>
      <rPr>
        <sz val="8"/>
        <color theme="1"/>
        <rFont val="Tahoma"/>
        <family val="2"/>
      </rPr>
      <t xml:space="preserve">Se ha venido trabajando con el área de sistemas.
</t>
    </r>
    <r>
      <rPr>
        <b/>
        <sz val="8"/>
        <color theme="1"/>
        <rFont val="Tahoma"/>
        <family val="2"/>
      </rPr>
      <t xml:space="preserve">Análisis OCI: </t>
    </r>
    <r>
      <rPr>
        <sz val="8"/>
        <color theme="1"/>
        <rFont val="Tahoma"/>
        <family val="2"/>
      </rPr>
      <t xml:space="preserve">Se evidencian dentro de los soportes remitidos las actas de reunión con el área de Sistemas respecto a la estructuración y puesta en marcha del ERP de gestión documental de Capital; sin embargo, no se presentan avances en la construcción del documento SGDEA [base de parametrización del ERP] por lo que se recomienda al área ejecutar lo pendiente para dar cumplimiento a lo formulado. Teniendo en cuenta lo anterior, así como los ajustes requeridos a la fecha de terminación, se califica </t>
    </r>
    <r>
      <rPr>
        <b/>
        <sz val="8"/>
        <color theme="1"/>
        <rFont val="Tahoma"/>
        <family val="2"/>
      </rPr>
      <t>"En Proceso"</t>
    </r>
    <r>
      <rPr>
        <sz val="8"/>
        <color theme="1"/>
        <rFont val="Tahoma"/>
        <family val="2"/>
      </rPr>
      <t xml:space="preserve">. </t>
    </r>
  </si>
  <si>
    <r>
      <rPr>
        <b/>
        <sz val="8"/>
        <color theme="1"/>
        <rFont val="Tahoma"/>
        <family val="2"/>
      </rPr>
      <t xml:space="preserve">Reporte Planeación: </t>
    </r>
    <r>
      <rPr>
        <sz val="8"/>
        <color theme="1"/>
        <rFont val="Tahoma"/>
        <family val="2"/>
      </rPr>
      <t xml:space="preserve">Se realizó la actualización del documento incluyendo lo correspondiente con la gestión del menú participa y se adelantó la publicación del mismo en la intranet institucional.
</t>
    </r>
    <r>
      <rPr>
        <b/>
        <sz val="8"/>
        <color theme="1"/>
        <rFont val="Tahoma"/>
        <family val="2"/>
      </rPr>
      <t xml:space="preserve">Análisis OCI: </t>
    </r>
    <r>
      <rPr>
        <sz val="8"/>
        <color theme="1"/>
        <rFont val="Tahoma"/>
        <family val="2"/>
      </rPr>
      <t>Se evidencia la actualización del documento "LINEAMIENTOS PARA PUBLICACIÓN DE INFORMACIÓN EN EL BOTÓN DE TRANSPARENCIA" en el cual se incluyó información general sobre las secciones del menú participa, sin embargo, lo descrito en el lineamiento no elimina la causa raíz que dio origen a la acción</t>
    </r>
    <r>
      <rPr>
        <i/>
        <sz val="8"/>
        <color theme="1"/>
        <rFont val="Tahoma"/>
        <family val="2"/>
      </rPr>
      <t xml:space="preserve"> "se identifica la necesidad de </t>
    </r>
    <r>
      <rPr>
        <b/>
        <i/>
        <sz val="8"/>
        <color theme="1"/>
        <rFont val="Tahoma"/>
        <family val="2"/>
      </rPr>
      <t xml:space="preserve">construir un plan estructurado para avanzar y mantener actualizada la información de dicha sección </t>
    </r>
    <r>
      <rPr>
        <i/>
        <sz val="8"/>
        <color theme="1"/>
        <rFont val="Tahoma"/>
        <family val="2"/>
      </rPr>
      <t xml:space="preserve">en la página web" </t>
    </r>
    <r>
      <rPr>
        <sz val="8"/>
        <color theme="1"/>
        <rFont val="Tahoma"/>
        <family val="2"/>
      </rPr>
      <t>(Negrilla fuera de texto)</t>
    </r>
    <r>
      <rPr>
        <i/>
        <sz val="8"/>
        <color theme="1"/>
        <rFont val="Tahoma"/>
        <family val="2"/>
      </rPr>
      <t xml:space="preserve">, </t>
    </r>
    <r>
      <rPr>
        <sz val="8"/>
        <color theme="1"/>
        <rFont val="Tahoma"/>
        <family val="2"/>
      </rPr>
      <t>puesto que no se evidencia un plan estructurado con responsables asignados y tiempo establecido para elaborar y publicar la información solicitada en cada una de las secciones.</t>
    </r>
  </si>
  <si>
    <r>
      <t>Reporte Recursos humanos:</t>
    </r>
    <r>
      <rPr>
        <sz val="8"/>
        <color theme="1"/>
        <rFont val="Tahoma"/>
        <family val="2"/>
      </rPr>
      <t xml:space="preserve"> Se llevó a cabo una reunión el día 02 de septiembre de 2022 con el área de Planeación para adelantar la gestión del riesgo. Adicionalmente, se remite correo electrónico con los ajustes pertinentes de la matriz.
</t>
    </r>
    <r>
      <rPr>
        <b/>
        <sz val="8"/>
        <color theme="1"/>
        <rFont val="Tahoma"/>
        <family val="2"/>
      </rPr>
      <t xml:space="preserve">Análisis OCI: </t>
    </r>
    <r>
      <rPr>
        <sz val="8"/>
        <color theme="1"/>
        <rFont val="Tahoma"/>
        <family val="2"/>
      </rPr>
      <t xml:space="preserve">Si bien se esta reportando mesa de trabajo con planeación para la identificación y gestión de riesgos del proceso, no es clara la conexión con la acción formulada. Esta ultima esta encaminada a la integración del PETH y el PAI. Por lo anterior se califica </t>
    </r>
    <r>
      <rPr>
        <b/>
        <sz val="8"/>
        <color theme="1"/>
        <rFont val="Tahoma"/>
        <family val="2"/>
      </rPr>
      <t xml:space="preserve">-Sin iniciar- </t>
    </r>
    <r>
      <rPr>
        <sz val="8"/>
        <color theme="1"/>
        <rFont val="Tahoma"/>
        <family val="2"/>
      </rPr>
      <t xml:space="preserve">recomendando al area tener presente la finalidad de las acciones formuladas. </t>
    </r>
  </si>
  <si>
    <r>
      <rPr>
        <b/>
        <sz val="8"/>
        <color theme="1"/>
        <rFont val="Tahoma"/>
        <family val="2"/>
      </rPr>
      <t>Reporte Servicios Administrativos:</t>
    </r>
    <r>
      <rPr>
        <sz val="8"/>
        <color theme="1"/>
        <rFont val="Tahoma"/>
        <family val="2"/>
      </rPr>
      <t xml:space="preserve"> Actividad 1: Se realiza la solicitud al área de Planeación para acceder al documento CARACTERIZACIÓN DE GESTIÓN DE RECURSOS Y ADMINISTRACIÓN DE INFORMACIÓN – AGRI-CR-001 – V6 y durante el periodo del seguimiento, el área de planeación responde con la solicitud anteriormente mencionada. A la fecha, se encuentra pendiente la revisión y actualización a las que haya lugar.
Actividad 2: De acuerdo con lo indicado por la Oficina de Control Interno, se informa el documento "Listado Maestro de documentos (29.07.2022)" fue revisado y descargado de la Intranet de la entidad; de esta manera se logra evidenciar que el documento PARÁMETROS PARA ASIGNACIÓN DE VIDA ÚTIL Y NUEVOS VALORES A EQUIPOS DEPRECIADOS – AGRI-SA-IN-001 se encuentra en estado "Eliminado"
</t>
    </r>
    <r>
      <rPr>
        <b/>
        <sz val="8"/>
        <color theme="1"/>
        <rFont val="Tahoma"/>
        <family val="2"/>
      </rPr>
      <t xml:space="preserve">Análisis OCI: </t>
    </r>
    <r>
      <rPr>
        <sz val="8"/>
        <color theme="1"/>
        <rFont val="Tahoma"/>
        <family val="2"/>
      </rPr>
      <t xml:space="preserve">La actividad 1 se encuentra en proceso.
Con respecto a La actividad 2, se puede evidenciar que el documento PARÁMETROS PARA ASIGNACIÓN DE VIDA ÚTIL Y NUEVOS VALORES A EQUIPOS DEPRECIADOS – AGRI-SA-IN-001, ya no forma parte del sistema de gestión de Capital conforme a el listado maestro de documentos con fecha del 29/07/2022. 
Teniendo en cuenta lo anterior, se califica como </t>
    </r>
    <r>
      <rPr>
        <b/>
        <sz val="8"/>
        <color theme="1"/>
        <rFont val="Tahoma"/>
        <family val="2"/>
      </rPr>
      <t>"En Proceso"</t>
    </r>
  </si>
  <si>
    <r>
      <t xml:space="preserve">Reporte G. Documental: </t>
    </r>
    <r>
      <rPr>
        <sz val="8"/>
        <color theme="1"/>
        <rFont val="Tahoma"/>
        <family val="2"/>
      </rPr>
      <t xml:space="preserve">Se realizó el seguimiento al área de ventas y mercadeo sobre el diligenciamiento del Formato Único de Información Documental- FUID y se adelantó la reunión para aprobación de la actualización de la Tabla de Retención Documental -TRD.
</t>
    </r>
    <r>
      <rPr>
        <b/>
        <sz val="8"/>
        <color theme="1"/>
        <rFont val="Tahoma"/>
        <family val="2"/>
      </rPr>
      <t xml:space="preserve">Análisis OCI: </t>
    </r>
    <r>
      <rPr>
        <sz val="8"/>
        <color theme="1"/>
        <rFont val="Tahoma"/>
        <family val="2"/>
      </rPr>
      <t xml:space="preserve">Se realiza la verificación de los soportes remitidos evidenciando la jornada de archivatón en la cual se realiza la capacitación y seguimiento al área de ventas y mercadeo sobre temas como inventario documental y organización de los expedientes con el fin de dar cumplimiento a lo programado en el plan de mejoramiento. Teniendo en cuenta lo mencionado, se califica la acción </t>
    </r>
    <r>
      <rPr>
        <b/>
        <sz val="8"/>
        <color theme="1"/>
        <rFont val="Tahoma"/>
        <family val="2"/>
      </rPr>
      <t>"En Proceso"</t>
    </r>
    <r>
      <rPr>
        <sz val="8"/>
        <color theme="1"/>
        <rFont val="Tahoma"/>
        <family val="2"/>
      </rPr>
      <t xml:space="preserve"> y se recomienda al área dar continuidad a la ejecución de las acciones formuladas de asesorías, capacitaciones y seguimientos a la implementación de las TRD y lineamientos de la guía de uso y almacenamiento de documentos electrónicos pendientes. </t>
    </r>
  </si>
  <si>
    <r>
      <t xml:space="preserve">Reporte Producción: </t>
    </r>
    <r>
      <rPr>
        <sz val="8"/>
        <color theme="1"/>
        <rFont val="Tahoma"/>
        <family val="2"/>
      </rPr>
      <t>"1. Se solicitó información sobre la pertinencia de incluir en la TRD de la Dirección Operativa -componente de producción, información asociada a los formatos que se encuentra en la intranet y los formularios de google, asi mismo se solicitó la orientación sobre el manejar de los libros de producción y la relación de esta con la TRD, la respuesta a esta pregunta se dio en el marco de la reunión sostenida con gestión documental. 2. Se participó en reunión convocada por gestión documental en la revisión y edición final de la TRD de la dirección operativa.</t>
    </r>
    <r>
      <rPr>
        <b/>
        <sz val="8"/>
        <color theme="1"/>
        <rFont val="Tahoma"/>
        <family val="2"/>
      </rPr>
      <t xml:space="preserve">
Análisis OCI: </t>
    </r>
    <r>
      <rPr>
        <sz val="8"/>
        <color theme="1"/>
        <rFont val="Tahoma"/>
        <family val="2"/>
      </rPr>
      <t>Verificados los soportes remitidos por el área se evidencian los correos al área de gestión documental con las dudas sobre la actualización de la TRD, así como el acta de la archivatón en la que se adelantó la socialización de las herramientas en materia de gestión documental, al igual que las modificaciones a la TRD. De igual manera se evidencia el ajuste de los parámetros de archivo de entregables en el Manual general de producción; de conformidad con lo formulado en las acciones del plan de mejoramiento. Teniendo en cuenta lo anterior se califica la acción como "</t>
    </r>
    <r>
      <rPr>
        <b/>
        <sz val="8"/>
        <color theme="1"/>
        <rFont val="Tahoma"/>
        <family val="2"/>
      </rPr>
      <t>Terminada</t>
    </r>
    <r>
      <rPr>
        <sz val="8"/>
        <color theme="1"/>
        <rFont val="Tahoma"/>
        <family val="2"/>
      </rPr>
      <t xml:space="preserve">" con estado </t>
    </r>
    <r>
      <rPr>
        <b/>
        <sz val="8"/>
        <color theme="1"/>
        <rFont val="Tahoma"/>
        <family val="2"/>
      </rPr>
      <t>"Cerrada"</t>
    </r>
    <r>
      <rPr>
        <sz val="8"/>
        <color theme="1"/>
        <rFont val="Tahoma"/>
        <family val="2"/>
      </rPr>
      <t xml:space="preserve"> al dar cumplimiento a lo formulado.</t>
    </r>
  </si>
  <si>
    <r>
      <rPr>
        <b/>
        <sz val="8"/>
        <color theme="1"/>
        <rFont val="Tahoma"/>
        <family val="2"/>
      </rPr>
      <t>Reporte Sub. Financiera:</t>
    </r>
    <r>
      <rPr>
        <sz val="8"/>
        <color theme="1"/>
        <rFont val="Tahoma"/>
        <family val="2"/>
      </rPr>
      <t xml:space="preserve"> El profesional de contabilidad realizó la consulta telefónicamente a la CGN de la dinámica de la cuenta 5424 y remitió al equipo contable las cuentas a utilizar para los recursos FUTIC 2021. Por lo anterior, la cuenta 5424 dejo de ser utilizada par este registro. 
</t>
    </r>
    <r>
      <rPr>
        <b/>
        <sz val="8"/>
        <color theme="1"/>
        <rFont val="Tahoma"/>
        <family val="2"/>
      </rPr>
      <t>Análisis OCI:</t>
    </r>
    <r>
      <rPr>
        <sz val="8"/>
        <color theme="1"/>
        <rFont val="Tahoma"/>
        <family val="2"/>
      </rPr>
      <t xml:space="preserve"> Se recomienda revisar que la ejecución de recursos provenientes del Fondo Único de Tecnologías de la Información y Comunicaciones de conformidad con lo establecido en los lineamientos de la Contaduría General de la Nación (Resoluciones 086 de 2018 y 169 de 2020 y posteriores), establecen que, debe ser a la subcuenta del Activo o Gasto respectivo, no solamente al gasto, se debe realizar la valoración del hecho económico para el correspondiente registro. Uno de los soportes de la acción es el Balance y se indica que es a septiembre de 2022 (mes sin cerrar y corte del seguimiento 31/08/2022) y no se indica nada respecto de este. Según el reporte y avance  de la acción se califica </t>
    </r>
    <r>
      <rPr>
        <b/>
        <sz val="8"/>
        <color theme="1"/>
        <rFont val="Tahoma"/>
        <family val="2"/>
      </rPr>
      <t>"En Proceso"</t>
    </r>
    <r>
      <rPr>
        <sz val="8"/>
        <color theme="1"/>
        <rFont val="Tahoma"/>
        <family val="2"/>
      </rPr>
      <t>.</t>
    </r>
  </si>
  <si>
    <r>
      <rPr>
        <b/>
        <sz val="8"/>
        <color theme="1"/>
        <rFont val="Tahoma"/>
        <family val="2"/>
      </rPr>
      <t>Reporte Sub. Financiera:</t>
    </r>
    <r>
      <rPr>
        <sz val="8"/>
        <color theme="1"/>
        <rFont val="Tahoma"/>
        <family val="2"/>
      </rPr>
      <t xml:space="preserve"> El Profesional de Contabilidad envío por correo electrónico el memorando 436 al área Administrativa remitiendo la base de datos de los bienes de Propiedad Planta y Equipo con corte a 30 de abril para determinar su medición posterior. Lo anterior dando cumplimiento a lo establecido en el Instructivo AGRI-SA-IN-002. 
</t>
    </r>
    <r>
      <rPr>
        <b/>
        <sz val="8"/>
        <color theme="1"/>
        <rFont val="Tahoma"/>
        <family val="2"/>
      </rPr>
      <t>Análisis OCI:</t>
    </r>
    <r>
      <rPr>
        <sz val="8"/>
        <color theme="1"/>
        <rFont val="Tahoma"/>
        <family val="2"/>
      </rPr>
      <t xml:space="preserve"> Se verificó el envío de la comunicación a la Subdirección Administrativa y de acuerdo con la acción y el indicador formulado, correspondiente a memorando sobre respuesta recibida,  se clasifica como  </t>
    </r>
    <r>
      <rPr>
        <b/>
        <sz val="8"/>
        <color theme="1"/>
        <rFont val="Tahoma"/>
        <family val="2"/>
      </rPr>
      <t xml:space="preserve">"En proceso", </t>
    </r>
    <r>
      <rPr>
        <sz val="8"/>
        <color theme="1"/>
        <rFont val="Tahoma"/>
        <family val="2"/>
      </rPr>
      <t xml:space="preserve">recomendando hacer seguimiento al memorando y a concluir el proceso de medición posterior en el Canal para la vigencia 2022. </t>
    </r>
  </si>
  <si>
    <r>
      <t xml:space="preserve">Análisis OCI: </t>
    </r>
    <r>
      <rPr>
        <sz val="8"/>
        <color theme="1"/>
        <rFont val="Tahoma"/>
        <family val="2"/>
      </rPr>
      <t xml:space="preserve">El área no presenta reporte de avances y soportes de la ejecución de las áreas, de conformidad con los compromisos establecidos en la mesa de trabajo sobre el plan de mejoramiento adelantada el 8 de agosto de 2022, en la que se discutieron ajustes sobre los formatos presentados, de manera posterior a la apertura de las herramientas de reporte. Se evidencia en la intranet la actualización de los procedimientos el 11 de mayo de 2022, sin embargo en este reporte no se evidenciaron soportes de la tercera acción "3. Socialización de los documentos actualizados."
Por lo anterior, se mantiene el porcentaje de avance del último seguimiento realizado; sin embargo, teniendo en cuenta las fechas de ejecución formuladas la acción se califica con alerta </t>
    </r>
    <r>
      <rPr>
        <b/>
        <sz val="8"/>
        <color theme="1"/>
        <rFont val="Tahoma"/>
        <family val="2"/>
      </rPr>
      <t xml:space="preserve">"Incumplida" </t>
    </r>
    <r>
      <rPr>
        <sz val="8"/>
        <color theme="1"/>
        <rFont val="Tahoma"/>
        <family val="2"/>
      </rPr>
      <t xml:space="preserve"> y se recomienda al área adelantar los reportes requeridos por la Oficina de Control Interno dentro en la forma y plazos establecidos que permitan evidenciar el cumplimiento de las acciones propuestas.  </t>
    </r>
  </si>
  <si>
    <r>
      <rPr>
        <b/>
        <sz val="8"/>
        <color theme="1"/>
        <rFont val="Tahoma"/>
        <family val="2"/>
      </rPr>
      <t xml:space="preserve">Reporte Sub. Financiera: </t>
    </r>
    <r>
      <rPr>
        <sz val="8"/>
        <color theme="1"/>
        <rFont val="Tahoma"/>
        <family val="2"/>
      </rPr>
      <t xml:space="preserve">El Subdirector Financiero, el Profesional de Contabilidad y los apoyos de contabilidad se reunieron el 17 de agosto para revisar las Notas de los Estados Financieros correspondientes al año 2021. 
</t>
    </r>
    <r>
      <rPr>
        <b/>
        <sz val="8"/>
        <color theme="1"/>
        <rFont val="Tahoma"/>
        <family val="2"/>
      </rPr>
      <t xml:space="preserve">
Análisis OCI: </t>
    </r>
    <r>
      <rPr>
        <sz val="8"/>
        <color theme="1"/>
        <rFont val="Tahoma"/>
        <family val="2"/>
      </rPr>
      <t xml:space="preserve">Se verifica acta de reunión del 17/08/2022 sobre la revisión de la plantilla de notas y no </t>
    </r>
    <r>
      <rPr>
        <i/>
        <sz val="8"/>
        <color theme="1"/>
        <rFont val="Tahoma"/>
        <family val="2"/>
      </rPr>
      <t xml:space="preserve">la matriz de elaboración de EEFF como quedó establecido en la acción. Se recomienda revisar y ajustar soportes y reporte. </t>
    </r>
    <r>
      <rPr>
        <sz val="8"/>
        <color theme="1"/>
        <rFont val="Tahoma"/>
        <family val="2"/>
      </rPr>
      <t xml:space="preserve">De acuerdo con el reporte y el plazo de la acción, se califica como </t>
    </r>
    <r>
      <rPr>
        <b/>
        <sz val="8"/>
        <color theme="1"/>
        <rFont val="Tahoma"/>
        <family val="2"/>
      </rPr>
      <t xml:space="preserve">"Terminada Extemporánea". </t>
    </r>
    <r>
      <rPr>
        <sz val="8"/>
        <color theme="1"/>
        <rFont val="Tahoma"/>
        <family val="2"/>
      </rPr>
      <t xml:space="preserve">con estado abierto, con el fin de verificar que los ajustes propuestos se materialicen en los estados financieros del próximo corte. </t>
    </r>
  </si>
  <si>
    <r>
      <t xml:space="preserve">Reporte At. Ciudadano: </t>
    </r>
    <r>
      <rPr>
        <sz val="8"/>
        <color theme="1"/>
        <rFont val="Tahoma"/>
        <family val="2"/>
      </rPr>
      <t xml:space="preserve">Se realizó en el mes de agosto la actualización de los riesgos y controles del proceso de Atención al Ciudadano de acuerdo con la Guía para la administración del riesgo y el diseño de controles en entidades públicas de diciembre de 2020. Se encuentra pendiente de revisión y aprobación por parte de Planeación.
</t>
    </r>
    <r>
      <rPr>
        <b/>
        <sz val="8"/>
        <color theme="1"/>
        <rFont val="Tahoma"/>
        <family val="2"/>
      </rPr>
      <t xml:space="preserve">Análisis OCI: </t>
    </r>
    <r>
      <rPr>
        <sz val="8"/>
        <color theme="1"/>
        <rFont val="Tahoma"/>
        <family val="2"/>
      </rPr>
      <t xml:space="preserve">Se remite por parte del área el correo electrónico de revisión y aprobación de las actualizaciones adelantadas al mapa de riesgos del proceso el 31 de agosto de 2022; sin embargo, con el fin de evidenciar integralmente el proceso de actualización se recomienda  remitir el mapa de riesgos en proceso de adopción con aquellos soportes que acompañan la ejecución de la actividad formulada. Teniendo en cuenta lo anterior, se califica la actividad con estado </t>
    </r>
    <r>
      <rPr>
        <b/>
        <sz val="8"/>
        <color theme="1"/>
        <rFont val="Tahoma"/>
        <family val="2"/>
      </rPr>
      <t>"En Proceso"</t>
    </r>
    <r>
      <rPr>
        <sz val="8"/>
        <color theme="1"/>
        <rFont val="Tahoma"/>
        <family val="2"/>
      </rPr>
      <t xml:space="preserve"> y se recomienda al área dar celeridad a la finalización de lo programado en el plan. </t>
    </r>
  </si>
  <si>
    <r>
      <rPr>
        <b/>
        <sz val="8"/>
        <color theme="1"/>
        <rFont val="Tahoma"/>
        <family val="2"/>
      </rPr>
      <t>Reporte Servicios Administrativos:</t>
    </r>
    <r>
      <rPr>
        <sz val="8"/>
        <color theme="1"/>
        <rFont val="Tahoma"/>
        <family val="2"/>
      </rPr>
      <t xml:space="preserve"> Se llevó a cabo una reunión con la Coordinadora Especializada del Área Jurídica con el fin de aclarar los conceptos de contratación para dar de baja los bienes de la entidad.
</t>
    </r>
    <r>
      <rPr>
        <b/>
        <sz val="8"/>
        <color theme="1"/>
        <rFont val="Tahoma"/>
        <family val="2"/>
      </rPr>
      <t xml:space="preserve">Análisis OCI: </t>
    </r>
    <r>
      <rPr>
        <sz val="8"/>
        <color theme="1"/>
        <rFont val="Tahoma"/>
        <family val="2"/>
      </rPr>
      <t xml:space="preserve">Conforme a lo reportado por el proceso, se evidencia que se efectuó una reunión con el área jurídica, dónde se dieron lineamientos para que el proceso de Servicios Administrativos cada vez que realice un proceso de baja de bienes verifique que la empresa gestora de los elementos tenga un contrato suscrito con Capital o de lo contrarío se realice el contrato donde se estipulen las obligaciones contractuales, así el mismo sea un contrato con costo cero.
Teniendo en cuenta que se cumplió con la actividad propuesta la acción se califica como </t>
    </r>
    <r>
      <rPr>
        <b/>
        <sz val="8"/>
        <color theme="1"/>
        <rFont val="Tahoma"/>
        <family val="2"/>
      </rPr>
      <t xml:space="preserve">"Terminada" </t>
    </r>
    <r>
      <rPr>
        <sz val="8"/>
        <color theme="1"/>
        <rFont val="Tahoma"/>
        <family val="2"/>
      </rPr>
      <t xml:space="preserve">con estado </t>
    </r>
    <r>
      <rPr>
        <b/>
        <sz val="8"/>
        <color theme="1"/>
        <rFont val="Tahoma"/>
        <family val="2"/>
      </rPr>
      <t>"abierta"</t>
    </r>
    <r>
      <rPr>
        <sz val="8"/>
        <color theme="1"/>
        <rFont val="Tahoma"/>
        <family val="2"/>
      </rPr>
      <t xml:space="preserve"> con el objetivo de verificar que en el próximo proceso de baja donde Capital entregue bienes a costo cero se suscriba el respectivo contrato dónde se establezcan las obligaciones contractuales de la empresa gestora, conforme al lineamiento del área jurídica, adicionalmente teniendo en cuenta que el procedimiento de baja de bienes se encuentra en actualización se recomienda incorporar este lineamiento dentro del documento.</t>
    </r>
  </si>
  <si>
    <r>
      <rPr>
        <b/>
        <sz val="8"/>
        <color theme="1"/>
        <rFont val="Tahoma"/>
        <family val="2"/>
      </rPr>
      <t>Reporte Sub. Financiera:</t>
    </r>
    <r>
      <rPr>
        <sz val="8"/>
        <color theme="1"/>
        <rFont val="Tahoma"/>
        <family val="2"/>
      </rPr>
      <t xml:space="preserve"> El profesional de Contabilidad realizó la actualización del Plan de cuentas de acuerdo a las modificaciones realizadas por la Contaduría General de la Nación. 
</t>
    </r>
    <r>
      <rPr>
        <b/>
        <sz val="8"/>
        <color theme="1"/>
        <rFont val="Tahoma"/>
        <family val="2"/>
      </rPr>
      <t>Análisis OCI:</t>
    </r>
    <r>
      <rPr>
        <sz val="8"/>
        <color theme="1"/>
        <rFont val="Tahoma"/>
        <family val="2"/>
      </rPr>
      <t xml:space="preserve"> Se recomienda revisar las acciones de mejora y los documentos que soportan el avance en cumplimiento de la acción, con el fin que los mismos sean coherentes con las acciones señaladas: 
1. Revisar las actualizaciones de manera mensual en la página de la CGN. (De acuerdo con la acción propuesta es importante estas revisiones con pantallazos, actas o similares que den cuenta de la revisión propuesta) 
2. Socializar mediante correo electrónico las actualizaciones emitidas por la CGN. (Evidencia coreos, actas, presentaciones entre otros documentos que soporten la socialización cuando aplique.)
3. Realizar las modificaciones de las cuentas correspondientes (indicando cuáles son y su referencia a la actualización de la CGN). 
 El plan de cuentas por sí solo no representa un avance para el seguimiento a realizar de acuerdo con lo señalado en los párrafos anteriores. Según el reporte de avance y el plazo definido para esta acción,  se califica como</t>
    </r>
    <r>
      <rPr>
        <b/>
        <sz val="8"/>
        <color theme="1"/>
        <rFont val="Tahoma"/>
        <family val="2"/>
      </rPr>
      <t xml:space="preserve"> "Sin iniciar". </t>
    </r>
  </si>
  <si>
    <r>
      <rPr>
        <b/>
        <sz val="8"/>
        <color theme="1"/>
        <rFont val="Tahoma"/>
        <family val="2"/>
      </rPr>
      <t>Reporte Sub. Financiera:</t>
    </r>
    <r>
      <rPr>
        <sz val="8"/>
        <color theme="1"/>
        <rFont val="Tahoma"/>
        <family val="2"/>
      </rPr>
      <t xml:space="preserve"> El profesional de Contabilidad generó un cronograma de actividades para realizar el cierre oportunamente y dar cumplimiento a la publicación Estados Financieros mensuales. Los estados financieros de enero a julio se encuentran debidamente publicados en la Intranet y el página Web. 
</t>
    </r>
    <r>
      <rPr>
        <b/>
        <sz val="8"/>
        <color theme="1"/>
        <rFont val="Tahoma"/>
        <family val="2"/>
      </rPr>
      <t>Análisis OCI:</t>
    </r>
    <r>
      <rPr>
        <sz val="8"/>
        <color theme="1"/>
        <rFont val="Tahoma"/>
        <family val="2"/>
      </rPr>
      <t xml:space="preserve"> Se verificó la realización del cronograma de cierre mensual con las fechas establecidas de entrega y la socialización al equipo del área y las publicaciones de los  Estados Financieros mensuales en la página web. Sin embargo, no se observa soporte de que la verificación de la publicación se haya realizado de forma oportuna.  Según el reporte de avance y el plazo definido para esta acción,  se califica como</t>
    </r>
    <r>
      <rPr>
        <b/>
        <sz val="8"/>
        <color theme="1"/>
        <rFont val="Tahoma"/>
        <family val="2"/>
      </rPr>
      <t xml:space="preserve"> "En proceso".  </t>
    </r>
    <r>
      <rPr>
        <sz val="8"/>
        <color theme="1"/>
        <rFont val="Tahoma"/>
        <family val="2"/>
      </rPr>
      <t>Se recomienda revisar la última acción respecto a los tiempos establecidos en la Resolución 182 de 2017 de la CGN  y el soporte adecuado de esta.</t>
    </r>
  </si>
  <si>
    <t>INFORME CONSOLIDADO SOBRE LA CALIDAD Y OPORTUNIDAD DE LAS RESPUESTAS EMITIDAS EN EL SISTEMA DISTRITAL PARA LA GESTIÓN DE PETICIONES CIUDADANAS</t>
  </si>
  <si>
    <t>La calidad de las respuestas emitidas a través del Sistema Bogotá Te Escucha no logró el 100% de cumplimiento durante la vigencia 2021.</t>
  </si>
  <si>
    <t>Servivio al Ciudadano y Defensor del Televidente (Apoyo)</t>
  </si>
  <si>
    <t xml:space="preserve">Las  respuestas dadas a las peticiones a través del Sistema Bogotá Te Escucha no cumplen en su totalidad con los criterios definidos en el Manual para la Gestión de Peticiones Ciudadanas de la Secretaría General Alcaldía Mayor de Bogotá y la Subsecretaría de Servicio a la Ciudadanía.
</t>
  </si>
  <si>
    <t>1. Realizar una capacitación semestral a las personas de cada área encargadas de dar respuesta a las peticiones ciudadanas.
2. Enviar un memorando desde la Secretaria General a todas las áreas con los lineamientos de respuesta respecto a calidad y oportunidad.
3. Participar al menos en una de  las capacitaciones brindadas por la Alcaldía en cuanto al manejo y funcionamiento del Sistema Bogotá Te Escucha.
4. Diseñar y socializar por comunicaciones internas una infografia sobre los criterios con que deben cumplir las respuestas a las peticiones ciudadanas.</t>
  </si>
  <si>
    <t>Auditoría al proceso de Diseño y creación de contenidos -2022</t>
  </si>
  <si>
    <t>Oportunidad de mejora y debilidades en los controles documentales del proceso “Diseño y creación de contenidos” en cuanto a:
a. En la caracterización del proceso no se incluyeron actividades clave que tiene a cargo el Diseño y creación de contenidos en la entidad.  
b. Pertinencia de conformación formal, del Comité de Programación al interior del Canal.
c. Error en la referencia de la normatividad asociada con el procedimiento "Gestión de Programación para el Servicio de Televisión".
d. No se evidenció la socialización del Plan de programación vigencia 2021 y 2022, tal como se describe en la actividad 1 del procedimiento "Gestión de Programación para el Servicio de Televisión".
e. Falla en el funcionamiento del enlace descrito en las actividades 2 y 3 del procedimiento "Tráfico y Alistamiento código MDCC-PD-001, versión 8".
f. Desactualización del procedimiento "Licenciamiento de imágenes", identificado con el código MDCC-PD-008.</t>
  </si>
  <si>
    <t>Diseño y creación de contenidos</t>
  </si>
  <si>
    <t>*Falta de oportunidad en la actualización de los documentos del proceso 
*Error humano en la realización de las socializaciones del plan de programación y en la inclusion de los links de enlace descritos en los procedimientos</t>
  </si>
  <si>
    <t>1. Realizar la revisión y actualización de la caracterización conforme a los lineamientos definidos por planeación.
2. Realizar la revisión y actualización al procedimiento de GESTIÓN DE LA PROGRAMACIÓN PARA EL SERVICIO DE TELEVISIÓN en cuanto a la expresión "comité de programación", referencias normativas y precisión de la forma de socializar el plan de programación, entre otros.
3. Realizar la revisión y actualización el procedimiento de tráfico y alistamiento, en cuanto a la disposición de enlaces, entre otros.
4. Realizar la revisión del procedimiento "Licenciamiento de imágenes" y la correspondiente gestión de actualización en la intranet, si hay lugar a ello.</t>
  </si>
  <si>
    <t>4 documentos revisados y/o actualizados</t>
  </si>
  <si>
    <t>Diseño y ejecución de la estrategia de circulación de contenidos - programación</t>
  </si>
  <si>
    <t>Profesional especializado grado 3 de programación</t>
  </si>
  <si>
    <r>
      <rPr>
        <sz val="8"/>
        <color theme="1"/>
        <rFont val="Tahoma"/>
        <family val="2"/>
      </rPr>
      <t>Profesional especializado grado 3
Auxiliar de tráfico</t>
    </r>
    <r>
      <rPr>
        <sz val="8"/>
        <color rgb="FFFF0000"/>
        <rFont val="Tahoma"/>
        <family val="2"/>
      </rPr>
      <t xml:space="preserve">
</t>
    </r>
    <r>
      <rPr>
        <sz val="8"/>
        <color theme="1"/>
        <rFont val="Tahoma"/>
        <family val="2"/>
      </rPr>
      <t>Operario de tráfico
Productora de programación</t>
    </r>
  </si>
  <si>
    <t>Debilidades en los controles del procedimiento "Licenciamiento de Imágenes", al encontrar que:
- No se documenta o detalla el contenido del material entregado, por lo cual no queda explícito el objeto del cual se establece la protección, restricción y/o sanción en los correos.
- En dos de las solicitudes resueltas satisfactoriamente, no se indica por parte de los ciudadanos para qué fines se usará la obra.</t>
  </si>
  <si>
    <t>Atención al ciudadano
Diseño y creación de contenidos</t>
  </si>
  <si>
    <t>Falta de actualización de la respuesta tipo</t>
  </si>
  <si>
    <t>1. Realizar, junto con el abogado de derechos de autor, la revisión desde Atención al Ciudadano de la respuesta tipo entregada a los peticionarios que adquieren una copia de material y su correspondiente implementación.
2. Realizar una mesa de trabajo anual con la participación de los equipos de Programación, Atención al Ciudadano y el abogado de derechos de autor, con el fin de determinar si se mantiene actualizada la respuesta tipo para los casos en los que se hace entrega de una copia de material.</t>
  </si>
  <si>
    <r>
      <t>1 mesa de trabajo</t>
    </r>
    <r>
      <rPr>
        <sz val="9"/>
        <color theme="1"/>
        <rFont val="Tahoma"/>
        <family val="2"/>
      </rPr>
      <t xml:space="preserve">
1  Respuesta tipo revisada y/o actualizada</t>
    </r>
  </si>
  <si>
    <t>Atención al ciudadano</t>
  </si>
  <si>
    <t>Auxiliar de atención al ciudadano</t>
  </si>
  <si>
    <t>Debilidades en los controles del procedimiento “Tráfico y Alistamiento” para la seguridad de la información y la materialización de un riesgo que no se tiene identificado en el mapa de riesgos del proceso.</t>
  </si>
  <si>
    <t>*Error humano en la realización de los controles del procedimiento “Tráfico y Alistamiento” 
*Implementación de medidas contingentes para mantener el flujo del proceso las cuales no estan alineadas con la seguridad de la información</t>
  </si>
  <si>
    <t xml:space="preserve">1. Realizar mesa de trabajo con el equipo de sistemas para acordar los controles en la seguridad de la información y mecanismos contingentes del procedimiento “Tráfico y Alistamiento” y documentar a través del medio que más se ajuste a la dinámica del proceso.
</t>
  </si>
  <si>
    <t>No. actividades realizadas /2</t>
  </si>
  <si>
    <t>Profesional especializado grado 3 de programación, 
Auxiliar de tráfico
Operario de tráfico
Productora de programación</t>
  </si>
  <si>
    <t>11.11</t>
  </si>
  <si>
    <t>Debilidad en la definición del plazo de los contratos al encontrar que no hay claridad frente al plazo de ejecución de dos de los tres contratos de adquisición de licencias evaluados: 649-2021 Preciosa Media SAS y 651-2021 Incomsa S.A.</t>
  </si>
  <si>
    <t xml:space="preserve">Diseño y creación de contenidos
Coordinación Jurídica
</t>
  </si>
  <si>
    <t>* Proceso que se ha venido desarrollando en los últimos años de manera paulatina y no recurrente, lo que ha ocasionado una estandanrización parcial y de acuerdo a los casos que se han presentado</t>
  </si>
  <si>
    <t xml:space="preserve">1. Realizar una mesa de trabajo con el área Jurídica donde se analice la posibilidad de documentar este lineamiento en alguno de los documentos del proceso juridico. (Procedimientos, manual o formatos).
2. Establecer en los estudios previos los plazos de ejecución de los contratos de adquisición de licencias, teniendo en cuenta el tiempo de duración o uso de la misma.  </t>
  </si>
  <si>
    <t>Diseño y ejecución de la estrategia de circulación de contenidos - programación
Juridica</t>
  </si>
  <si>
    <r>
      <t>Profesional especializado grado 3 de programación, 
Asistente del área de programación
Productora de programación</t>
    </r>
    <r>
      <rPr>
        <sz val="8"/>
        <color rgb="FFFF0000"/>
        <rFont val="Tahoma"/>
        <family val="2"/>
      </rPr>
      <t xml:space="preserve">
</t>
    </r>
    <r>
      <rPr>
        <sz val="8"/>
        <rFont val="Tahoma"/>
        <family val="2"/>
      </rPr>
      <t>Abogado encargado del proceso contractual y abogado especialista en propiedad intelectual</t>
    </r>
  </si>
  <si>
    <t>11.12</t>
  </si>
  <si>
    <t xml:space="preserve">Inadecuada planeación de la adquisición de licencias de contenidos el encontrar en la plataforma transaccional Secop II y el expediente contractual del Contrato 649-2021 suscrito con Preciosa Media SAS, la definición de las adquisiciones como resultado de “la línea de correos que se adjuntan”.
</t>
  </si>
  <si>
    <t>Procedimiento “ADQUISICIÓN DE LICENCIAS DE CONTENIDOS FINALIZADOS” actualizado y socializado</t>
  </si>
  <si>
    <t>31/01/2023</t>
  </si>
  <si>
    <t>Profesional especializado grado 3 de programación, 
Productora de programación</t>
  </si>
  <si>
    <t>* Error humano en la falta de oficializar la información</t>
  </si>
  <si>
    <t>No. actividades realizadas /3</t>
  </si>
  <si>
    <t>Diseño y ejecución de la estrategia de circulación de contenidos - programación
Técnica</t>
  </si>
  <si>
    <t>Profesional especializado grado 3 de programación, 
Asistente del área de programación
Auxiliar de tráfico
Operario de tráfico
Productora de programación</t>
  </si>
  <si>
    <t>Debilidades en los lineamientos para la administración, gestión y control del material audiovisual a cargo de Capital (recepción, custodia, conservación y catalogación entre otros) y su respectiva ejecución, que evidencian el riesgo de pérdida de la información e incumplimiento del deber de conservación del patrimonio audiovisual, al encontrar:
- Falta de claridad y/o certeza de la ubicación del material audiovisual archivado. (Pendiente sistemas)
- No reportar a la CRC toda la información del material audiovisual archivado en el año inmediatamente anterior y el sitio donde se encuentra.
- Debilidades en los controles de los procesos de “Diseño y Creación de Contenidos” y de “Gestión de Recursos y Administración de la Información” – Sistemas.
- Fallas en el software Mediastream, que realiza la grabación al aire sin documentar.
- Falta de documentación del control de las emisiones de los contenidos audiovisuales adquiridos (licencias de uso).</t>
  </si>
  <si>
    <t>1. Establecer en el procedimiento “ADQUISICIÓN DE LICENCIAS DE CONTENIDOS” que las decisiones tomadas por los equipos de Producción y de Programación en el marco de la definición de los contenidos a adquirir deben consignarse a través de actas de reunión.</t>
  </si>
  <si>
    <r>
      <rPr>
        <sz val="8"/>
        <rFont val="Tahoma"/>
        <family val="2"/>
      </rPr>
      <t>1. Revisar los estándares actuales con los que cuenta el proceso de Diseño y ejecución de la estrategia de circulación de contenidos asociados a la administración, gestión y control de material audiovisual y los lineamientos que establezca el área Técnica derivados de la compra e implementación de la plataforma tecnológica para esta actividad. En caso de identificarse oportunidad de mejora, realizar los ajustes conforme el avance de la implementación de la plataforma y solicitar a Planeación la publicación de la modificación.</t>
    </r>
    <r>
      <rPr>
        <sz val="8"/>
        <color theme="5"/>
        <rFont val="Tahoma"/>
        <family val="2"/>
      </rPr>
      <t xml:space="preserve">
</t>
    </r>
    <r>
      <rPr>
        <sz val="8"/>
        <color theme="1"/>
        <rFont val="Tahoma"/>
        <family val="2"/>
      </rPr>
      <t xml:space="preserve">
</t>
    </r>
    <r>
      <rPr>
        <sz val="8"/>
        <rFont val="Tahoma"/>
        <family val="2"/>
      </rPr>
      <t xml:space="preserve">2. Documentar en el procedimiento de Tráfico y alistamiento que, a través de correo electrónico dirigido a las áreas de interés, se deben notificar las fallas técnicas del </t>
    </r>
    <r>
      <rPr>
        <i/>
        <sz val="8"/>
        <rFont val="Tahoma"/>
        <family val="2"/>
      </rPr>
      <t>software</t>
    </r>
    <r>
      <rPr>
        <sz val="8"/>
        <rFont val="Tahoma"/>
        <family val="2"/>
      </rPr>
      <t xml:space="preserve"> Mediastream que se presenten en el desarrollo de la labor, si hay lugar a ello.
</t>
    </r>
    <r>
      <rPr>
        <sz val="8"/>
        <color theme="1"/>
        <rFont val="Tahoma"/>
        <family val="2"/>
      </rPr>
      <t xml:space="preserve">
3. Realizar la revisión y/o actualización del documento del MDCC-PD-007 ADQUISICIÓN DE LICENCIAS DE CONTENIDOS. De encontrarse mejoras, se realizará la respectiva actualización en la intranet.</t>
    </r>
  </si>
  <si>
    <t>Auditoría de acompañamiento Sistemas [ISO 27001:2013]</t>
  </si>
  <si>
    <t xml:space="preserve">Se presentan debilidades en los documentos establecidos en el marco del proceso de copias de seguridad, respecto a:
a.Falta de articulación entre los documentos construidos en el marco de la actividad de copias de seguridad. 
b.Falta de descripción de actividades, fases o etapas requeridas para la implementación de los lineamientos del Sistema de Gestión de Seguridad de la Información. 
c.Desactualización de los cronogramas de actividades de los planes de seguridad de la información, políticas complementarias, plan de tratamiento de riesgos y plan de sensibilización. 
d.Incumplimiento de las actividades identificadas en materia de copias de seguridad [1-5-7 y 8 de copias de seguridad, así como de la actividad 6 del procedimiento de seguridad de servidores].
e.Falta de documentación respecto a las actividades y pruebas definidas en los documentos del área. </t>
  </si>
  <si>
    <t>Gestión de Recursos y Administración de la Información [Sistemas]</t>
  </si>
  <si>
    <t>Falta de revisión y seguimiento a los documentos para la implementación del Sistema de Gestión de Seguridad de la Información-SGSIS.
Desconocimiento de los requisitos técnicos de la ISO27001 y DEL MinTIC para llevar a cabo la impelemntación del SGSI.</t>
  </si>
  <si>
    <t xml:space="preserve">a. Actualizar el procedimiento de copias de seguridad y demas documentos asociados a este.
b. Actualizar el manual del SGSI para articularlo con el Plan de Seguridad y Privacidad de la Información.
c.Actualizar los cronogramas del plan de seguridad y privacidad de la información, el plan de tratamiento de riesgos de seguridad y el plan se sensibilización del SGSI.
</t>
  </si>
  <si>
    <t>Cantidad de documentos revisados y actualizados/ 5</t>
  </si>
  <si>
    <t>Profesional Especializado de Sistemas</t>
  </si>
  <si>
    <t>Debilidades en la identificación de los indicadores [de conformidad con la norma], así como del seguimiento de los indicadores de eficiencia relacionados en el marco de la Seguridad y Privacidad de la Información, teniendo en cuenta que no se cuenta con mecanismos que permitan soportar la medición fiable y verificable documentalmente.</t>
  </si>
  <si>
    <t>Inexistencia de indicadores que den cuenta de medición de eficacia de la implementación del SGSI.</t>
  </si>
  <si>
    <t xml:space="preserve">a. Realizar dos (2) mesas de trabajo con el área de Planeación para la formulación de indicadores de eficacia dentro del SGSI. 
b. Formular indicadores de eficacia del Sistema de Gestión de Seguridad de la Información-SGSI
c. Realizar reporte de acuerdo a periocidad definida para los indicadores formulados, con los soportes correspondientes. 
</t>
  </si>
  <si>
    <t>Formulación de indicadores/1</t>
  </si>
  <si>
    <t>Sistemas
Planeación</t>
  </si>
  <si>
    <t>Profesional Especializado de Sistemas
Profesional Especializado de Planeación</t>
  </si>
  <si>
    <t xml:space="preserve">Debilidades respecto a la implementación de los requerimientos normativos de la norma NTC ISO 27001:2013, numerales 4-5-7 y 8. </t>
  </si>
  <si>
    <t>Falta de implementación de algunos criterios de los dominios de la ISO27001 en el marco del MSPI</t>
  </si>
  <si>
    <t xml:space="preserve">a. Actualizar el documento AGRI-SI-GU-006 GUÍA DE CONTACTO CON AUTORIDADES Y GRUPOS DE INTERÉS PARA LA SEGURIDAD DE LA INFORMACIÓN, donde se incluyan los responsables de la gestión de incidentes internamente por parte de la entidad.
b. Actualizar el documento AGRI-SI-GU-007 GUIA DE REPORTE DE INCIDENTES DE SEGURIDAD acorde a la guia de gestión de incidentes del MINTIC.
c. Actualizar el documento AGRI-SI-PO-002  Política de Seguridad y Privacidad de la Información, donde se indique el proceso disciplinario en caso de incumplimiento de las políticas y/o lineamientos establecidos.
d. Gestionar con el Área de Planeación la periocidad del seguimiento a la implementación del SGSI por parte del Comitté de Gestión y Desempeño.
</t>
  </si>
  <si>
    <t>Actividades ejecutadas/Actividades programadas</t>
  </si>
  <si>
    <t>11.1.d</t>
  </si>
  <si>
    <t>Debilidades sobre la gestión documental de las cintas y demás reportes en materia de copias de seguridad, al no evidenciarse debidamente inventariado y documentado para consulta.</t>
  </si>
  <si>
    <t>Desconocimiento de las politicas y responsabilidades de las copias de seguridad por parte de las areas productoras de la información.</t>
  </si>
  <si>
    <t>a. Actualizar el procedimiento de copias de seguridad y demas documentos asociados a este.
b. Realizar tres (3) mesas de trabajo con las areas productoras de la información para definir los lineamientos y politicas de operación sobre las responsabilidades del procesos de copias de seguridad y la carcterización de la información a respaldar.</t>
  </si>
  <si>
    <t xml:space="preserve">Profesional Especializado de Sistemas
</t>
  </si>
  <si>
    <t>11.1.b
11.3</t>
  </si>
  <si>
    <t xml:space="preserve">Incumplimiento de los requerimientos normativos en materia de identificación, valoración, evaluación y seguimiento de riesgos en materia de seguridad digital [copias de seguridad] al no evidenciarse la ejecución de las etapas de gestión de riesgos. </t>
  </si>
  <si>
    <t>Inexistencia de la gestión de riesgos asociada al procedimiento de copias de seguridad.</t>
  </si>
  <si>
    <t>a. Realizar la gestión, valoración, evaluación y tratamiento de los riesgos de de seguridad digital del SGSI.
b. Realizar el seguimiento de los riesgos de seguridad digital de acuerdo a lo definido con el área de planeación.</t>
  </si>
  <si>
    <t xml:space="preserve">No se cuenta con un Mapa de Riesgos de Seguridad de la Información y por lo tanto un riesgo asociado a la perdida de información no se encuentra identificado y tratado. </t>
  </si>
  <si>
    <t>1. Adelantar el proceso implementación y formalización del mapa de riesgos de seguridad digital, incluyendo el riesgo de perdidad de información. (Adelantar los procesos de identificación, valoración, tratamiento).</t>
  </si>
  <si>
    <t>Mapa de riesgos de seguridad digital Implementado / 1</t>
  </si>
  <si>
    <t xml:space="preserve">Profesional Especializa Área de Sistemas </t>
  </si>
  <si>
    <t>No se cuenta con un Mapa de Riesgos de Seguridad de la Información y por lo tanto un riesgo asociado a la perdida de información no se encuentra identificado y tratado.</t>
  </si>
  <si>
    <t>1. Mesa de trabajo entre el área de sistemas y programación en la cual se deje claridad y documente el proceso que debe adelantarse para la ubicación y restauración del material audiovisual archivado
2 Adelantar el proceso implementación y formalización del mapa de riesgos de seguridad digital, incluyendo el riesgo de perdidad de información. (Adelantar los procesos de identificación, valoración, tratamiento).</t>
  </si>
  <si>
    <t>Mesa de trabajo / 1
Revisión y actualización procedimiento Copias de Seguridad 
Mapa de riesgos de seguridad digital adoptado / 1</t>
  </si>
  <si>
    <t xml:space="preserve">Diana Romero </t>
  </si>
  <si>
    <t>TERCER SEGUIMIENTO DE 2022</t>
  </si>
  <si>
    <t>Auditoría de Participación Ciudadana y Control Social - Decreto 371 de 2010.</t>
  </si>
  <si>
    <t>11.2.1</t>
  </si>
  <si>
    <t>Debilidades en el documento LINEAMIENTOS PARA PUBLICACIÓN DE INFORMACIÓN EN EL BOTÓN DE TRANSPARENCIA V4, respecto a:
7 numerales están en un orden diferente frente a lo estandarizado en el anexo técnico 2 de la Resolución 1519 de 2020, numerales: 1.9, 1.10, 1.11, 3.1, 3.2, 3.3 y 3.4.
No existe el numeral 3.5: Formatos o modelos de contratos o pliegos tipo, ni responsable asignado.
La información del numeral 4.1. Presupuesto general de ingresos, gastos e inversión, se encuentra duplicada ya que, se indica en la guía que también se debe publicar en el numeral 3.1 
Se debe incluir información respecto a la responsabilidad de publicar y actualizar la información del Menú de” Servicio a la ciudadanía”</t>
  </si>
  <si>
    <t>La guía EPLE-GU-002 LINEAMIENTOS PARA
PUBLICACIÓN DE INFORMACIÓN
EN EL BOTÓN DE TRANSPARENCIA
no cuenta con la información actualizada y ajustada de acuerdo con la  lista de verificación de requisitos del seguimiento más reciente a la Encuesta ITA.</t>
  </si>
  <si>
    <t xml:space="preserve">Actualizar y ajustar el documento EPLE-GU-002 LINEAMIENTOS PARA PUBLICACIÓN DE INFORMACIÓN EN EL BOTÓN DE TRANSPARENCIA en los elementos señalados:
1. Ordenar en el documento los numerales 1.9, 1.10, 1.11, 3.1, 3.2, 3.3 y 3.4. de acuerdo con lo estandarizado en el anexo técnico 2 de la Resolución 1519 de 2020. 
2. Crear en el documento el numeral 3.5 Formatos o modelos de contratos o pliegos tipo, con información y asignación del área responsable.
3. Ajustar en el documento la información del numeral 4.1. Presupuesto general de ingresos, gastos e inversión, eliminando la duplicidad de información en el numeral 3.1. 
4. Incluir en el documento información respecto a la responsabilidad de publicar y actualizar la información del Menú de” Servicio a la ciudadanía”. </t>
  </si>
  <si>
    <t>Numero de ajustes realizados al documento/Total de ajustes propuestos al documento</t>
  </si>
  <si>
    <t>Asesora de Planeación - Profesional de Planeación</t>
  </si>
  <si>
    <t>Profesionales de apoyo de Planeación</t>
  </si>
  <si>
    <t>Incumplimiento frente a las condiciones de accesibilidad web, indicadas en el anexo técnico 1 de la Resolución 1519 de 2020, respecto a:
No todos los elementos no textuales (p. ej. imágenes, diagramas, mapas, sonidos, vibraciones, etc.) que aparecen en el sitio web de Capital tienen texto alternativo.
El lenguaje de los títulos, páginas, sección, enlaces, mensajes de error, campos de formularios, están en proceso de revisión, ya que, no todos se encuentren en español claro y comprensible (siguiendo la guía de lenguaje claro del DAFP).
Los documentos (Word, Excel, PDF, PowerPoint, etc.) están en proceso de revisión, ya que, no todos cumplen con los criterios de accesibilidad en documentos digitales [Capítulo 3 del anexo 1] .</t>
  </si>
  <si>
    <t>Área Digital</t>
  </si>
  <si>
    <t>1. Las fallas identificadas obedencen al proceso de actualización de la página web que se viene desarrollando.
2. Desconocimiento de los lineamientos de lenguaje claro establecidos por el DAFP.
3. Desconocimiento y/o incumplimiento por parte de todas las áreas de entidad en cuanto a los criterios de accesibilidad al momento de editar los documentos digitales que se requieren publicar en la página web, asi como desconocimiento por parte del equipo digital al momento de realizar la publicación.</t>
  </si>
  <si>
    <t>1. Realizar los ajustes de los elementos no textuales de la página web conforme se continue el rediseño de la misma.
2. Realizar la revisión y ajuste de los títulos, páginas, secciones, enlaces, mensajes de error, campos de formularios entre otros, de acuerdo con los lineamientos de la guía de lenguaje claro del DAFP y cronograma interno de trabajo.
3. Realizar mesas de trabajo para acordar los lineamientos y plan de trabajo preliminar con las áreas involucradas en la adopción de los criterios de accesibilidad de los documentos digitales a ser publicados en la página web.</t>
  </si>
  <si>
    <t>Numero de actividades realizadas/3</t>
  </si>
  <si>
    <t>Diciembre de 2023</t>
  </si>
  <si>
    <t>Equipo digital</t>
  </si>
  <si>
    <t>Contratista designado para coordinar las actividades del equipo digital</t>
  </si>
  <si>
    <t>Contratista designado para coordinar las actividades del equipo digital
Contratista designado
 como web máster
Productor digital - servicio temporal o contratista
Otros demas instancias involucradas en el desarrollo del plan de mejoramiento</t>
  </si>
  <si>
    <t xml:space="preserve">Incumplimiento frente a la publicación de información mínima obligatoria o la justificación técnica de que el requisito no aplica para Capital en el botón de transparencia, conforme a lo indicado en el Anexo 2 de la Resolución 1519 de 2020, en los siguientes numerales:
1.12.1.  Información sobre decisiones que puede afectar al público </t>
  </si>
  <si>
    <t>En  la sede electrónica no se encuentra documentación publicada en el numeral "1.12.1.  Información sobre decisiones que puede afectar al público" de acuerdo con lo requerido en el Anexo 2 de la Resolución 1519 de 2020.</t>
  </si>
  <si>
    <t xml:space="preserve">1. Verificar la información requerida en el numeral "1.12.1. Información sobre decisiones que puede afectar al público" en el Anexo 2 de la Resolución 1519 de 2020. 
2. Realizar los ajustes en la sede electrónica, ya sea publicar la información pertinente, o justificar la no aplicabilidad del numeral para la entidad. </t>
  </si>
  <si>
    <t>Acciones realizadas/Acciones programadas</t>
  </si>
  <si>
    <t xml:space="preserve">
Incumplimiento frente a la publicación de información mínima obligatoria o la justificación técnica de que el requisito no aplica para Capital en el botón de transparencia:
2.1.1. Leyes 
2.1.3.  Normativa aplicable 
2.1.4. Vínculo al Diario o Gaceta Oficial 
2.1.6. Agenda Regulatoria 
2.2.2. Sistema de búsquedas de normas, propio de la entidad 
2.3.1 Proyectos normativos
2.3.2. Comentarios y documento de respuesta a Comentarios 
3.5.1. Publicar los formatos o modelos de contrato y pliegos tipo, en caso de que aplique
Información publicada de manera incompleta conforme a lo indicado en el Anexo 2 de la Resolución 1519 de 2020, en el siguiente numeral:
3.3 Publicación de la ejecución de los contratos: Solo se encuentra publicada información de la ejecución contractual del mes de marzo a agosto de 2022, por lo que se debe revisar y publicar la información faltante de esta vigencia (enero – febrero), y la que ya se había publicado de vigencias anteriores., adicionalmente a la base de datos le faltan información del porcentaje de ejecución, los recursos totales desembolsados o pagados y los recursos pendientes de ejecutar para cada uno de los contratos suscritos.</t>
  </si>
  <si>
    <t xml:space="preserve">Gestión Jurídica y Contractual.
</t>
  </si>
  <si>
    <t>En los numerales 2.1.1., 2.1.3 se está adelantando la  actualización de los documentos para su publicación.
En los numerales  2.1.6, 2.3.1, 2.3.2. y 3.5.1. se estaba analizando si era o no aplicables a la entidad y la argumentación que se va a plantear en cada caso. 
En los nuemrales 2.1.4  y 2.2.2 se requiere adelantar revisión con otras dependencias de como se debe publicar la información.
Respecto del numeral 3.3. se está revisando la forma en que se articulará la información de la ejecución de los contratos al interior de la entidad, especialmente respecto del porcentaje de avance de la misma.</t>
  </si>
  <si>
    <t>1. Actualizar los documentos correspondientes a publicar en los numerales 2.1.1 y 2.1.3.   
2. Revisar si los numerales    2.1.6, 2.3.1, 2.3.2. y 3.5.1. son o no aplicables en Canal Capital. 
3 Publicar la argumentación legal que sustente la aplicación o no de los numerales mencionados en la actividad 2. 
4  Adelantar reunión con el área de sistemas para solicitar colaboración en las actividades a adelantar para cumplir con la publicación de los numerales  2.1.4  y 2.2.2   
5. Realizar las actividades planteadas en la reunión con el área de Sistemas. 
6. Adelantar reunión interna de la Secretaría General para determinar las actividades necesarias para obtener de las diferentes dependencias del canal la informaicón sobre la ejecución de los contratos, en especial sobre el porcentaje de la misma. 
7. Ejecutar las actividades planteadas al interior de la Secretaría General para obtener los datos de la ejecución de los contratos.</t>
  </si>
  <si>
    <t>correctiva</t>
  </si>
  <si>
    <t>numero de actividades realizadas/ total de actividades propuestas</t>
  </si>
  <si>
    <t>Área Jurídica</t>
  </si>
  <si>
    <t>Profesional Especializado grado 03 Área Jurídica</t>
  </si>
  <si>
    <t xml:space="preserve">4.6.1. Divulgar los informes o comunicados de información relevante </t>
  </si>
  <si>
    <t xml:space="preserve">Gestión Financiera y Facturación
</t>
  </si>
  <si>
    <t>La entidad no se encuentra vigilada por la superintendencia de sociedades, en razón a ello, lo indicado en el numeral 4.6 del anexo 2 de la Resolución 1519 de 2020 no es aplicable para Capital.
No se había incluído en el numeral 4.6.1 "Información pública y/o relevante"  la explicación técnica de por qué Capital no publicará información en este numeral.</t>
  </si>
  <si>
    <t>Incluir en el númeral 4.6.1 del  botón de transparencia la explicación técnica de acuerdo con el oficio emitido por la Superintendencia de Sociedades en el que establece por que Capital no debe reportar a esta entidad.</t>
  </si>
  <si>
    <t># de actividades propuestas / # de actividades ejecutadas.</t>
  </si>
  <si>
    <t>Profesional de Contabilidad</t>
  </si>
  <si>
    <t>11.2.2</t>
  </si>
  <si>
    <t>Cumplir con la totalidad de los lineamientos para publicar información en el menú “Atención y Servicios a la Ciudadanía” de las sedes electrónicas, aplicables a Capital.
Realizar una revisión integral de los elementos y contenidos mínimos que se exigen tenga el menú y los submenús de atención a la ciudadanía y que apliquen a Capital, conforme a la guía del DAFP “Lineamientos para publicar información en el menú “Atención y Servicios a la Ciudadanía” de las sedes electrónicas.</t>
  </si>
  <si>
    <t xml:space="preserve">Servicio a la Ciudadanía.
</t>
  </si>
  <si>
    <t>Falta de conocimiento y aplicación de la Guía del DAFP “Lineamientos para publicar información en el menú “Atención y Servicios a la Ciudadanía” de las sedes electrónicas.</t>
  </si>
  <si>
    <t>1, Revisar los lineamientos para publicar información en el menú “Atención y Servicios a la Ciudadanía” en  las sedes electrónicas de la Guía. (20%)
2. Definir las mejoras que le apliquen a la entidad. (20%)
3. Solicitar al área competente la implementación de estas mejoras. (40%)
4. Verificar la implementación de las mejoras en la sede electrónica de la entidad.(20%)</t>
  </si>
  <si>
    <t>Acciones realizadas / Acciones formuladas</t>
  </si>
  <si>
    <t>Servicio a la ciudadanía
Digital</t>
  </si>
  <si>
    <t>Auxiliar de Atención a la Ciudadanía</t>
  </si>
  <si>
    <t>11.2.3</t>
  </si>
  <si>
    <t>Elaborar un plan para cumplir con la totalidad de los lineamientos para publicar información en el Menú Participa sobre participación ciudadana en la gestión pública.
Construir un plan estructurado con las áreas de Capital para definir las acciones que se deben realizar, definiendo los tiempos para publicar y mantener actualizada la información del menú participa.</t>
  </si>
  <si>
    <t xml:space="preserve">El Menú Participa es un espacio de la sede electrónica de reciente creación, por lo tanto, se encuentra en constante proceso de mejoramiento continuo, ajuste y consolidación. A la fecha, se presenta ausencia de un plan o ruta estructurada para la alimentación, actualización periódica y seguimiento de la información requerida conforme los lineamientos de la materia. </t>
  </si>
  <si>
    <t xml:space="preserve">1. Elaborar un plan para cumplir con la totalidad de los lineamientos para publicar información en el Menú Participa sobre participación ciudadana en la gestión pública, definiendo las acciones que se deben realizar y la periodicidad de publicación y actualización de la información en este menú de la sede electrónica. </t>
  </si>
  <si>
    <t xml:space="preserve">Un (1) plan documentado. </t>
  </si>
  <si>
    <t>RESUMEN SEGUNDO SEGUIMIENTO 2022</t>
  </si>
  <si>
    <t>1. Manual de usuario 
2. Actas de reuniones con el área de sistemas</t>
  </si>
  <si>
    <t>1. Manual de Gestión Documental
2. Instructivo tablas de Control de Acceso
3. Manual modelo de requisitos para la implementación de un SGDA.
4. Manual de conservación preventiva de documentos fisicos y electronicos.
5. Formato Inventario Documental
6. Rotulo de Caja y carpeta
7. Documento borrador manual para la organización y almacenamiento de los documentos digitales y/o electrónicos en Canal Capital
8. Procedimiento entrega de archivos por desvinculación.
9. Instructivo para la organización de los documentos de las historias laborales de talento humano
10. Plan institucional de archivos PINAR
11. Politica de gestión documental
12. Normograma
13. Programa de Gestión Documental PGD</t>
  </si>
  <si>
    <r>
      <t xml:space="preserve">Reporte G. Documental: </t>
    </r>
    <r>
      <rPr>
        <sz val="8"/>
        <color theme="1"/>
        <rFont val="Tahoma"/>
        <family val="2"/>
      </rPr>
      <t xml:space="preserve">Se realizo un gran avance en la actualización de los procesos del área.
</t>
    </r>
    <r>
      <rPr>
        <b/>
        <sz val="8"/>
        <color theme="1"/>
        <rFont val="Tahoma"/>
        <family val="2"/>
      </rPr>
      <t xml:space="preserve">Análisis OCI: </t>
    </r>
    <r>
      <rPr>
        <sz val="8"/>
        <color theme="1"/>
        <rFont val="Tahoma"/>
        <family val="2"/>
      </rPr>
      <t xml:space="preserve">Se procede a la verificación de los soportes remitidos, así como las actualizaciones publicadas en la intranet de Capital, evidenciando que a la fecha de seguimiento se han realizado actualizaciones a la documentación del proceso [faltan 19 documentos] y se da continuidad a la modificación de documentos con lineamientos en materia de gestión documental como resultado de las recomendaciones dejadas por el archivo de bogotá. Sin embargo, teniendo en cuenta la fecha de terminación se califica la acción con alerta </t>
    </r>
    <r>
      <rPr>
        <b/>
        <sz val="8"/>
        <color theme="1"/>
        <rFont val="Tahoma"/>
        <family val="2"/>
      </rPr>
      <t>"Incumplida"</t>
    </r>
    <r>
      <rPr>
        <sz val="8"/>
        <color theme="1"/>
        <rFont val="Tahoma"/>
        <family val="2"/>
      </rPr>
      <t xml:space="preserve"> y se recomienda dar celeridad al proceso de actualización por parte del proceso. </t>
    </r>
  </si>
  <si>
    <t>1. Informe de politica gestión documental</t>
  </si>
  <si>
    <r>
      <t xml:space="preserve">Reporte G. Documental: </t>
    </r>
    <r>
      <rPr>
        <sz val="8"/>
        <color theme="1"/>
        <rFont val="Tahoma"/>
        <family val="2"/>
      </rPr>
      <t xml:space="preserve">Se adelanto el informe de acuerdo a lo establecido dentro de plan de trabajo.
</t>
    </r>
    <r>
      <rPr>
        <b/>
        <sz val="8"/>
        <color theme="1"/>
        <rFont val="Tahoma"/>
        <family val="2"/>
      </rPr>
      <t xml:space="preserve">Análisis OCI: </t>
    </r>
    <r>
      <rPr>
        <sz val="8"/>
        <color theme="1"/>
        <rFont val="Tahoma"/>
        <family val="2"/>
      </rPr>
      <t xml:space="preserve">Se evidencia el informe de seguimiento de la política de gestión documental de octubre a diciembre en el que se presentan avances y conclusiones de lo formulado en la política; sin embargo, no se relacionan indicadores de medición [teniendo en cuenta las acciones formuladas], por lo que se recomienda que se adelante la revisión de lo formulado y se construyan los indicadores programados para su seguimiento y socialización del informe. 
De conformidad con lo verificado, así como de la fecha de finalización propuesta se califica la acción con alerta </t>
    </r>
    <r>
      <rPr>
        <b/>
        <sz val="8"/>
        <color theme="1"/>
        <rFont val="Tahoma"/>
        <family val="2"/>
      </rPr>
      <t>"Incumplida"</t>
    </r>
    <r>
      <rPr>
        <sz val="8"/>
        <color theme="1"/>
        <rFont val="Tahoma"/>
        <family val="2"/>
      </rPr>
      <t xml:space="preserve">. </t>
    </r>
  </si>
  <si>
    <t xml:space="preserve">1. Documento borrador Programa de Gestión Documental actualizado
2. Correo de envio para revisión </t>
  </si>
  <si>
    <r>
      <t xml:space="preserve">Reporte G. Documental: </t>
    </r>
    <r>
      <rPr>
        <sz val="8"/>
        <color theme="1"/>
        <rFont val="Tahoma"/>
        <family val="2"/>
      </rPr>
      <t xml:space="preserve">Se realizo actualización del documento programa de gestión documental se envio a revisión y esta en proceso de ajustes para enviar a aprobación.
</t>
    </r>
    <r>
      <rPr>
        <b/>
        <sz val="8"/>
        <color theme="1"/>
        <rFont val="Tahoma"/>
        <family val="2"/>
      </rPr>
      <t xml:space="preserve">Análisis OCI: </t>
    </r>
    <r>
      <rPr>
        <sz val="8"/>
        <color theme="1"/>
        <rFont val="Tahoma"/>
        <family val="2"/>
      </rPr>
      <t xml:space="preserve">Se verifican los soportes evidenciando que el documento mencionado se encuentra en proceso de actualización, remitido a la Oficina de Control Interno se dejaron recomendaciones para su atención en el proceso por parte de Gestión Documental. Teniendo en cuenta lo anterior, se reconocen los avances que se han adelantado en cumplimiento de lo formulado; sin embargo, dada la fecha de terminación de la acción se califica la acción con alerta </t>
    </r>
    <r>
      <rPr>
        <b/>
        <sz val="8"/>
        <color theme="1"/>
        <rFont val="Tahoma"/>
        <family val="2"/>
      </rPr>
      <t>"Incumplida"</t>
    </r>
    <r>
      <rPr>
        <sz val="8"/>
        <color theme="1"/>
        <rFont val="Tahoma"/>
        <family val="2"/>
      </rPr>
      <t xml:space="preserve">. </t>
    </r>
  </si>
  <si>
    <t>1. Documento actualizado
2. Reunión con el área de correspondencia
3. Correo envio a aprobación</t>
  </si>
  <si>
    <r>
      <t xml:space="preserve">Reporte G. Documental: </t>
    </r>
    <r>
      <rPr>
        <sz val="8"/>
        <color theme="1"/>
        <rFont val="Tahoma"/>
        <family val="2"/>
      </rPr>
      <t xml:space="preserve">Se realizo la actualización del procedimiento de correspondiente de acuerdo a como se esta realizando la recepcioin de las comunicaciones.
</t>
    </r>
    <r>
      <rPr>
        <b/>
        <sz val="8"/>
        <color theme="1"/>
        <rFont val="Tahoma"/>
        <family val="2"/>
      </rPr>
      <t xml:space="preserve">Análisis OCI: </t>
    </r>
    <r>
      <rPr>
        <sz val="8"/>
        <color theme="1"/>
        <rFont val="Tahoma"/>
        <family val="2"/>
      </rPr>
      <t xml:space="preserve">Se remite como soporte la citación a la mesa de trabajo sobre la documentación de correspondencia el 30 de septiembre de 2022; sin embargo, las modificaciones fueron remitidas al área de Planeación para revisión y publicación de manera extemporánea al presente seguimiento, por lo que no se tendrá en cuenta para el presente reporte. Teniendo en cuenta lo anterior, se reconoce el avance, pero dada la fecha de cierre y las actividades faltantes se califica la acción con alerta </t>
    </r>
    <r>
      <rPr>
        <b/>
        <sz val="8"/>
        <color theme="1"/>
        <rFont val="Tahoma"/>
        <family val="2"/>
      </rPr>
      <t xml:space="preserve">"Incumplida" </t>
    </r>
    <r>
      <rPr>
        <sz val="8"/>
        <color theme="1"/>
        <rFont val="Tahoma"/>
        <family val="2"/>
      </rPr>
      <t xml:space="preserve">y se recomienda al proceso dar celeridad a lo restante para proceder al cierre de esta. </t>
    </r>
  </si>
  <si>
    <t>1. Actas mensuales de seguimiento al plan de trabajo</t>
  </si>
  <si>
    <r>
      <t xml:space="preserve">Reporte G. Documental: </t>
    </r>
    <r>
      <rPr>
        <sz val="8"/>
        <color theme="1"/>
        <rFont val="Tahoma"/>
        <family val="2"/>
      </rPr>
      <t xml:space="preserve">se realiza seguimiento al plan de trabajo donde se evidencian los avances a as actividades realizadas.
</t>
    </r>
    <r>
      <rPr>
        <b/>
        <sz val="8"/>
        <color theme="1"/>
        <rFont val="Tahoma"/>
        <family val="2"/>
      </rPr>
      <t xml:space="preserve">Análisis OCI: </t>
    </r>
    <r>
      <rPr>
        <sz val="8"/>
        <color theme="1"/>
        <rFont val="Tahoma"/>
        <family val="2"/>
      </rPr>
      <t xml:space="preserve">Se remiten las actas correspondientes al seguimiento del plan de trabajo de gestión documental del 23 de septiembre, 28 de octubre, 22 de noviembre y 28 de diciembre en las que se consignan los avances y estado de las diferentes actividades programadas de conformidad con lo formulado. Teniendo en cuenta lo anterior, se califica la acción como </t>
    </r>
    <r>
      <rPr>
        <b/>
        <sz val="8"/>
        <color theme="1"/>
        <rFont val="Tahoma"/>
        <family val="2"/>
      </rPr>
      <t>"Terminada Extemporánea"</t>
    </r>
    <r>
      <rPr>
        <sz val="8"/>
        <color theme="1"/>
        <rFont val="Tahoma"/>
        <family val="2"/>
      </rPr>
      <t xml:space="preserve"> y se procede al cierre de esta. </t>
    </r>
  </si>
  <si>
    <t>Se adelantaron las actividades formuladas en el plan.</t>
  </si>
  <si>
    <t>1. Actualización caracterización 
2. mesa de trabajo para actualización de la caracterización
3. capacitación de Formato Unico de Inventario Documental a las areas  producción,programación,tecnica,
4. TRD actualizadas
5. acta de aprobación
6. oficio remitiendo las TRD al archivo Distrtial</t>
  </si>
  <si>
    <r>
      <t xml:space="preserve">Reporte G. Documental: </t>
    </r>
    <r>
      <rPr>
        <sz val="8"/>
        <color theme="1"/>
        <rFont val="Tahoma"/>
        <family val="2"/>
      </rPr>
      <t xml:space="preserve">Se ha venido trabajando en la actualización de la caracterización con las demas areas de la subdirección administrativa. Se han dado capacitaciones de inventario documental. Se actualizo la tabla de retención documental y se dio la aprobación por parte del comite de gestión y desempeño y se envio para convalidación al archivo Distrital.
</t>
    </r>
    <r>
      <rPr>
        <b/>
        <sz val="8"/>
        <color theme="1"/>
        <rFont val="Tahoma"/>
        <family val="2"/>
      </rPr>
      <t xml:space="preserve">Análisis OCI: </t>
    </r>
    <r>
      <rPr>
        <sz val="8"/>
        <color theme="1"/>
        <rFont val="Tahoma"/>
        <family val="2"/>
      </rPr>
      <t xml:space="preserve">Se realizó una mesa de trabajo para actualización de la caracterización del proceso de gestión administrativa el 15 de diciembre de 2022, así como la capacitación en materia de inventario documental entre el 15 y el 28 de diciembre de 2022. Por otro lado, se adelantó la socialización de las modificaciones de las TRD el 14 de diciembre de 2022 en atención a lo formulado en la acción; sin embargo, no se evidencia la publicación de las modificaciones adelantadas en la intranet de capital, así como tampoco se encuentra la socialización de lo actualizado. Teniendo en cuenta lo anterior, se califica la acción con alerta </t>
    </r>
    <r>
      <rPr>
        <b/>
        <sz val="8"/>
        <color theme="1"/>
        <rFont val="Tahoma"/>
        <family val="2"/>
      </rPr>
      <t>"Incumplida"</t>
    </r>
    <r>
      <rPr>
        <sz val="8"/>
        <color theme="1"/>
        <rFont val="Tahoma"/>
        <family val="2"/>
      </rPr>
      <t xml:space="preserve"> y se recomienda dar celeridad a la ejecución de lo pendiente por parte del área. </t>
    </r>
  </si>
  <si>
    <t>1. Documento Actualizado
2. Correo envio a aprobación
3. Manual de usuario 
4. Actas de reuniones con el área de sistemas</t>
  </si>
  <si>
    <r>
      <t xml:space="preserve">Reporte G. Documental: </t>
    </r>
    <r>
      <rPr>
        <sz val="8"/>
        <color theme="1"/>
        <rFont val="Tahoma"/>
        <family val="2"/>
      </rPr>
      <t xml:space="preserve">Se realizo actualización de documento Manual modelo de requisitos para la implementación de un SGDA.
</t>
    </r>
    <r>
      <rPr>
        <b/>
        <sz val="8"/>
        <color theme="1"/>
        <rFont val="Tahoma"/>
        <family val="2"/>
      </rPr>
      <t xml:space="preserve">Análisis OCI: </t>
    </r>
    <r>
      <rPr>
        <sz val="8"/>
        <color theme="1"/>
        <rFont val="Tahoma"/>
        <family val="2"/>
      </rPr>
      <t xml:space="preserve">Se adelantó la actualización del manual modelo de requisitos para implementación de un SGDEA posterior a las reuniones sostenidas con el área de Sistemas el 8 - 15 y 29 de septiembre, así como el 12 de diciembre de 2022; sin embargo, a la fecha se encuentra pendiente la actualización del documento formulado, presentación para publicación en la intranet y socialización respectiva. Teniendo en cuenta lo anterior, así como la fecha de cierre formulada se califica la acción con alerta </t>
    </r>
    <r>
      <rPr>
        <b/>
        <sz val="8"/>
        <color theme="1"/>
        <rFont val="Tahoma"/>
        <family val="2"/>
      </rPr>
      <t>"Incumplida"</t>
    </r>
    <r>
      <rPr>
        <sz val="8"/>
        <color theme="1"/>
        <rFont val="Tahoma"/>
        <family val="2"/>
      </rPr>
      <t xml:space="preserve"> y se recomienda al área dar celeridad a la ejecución de lo pendiente. </t>
    </r>
  </si>
  <si>
    <t>1. Plan de trabajo inventarios</t>
  </si>
  <si>
    <t>1. Agenda reuniones mensuales
2. Acta mesa de trabajo"</t>
  </si>
  <si>
    <t xml:space="preserve">Se dio continuidad a la ejecución de los seguimeintos al plan de mejoramiento mediante mesas de trabajo al interior del proceso. </t>
  </si>
  <si>
    <r>
      <t xml:space="preserve">Reporte G. Documental: </t>
    </r>
    <r>
      <rPr>
        <sz val="8"/>
        <color theme="1"/>
        <rFont val="Tahoma"/>
        <family val="2"/>
      </rPr>
      <t xml:space="preserve">Se han adelantado los seguimientos al plan de mejoramiento por procesos.
</t>
    </r>
    <r>
      <rPr>
        <b/>
        <sz val="8"/>
        <color theme="1"/>
        <rFont val="Tahoma"/>
        <family val="2"/>
      </rPr>
      <t xml:space="preserve">Análisis OCI: </t>
    </r>
    <r>
      <rPr>
        <sz val="8"/>
        <color theme="1"/>
        <rFont val="Tahoma"/>
        <family val="2"/>
      </rPr>
      <t xml:space="preserve">Se realizaron mesas de trabajo durante septiembre, octubre y noviembre respecto a las acciones formuladas en el plan de mejoramiento por procesos dando continuidad a lo programado, así como la invitación a las mesas de trabajo de la Oficina de Control Interno como parte del acompañamiento para proceder con la ejecución de lo pendiente. Teniendo en cuenta lo anterior, así como la fecha de terminación se califica la acción como </t>
    </r>
    <r>
      <rPr>
        <b/>
        <sz val="8"/>
        <color theme="1"/>
        <rFont val="Tahoma"/>
        <family val="2"/>
      </rPr>
      <t>"Terminada Extemporánea"</t>
    </r>
    <r>
      <rPr>
        <sz val="8"/>
        <color theme="1"/>
        <rFont val="Tahoma"/>
        <family val="2"/>
      </rPr>
      <t xml:space="preserve"> y se procede al cierre de esta. </t>
    </r>
  </si>
  <si>
    <r>
      <t xml:space="preserve">Reporte G. Documental: </t>
    </r>
    <r>
      <rPr>
        <sz val="8"/>
        <color theme="1"/>
        <rFont val="Tahoma"/>
        <family val="2"/>
      </rPr>
      <t xml:space="preserve">Se realizo plan de trabajo para consolidar dentro de cada unas de las áreas de la entidad los inventarios documentales del archivo de gestión.
</t>
    </r>
    <r>
      <rPr>
        <b/>
        <sz val="8"/>
        <color theme="1"/>
        <rFont val="Tahoma"/>
        <family val="2"/>
      </rPr>
      <t xml:space="preserve">Análisis OCI: </t>
    </r>
    <r>
      <rPr>
        <sz val="8"/>
        <color theme="1"/>
        <rFont val="Tahoma"/>
        <family val="2"/>
      </rPr>
      <t xml:space="preserve">Se remite por parte de Gestión Documental el plan de trabajo para elaboración del inventario del archivo de gestión de Capital, en el que se consigna el desarrollo de las actividades formuladas, así como soportes de la capacitación en materia de inventarios realizada entre el 15 y el 28 de diciembre de 2022; sin embargo, a la fecha del presente seguimiento no se ha remitido el diagnóstico del archivo de gestión de conformidad con lo formulado. Teniendo en cuenta lo anterior, así como la fecha de terminación programada se califica la acción con alerta </t>
    </r>
    <r>
      <rPr>
        <b/>
        <sz val="8"/>
        <color theme="1"/>
        <rFont val="Tahoma"/>
        <family val="2"/>
      </rPr>
      <t>"Incumplida"</t>
    </r>
    <r>
      <rPr>
        <sz val="8"/>
        <color theme="1"/>
        <rFont val="Tahoma"/>
        <family val="2"/>
      </rPr>
      <t xml:space="preserve"> y se recomienda al área adelantar la entrega de lo formulado en el plan. </t>
    </r>
  </si>
  <si>
    <t>1. Tablas de Retención actualizadas
2. Acta de aprobación TRD
3. Oficio entrega al archivo Distrital"</t>
  </si>
  <si>
    <r>
      <t xml:space="preserve">Reporte G. Documental: </t>
    </r>
    <r>
      <rPr>
        <sz val="8"/>
        <color theme="1"/>
        <rFont val="Tahoma"/>
        <family val="2"/>
      </rPr>
      <t>Se realizo la actualización de las tablas de retención documental y se aprobaron por parte del comite de gestión y desempeño se eviaron al Archivo Distrital para la respectiva convalidación ya que son el insumo para realizar la actualización del instrumento archivistico banco terminologico.</t>
    </r>
    <r>
      <rPr>
        <b/>
        <sz val="8"/>
        <color theme="1"/>
        <rFont val="Tahoma"/>
        <family val="2"/>
      </rPr>
      <t xml:space="preserve">
Análisis OCI: </t>
    </r>
    <r>
      <rPr>
        <sz val="8"/>
        <color theme="1"/>
        <rFont val="Tahoma"/>
        <family val="2"/>
      </rPr>
      <t xml:space="preserve">Se remiten los soportes de actualización de las TRD de los procesos de Capital, así como el acta del Comité Institucional de Gestión y Desempeño del 14 de diciembre de 2022 como insumo de la estructuración del banco terminológico teniendo en cuenta el reporte del área. Por lo que teniendo en cuenta la fecha de terminación, así como las actividades pendientes se califica la acción </t>
    </r>
    <r>
      <rPr>
        <b/>
        <sz val="8"/>
        <color theme="1"/>
        <rFont val="Tahoma"/>
        <family val="2"/>
      </rPr>
      <t xml:space="preserve">"En Proceso" </t>
    </r>
    <r>
      <rPr>
        <sz val="8"/>
        <color theme="1"/>
        <rFont val="Tahoma"/>
        <family val="2"/>
      </rPr>
      <t xml:space="preserve">y se recomienda al área dar celeridad al desarrollo de lo formulado dentro de las fechas establecidas. </t>
    </r>
  </si>
  <si>
    <t>1. Evidencias avance en actividades del Convenio 958 de 2021, a saber: reuniones, actas de comités operativos, inventarios analíticos y naturales, piezas audiovisuales, correos, citaciones a reuniones y espacios conjuntos 
2. Reportes mensuales de actividades del Convenio de los meses septiembre de diciembre de 2022 
3. Informes trimestrales remitidos por parte de Canal Capital al Archivo de Bogotá: diciembre de 2021, febrero, junio, septiembre y diciembre de 2022
4. Oficio 1094 del 14 de octubre de 2022 ""Solicitudes relacionadas con ejecución de obligaciones del Convenio
Interadministrativo No. 958 - 2021"" entre las que se encuentra la solicitud de concepto y retroalimentación por parte del Archivo de Bogotá a los inventarios generados por Canal Capital "</t>
  </si>
  <si>
    <t>No se remiten soportes para el presente seguimiento.</t>
  </si>
  <si>
    <r>
      <rPr>
        <b/>
        <sz val="8"/>
        <color theme="1"/>
        <rFont val="Tahoma"/>
        <family val="2"/>
      </rPr>
      <t xml:space="preserve">Análisis OCI: </t>
    </r>
    <r>
      <rPr>
        <sz val="8"/>
        <color theme="1"/>
        <rFont val="Tahoma"/>
        <family val="2"/>
      </rPr>
      <t xml:space="preserve">Para el presente seguimiento no se adelanta reporte de avances y soportes respecto a lo formulado al plan de mejoramiento por procesos por parte del área, por lo que se mantiene la calificación y porcentaje de ejecución de las acciones </t>
    </r>
    <r>
      <rPr>
        <b/>
        <sz val="8"/>
        <color theme="1"/>
        <rFont val="Tahoma"/>
        <family val="2"/>
      </rPr>
      <t xml:space="preserve">"En Proceso" </t>
    </r>
    <r>
      <rPr>
        <sz val="8"/>
        <color theme="1"/>
        <rFont val="Tahoma"/>
        <family val="2"/>
      </rPr>
      <t xml:space="preserve">y se recomienda darle celeridad a lo formulado, teniendo en cuenta las fechas de ejecución programadas. </t>
    </r>
  </si>
  <si>
    <t>1. Fotos capacitación Servicios Generales
2. Formato para limpieza de archivos
3. Saneamiento desinfección ambiental archivo</t>
  </si>
  <si>
    <r>
      <t xml:space="preserve">Reporte G. Documental: </t>
    </r>
    <r>
      <rPr>
        <sz val="8"/>
        <color theme="1"/>
        <rFont val="Tahoma"/>
        <family val="2"/>
      </rPr>
      <t xml:space="preserve">Se realizo capacitación a el personal de servicios generales en los temas de limpieza de archivos.
</t>
    </r>
    <r>
      <rPr>
        <b/>
        <sz val="8"/>
        <color theme="1"/>
        <rFont val="Tahoma"/>
        <family val="2"/>
      </rPr>
      <t xml:space="preserve">Análisis OCI: </t>
    </r>
    <r>
      <rPr>
        <sz val="8"/>
        <color theme="1"/>
        <rFont val="Tahoma"/>
        <family val="2"/>
      </rPr>
      <t xml:space="preserve">Se evidencia la citación a la capacitación de limpieza de los archivos de manera presencial, de igual manera el certificado y comunicación de la desinfección de los archivos durante noviembre de 2022; sin emabrgo, a la fecha de seguimiento no se evidencia el plan de mantenimiento e inspección de instalaciones, así como el seguimiento correspondiente. Teniendo en cuenta lo anterior, se califica </t>
    </r>
    <r>
      <rPr>
        <b/>
        <sz val="8"/>
        <color theme="1"/>
        <rFont val="Tahoma"/>
        <family val="2"/>
      </rPr>
      <t>"En Proceso"</t>
    </r>
    <r>
      <rPr>
        <sz val="8"/>
        <color theme="1"/>
        <rFont val="Tahoma"/>
        <family val="2"/>
      </rPr>
      <t xml:space="preserve"> y se recomienda al área adelantar las actividades pendientes teniendo en cuenta la fecha de terminación programada. </t>
    </r>
  </si>
  <si>
    <t>1. Asistencia capacitación inventario</t>
  </si>
  <si>
    <r>
      <t xml:space="preserve">Reporte G. Documental: </t>
    </r>
    <r>
      <rPr>
        <sz val="8"/>
        <color theme="1"/>
        <rFont val="Tahoma"/>
        <family val="2"/>
      </rPr>
      <t xml:space="preserve">Se realizo capacutacitación sobre el diligenciamiento del inventario documental en los archivos de gerstión.
</t>
    </r>
    <r>
      <rPr>
        <b/>
        <sz val="8"/>
        <color theme="1"/>
        <rFont val="Tahoma"/>
        <family val="2"/>
      </rPr>
      <t xml:space="preserve">Análisis OCI: </t>
    </r>
    <r>
      <rPr>
        <sz val="8"/>
        <color theme="1"/>
        <rFont val="Tahoma"/>
        <family val="2"/>
      </rPr>
      <t xml:space="preserve">Se evidencia capacitación respecto a inventarios documentales realizada del 15 al 28 de diciembre de 2022; sin embargo, una vez adelantada la revisión de la carpeta de archivo del área de Producción no se evidencia la implementación de los lineamientos determinados en materia de gestión documental, por lo que se mantiene la calificación como </t>
    </r>
    <r>
      <rPr>
        <b/>
        <sz val="8"/>
        <color theme="1"/>
        <rFont val="Tahoma"/>
        <family val="2"/>
      </rPr>
      <t>"Terminada"</t>
    </r>
    <r>
      <rPr>
        <sz val="8"/>
        <color theme="1"/>
        <rFont val="Tahoma"/>
        <family val="2"/>
      </rPr>
      <t xml:space="preserve"> con estado </t>
    </r>
    <r>
      <rPr>
        <b/>
        <sz val="8"/>
        <color theme="1"/>
        <rFont val="Tahoma"/>
        <family val="2"/>
      </rPr>
      <t>"Abierta"</t>
    </r>
    <r>
      <rPr>
        <sz val="8"/>
        <color theme="1"/>
        <rFont val="Tahoma"/>
        <family val="2"/>
      </rPr>
      <t xml:space="preserve"> de manera que el área de Gestión Documental proceda al seguimiento y generación de recomendaciones respecto a los lineamientos de gestión documental. </t>
    </r>
  </si>
  <si>
    <t xml:space="preserve">Pendiente adelantar seguimiento y generar recomendaciones respecto a la implementación de los lineamientos en materia de gestión documental. </t>
  </si>
  <si>
    <r>
      <t xml:space="preserve">Reporte G. Documental: </t>
    </r>
    <r>
      <rPr>
        <sz val="8"/>
        <color theme="1"/>
        <rFont val="Tahoma"/>
        <family val="2"/>
      </rPr>
      <t>Se realizo capacutacitación sobre el diligenciamiento del inventario documental en los archivos de gerstión.</t>
    </r>
    <r>
      <rPr>
        <b/>
        <sz val="8"/>
        <color theme="1"/>
        <rFont val="Tahoma"/>
        <family val="2"/>
      </rPr>
      <t xml:space="preserve">
Análisis OCI: </t>
    </r>
    <r>
      <rPr>
        <sz val="8"/>
        <color theme="1"/>
        <rFont val="Tahoma"/>
        <family val="2"/>
      </rPr>
      <t xml:space="preserve">Se evidencia capacitación respecto a inventarios documentales realizada del 15 al 28 de diciembre de 2022, así como los soportes de actualización y presentación al Comité Institucional de Gestión y Desempeño del 14 de diciembre de 2022; sin embargo, no se han adelantado los seguimientos propuestos, así como tampoco se evidencia que las asesorías y capacitaciones se estén adelantando en la periodicidad determinada. Teniendo en cuenta lo anterior, así como la fecha de terminación se califica la acción con alerta </t>
    </r>
    <r>
      <rPr>
        <b/>
        <sz val="8"/>
        <color theme="1"/>
        <rFont val="Tahoma"/>
        <family val="2"/>
      </rPr>
      <t>"Incumplida"</t>
    </r>
    <r>
      <rPr>
        <sz val="8"/>
        <color theme="1"/>
        <rFont val="Tahoma"/>
        <family val="2"/>
      </rPr>
      <t xml:space="preserve"> y se recomienda al área dar celeridad a la ejecución de lo pendiente. </t>
    </r>
  </si>
  <si>
    <t>1. Repositorio de Gestión Documental de Capital: https://drive.google.com/drive/folders/1PChhlOUY1hC0J4qb0bvmEuQOjOpbLXad</t>
  </si>
  <si>
    <t xml:space="preserve">Se viene adelantando el ajuste al archivo de gestión del área de ventas y mercadeo, de conformidad con lo formulado. </t>
  </si>
  <si>
    <r>
      <t xml:space="preserve">Análisis OCI: </t>
    </r>
    <r>
      <rPr>
        <sz val="8"/>
        <color theme="1"/>
        <rFont val="Tahoma"/>
        <family val="2"/>
      </rPr>
      <t xml:space="preserve">Se procede a la revisión de la implementación de los lienamientos en materia de gestión documental del área de ventas y mercadeo, evidenciando que se han adelantado acciones de ajuste; sin embargo se evidencia documentación que no corresponde a la TRD del área, así como información archivada sin la marcación correspondiente. Teniendo en cuenta lo anterior, se mantiene la calificación como </t>
    </r>
    <r>
      <rPr>
        <b/>
        <sz val="8"/>
        <color theme="1"/>
        <rFont val="Tahoma"/>
        <family val="2"/>
      </rPr>
      <t>"Terminada Extemporánea"</t>
    </r>
    <r>
      <rPr>
        <sz val="8"/>
        <color theme="1"/>
        <rFont val="Tahoma"/>
        <family val="2"/>
      </rPr>
      <t xml:space="preserve"> y se procede al cierre de esta al identificar que se han venido adelantando las acciones de ajuste a la documentación generada. </t>
    </r>
  </si>
  <si>
    <t>1. Proyecto de caracterización y correos de remisión
2. Proyecto de procedimiento y correos de remisión
3. Solicitud de concepto favorablke ante el Departamento Administrativo del Servicio Civil Dsitrital para la creacxión de la Oficina de Control Disciplinario Interno mediante radicado 975 del 12 de septiembre de 2022 con sus anexos.                             
4. Memorando 903 del 13 de septiembre de 2022 por medio del cual se expide la Certificación Presupuestal para creación de cargo en la planta de personal.                                                                                                          5. Oficio de respuesta con observaciones a la solicitud de concepto favorable (oficio 1482 del 28 de septiembre de 2022) para revisión y cumplimiento del Canal.                                                                                                 
6. Se dio respuesta a la solicitud de ajustes y observaciones presentada por el Departamento Administrativo del Servicio Civil Dsitrital  mediante oficio con radicado 1149 del 31 de octubre del 31 de octubre de 2022.                                                                             7. Oficio 1796 del 18 de noviembre de 2022 mediante el cual dan respuesta a los ajustes aplicados y presentan nuevas observaciones de cara al concepto favorable. "</t>
  </si>
  <si>
    <r>
      <rPr>
        <b/>
        <sz val="8"/>
        <color theme="1"/>
        <rFont val="Tahoma"/>
        <family val="2"/>
      </rPr>
      <t xml:space="preserve">Reporte Juridica: </t>
    </r>
    <r>
      <rPr>
        <sz val="8"/>
        <color theme="1"/>
        <rFont val="Tahoma"/>
        <family val="2"/>
      </rPr>
      <t xml:space="preserve">1. Se realizó la actualización de la caracterización del proceso de gestión jurídica y contractual, incluyendo el proceso disciplinario, con el fin de adjuntarlo  a la solicitud presentada ante el Departamento Adminsitrativo del Servicio Distrital, sin embargo, no ha sido aprobado en su versión final hasta tanto se creen los cargo requeridos para dar cumplimiento a lo establecido en la Ley 1952 de 2019, modificada por la Ley 2094 de 2021 referente a la división de roles. 2. Se realizó la actualización del procedimiento del proceso de gestión jurídica y contractual, incluyendo el proceso disciplinario, con el fin de adjuntarlo  a la solicitud presentada ante el Departamento Adminsitrativo del Servicio Distrital, sin embargo, no ha sido aprobado en su versión final hasta tanto se creen los cargo requeridos para dar cumplimiento a lo establecido en la Ley 1952 de 2019, modificada por la Ley 2094 de 2021 referente a la división de roles. 3. Se presento ante el Departamento Adminsitrativo del Servicio Distrital mediante oficio con radicado 975 del 12 de septiembre de 2022, el estudio técnico de la planta de personal, el análisis y actualización de cargas laborales, y la modificación al Manual Específico de Funciones y Competencias Laborales, con el fin de solicitar concepto favorable para la creación de la oficina y del cargo de Jefe de Oficina asesora de Control Disciplinario Interno y del cargo de Jefe de Oficina asesora de Jurídica, modificación que llevaría implícita la creación de un cargo para la instrucción de procesos disicplinarios internos y a su vez un cargo para el juzgamiento de los mismos, los cuales se prevee que pertenezcan al nivel directivo de la entidad, de conformidad con lo señalado en la Circular 005 de 2021 de la Directora del Departamento Administrativo del Servicio Civil Distrital y la Directora Distrital de Presupuesto de la Secretaría Distrital de Hacienda y la Ley 2094 de 2021. 4. El DASC dió respuesta a la solicitud realizando una serie de ajustes, los cuales se respondieron, pero que a su vez dieron origen a nuevas observaciones, las cuales están en revisión y análisis de la entidad para dar respuesta al DASC y obtener el concepto favorable.
</t>
    </r>
    <r>
      <rPr>
        <b/>
        <sz val="8"/>
        <color theme="1"/>
        <rFont val="Tahoma"/>
        <family val="2"/>
      </rPr>
      <t xml:space="preserve">Analisis OCI: </t>
    </r>
    <r>
      <rPr>
        <sz val="8"/>
        <color theme="1"/>
        <rFont val="Tahoma"/>
        <family val="2"/>
      </rPr>
      <t xml:space="preserve">Se recuerda al area que de conformidad con las politicas internas de gestioin de la entidad, la actualiizacion de los documentos asociados al sistema de gestion se entiende realizada cuando son normalizados y publicados en intranet. De los documentos aportados y referenciados en los numerales 1 y 2 del reporte, se avisa que estos no estan debidamente actualizados. Consultando la intranet se puede evidenciar que la Caracterizacion del proceso de gestion juridica y contractual vigente es la version numero 06 que data de 29/04/2019. Por su parte el procedimiento de disciplinario ordinario vigente es la version 06 de la fecha 30/11/2016.  En ese orden de ideas se avisa que las dos primeras actividades formuladas para la accion se encuentran pendientes de cumplimiento. Se avisa tambien que la actualizacion de los documentos internos de la entidad no estan sujetos a la aprobacion de terceros externos. En el caso presente, la actualizacion de la caracterizacion y del procedimiento de disciplinario interno de la entidad esta encaminada a que refleje toda la gesstion administrativa que se desplega, en el marco de la ley, por parte del area juridica. 
Respecto a la tercera actividad formulada, queda pendiente el reporte y soportes correspondiente. Por lo anterior se califica la accion con alerta de </t>
    </r>
    <r>
      <rPr>
        <b/>
        <sz val="8"/>
        <color theme="1"/>
        <rFont val="Tahoma"/>
        <family val="2"/>
      </rPr>
      <t xml:space="preserve">"Incumplida"  </t>
    </r>
    <r>
      <rPr>
        <sz val="8"/>
        <color theme="1"/>
        <rFont val="Tahoma"/>
        <family val="2"/>
      </rPr>
      <t>debido a que la fecha de terminacion culminaba el 31/06/2022. Se recomienda solicitar acompañamiento o mesa de trabajo con el area de planeacion para que se de el cumplimiento de esta acción.</t>
    </r>
  </si>
  <si>
    <t>1. Proyecto de procedimiento y correos de remisión</t>
  </si>
  <si>
    <r>
      <rPr>
        <b/>
        <sz val="8"/>
        <color theme="1"/>
        <rFont val="Tahoma"/>
        <family val="2"/>
      </rPr>
      <t xml:space="preserve">Reporte Juridica: </t>
    </r>
    <r>
      <rPr>
        <sz val="8"/>
        <color theme="1"/>
        <rFont val="Tahoma"/>
        <family val="2"/>
      </rPr>
      <t xml:space="preserve">Se realizó la actualización del procedimiento del proceso de gestión jurídica y contractual, incluyendo el proceso disciplinario, con el fin de adjuntarlo a la solicitud presentada ante el Departamento Adminsitrativo del Servicio Distrital, sin embargo, no ha sido aprobado en su versión final hasta tanto se creen los cargos requeridos para dar cumplimiento a lo establecido en la Ley 1952 de 2019, modificada por la Ley 2094 de 2021 referente a la división de roles. Tal como se indicó en el aparte anterior, la entidad se encuentra en revisión, análisis y resolución de las observaciones elevadas por el DASC para proseguir con el concepto favorable. 
</t>
    </r>
    <r>
      <rPr>
        <b/>
        <sz val="8"/>
        <color rgb="FF000000"/>
        <rFont val="Tahoma"/>
        <family val="2"/>
      </rPr>
      <t xml:space="preserve">
Análisis OCI:</t>
    </r>
    <r>
      <rPr>
        <sz val="8"/>
        <color rgb="FF000000"/>
        <rFont val="Tahoma"/>
        <family val="2"/>
      </rPr>
      <t xml:space="preserve"> Se recuerda al area que de conformidad con las politicas internas de gestioin de la entidad, la actualiizacion de los documentos asociados al sistema de gestion se entiende realizada cuando son normalizados y publicados en intranet. El documento aportado y referenciado en el reporte, se avisa que estos no esta debidamente actualizado. Consultando la intranet se puede evidenciar que el procedimiento de disciplinario ordinario vigente es la version 06 de la fecha 30/11/2016. 
En ese orden de ideas se avisa que la actividad formuladas para la accion se encuentra pendiente de cumplimiento. Se avisa tambien que la actualizacion de los documentos internos de la entidad no estan sujetos a la aprobacion de terceros externos. En el caso presente, la actualizacion  del procedimiento de disciplinario interno de la entidad esta encaminada a que refleje toda la gesstion administrativa que se desplega, en el marco de la ley, por parte del area juridica. 
Por lo anterior se califica la accion con alerta de </t>
    </r>
    <r>
      <rPr>
        <b/>
        <sz val="8"/>
        <color rgb="FF000000"/>
        <rFont val="Tahoma"/>
        <family val="2"/>
      </rPr>
      <t>"Incumplida"</t>
    </r>
    <r>
      <rPr>
        <sz val="8"/>
        <color rgb="FF000000"/>
        <rFont val="Tahoma"/>
        <family val="2"/>
      </rPr>
      <t xml:space="preserve"> debido a que la fecha de terminacion culminaba el 31/06/2022. Se recomienda solicitar acompañamiento o mesa de trabajo con el area de planeacion para que se de el cumplimiento de esta acción.  </t>
    </r>
  </si>
  <si>
    <r>
      <rPr>
        <b/>
        <sz val="8"/>
        <color theme="1"/>
        <rFont val="Tahoma"/>
        <family val="2"/>
      </rPr>
      <t xml:space="preserve">Reporte Juridica: </t>
    </r>
    <r>
      <rPr>
        <sz val="8"/>
        <color theme="1"/>
        <rFont val="Tahoma"/>
        <family val="2"/>
      </rPr>
      <t xml:space="preserve">Se realizó seguimiento al indicador, al efectuar el cargue de información en el Sistema de Información Disciplinaria, cargando los procesos disciplinarios que se tienen reportados. El grupo de abogados que maneja los procesos disciplinarios, realiza segumiento constante a los tiempos en cada etapa procesal para que no se generen incumplimientos con los plazos establecidos en la norma
</t>
    </r>
    <r>
      <rPr>
        <b/>
        <sz val="8"/>
        <color theme="1"/>
        <rFont val="Tahoma"/>
        <family val="2"/>
      </rPr>
      <t xml:space="preserve">Analisis OCI: </t>
    </r>
    <r>
      <rPr>
        <sz val="8"/>
        <color theme="1"/>
        <rFont val="Tahoma"/>
        <family val="2"/>
      </rPr>
      <t xml:space="preserve">Se avisa al area que la accion formulada contemplaba tres reportes al area de planeacion con el seguimiento al indicador de gestion 5.11.1 correspondiente al cumplimiento en el cargue y actualizacion del sistema distrital de informacion disciplinaria. Asi las cosas, se informa al area que el reporte presentado y las evidencias aportadas impiden concluir que se adelantaron dichos reportes al area de planeacion durante el plazo programado para la accion. 
De esta manera se pone en conocimiento que la calificacion dada a esta accion es con alerta de </t>
    </r>
    <r>
      <rPr>
        <b/>
        <sz val="8"/>
        <color theme="1"/>
        <rFont val="Tahoma"/>
        <family val="2"/>
      </rPr>
      <t xml:space="preserve">"Incumplida" </t>
    </r>
    <r>
      <rPr>
        <sz val="8"/>
        <color theme="1"/>
        <rFont val="Tahoma"/>
        <family val="2"/>
      </rPr>
      <t xml:space="preserve">en el entendido que la fecha de cumplimiento vencia el 30/06/2022. Se recomienda al area revisar los soportes y reportes para el proximo seguimiento, para que se asegure el cumplimiento a lo formulado en el plan de mejoramiento. </t>
    </r>
  </si>
  <si>
    <t>1. Reportes cargue de información al SID</t>
  </si>
  <si>
    <t xml:space="preserve">Se remite copia de la Circular 010 del 30 de diciembre de 2022 y correo de socialización de la misma. </t>
  </si>
  <si>
    <r>
      <rPr>
        <b/>
        <sz val="8"/>
        <color rgb="FF000000"/>
        <rFont val="Tahoma"/>
        <family val="2"/>
      </rPr>
      <t xml:space="preserve">Reporte Juridica: </t>
    </r>
    <r>
      <rPr>
        <sz val="8"/>
        <color rgb="FF000000"/>
        <rFont val="Tahoma"/>
        <family val="2"/>
      </rPr>
      <t xml:space="preserve">La Secretaría General emitió la Circular 010 del 30 de diciembre de 2022 en la cual entregó lineamientos sobre la recepción de los informes de activdades mensual e igualmente las certificaciones de cierre contractual con el objeto de adelantar el archivo de tales documentos en los expedientes contractuales. 
</t>
    </r>
    <r>
      <rPr>
        <b/>
        <sz val="8"/>
        <color rgb="FF000000"/>
        <rFont val="Tahoma"/>
        <family val="2"/>
      </rPr>
      <t xml:space="preserve">Analisis OCI: </t>
    </r>
    <r>
      <rPr>
        <sz val="8"/>
        <color rgb="FF000000"/>
        <rFont val="Tahoma"/>
        <family val="2"/>
      </rPr>
      <t xml:space="preserve">Se puido consultar el soporte remitido y reportado por el area. La circular 010 de 2022 contiene efectivamente lineamientos para la gestion documental de los expedientes contractuales. De esta manera se da cumplimiento a una de las tres actividades propuestas en la accion. 
De las otras dos acciones, es decir, capacitaciones y circular sobre el uso del formato de acta de aprobacion de poliza, no se evidencia reporte ni soportes. De esta manera se califica la accion con alerta de </t>
    </r>
    <r>
      <rPr>
        <b/>
        <sz val="8"/>
        <color rgb="FF000000"/>
        <rFont val="Tahoma"/>
        <family val="2"/>
      </rPr>
      <t xml:space="preserve">"Incumplida" </t>
    </r>
    <r>
      <rPr>
        <sz val="8"/>
        <color rgb="FF000000"/>
        <rFont val="Tahoma"/>
        <family val="2"/>
      </rPr>
      <t>debido a que la fecha de terminacion programada se cumplia el dia 21/12/2022.</t>
    </r>
  </si>
  <si>
    <t xml:space="preserve">Invitación a las sesiones de los dias 13 y 21 de septiembre de 2022 y audio de sesión efectuadas el 13 de septiembre de 2022. </t>
  </si>
  <si>
    <t>"Actualización de los manuales de Inducción a los colaboradores de la entidad.
Actualización del Manual de Convivencia Laboral e Integridad.
Correos soporte de actualización y publicación de documentos"</t>
  </si>
  <si>
    <r>
      <rPr>
        <b/>
        <sz val="8"/>
        <color theme="1"/>
        <rFont val="Tahoma"/>
        <family val="2"/>
      </rPr>
      <t xml:space="preserve">Reporte Recursos Humanos: </t>
    </r>
    <r>
      <rPr>
        <sz val="8"/>
        <color theme="1"/>
        <rFont val="Tahoma"/>
        <family val="2"/>
      </rPr>
      <t xml:space="preserve">Esta actividad se encuentra en proceso, se prevé adelantar las acciones propuestas y las actualizaciones correspondientes para avanzar en la misma para el siguiente reporte de PMP
</t>
    </r>
    <r>
      <rPr>
        <b/>
        <sz val="8"/>
        <color theme="1"/>
        <rFont val="Tahoma"/>
        <family val="2"/>
      </rPr>
      <t xml:space="preserve">Analisis OCI: </t>
    </r>
    <r>
      <rPr>
        <sz val="8"/>
        <color theme="1"/>
        <rFont val="Tahoma"/>
        <family val="2"/>
      </rPr>
      <t xml:space="preserve">Se recomienda al area aportar los soportes que considere pertnentes para dar cuenta de lo reportardo. En este caso se reporta que esta en proceso pero no hay evidencia. No obstante, se califica con alerta </t>
    </r>
    <r>
      <rPr>
        <b/>
        <sz val="8"/>
        <color theme="1"/>
        <rFont val="Tahoma"/>
        <family val="2"/>
      </rPr>
      <t>"Sin Iniciar".</t>
    </r>
  </si>
  <si>
    <r>
      <rPr>
        <b/>
        <sz val="8"/>
        <color theme="1"/>
        <rFont val="Tahoma"/>
        <family val="2"/>
      </rPr>
      <t xml:space="preserve">Reporte Recursos Humanos: </t>
    </r>
    <r>
      <rPr>
        <sz val="8"/>
        <color theme="1"/>
        <rFont val="Tahoma"/>
        <family val="2"/>
      </rPr>
      <t xml:space="preserve">Esta actividad se encuentra en proceso, se prevé adelantar las acciones propuestas y las actualizaciones correspondientes para avanzar en la misma para el siguiente reporte de PMP
</t>
    </r>
    <r>
      <rPr>
        <b/>
        <sz val="8"/>
        <color theme="1"/>
        <rFont val="Tahoma"/>
        <family val="2"/>
      </rPr>
      <t xml:space="preserve">Analisis OCI: </t>
    </r>
    <r>
      <rPr>
        <sz val="8"/>
        <color theme="1"/>
        <rFont val="Tahoma"/>
        <family val="2"/>
      </rPr>
      <t xml:space="preserve">Se recomienda al area aportar los soportes que considere pertnentes para dar cuenta de lo reportardo. En este caso se reporta que esta en proceso pero no hay evidencia. No obstante, se mantiene la calificación </t>
    </r>
    <r>
      <rPr>
        <b/>
        <sz val="8"/>
        <color theme="1"/>
        <rFont val="Tahoma"/>
        <family val="2"/>
      </rPr>
      <t>"En Proceso".</t>
    </r>
  </si>
  <si>
    <t>Correo de socialización remitido el 12 de diciembre de 2022</t>
  </si>
  <si>
    <r>
      <t xml:space="preserve">Reporte Recursos Humanos: </t>
    </r>
    <r>
      <rPr>
        <sz val="8"/>
        <color theme="1"/>
        <rFont val="Tahoma"/>
        <family val="2"/>
      </rPr>
      <t xml:space="preserve">Se realizó una pieza gráfica de todo los puntos importantes del  tema de acuerdos de gestión y se socializó con los gerentes públicos.
</t>
    </r>
    <r>
      <rPr>
        <b/>
        <sz val="8"/>
        <color theme="1"/>
        <rFont val="Tahoma"/>
        <family val="2"/>
      </rPr>
      <t xml:space="preserve">Analisis OCI: </t>
    </r>
    <r>
      <rPr>
        <sz val="8"/>
        <color theme="1"/>
        <rFont val="Tahoma"/>
        <family val="2"/>
      </rPr>
      <t xml:space="preserve">Se avisa que tanto el reporte como el soporte remitido da cuenta del cumplimiento de la accion propuesta. Se invita al area a mantener el seguimiento permanente sobre los acuerdos de gestion y en caso de considerar pertinente poner de presente a quien corresponda las alertas antes posibles incumplimientos. Se califica como </t>
    </r>
    <r>
      <rPr>
        <b/>
        <sz val="8"/>
        <color theme="1"/>
        <rFont val="Tahoma"/>
        <family val="2"/>
      </rPr>
      <t xml:space="preserve">"Terminada". </t>
    </r>
    <r>
      <rPr>
        <sz val="8"/>
        <color theme="1"/>
        <rFont val="Tahoma"/>
        <family val="2"/>
      </rPr>
      <t>Con estado cerrada</t>
    </r>
  </si>
  <si>
    <r>
      <rPr>
        <b/>
        <sz val="8"/>
        <color theme="1"/>
        <rFont val="Tahoma"/>
        <family val="2"/>
      </rPr>
      <t xml:space="preserve">Reporte Recursos Humanos: </t>
    </r>
    <r>
      <rPr>
        <sz val="8"/>
        <color theme="1"/>
        <rFont val="Tahoma"/>
        <family val="2"/>
      </rPr>
      <t xml:space="preserve">Esta actividad se encuentra en proceso, se prevé adelantar la acción propuesta, con el área correspondiente para así mostrar avances de la misma para el primer reporte de la vigencia 2023.
</t>
    </r>
    <r>
      <rPr>
        <b/>
        <sz val="8"/>
        <color theme="1"/>
        <rFont val="Tahoma"/>
        <family val="2"/>
      </rPr>
      <t xml:space="preserve">Analisis OCI: </t>
    </r>
    <r>
      <rPr>
        <sz val="8"/>
        <color theme="1"/>
        <rFont val="Tahoma"/>
        <family val="2"/>
      </rPr>
      <t xml:space="preserve">Se recomienda al area aportar los soportes que considere pertnentes para dar cuenta de lo reportardo. En este caso se reporta que esta en proceso pero no hay evidencia. No obstante, se califica con alerta </t>
    </r>
    <r>
      <rPr>
        <b/>
        <sz val="8"/>
        <color theme="1"/>
        <rFont val="Tahoma"/>
        <family val="2"/>
      </rPr>
      <t>"Incumplida".</t>
    </r>
  </si>
  <si>
    <t>1. Correo de información suministrada por el área de Servicios Administrativos. 
 2. Acta de Comité Técnico de Sostenibilidad Contable.</t>
  </si>
  <si>
    <r>
      <rPr>
        <b/>
        <sz val="8"/>
        <color theme="1"/>
        <rFont val="Tahoma"/>
        <family val="2"/>
      </rPr>
      <t>Reporte Sub. Financiera:</t>
    </r>
    <r>
      <rPr>
        <sz val="8"/>
        <color theme="1"/>
        <rFont val="Tahoma"/>
        <family val="2"/>
      </rPr>
      <t xml:space="preserve"> A la fecha no ha sido posible identificar las producciones que serán reconocidos en los Estados Financiero con corte a 31 de diciembre de 2022. Sin embargo, la Subdirecciòn Financiera se encuentra en proceso de revisiòn y articulación del Instructivo de Costos, con el fin de realizar una propuesta concreta a las áreas involucradas para el reconocimiento de los Derechos Patrimoniales.
</t>
    </r>
    <r>
      <rPr>
        <b/>
        <sz val="8"/>
        <color theme="1"/>
        <rFont val="Tahoma"/>
        <family val="2"/>
      </rPr>
      <t>Análisis OCI:</t>
    </r>
    <r>
      <rPr>
        <sz val="8"/>
        <color theme="1"/>
        <rFont val="Tahoma"/>
        <family val="2"/>
      </rPr>
      <t xml:space="preserve"> No se evidencian soportes del avance. Teniendo en cuenta que el plazo definido para su ejecución era el 31/12/2020, se continua calificando como </t>
    </r>
    <r>
      <rPr>
        <b/>
        <sz val="8"/>
        <color theme="1"/>
        <rFont val="Tahoma"/>
        <family val="2"/>
      </rPr>
      <t xml:space="preserve">"Incumplida". </t>
    </r>
  </si>
  <si>
    <r>
      <rPr>
        <b/>
        <sz val="8"/>
        <color theme="1"/>
        <rFont val="Tahoma"/>
        <family val="2"/>
      </rPr>
      <t xml:space="preserve">Reporte Sub. Financiera: </t>
    </r>
    <r>
      <rPr>
        <sz val="8"/>
        <color theme="1"/>
        <rFont val="Tahoma"/>
        <family val="2"/>
      </rPr>
      <t xml:space="preserve">De acuerdo a las auditorías realizadas por la Revisorìa Fiscal, se adjuntan las observaciones que se han ajustado:
 1. Actualización del RUT y RIT
</t>
    </r>
    <r>
      <rPr>
        <b/>
        <sz val="8"/>
        <color theme="1"/>
        <rFont val="Tahoma"/>
        <family val="2"/>
      </rPr>
      <t>Análisis OCI:</t>
    </r>
    <r>
      <rPr>
        <sz val="8"/>
        <color theme="1"/>
        <rFont val="Tahoma"/>
        <family val="2"/>
      </rPr>
      <t xml:space="preserve">  No se evidencian soportes ni avance. No se tuvieron en cuenta las recomendaciones del seguimiento anterior correspondientes a verificar los compromisos, las subsanaciones y adjuntar los soportes de las mismas. Se continua calificando como </t>
    </r>
    <r>
      <rPr>
        <b/>
        <sz val="8"/>
        <color theme="1"/>
        <rFont val="Tahoma"/>
        <family val="2"/>
      </rPr>
      <t xml:space="preserve">"Incumplida". </t>
    </r>
  </si>
  <si>
    <t>1. Se adjunta borrador del Instructivo</t>
  </si>
  <si>
    <r>
      <rPr>
        <b/>
        <sz val="8"/>
        <color theme="1"/>
        <rFont val="Tahoma"/>
        <family val="2"/>
      </rPr>
      <t xml:space="preserve">Reporte Sub. Financiera: </t>
    </r>
    <r>
      <rPr>
        <sz val="8"/>
        <color theme="1"/>
        <rFont val="Tahoma"/>
        <family val="2"/>
      </rPr>
      <t xml:space="preserve">El instructivo esta siendo revisado por el área Contable y se encuentra en proceso de revisión para proceder con su publicación y socialización.
</t>
    </r>
    <r>
      <rPr>
        <b/>
        <sz val="8"/>
        <color theme="1"/>
        <rFont val="Tahoma"/>
        <family val="2"/>
      </rPr>
      <t>Análisis OCI:</t>
    </r>
    <r>
      <rPr>
        <sz val="8"/>
        <color theme="1"/>
        <rFont val="Tahoma"/>
        <family val="2"/>
      </rPr>
      <t xml:space="preserve"> No se pueden evidenciar avances para esta acción, la Subdirección Financiera, cargó en soportes, el mismo documento  que se encuentra vigente en el proceso de Gestión Financiera y Facturación (versión 1 del 08/06/2017) . Por lo anterior y de acuerdo con el plazo establecido para culminar la actividad, se califica como</t>
    </r>
    <r>
      <rPr>
        <b/>
        <sz val="8"/>
        <color theme="1"/>
        <rFont val="Tahoma"/>
        <family val="2"/>
      </rPr>
      <t xml:space="preserve"> "Incumplida".</t>
    </r>
  </si>
  <si>
    <r>
      <rPr>
        <b/>
        <sz val="8"/>
        <color theme="1"/>
        <rFont val="Tahoma"/>
        <family val="2"/>
      </rPr>
      <t xml:space="preserve">Reporte Sub. Financiera: </t>
    </r>
    <r>
      <rPr>
        <sz val="8"/>
        <color theme="1"/>
        <rFont val="Tahoma"/>
        <family val="2"/>
      </rPr>
      <t>Todas las área que componen la Subdirección Financiera han realizado un trabajo con el archivo digital correspondiente a los años 2020, 2021 y 2022. así: Contabilidad: Año 2020 - 1. Comprobantes de contabilidad cargados de marzo a diciembre. 2. Estados Financieros 2020 Cargados  3. Libros Oficiales cargados pendientes de modificar la nomenclatura. Año 2021 - 1. Comprobantes de contabilidad cargados de Julio a diciembre. Año 2022 - 1.  Comprobantes de contabilidad cargados de enero a julio.
Tesorería: Año 2020 - 1.Libro de Bancos de enero a Diciembre  2. Actas de comité de marzo a diciembre Pendiente modificar nomenclatura 
Año 2021 - 1. Libro de bancos-Libro auxiliar de enero a diciembre Pendiente modificar nomenclatura. Presupuesto: Año 2020 - -Ejecución presupuestal -registros presupuestales -certificados presupuestales -relación de autorización Facturación: Documentos soporte de ingreso desde diciembre de 2019 y hasta agosto de 2022, los cuales fueron revisado por el gestión documental.</t>
    </r>
    <r>
      <rPr>
        <b/>
        <sz val="8"/>
        <color theme="1"/>
        <rFont val="Tahoma"/>
        <family val="2"/>
      </rPr>
      <t xml:space="preserve">
</t>
    </r>
    <r>
      <rPr>
        <sz val="8"/>
        <color theme="1"/>
        <rFont val="Tahoma"/>
        <family val="2"/>
      </rPr>
      <t xml:space="preserve">
</t>
    </r>
    <r>
      <rPr>
        <b/>
        <sz val="8"/>
        <color theme="1"/>
        <rFont val="Tahoma"/>
        <family val="2"/>
      </rPr>
      <t>Análisis OCI:</t>
    </r>
    <r>
      <rPr>
        <sz val="8"/>
        <color theme="1"/>
        <rFont val="Tahoma"/>
        <family val="2"/>
      </rPr>
      <t xml:space="preserve">  Se recomienda a la Subdirección Financiera, revisar las acciones de mejora propuestas: 1. Acta de reunión realizada y 2. Cargue del 100% información a la carpeta del drive de la vigencia 2020. Y con el fin de verificar que la información se carga al 100%, el FUID es el documento idóneo para soportar esta actividad. Por lo anterior y de acuerdo con los soportes remitidos, se evidencia avance en las acciones propuestas. De conformidad con las fechas de ejecución establecidas, se califica como </t>
    </r>
    <r>
      <rPr>
        <b/>
        <sz val="8"/>
        <color theme="1"/>
        <rFont val="Tahoma"/>
        <family val="2"/>
      </rPr>
      <t xml:space="preserve">"Incumplida". </t>
    </r>
  </si>
  <si>
    <r>
      <rPr>
        <b/>
        <sz val="8"/>
        <color theme="1"/>
        <rFont val="Tahoma"/>
        <family val="2"/>
      </rPr>
      <t xml:space="preserve">Reporte Sub. Financiera: </t>
    </r>
    <r>
      <rPr>
        <sz val="8"/>
        <color theme="1"/>
        <rFont val="Tahoma"/>
        <family val="2"/>
      </rPr>
      <t>La Subdirección Financera realizó el cargue del FUID de cada una de las áreas de la información que se cargo en el Drive.</t>
    </r>
    <r>
      <rPr>
        <b/>
        <sz val="8"/>
        <color theme="1"/>
        <rFont val="Tahoma"/>
        <family val="2"/>
      </rPr>
      <t xml:space="preserve">
</t>
    </r>
    <r>
      <rPr>
        <sz val="8"/>
        <color theme="1"/>
        <rFont val="Tahoma"/>
        <family val="2"/>
      </rPr>
      <t xml:space="preserve">
</t>
    </r>
    <r>
      <rPr>
        <b/>
        <sz val="8"/>
        <color theme="1"/>
        <rFont val="Tahoma"/>
        <family val="2"/>
      </rPr>
      <t>Análisis OCI:</t>
    </r>
    <r>
      <rPr>
        <sz val="8"/>
        <color theme="1"/>
        <rFont val="Tahoma"/>
        <family val="2"/>
      </rPr>
      <t xml:space="preserve">  No se evidencian soportes del avance reportado. Se recomienda a la Subdirección Financiera, revisar las acciones de mejora propuestas: 1. Acta de reunión realizada y 2. Cargue del 100% información a la carpeta del drive de la vigencia 2020. Y con el fin de verificar que la información se carga al 100%, el FUID es el documento idóneo para soportar esta actividad. Por lo anterior y de acuerdo con las fechas de ejecución establecidas, se continúa calificando como </t>
    </r>
    <r>
      <rPr>
        <b/>
        <sz val="8"/>
        <color theme="1"/>
        <rFont val="Tahoma"/>
        <family val="2"/>
      </rPr>
      <t xml:space="preserve">"Incumplida". </t>
    </r>
  </si>
  <si>
    <r>
      <rPr>
        <b/>
        <sz val="8"/>
        <color theme="1"/>
        <rFont val="Tahoma"/>
        <family val="2"/>
      </rPr>
      <t xml:space="preserve">Reporte Sub. Financiera: </t>
    </r>
    <r>
      <rPr>
        <sz val="8"/>
        <color theme="1"/>
        <rFont val="Tahoma"/>
        <family val="2"/>
      </rPr>
      <t xml:space="preserve">Se remitiran los Estados Financieros cuando se encuentren elaborados para verificar que la acción se encuentre cumplida, sin embargo, en los estados contables mensuales ya se eliminaron las cuentas con saldo cero.
</t>
    </r>
    <r>
      <rPr>
        <b/>
        <sz val="8"/>
        <color theme="1"/>
        <rFont val="Tahoma"/>
        <family val="2"/>
      </rPr>
      <t xml:space="preserve">
Análisis OCI: En el anterior cuatrimestre s</t>
    </r>
    <r>
      <rPr>
        <sz val="8"/>
        <color theme="1"/>
        <rFont val="Tahoma"/>
        <family val="2"/>
      </rPr>
      <t xml:space="preserve">e verificó acta de reunión del 17/08/2022 sobre la revisión de la plantilla de notas y no </t>
    </r>
    <r>
      <rPr>
        <i/>
        <sz val="8"/>
        <color theme="1"/>
        <rFont val="Tahoma"/>
        <family val="2"/>
      </rPr>
      <t xml:space="preserve">la matriz de elaboración de EEFF como quedó establecido en la acción. </t>
    </r>
    <r>
      <rPr>
        <sz val="8"/>
        <color theme="1"/>
        <rFont val="Tahoma"/>
        <family val="2"/>
      </rPr>
      <t xml:space="preserve">De acuerdo con dicho reporte y que no se remitieron soportes para este cuatrimestre, se califica como </t>
    </r>
    <r>
      <rPr>
        <b/>
        <sz val="8"/>
        <color theme="1"/>
        <rFont val="Tahoma"/>
        <family val="2"/>
      </rPr>
      <t xml:space="preserve">"Terminada Extemporánea". </t>
    </r>
    <r>
      <rPr>
        <sz val="8"/>
        <color theme="1"/>
        <rFont val="Tahoma"/>
        <family val="2"/>
      </rPr>
      <t xml:space="preserve">con estado abierto, con el fin de verificar que los ajustes propuestos se materialicen en los estados financieros del cierre de 2022. </t>
    </r>
  </si>
  <si>
    <t>Pendiente verificar que los ajustes propuestos se materialicen en los estados financieros del cierre de 2022.</t>
  </si>
  <si>
    <t xml:space="preserve">1. Correos electrónicos de designación de supervisión por parte de Capital a los contratos interadministrativos firmados con los clientes tales como:
*Canal Trece
*Fundación Redprodepaz
*Alcaldía Mayor
*Secretaría de Recreación y deporte
*FUGA
*OFB
*Secretaría de educación
2. Documento de relación de "contratos interadministrativos" </t>
  </si>
  <si>
    <r>
      <rPr>
        <b/>
        <sz val="8"/>
        <color theme="1"/>
        <rFont val="Tahoma"/>
        <family val="2"/>
      </rPr>
      <t>Reporte Comercialización:</t>
    </r>
    <r>
      <rPr>
        <sz val="8"/>
        <color theme="1"/>
        <rFont val="Tahoma"/>
        <family val="2"/>
      </rPr>
      <t xml:space="preserve"> En el ultimo trimestre del año, continuando con lo establecido desde inicio del año, se centralizó la contratación y ejecución de la totalidad de los contratos interadministrativos de manera exclusiva a través del equipo de ventas y mercadeo / proyectos estratégicos, lo cual se relaciona en la tabla con los convenios y contratos interadministrativos firmados en 2022, junto con los soportes/correos del área jurídica mediante los cuales se designa la supervisión. 
</t>
    </r>
    <r>
      <rPr>
        <b/>
        <sz val="8"/>
        <color theme="1"/>
        <rFont val="Tahoma"/>
        <family val="2"/>
      </rPr>
      <t>Análisis OCI:</t>
    </r>
    <r>
      <rPr>
        <sz val="8"/>
        <color theme="1"/>
        <rFont val="Tahoma"/>
        <family val="2"/>
      </rPr>
      <t xml:space="preserve"> Según el reporte de avance, no se evidenció la expedición de la Circular y el nuevo tarifario, los cuales habían quedado en estado iniciado en el anterior seguimiento. De acuerdo con lo soportado y el plazo definido para esta acción,  se califica como</t>
    </r>
    <r>
      <rPr>
        <b/>
        <sz val="8"/>
        <color theme="1"/>
        <rFont val="Tahoma"/>
        <family val="2"/>
      </rPr>
      <t xml:space="preserve"> "Incumplida". </t>
    </r>
  </si>
  <si>
    <r>
      <rPr>
        <b/>
        <sz val="8"/>
        <color theme="1"/>
        <rFont val="Tahoma"/>
        <family val="2"/>
      </rPr>
      <t>Reporte Sub. Financiera:</t>
    </r>
    <r>
      <rPr>
        <sz val="8"/>
        <color theme="1"/>
        <rFont val="Tahoma"/>
        <family val="2"/>
      </rPr>
      <t xml:space="preserve"> No se ha conformado el equipo Interdisciplinario, sin embargo en la Subdirección Financiera se han reallizado varias sesiones para adelantar la actualización del Instructivo de Costos y revisar la metodología para el reconocimiento.
</t>
    </r>
    <r>
      <rPr>
        <b/>
        <sz val="8"/>
        <color theme="1"/>
        <rFont val="Tahoma"/>
        <family val="2"/>
      </rPr>
      <t>Análisis OCI:</t>
    </r>
    <r>
      <rPr>
        <sz val="8"/>
        <color theme="1"/>
        <rFont val="Tahoma"/>
        <family val="2"/>
      </rPr>
      <t xml:space="preserve"> Según el reporte de avance y el plazo definido para esta acción,  se califica como</t>
    </r>
    <r>
      <rPr>
        <b/>
        <sz val="8"/>
        <color theme="1"/>
        <rFont val="Tahoma"/>
        <family val="2"/>
      </rPr>
      <t xml:space="preserve"> "Sin Iniciar". </t>
    </r>
  </si>
  <si>
    <t>1. Correo electrónico de la solicitud de modificación y de la publicación realizada en la intranet por parte de planeación
2. MCOM-FT-019 SEGUIMIENTO A LA GESTION COMERCIAL Y MERCADEO
3. Citación a reunión y correo electrónico de recordatorio de almacenamiento de información</t>
  </si>
  <si>
    <r>
      <rPr>
        <b/>
        <sz val="8"/>
        <color theme="1"/>
        <rFont val="Tahoma"/>
        <family val="2"/>
      </rPr>
      <t>Reporte Sub. Financiera:</t>
    </r>
    <r>
      <rPr>
        <sz val="8"/>
        <color theme="1"/>
        <rFont val="Tahoma"/>
        <family val="2"/>
      </rPr>
      <t xml:space="preserve"> Se adjunta información emitida por el Profesional de Contabilidad al grupo de trabajo.
</t>
    </r>
    <r>
      <rPr>
        <b/>
        <sz val="8"/>
        <color theme="1"/>
        <rFont val="Tahoma"/>
        <family val="2"/>
      </rPr>
      <t>Análisis OCI:</t>
    </r>
    <r>
      <rPr>
        <sz val="8"/>
        <color theme="1"/>
        <rFont val="Tahoma"/>
        <family val="2"/>
      </rPr>
      <t xml:space="preserve"> No se evidencian soportes ni avance. Se recomienda revisar las acciones de mejora y los documentos que soportan el avance en cumplimiento de la acción, con el fin que los mismos sean coherentes con las acciones señaladas: 
1. Revisar las actualizaciones de manera mensual en la página de la CGN. (De acuerdo con la acción propuesta es importante estas revisiones con pantallazos, actas o similares que den cuenta de la revisión propuesta) 
2. Socializar mediante correo electrónico las actualizaciones emitidas por la CGN. (Evidencia coreos, actas, presentaciones entre otros documentos que soporten la socialización cuando aplique.)
3. Realizar las modificaciones de las cuentas correspondientes (indicando cuáles son y su referencia a la actualización de la CGN). 
 El plan de cuentas por sí solo no representa un avance para el seguimiento a realizar de acuerdo con lo señalado en los párrafos anteriores. Según el reporte de avance y el plazo definido para esta acción,  se califica como</t>
    </r>
    <r>
      <rPr>
        <b/>
        <sz val="8"/>
        <color theme="1"/>
        <rFont val="Tahoma"/>
        <family val="2"/>
      </rPr>
      <t xml:space="preserve"> "Incumplida". </t>
    </r>
  </si>
  <si>
    <r>
      <rPr>
        <b/>
        <sz val="8"/>
        <color theme="1"/>
        <rFont val="Tahoma"/>
        <family val="2"/>
      </rPr>
      <t>Reporte Sub. Financiera:</t>
    </r>
    <r>
      <rPr>
        <sz val="8"/>
        <color theme="1"/>
        <rFont val="Tahoma"/>
        <family val="2"/>
      </rPr>
      <t xml:space="preserve"> Los Estados Contables mensuales, se han publicado de acuerdo a la resolución 182 de 2017 de la CGN.
</t>
    </r>
    <r>
      <rPr>
        <b/>
        <sz val="8"/>
        <color theme="1"/>
        <rFont val="Tahoma"/>
        <family val="2"/>
      </rPr>
      <t>Análisis OCI:</t>
    </r>
    <r>
      <rPr>
        <sz val="8"/>
        <color theme="1"/>
        <rFont val="Tahoma"/>
        <family val="2"/>
      </rPr>
      <t xml:space="preserve"> No se evidencian soportes ni avance. Se verificó la realización del cronograma de cierre mensual con las fechas establecidas de entrega y la socialización al equipo del área y las publicaciones de los  Estados Financieros mensuales en la página web. Sin embargo, no se observa soporte de que la verificación de la publicación se haya realizado de forma oportuna.  Según el reporte de avance y el plazo definido para esta acción,  se califica como</t>
    </r>
    <r>
      <rPr>
        <b/>
        <sz val="8"/>
        <color theme="1"/>
        <rFont val="Tahoma"/>
        <family val="2"/>
      </rPr>
      <t xml:space="preserve"> "En proceso".  </t>
    </r>
    <r>
      <rPr>
        <sz val="8"/>
        <color theme="1"/>
        <rFont val="Tahoma"/>
        <family val="2"/>
      </rPr>
      <t>Se recomienda revisar la última acción respecto a los tiempos establecidos en la Resolución 182 de 2017 de la CGN  y el soporte adecuado de esta.</t>
    </r>
  </si>
  <si>
    <r>
      <rPr>
        <b/>
        <sz val="8"/>
        <color theme="1"/>
        <rFont val="Tahoma"/>
        <family val="2"/>
      </rPr>
      <t>Reporte Comercialización:</t>
    </r>
    <r>
      <rPr>
        <sz val="8"/>
        <color theme="1"/>
        <rFont val="Tahoma"/>
        <family val="2"/>
      </rPr>
      <t xml:space="preserve"> 1. Se realizó la actualización de la "caracterización del proceso" y "procedimiento de GESTIÓN PROYECTOS Y NEGOCIOS ESTRATÉGICOS", la cual fue enviada a planeación el día 6 de octubre de 2022 y fue publicada en la intranet el dia 20 de diciembre con aval de planeación. 2. En el marco de las reuniones de planeación del equipo de proyectos estratégicos, se realizó recordatorio de la importancia de diligenciar de manera correcta y completa, los formatos del procesos, sin alteración de la información de identificación establecida por planeación, estos recordatorios fueron incluidos en el MCOM-FT-019 SEGUIMIENTO A LA GESTION COMERCIAL Y MERCADEO 3. Se realizó reunión con el equipo de Proyectos Estratégicos en el cual se realizó la revisión de las herramientas de control de los proyectos y la consolidación de soportes que dan cuenta de los mismos
</t>
    </r>
    <r>
      <rPr>
        <b/>
        <sz val="8"/>
        <color theme="1"/>
        <rFont val="Tahoma"/>
        <family val="2"/>
      </rPr>
      <t>Análisis OCI:</t>
    </r>
    <r>
      <rPr>
        <sz val="8"/>
        <color theme="1"/>
        <rFont val="Tahoma"/>
        <family val="2"/>
      </rPr>
      <t xml:space="preserve"> Se evidencia actualización de la caracterización del proceso y el procedimiento en diciembre 2022, así como soporte de las reuniones de seguimiento a la gestión comercial y reunión con el equipo de proyectos estratégicos para revisar los soportes de ejecución (citación de calendar, no acta que evidencie temas). De acuerdo con el reporte de avance, los soportes  y el plazo definido para esta acción,  se califica como</t>
    </r>
    <r>
      <rPr>
        <b/>
        <sz val="8"/>
        <color theme="1"/>
        <rFont val="Tahoma"/>
        <family val="2"/>
      </rPr>
      <t xml:space="preserve"> "Terminada". </t>
    </r>
  </si>
  <si>
    <r>
      <rPr>
        <b/>
        <sz val="8"/>
        <color theme="1"/>
        <rFont val="Tahoma"/>
        <family val="2"/>
      </rPr>
      <t>Reporte Sub. Financiera:</t>
    </r>
    <r>
      <rPr>
        <sz val="8"/>
        <color theme="1"/>
        <rFont val="Tahoma"/>
        <family val="2"/>
      </rPr>
      <t xml:space="preserve"> el Profesional de Contabilidad se comunico con la CGN para concertar la mesa de trabajo e indicaron que en el momento no están realizando mesas de trabajo, sin embargo, antes de presentar los Estados Financieros se tratará de consultar con la CGN si es pertinente o no inficar en las Notas aquellas que no corresponden a la empresa. 
</t>
    </r>
    <r>
      <rPr>
        <b/>
        <sz val="8"/>
        <color theme="1"/>
        <rFont val="Tahoma"/>
        <family val="2"/>
      </rPr>
      <t>Análisis OCI:</t>
    </r>
    <r>
      <rPr>
        <sz val="8"/>
        <color theme="1"/>
        <rFont val="Tahoma"/>
        <family val="2"/>
      </rPr>
      <t xml:space="preserve"> No se presentan soportes. Se recomienda revisar el tema de calidad de las notas a los Estados Financieros, la cual hace parte de la observación, así mismo adelantar la consulta a la Contaduría sobre la necesidad o no de incluir en la notas aquellas que no aplican para la entidad. Según el reporte de avance y el plazo definido para esta acción,  se califica como</t>
    </r>
    <r>
      <rPr>
        <b/>
        <sz val="8"/>
        <color theme="1"/>
        <rFont val="Tahoma"/>
        <family val="2"/>
      </rPr>
      <t xml:space="preserve"> "En Proceso".  </t>
    </r>
    <r>
      <rPr>
        <sz val="8"/>
        <color theme="1"/>
        <rFont val="Tahoma"/>
        <family val="2"/>
      </rPr>
      <t>Se recomienda tener en cuenta las acciones definidas para el reporte y los soportes.</t>
    </r>
  </si>
  <si>
    <r>
      <rPr>
        <b/>
        <sz val="8"/>
        <color theme="1"/>
        <rFont val="Tahoma"/>
        <family val="2"/>
      </rPr>
      <t>Reporte Sub. Financiera:</t>
    </r>
    <r>
      <rPr>
        <sz val="8"/>
        <color theme="1"/>
        <rFont val="Tahoma"/>
        <family val="2"/>
      </rPr>
      <t xml:space="preserve"> La Caractrización de Proceso de la Subdirecciòn Financiera fue actualizada el 23 de diciembre y enviada para su publicación el 30 de diciembre de 2022. Esta ya se encuentra publicada en la Intranet.
</t>
    </r>
    <r>
      <rPr>
        <b/>
        <sz val="8"/>
        <color theme="1"/>
        <rFont val="Tahoma"/>
        <family val="2"/>
      </rPr>
      <t>Análisis OCI:</t>
    </r>
    <r>
      <rPr>
        <sz val="8"/>
        <color theme="1"/>
        <rFont val="Tahoma"/>
        <family val="2"/>
      </rPr>
      <t xml:space="preserve">  Según el reporte de avance y la verificación de la caracterización actualizada en la intranet (no se remitieron soportes), así como el plazo definido para esta acción,  se califica como</t>
    </r>
    <r>
      <rPr>
        <b/>
        <sz val="8"/>
        <color theme="1"/>
        <rFont val="Tahoma"/>
        <family val="2"/>
      </rPr>
      <t xml:space="preserve"> "Terminada". </t>
    </r>
  </si>
  <si>
    <r>
      <rPr>
        <b/>
        <sz val="8"/>
        <color theme="1"/>
        <rFont val="Tahoma"/>
        <family val="2"/>
      </rPr>
      <t>Reporte Sub. Financiera:</t>
    </r>
    <r>
      <rPr>
        <sz val="8"/>
        <color theme="1"/>
        <rFont val="Tahoma"/>
        <family val="2"/>
      </rPr>
      <t xml:space="preserve"> De acuerdo a la actualización del Procedimiento de Estados Financieros se elimino la conciliación entre nómina y contabilidad teniendo en cuenta que la información cargada en el software contable es la emitida por el área de nómina, por lo anterior mientra se generó esta conciliación nunca hubo diferencia dado que la información era cargada por la misma área de nómina.
</t>
    </r>
    <r>
      <rPr>
        <b/>
        <sz val="8"/>
        <color theme="1"/>
        <rFont val="Tahoma"/>
        <family val="2"/>
      </rPr>
      <t>Análisis OCI:</t>
    </r>
    <r>
      <rPr>
        <sz val="8"/>
        <color theme="1"/>
        <rFont val="Tahoma"/>
        <family val="2"/>
      </rPr>
      <t xml:space="preserve"> No se remiten soportes. Se recuerda la recomendación de revisar la acción de mejora formulada ya que no se remiten soportes que permitan concluir acerca de la pertinencia o no de las citadas conciliaciones, la revisión de la pertinencia debe estar debidamente sustentada. Según el reporte de avance   se califica como</t>
    </r>
    <r>
      <rPr>
        <b/>
        <sz val="8"/>
        <color theme="1"/>
        <rFont val="Tahoma"/>
        <family val="2"/>
      </rPr>
      <t xml:space="preserve"> "Sin iniciar"</t>
    </r>
    <r>
      <rPr>
        <sz val="8"/>
        <color theme="1"/>
        <rFont val="Tahoma"/>
        <family val="2"/>
      </rPr>
      <t xml:space="preserve">. </t>
    </r>
  </si>
  <si>
    <r>
      <rPr>
        <b/>
        <sz val="8"/>
        <color theme="1"/>
        <rFont val="Tahoma"/>
        <family val="2"/>
      </rPr>
      <t>Reporte Sub. Financiera:</t>
    </r>
    <r>
      <rPr>
        <sz val="8"/>
        <color theme="1"/>
        <rFont val="Tahoma"/>
        <family val="2"/>
      </rPr>
      <t xml:space="preserve"> 1. Durante el año 2022 no se han presentado diferencias en el proceso automático de la depreciación, por este motivo no se han realizado ajustes manuales.  2. Durante el año 2022 no se han presentado diferencias en el proceso automático de la amortización, por este motivo no se han realizado ajustes manuales. 
</t>
    </r>
    <r>
      <rPr>
        <b/>
        <sz val="8"/>
        <color theme="1"/>
        <rFont val="Tahoma"/>
        <family val="2"/>
      </rPr>
      <t>Análisis OCI:</t>
    </r>
    <r>
      <rPr>
        <sz val="8"/>
        <color theme="1"/>
        <rFont val="Tahoma"/>
        <family val="2"/>
      </rPr>
      <t xml:space="preserve">  No se remitiieron soportes. Según el reporte de avance y el plazo definido para esta acción,  se califica como</t>
    </r>
    <r>
      <rPr>
        <b/>
        <sz val="8"/>
        <color theme="1"/>
        <rFont val="Tahoma"/>
        <family val="2"/>
      </rPr>
      <t xml:space="preserve"> "Sin iniciar". </t>
    </r>
  </si>
  <si>
    <r>
      <rPr>
        <b/>
        <sz val="8"/>
        <color theme="1"/>
        <rFont val="Tahoma"/>
        <family val="2"/>
      </rPr>
      <t>Reporte Sub. Financiera:</t>
    </r>
    <r>
      <rPr>
        <sz val="8"/>
        <color theme="1"/>
        <rFont val="Tahoma"/>
        <family val="2"/>
      </rPr>
      <t xml:space="preserve">  Se adelantó la actualización a los riesgos del proceso, de acuerdo con los plazos estipulados entre el área y planeación, de acuerdo con la estructura adoptada en la metodología vigente de la entidad para la gestión de riesgos.
</t>
    </r>
    <r>
      <rPr>
        <b/>
        <sz val="8"/>
        <color theme="1"/>
        <rFont val="Tahoma"/>
        <family val="2"/>
      </rPr>
      <t>Análisis OCI:</t>
    </r>
    <r>
      <rPr>
        <sz val="8"/>
        <color theme="1"/>
        <rFont val="Tahoma"/>
        <family val="2"/>
      </rPr>
      <t xml:space="preserve"> No se remitieron soportes. Se verificó en la intranet (MIPG/2.Direccionamiento estratégico y planeación/2.1 Planeación Institucional/Administración del riesgo/Matrices/Gestión)  la matriz de riesgos de gestión, del Proceso Gestión Financiera y Facturación actualizado en sepriembre de 2022. Según el reporte de avance y el plazo definido para esta acción,  se califica como</t>
    </r>
    <r>
      <rPr>
        <b/>
        <sz val="8"/>
        <color theme="1"/>
        <rFont val="Tahoma"/>
        <family val="2"/>
      </rPr>
      <t xml:space="preserve"> "Terminada". </t>
    </r>
  </si>
  <si>
    <r>
      <rPr>
        <b/>
        <sz val="8"/>
        <color theme="1"/>
        <rFont val="Tahoma"/>
        <family val="2"/>
      </rPr>
      <t>Reporte Sub. Financiera:</t>
    </r>
    <r>
      <rPr>
        <sz val="8"/>
        <color theme="1"/>
        <rFont val="Tahoma"/>
        <family val="2"/>
      </rPr>
      <t xml:space="preserve"> El procedimiento AGFF-CO-PD-001 no ha tenido cambios a partir de su ultima actualización.
</t>
    </r>
    <r>
      <rPr>
        <b/>
        <sz val="8"/>
        <color theme="1"/>
        <rFont val="Tahoma"/>
        <family val="2"/>
      </rPr>
      <t>Análisis OCI:</t>
    </r>
    <r>
      <rPr>
        <sz val="8"/>
        <color theme="1"/>
        <rFont val="Tahoma"/>
        <family val="2"/>
      </rPr>
      <t xml:space="preserve"> No se evidencian soportes y de acuerdo con el anterior seguimiento se verificó en la intranet, actualización del procedimiento Estados Financieros, en su versión 14, así como su correspondiente socialización a través del comunicado interno del 30/08/2022.  Según el reporte de avance, el plazo  y los soportes de esta acción,  se califica como</t>
    </r>
    <r>
      <rPr>
        <b/>
        <sz val="8"/>
        <color theme="1"/>
        <rFont val="Tahoma"/>
        <family val="2"/>
      </rPr>
      <t xml:space="preserve"> "Terminada". </t>
    </r>
  </si>
  <si>
    <t>Se adelantaron se actividalas fnmueldas en el plan.</t>
  </si>
  <si>
    <t>1. Correo electrónico de solicitud de actualización de los documentos y respuesta de Planeación una vez esta se llevo a cabo en la intranet.</t>
  </si>
  <si>
    <r>
      <rPr>
        <b/>
        <sz val="8"/>
        <color theme="1"/>
        <rFont val="Tahoma"/>
        <family val="2"/>
      </rPr>
      <t xml:space="preserve">Reporte Programación: </t>
    </r>
    <r>
      <rPr>
        <sz val="8"/>
        <color theme="1"/>
        <rFont val="Tahoma"/>
        <family val="2"/>
      </rPr>
      <t xml:space="preserve">Para el primer reporte de seguimiento nos permitimos indicar que se ha realizado el siguiente avance:
1. Se realizó la actualización de la caracterización del proceso
2. Se realizó la actualización del procedimiento "Gestión de la programación para el servicio de televisión" en lo correspondiente a la eliminación de la expresión "comité de programación"
3. Se realizó la actualización del procedimiento de "Tráfico y alistamiento" en cuanto al ajuste de los enlaces  
4. Se realizó la actualización del procedimiento de "Licenciamiento de imágenes"
Se remitió la solicitud a Planeación el 28 de septiembre de 2022; fue actualizada por esa área en la intranet el 9 de diciembre.
</t>
    </r>
    <r>
      <rPr>
        <b/>
        <sz val="8"/>
        <color theme="1"/>
        <rFont val="Tahoma"/>
        <family val="2"/>
      </rPr>
      <t>Análisis OCI:</t>
    </r>
    <r>
      <rPr>
        <sz val="8"/>
        <color theme="1"/>
        <rFont val="Tahoma"/>
        <family val="2"/>
      </rPr>
      <t xml:space="preserve"> Se verificó en la intranet la actualización de la caracterización del proceso y los 4 procedimientos de este, en diciembre de 2022. De acuerdo con la meta de la acción y el plazo, se califica como</t>
    </r>
    <r>
      <rPr>
        <b/>
        <sz val="8"/>
        <color theme="1"/>
        <rFont val="Tahoma"/>
        <family val="2"/>
      </rPr>
      <t xml:space="preserve"> "Terminada". </t>
    </r>
    <r>
      <rPr>
        <sz val="8"/>
        <color theme="1"/>
        <rFont val="Tahoma"/>
        <family val="2"/>
      </rPr>
      <t xml:space="preserve">
</t>
    </r>
  </si>
  <si>
    <t xml:space="preserve">1. Correo para solicitar citación a reunión al área de Sistemas
2. Correo de solicitud de cuenta de correo a la nueva persona que ingresó a Tráfico
</t>
  </si>
  <si>
    <t>1. Estudios previos de las contrataciones de: 
Mito
In Vitro
Ferviente
Preciosa
Incomsa</t>
  </si>
  <si>
    <t>1. Procedimiento “ADQUISICIÓN DE LICENCIAS DE CONTENIDOS FINALIZADOS” versión 2 del 09/12/2022.
2. Acta de reunión de la socialización de los contenidos a adquirir en 2022 y los recursos asociados.</t>
  </si>
  <si>
    <r>
      <rPr>
        <b/>
        <sz val="8"/>
        <color theme="1"/>
        <rFont val="Tahoma"/>
        <family val="2"/>
      </rPr>
      <t xml:space="preserve">Reporte Programación: </t>
    </r>
    <r>
      <rPr>
        <sz val="8"/>
        <color theme="1"/>
        <rFont val="Tahoma"/>
        <family val="2"/>
      </rPr>
      <t>De acuerdo con lo definido en el plan de mejoramiento se realizó el estudio previo de cinco (5) procesos de adquisición de contenidos en los plazos de ejecución de los contratos de adquisición de licencias, teniendo en cuenta el tiempo de duración o uso de las mismas.</t>
    </r>
    <r>
      <rPr>
        <b/>
        <sz val="8"/>
        <color theme="1"/>
        <rFont val="Tahoma"/>
        <family val="2"/>
      </rPr>
      <t xml:space="preserve">
</t>
    </r>
    <r>
      <rPr>
        <sz val="8"/>
        <color theme="1"/>
        <rFont val="Tahoma"/>
        <family val="2"/>
      </rPr>
      <t xml:space="preserve">
</t>
    </r>
    <r>
      <rPr>
        <b/>
        <sz val="8"/>
        <color theme="1"/>
        <rFont val="Tahoma"/>
        <family val="2"/>
      </rPr>
      <t>Análisis OCI:</t>
    </r>
    <r>
      <rPr>
        <sz val="8"/>
        <color theme="1"/>
        <rFont val="Tahoma"/>
        <family val="2"/>
      </rPr>
      <t xml:space="preserve"> El reporte de Programación evidencia la consideración del plazo de las licencias para la elaboración de los estudios previos. Teniendo en cuenta que las acciones vencen en junio 2023 y que falta la reunión con el área jurídica, se califica como</t>
    </r>
    <r>
      <rPr>
        <b/>
        <sz val="8"/>
        <color theme="1"/>
        <rFont val="Tahoma"/>
        <family val="2"/>
      </rPr>
      <t xml:space="preserve"> "En proceso". </t>
    </r>
  </si>
  <si>
    <r>
      <rPr>
        <b/>
        <sz val="8"/>
        <color theme="1"/>
        <rFont val="Tahoma"/>
        <family val="2"/>
      </rPr>
      <t xml:space="preserve">Reporte Programación: </t>
    </r>
    <r>
      <rPr>
        <sz val="8"/>
        <color theme="1"/>
        <rFont val="Tahoma"/>
        <family val="2"/>
      </rPr>
      <t xml:space="preserve">En el marco de la gestión de contratación realizada para cinco (5) procesos de adquisición de contenidos se realizó la socialización de las adquisiciones para la vigencia 2022 y los recursos asignados para tal fin.
</t>
    </r>
    <r>
      <rPr>
        <b/>
        <sz val="8"/>
        <color theme="1"/>
        <rFont val="Tahoma"/>
        <family val="2"/>
      </rPr>
      <t>Análisis OCI:</t>
    </r>
    <r>
      <rPr>
        <sz val="8"/>
        <color theme="1"/>
        <rFont val="Tahoma"/>
        <family val="2"/>
      </rPr>
      <t xml:space="preserve"> Se evidencia actualización del procedimiento “ADQUISICIÓN DE LICENCIAS DE CONTENIDOS FINALIZADOS” en la intranet, en la que se incluyen las actas de reunión de los contenidos a adquirir, los recursos a invertir y los resultados de la curaduría; así mismo el acta de reunión realizada en noviembre con este fin. Se recomienda socializar el procedimiento actualizado, de acuerdo con el indicador propuesto en la acción para darla por terminada. Teniendo en cuenta que la acción vence en enero 2023, se califica como </t>
    </r>
    <r>
      <rPr>
        <b/>
        <sz val="8"/>
        <color theme="1"/>
        <rFont val="Tahoma"/>
        <family val="2"/>
      </rPr>
      <t xml:space="preserve">"En proceso". </t>
    </r>
  </si>
  <si>
    <t>1. Correo de solicitud de capacitación para el equipo acerca de la nueva infraestructura que Técnica provee.
2. Dos correos de fallas de la grabación diaria. Es importante mencionar que Mediastream ya no es el proveedor de los servicios.
3. Procedimiento de adquisiciones actualizado.</t>
  </si>
  <si>
    <r>
      <t xml:space="preserve">Análisis OCI: </t>
    </r>
    <r>
      <rPr>
        <sz val="8"/>
        <color theme="1"/>
        <rFont val="Tahoma"/>
        <family val="2"/>
      </rPr>
      <t xml:space="preserve">El área no presenta reporte de avances y soportes de la ejecución de las áreas, de conformidad con los compromisos establecidos en las mesas de trabajo sobre el plan de mejoramiento adelantadas el 13 de diciembre de 2022 y 11 de enero de 2023, en la que se discutieron ajustes sobre los formatos presentados. Por lo anterior, se mantiene el porcentaje de avance del último seguimiento realizado; sin embargo, teniendo en cuenta las fechas de ejecución formuladas la acción se califica con alerta </t>
    </r>
    <r>
      <rPr>
        <b/>
        <sz val="8"/>
        <color theme="1"/>
        <rFont val="Tahoma"/>
        <family val="2"/>
      </rPr>
      <t xml:space="preserve">"Incumplida" </t>
    </r>
    <r>
      <rPr>
        <sz val="8"/>
        <color theme="1"/>
        <rFont val="Tahoma"/>
        <family val="2"/>
      </rPr>
      <t xml:space="preserve"> y se recomienda al área adelantar los reportes requeridos por la Oficina de Control Interno dentro de los plazos establecidos. </t>
    </r>
  </si>
  <si>
    <t>1. Correo "Evidencias de Plan de Mejoramiento"</t>
  </si>
  <si>
    <r>
      <t xml:space="preserve">Reporte Comunicaciones: </t>
    </r>
    <r>
      <rPr>
        <sz val="8"/>
        <color theme="1"/>
        <rFont val="Tahoma"/>
        <family val="2"/>
      </rPr>
      <t xml:space="preserve">Manual de Crisis: Adjunto pantallazos de los recientes correos y el documento del Manual.  Como les mencioné, solo está en espera de aprobación.
</t>
    </r>
    <r>
      <rPr>
        <b/>
        <sz val="8"/>
        <color theme="1"/>
        <rFont val="Tahoma"/>
        <family val="2"/>
      </rPr>
      <t xml:space="preserve">Análisis OCI: </t>
    </r>
    <r>
      <rPr>
        <sz val="8"/>
        <color theme="1"/>
        <rFont val="Tahoma"/>
        <family val="2"/>
      </rPr>
      <t xml:space="preserve">Se recibe vía correo electrónico del 15 de enero de 2023 en el que se evidencia el borrador del manual para la crisis de Capital, así como pantallazos de trazabilidad; sin embargo, a la fecha del presente seguimiento se encuentra pendiente la aprobación y socialización de este. Teniendo en cuenta lo anterior, así como la fecha de terminación se califica la acción con alerta </t>
    </r>
    <r>
      <rPr>
        <b/>
        <sz val="8"/>
        <color theme="1"/>
        <rFont val="Tahoma"/>
        <family val="2"/>
      </rPr>
      <t xml:space="preserve">"Incumplida" </t>
    </r>
    <r>
      <rPr>
        <sz val="8"/>
        <color theme="1"/>
        <rFont val="Tahoma"/>
        <family val="2"/>
      </rPr>
      <t xml:space="preserve">y se recomienda al área dar celeridad a la ejecución de las actividades formuladas. </t>
    </r>
  </si>
  <si>
    <t>1. Pantallazos de la plataforma de monitoreo Global News, la cual dejó de funcionar el pasado 31 de diciembre ya que se terminó el contrato con la SCRD</t>
  </si>
  <si>
    <t>1. Inventario equipos PPyE</t>
  </si>
  <si>
    <r>
      <t xml:space="preserve">Análisis OCI: </t>
    </r>
    <r>
      <rPr>
        <sz val="8"/>
        <color theme="1"/>
        <rFont val="Tahoma"/>
        <family val="2"/>
      </rPr>
      <t xml:space="preserve">Se adelanta la revisión del inventario de elementos de propiedad, planta y equipo del área de Servicios Administrativos en el cual se evidencia que el equipo se encuentra en el flujo de trabajo del área de Sistemas, al encontrarse en el centro de computo de la Calle 69. Teniendo en cuenta lo anterior, se mantiene la calificación de la acción como </t>
    </r>
    <r>
      <rPr>
        <b/>
        <sz val="8"/>
        <color theme="1"/>
        <rFont val="Tahoma"/>
        <family val="2"/>
      </rPr>
      <t>"Terminada"</t>
    </r>
    <r>
      <rPr>
        <sz val="8"/>
        <color theme="1"/>
        <rFont val="Tahoma"/>
        <family val="2"/>
      </rPr>
      <t xml:space="preserve"> y se procede al cierre de esta. </t>
    </r>
  </si>
  <si>
    <t>Se verifica la ubicación del equipo en el flujo de trabajo de Sistemas.</t>
  </si>
  <si>
    <t>1. Correo electrónico de reporte de los indicadores asociados a la Dirección Operativa incluido los asociados al proceso de producción de contenidos
2. Correo electrónico con relación a posibles cambios del indicador ""ID 2.1.3 denominado""Gestión presupuestal para llamados públicos""
3. Solicitud de reuniones con el equipo de planeación, agendamiento de las mismas para la revisión de indicadores y acta de la reunión.</t>
  </si>
  <si>
    <r>
      <t xml:space="preserve">Reporte Producción: </t>
    </r>
    <r>
      <rPr>
        <sz val="8"/>
        <color theme="1"/>
        <rFont val="Tahoma"/>
        <family val="2"/>
      </rPr>
      <t xml:space="preserve">Se realizaron las acciones asociadas al reporte de los indicadores del proceso de Producción de contenidos, conforme la solicitud del equipo de planeación. Se dio respuesta a planeación respecto a la identificación de posibles ajustes a los indicadores del proceso de producción, especificamente en cuanto se refiere al indicador ""ID 2.1.3 denominado""Gestión presupuestal para llamados públicos"", con corte a 31 de diciembre no fue necesario realizar ajuste a la meta de este indicador. Asimismo, se realizó reunión con el equipo de planeación para el análisis de los indicadores de la dirección operativa y ventas y mercadeo con base en las observaciones emitidas por control interno en el memorando 1115 de 2022.
</t>
    </r>
    <r>
      <rPr>
        <b/>
        <sz val="8"/>
        <color theme="1"/>
        <rFont val="Tahoma"/>
        <family val="2"/>
      </rPr>
      <t xml:space="preserve">Análisis OCI: </t>
    </r>
    <r>
      <rPr>
        <sz val="8"/>
        <color theme="1"/>
        <rFont val="Tahoma"/>
        <family val="2"/>
      </rPr>
      <t xml:space="preserve">Verificados los soportes se evidencia que lo cargado en la herramienta no corresponden al reporte de información; sin embargo, se observa en la intranet la actualización del mapa de riesgos institucionales durante septiembre de 2022 y del plan de acción institucional durante octubre de 2022. Teniendo en cuenta lo anterior, se mantiene la calificación </t>
    </r>
    <r>
      <rPr>
        <b/>
        <sz val="8"/>
        <color theme="1"/>
        <rFont val="Tahoma"/>
        <family val="2"/>
      </rPr>
      <t>"Terminada"</t>
    </r>
    <r>
      <rPr>
        <sz val="8"/>
        <color theme="1"/>
        <rFont val="Tahoma"/>
        <family val="2"/>
      </rPr>
      <t xml:space="preserve"> y se procede al cierre de esta dado que no fue necesario adelantar ajustes por parte del área. </t>
    </r>
  </si>
  <si>
    <t xml:space="preserve">No se adelantaron ajustes adicionales durante el tercer cuatrimestre de la vigencia 2022. </t>
  </si>
  <si>
    <t>3. Acceso formato tiempo de atención presencial:
https://docs.google.com/spreadsheets/d/1D12RUxX39FOeF9CQ4VV0WA3OZjBnwooY/edit#gid=1786087101
5. Control de asistencia virtual y física: https://docs.google.com/forms/d/1p7KBjvrKu5tSsXMe4UBY_VbLwx2vhAZits--MXv-j-Y/edit#responses.
7. Informe, insumos, correo de entrega."</t>
  </si>
  <si>
    <r>
      <t xml:space="preserve">Reporte At. Ciudadano: </t>
    </r>
    <r>
      <rPr>
        <sz val="8"/>
        <rFont val="Tahoma"/>
        <family val="2"/>
      </rPr>
      <t xml:space="preserve">"3. Se continua con la versión pro del chat institucional y su medición se refleja en los informes mensuales de PQRS. Se encuentra en implementación el formato para medir el tiempo de atención en el canal presencial, esto se puede ver en el enlace de la casilla de evidencias. 5. Se realizó capacitación en diciembre en temas de protocolos de atención con enfoque diferencial y de género a los colaboradores de servicios generales y vigilancia. 7.  Se realizó un informe con las recomendaciones sugeridas el cual se envió a Secretaria General para consolidar con las demás áreas, este fue enviado en el mes de septiembre."
</t>
    </r>
    <r>
      <rPr>
        <b/>
        <sz val="8"/>
        <rFont val="Tahoma"/>
        <family val="2"/>
      </rPr>
      <t xml:space="preserve">Análisis OCI: </t>
    </r>
    <r>
      <rPr>
        <sz val="8"/>
        <rFont val="Tahoma"/>
        <family val="2"/>
      </rPr>
      <t xml:space="preserve">Se adelanta la verificación a los soportes remitidos evidenciando que se da continuidad a la entrega de los soportes para construcción de los informes a la Secretaría General, así como el uso del formato AAUT-FT-011 de conformidad con las actividades pendientes para proceder al cierre de la acción. Teniendo en cuenta a lo anterior, se mantiene la calificación como </t>
    </r>
    <r>
      <rPr>
        <b/>
        <sz val="8"/>
        <rFont val="Tahoma"/>
        <family val="2"/>
      </rPr>
      <t>"Terminada Extemporánea"</t>
    </r>
    <r>
      <rPr>
        <sz val="8"/>
        <rFont val="Tahoma"/>
        <family val="2"/>
      </rPr>
      <t xml:space="preserve"> y se procede al cierre de esta. </t>
    </r>
  </si>
  <si>
    <t>Se adelantaron las actividades pendientes formuladas en el plan.</t>
  </si>
  <si>
    <t>"1. Correo electrónico.
2. Plan de Acción"</t>
  </si>
  <si>
    <r>
      <t xml:space="preserve">Reporte At. Ciudadano: </t>
    </r>
    <r>
      <rPr>
        <sz val="8"/>
        <color theme="1"/>
        <rFont val="Tahoma"/>
        <family val="2"/>
      </rPr>
      <t xml:space="preserve">Se hizo en el mes de octubre ajustes a los indicadores del Plan de Acción en el marco de la auditoría al Dec. 371-2010.
</t>
    </r>
    <r>
      <rPr>
        <b/>
        <sz val="8"/>
        <color theme="1"/>
        <rFont val="Tahoma"/>
        <family val="2"/>
      </rPr>
      <t xml:space="preserve">Análisis OCI: </t>
    </r>
    <r>
      <rPr>
        <sz val="8"/>
        <color theme="1"/>
        <rFont val="Tahoma"/>
        <family val="2"/>
      </rPr>
      <t xml:space="preserve">Verificados los soportes remitidos por el área de Atención al Ciudadano se realiza reunión para ajustes del plan de acción del proceso durante octubre de 2022, de conformidad con las actividades pendientes para proceder al cierre correspondiente. Teniendo en cuenta lo anterior, se mantiene la calificación como </t>
    </r>
    <r>
      <rPr>
        <b/>
        <sz val="8"/>
        <color theme="1"/>
        <rFont val="Tahoma"/>
        <family val="2"/>
      </rPr>
      <t>"Terminada"</t>
    </r>
    <r>
      <rPr>
        <sz val="8"/>
        <color theme="1"/>
        <rFont val="Tahoma"/>
        <family val="2"/>
      </rPr>
      <t xml:space="preserve"> y se procede al cierre.  </t>
    </r>
  </si>
  <si>
    <t>1. Correo electrónico</t>
  </si>
  <si>
    <r>
      <t xml:space="preserve">Reporte At. Ciudadano: </t>
    </r>
    <r>
      <rPr>
        <sz val="8"/>
        <color theme="1"/>
        <rFont val="Tahoma"/>
        <family val="2"/>
      </rPr>
      <t xml:space="preserve">Se realizó revisión y actualización en el mes de octubre de los riesgos del proceso de Atención al Ciudadano.
</t>
    </r>
    <r>
      <rPr>
        <b/>
        <sz val="8"/>
        <color theme="1"/>
        <rFont val="Tahoma"/>
        <family val="2"/>
      </rPr>
      <t xml:space="preserve">Análisis OCI: </t>
    </r>
    <r>
      <rPr>
        <sz val="8"/>
        <color theme="1"/>
        <rFont val="Tahoma"/>
        <family val="2"/>
      </rPr>
      <t xml:space="preserve">Se verifica la trazabilidad de actualizaciones al mapa de riesgos del proceso realizadas en octubre de 2022, de igual manera la Oficina de Control Interno adelantó el seguimiento a la gestión de riesgos de Capital y respectiva socialización de los resultados con corte a 30 de noviembre de 2022 en el cual se tuvieron en cuenta las modificaciones adelantadas. Teniendo en cuenta lo anterior, se califica la acción como </t>
    </r>
    <r>
      <rPr>
        <b/>
        <sz val="8"/>
        <color theme="1"/>
        <rFont val="Tahoma"/>
        <family val="2"/>
      </rPr>
      <t>"Terminada Extemporánea"</t>
    </r>
    <r>
      <rPr>
        <sz val="8"/>
        <color theme="1"/>
        <rFont val="Tahoma"/>
        <family val="2"/>
      </rPr>
      <t xml:space="preserve"> y se procede al cierre de la misma. </t>
    </r>
  </si>
  <si>
    <t>1. Listado de asistencia e invitación.
2. Circular y correo de comunicaciones internas.
3. Correos electrónicos y listados de asistencia.
4. Correo de comunicaciones internas con Mailing sobre el tema."</t>
  </si>
  <si>
    <r>
      <t xml:space="preserve">Reporte At. Ciudadano: </t>
    </r>
    <r>
      <rPr>
        <sz val="8"/>
        <color theme="1"/>
        <rFont val="Tahoma"/>
        <family val="2"/>
      </rPr>
      <t xml:space="preserve">1. Se realizó capacitación en el mes de noviembre a las personas de cada área encargadas de dar respuesta a las peticiones ciudadanas. 2. Se envió una circular desde la Secretaria General a todas las áreas con los lineamientos de respuesta respecto a calidad y oportunidad. 3. Hubo participación los días 17 de noviembre y 20 de diciembre en las capacitaciones brindadas por la Alcaldía en cuanto al manejo y funcionamiento del Sistema Bogotá Te Escucha. 4. Se envió por comunicaciones internas un mailing sobre los criterios con que deben cumplir las respuestas a las peticiones ciudadanas.
</t>
    </r>
    <r>
      <rPr>
        <b/>
        <sz val="8"/>
        <color theme="1"/>
        <rFont val="Tahoma"/>
        <family val="2"/>
      </rPr>
      <t xml:space="preserve">Análisis OCI: </t>
    </r>
    <r>
      <rPr>
        <sz val="8"/>
        <color theme="1"/>
        <rFont val="Tahoma"/>
        <family val="2"/>
      </rPr>
      <t xml:space="preserve">Se verifican los soportes remitidos por el área, evidenciando que se realizó la capacitación en materia de atención al ciudadano a los colaboradores de Capital el 16 de noviembre de 2022, así como la asistencia a las capacitaciones agendadas por la Secretaría General. De igual manera, se verifica la emisión de la Circular 08 del 15 de noviembre de 2022 sobre los criterios para la calidad de respuestas a las peticiones ciudadanas en Capital. Teniendo en cuenta lo formulado, así como la fecha de terminación se califica la acción </t>
    </r>
    <r>
      <rPr>
        <b/>
        <sz val="8"/>
        <color theme="1"/>
        <rFont val="Tahoma"/>
        <family val="2"/>
      </rPr>
      <t xml:space="preserve">"En Proceso". </t>
    </r>
  </si>
  <si>
    <r>
      <t xml:space="preserve">Reporte At. Ciudadano: </t>
    </r>
    <r>
      <rPr>
        <sz val="8"/>
        <color theme="1"/>
        <rFont val="Tahoma"/>
        <family val="2"/>
      </rPr>
      <t xml:space="preserve">No se han realizado actividades frente a esta acción.
</t>
    </r>
    <r>
      <rPr>
        <b/>
        <sz val="8"/>
        <color theme="1"/>
        <rFont val="Tahoma"/>
        <family val="2"/>
      </rPr>
      <t xml:space="preserve">Análisis OCI: </t>
    </r>
    <r>
      <rPr>
        <sz val="8"/>
        <color theme="1"/>
        <rFont val="Tahoma"/>
        <family val="2"/>
      </rPr>
      <t xml:space="preserve">De conformidad con lo indicado por el área no se presentan avances respecto a lo formulado, por lo que la acción se califica </t>
    </r>
    <r>
      <rPr>
        <b/>
        <sz val="8"/>
        <color theme="1"/>
        <rFont val="Tahoma"/>
        <family val="2"/>
      </rPr>
      <t>"Sin Iniciar"</t>
    </r>
    <r>
      <rPr>
        <sz val="8"/>
        <color theme="1"/>
        <rFont val="Tahoma"/>
        <family val="2"/>
      </rPr>
      <t xml:space="preserve"> y se recomienda al área tener en cuenta la fecha de terminación de la acción para dar cumplimiento a lo formulado. </t>
    </r>
  </si>
  <si>
    <t>1. Correos electrónicos e invitación.</t>
  </si>
  <si>
    <t>1. Correo de Bogotá es TIC - Publicación - CCSE-MN-001</t>
  </si>
  <si>
    <r>
      <rPr>
        <b/>
        <sz val="8"/>
        <color theme="1"/>
        <rFont val="Tahoma"/>
        <family val="2"/>
      </rPr>
      <t xml:space="preserve">Reporte OCI: </t>
    </r>
    <r>
      <rPr>
        <sz val="8"/>
        <color theme="1"/>
        <rFont val="Tahoma"/>
        <family val="2"/>
      </rPr>
      <t xml:space="preserve">Se adelantó la revisión del Manual de auditoría, así como la socialización de ajustes durante la reunión del 01 de noviembre de 2022, de igual manera se adelantó la publicación de la actualización en la intranet el 12 de diciembre de 2022 por parte de Planeación. Teniendo en cuenta lo indicado, así como la fecha de terminación se califica como </t>
    </r>
    <r>
      <rPr>
        <b/>
        <sz val="8"/>
        <color theme="1"/>
        <rFont val="Tahoma"/>
        <family val="2"/>
      </rPr>
      <t>"Terminada Extemporánea"</t>
    </r>
    <r>
      <rPr>
        <sz val="8"/>
        <color theme="1"/>
        <rFont val="Tahoma"/>
        <family val="2"/>
      </rPr>
      <t xml:space="preserve"> y se procede al cierre de esta. </t>
    </r>
  </si>
  <si>
    <t>1. Correo de Bogotá es TIC - Socialización formato CCSE-FT-023_Ofc</t>
  </si>
  <si>
    <r>
      <t xml:space="preserve">Reporte OCI: </t>
    </r>
    <r>
      <rPr>
        <sz val="8"/>
        <color theme="1"/>
        <rFont val="Tahoma"/>
        <family val="2"/>
      </rPr>
      <t xml:space="preserve">Se realizó la socialización pendiente del formato CCSE-FT-023 "Listado de documentos auditoría" al equipo de la Oficina de Control Interno vía correo electrónico el 26 de septiembre de 2022, de conformidad con las actividades formuladas en el presente Plan. Teniendo en cuenta lo anterior, se califica la acción como </t>
    </r>
    <r>
      <rPr>
        <b/>
        <sz val="8"/>
        <color theme="1"/>
        <rFont val="Tahoma"/>
        <family val="2"/>
      </rPr>
      <t>"Terminada Extemporánea"</t>
    </r>
    <r>
      <rPr>
        <sz val="8"/>
        <color theme="1"/>
        <rFont val="Tahoma"/>
        <family val="2"/>
      </rPr>
      <t xml:space="preserve"> y se procede al cierre de esta. </t>
    </r>
  </si>
  <si>
    <r>
      <t xml:space="preserve">Reporte G. Documental: </t>
    </r>
    <r>
      <rPr>
        <sz val="8"/>
        <color theme="1"/>
        <rFont val="Tahoma"/>
        <family val="2"/>
      </rPr>
      <t xml:space="preserve">Se realizo mesas de trabajo con el área de sistemas frente al modulo de Gestión Documental, con el fin de evaluar los ajustes pertinentes para poder pasarlo a producción. El manual de usuario como herramienta para el manejo del modulo.
</t>
    </r>
    <r>
      <rPr>
        <b/>
        <sz val="8"/>
        <color theme="1"/>
        <rFont val="Tahoma"/>
        <family val="2"/>
      </rPr>
      <t>Reporte Sistemas:</t>
    </r>
    <r>
      <rPr>
        <sz val="8"/>
        <color theme="1"/>
        <rFont val="Tahoma"/>
        <family val="2"/>
      </rPr>
      <t xml:space="preserve"> 1. y 5 El modulo de gestión documental esta habilitado para pruebas e implementación, este módulo fue entregado al 100% a Gestión Documental.
</t>
    </r>
    <r>
      <rPr>
        <b/>
        <sz val="8"/>
        <color theme="1"/>
        <rFont val="Tahoma"/>
        <family val="2"/>
      </rPr>
      <t xml:space="preserve">Análisis OCI: </t>
    </r>
    <r>
      <rPr>
        <sz val="8"/>
        <color theme="1"/>
        <rFont val="Tahoma"/>
        <family val="2"/>
      </rPr>
      <t xml:space="preserve">Se presentan actas de reunión del 9 - 15 y 29 de septiembre, así como del 12 de diciembre y borrador del Manual de Usuario Gestión Documental, así como pantallazos de citación de mesas en octubre 6 - 13 y noviembre 28 [sin actas o documento de lo desarrollado en las sesiones] como parte del desarrollo del módulo de Gestión DOcumental - ERP una vez adelantado el ajuste de las acciones del Plan de Mejoramiento. Teniendo en cuenta la fecha de terminación propuesta para las actividades, se califica con alerta </t>
    </r>
    <r>
      <rPr>
        <b/>
        <sz val="8"/>
        <color theme="1"/>
        <rFont val="Tahoma"/>
        <family val="2"/>
      </rPr>
      <t>"Incumplida"</t>
    </r>
    <r>
      <rPr>
        <sz val="8"/>
        <color theme="1"/>
        <rFont val="Tahoma"/>
        <family val="2"/>
      </rPr>
      <t xml:space="preserve"> y se recomienda a las áreas responsables finalizar el desarrollo de lo propuesto, dado que a la fecha faltan cuatro (4) actividades. </t>
    </r>
  </si>
  <si>
    <t>Diana Romero 
Jizeth González</t>
  </si>
  <si>
    <t>1. Memorandos 1180, 1208 y 1209 de 2022 con sus debidos soportes.</t>
  </si>
  <si>
    <t>Diana Romero</t>
  </si>
  <si>
    <r>
      <rPr>
        <b/>
        <sz val="8"/>
        <rFont val="Tahoma"/>
        <family val="2"/>
      </rPr>
      <t>Reporte S. Administrativos:</t>
    </r>
    <r>
      <rPr>
        <sz val="8"/>
        <rFont val="Tahoma"/>
        <family val="2"/>
      </rPr>
      <t xml:space="preserve"> Durante el ultimo cuatrimestre del año 2022, se realizó la actividad de medición posterior de los bienes de la entidad, la cual fue entregada al área correspondiente mediante los memorandos 1180, 1208 y 1209 de 2022 con sus debidos soportes.
</t>
    </r>
    <r>
      <rPr>
        <b/>
        <sz val="8"/>
        <rFont val="Tahoma"/>
        <family val="2"/>
      </rPr>
      <t xml:space="preserve">Análisis OCI: </t>
    </r>
    <r>
      <rPr>
        <sz val="8"/>
        <rFont val="Tahoma"/>
        <family val="2"/>
      </rPr>
      <t xml:space="preserve">Conforme a lo reportado, se evidencia la entrega de información desde las áreas de Técnica, Sistemas y Servicios Administrativos al área de Contabilidad, de las mediciones posteriores realizadas de los equipos a su cargo, para que desde el área de Contabilidad se proceda a realizar el informe de las vidas útiles y los índices de deterioro de los bienes propiedad planta y equipo de Capital.
Por lo anterior, la acción se califica como </t>
    </r>
    <r>
      <rPr>
        <b/>
        <sz val="8"/>
        <rFont val="Tahoma"/>
        <family val="2"/>
      </rPr>
      <t xml:space="preserve">"Terminada Extemporánea" </t>
    </r>
    <r>
      <rPr>
        <sz val="8"/>
        <rFont val="Tahoma"/>
        <family val="2"/>
      </rPr>
      <t>con estado</t>
    </r>
    <r>
      <rPr>
        <b/>
        <sz val="8"/>
        <rFont val="Tahoma"/>
        <family val="2"/>
      </rPr>
      <t xml:space="preserve"> "Cerrada" </t>
    </r>
    <r>
      <rPr>
        <sz val="8"/>
        <rFont val="Tahoma"/>
        <family val="2"/>
      </rPr>
      <t>teniendo en cuenta que las actividades a cargo de servicios Administrativos ya se cumplieron.</t>
    </r>
  </si>
  <si>
    <t>Se dio cumplimiento con las actividades propuestas por fuera del tiempo establecido.</t>
  </si>
  <si>
    <t>Mónica Virgüéz
Diana Romero</t>
  </si>
  <si>
    <t>Excel con el formato de caracterización de usuarios actualizado.
Correo solicitando al área de Planeación la actualización del documento.</t>
  </si>
  <si>
    <r>
      <rPr>
        <b/>
        <sz val="8"/>
        <color theme="1"/>
        <rFont val="Tahoma"/>
        <family val="2"/>
      </rPr>
      <t>Reporte Servicios Administrativos:</t>
    </r>
    <r>
      <rPr>
        <sz val="8"/>
        <color theme="1"/>
        <rFont val="Tahoma"/>
        <family val="2"/>
      </rPr>
      <t xml:space="preserve"> Actividad 1: Tras adelantar múltiples mesas de trabajo con todo el equipo de la Subdirección Administrativa, se realiza la correspondiente actualización del documento "CARACTERIZACIÓN DE GESTIÓN DE RECURSOS Y ADMINISTRACIÓN DE INFORMACIÓN – AGRI-CR-001 y se encuentra pendiente su publicación en la Intranet de la entidad, tras la solicitud elevada el 19 de diciembre de 2022.
Actividad 2: Cumplida durante el reporte del segundo cuatrimestre de la vigencia 2022.
</t>
    </r>
    <r>
      <rPr>
        <b/>
        <sz val="8"/>
        <color theme="1"/>
        <rFont val="Tahoma"/>
        <family val="2"/>
      </rPr>
      <t xml:space="preserve">Análisis OCI: </t>
    </r>
    <r>
      <rPr>
        <sz val="8"/>
        <color theme="1"/>
        <rFont val="Tahoma"/>
        <family val="2"/>
      </rPr>
      <t xml:space="preserve">Se evidencia la actualización del documento CARACTERIZACIÓN DE GESTIÓN DE RECURSOS Y ADMINISTRACIÓN DE INFORMACIÓN – AGRI-CR-001" actividad pendiente para dar por terminada la acción, sin embargo, se encuntra pendiente su inclusión formal dentro del sistema de gestión de Capital, ya que, no ha sido publicado en la intranet institucional.
Teniendo en cuenta lo anterior, se califica como </t>
    </r>
    <r>
      <rPr>
        <b/>
        <sz val="8"/>
        <color theme="1"/>
        <rFont val="Tahoma"/>
        <family val="2"/>
      </rPr>
      <t xml:space="preserve">"Terminada" </t>
    </r>
    <r>
      <rPr>
        <sz val="8"/>
        <color theme="1"/>
        <rFont val="Tahoma"/>
        <family val="2"/>
      </rPr>
      <t>con estado</t>
    </r>
    <r>
      <rPr>
        <b/>
        <sz val="8"/>
        <color theme="1"/>
        <rFont val="Tahoma"/>
        <family val="2"/>
      </rPr>
      <t xml:space="preserve"> "Abierta"</t>
    </r>
  </si>
  <si>
    <t xml:space="preserve">Falta publicación en la intranet de Capital. </t>
  </si>
  <si>
    <t>* Ruta: Inicio &gt; MIPG &gt; 2. Direccionamiento estratégico y Planeación &gt; 2.1 Planeación Institucional &gt; Administración del Riesgo &gt; Matrices &gt; Gestión
* Correo de realización de actividad - 09 de septiembre de 2022</t>
  </si>
  <si>
    <r>
      <rPr>
        <b/>
        <sz val="8"/>
        <color theme="1"/>
        <rFont val="Tahoma"/>
        <family val="2"/>
      </rPr>
      <t xml:space="preserve">Reporte Servicios Administrativos: </t>
    </r>
    <r>
      <rPr>
        <sz val="8"/>
        <color theme="1"/>
        <rFont val="Tahoma"/>
        <family val="2"/>
      </rPr>
      <t xml:space="preserve">Se realiza la correspondiente actualización de la Matriz de Riesgos de Gestión en compañía del área de Planeación. 
Se remite el correo indicando la actividad y la ruta donde se encuentra el documento mencionado
</t>
    </r>
    <r>
      <rPr>
        <b/>
        <sz val="8"/>
        <color theme="1"/>
        <rFont val="Tahoma"/>
        <family val="2"/>
      </rPr>
      <t xml:space="preserve">Análisis OCI: </t>
    </r>
    <r>
      <rPr>
        <sz val="8"/>
        <color theme="1"/>
        <rFont val="Tahoma"/>
        <family val="2"/>
      </rPr>
      <t xml:space="preserve">El hallazgo que dió origen durante la auditoría a la acción de mejora fue el siguiente: Identificación de hechos generadores de riesgo </t>
    </r>
    <r>
      <rPr>
        <b/>
        <sz val="8"/>
        <color theme="1"/>
        <rFont val="Tahoma"/>
        <family val="2"/>
      </rPr>
      <t>de daño de equipos</t>
    </r>
    <r>
      <rPr>
        <sz val="8"/>
        <color theme="1"/>
        <rFont val="Tahoma"/>
        <family val="2"/>
      </rPr>
      <t xml:space="preserve"> y pérdida de equipos, negrilla fuera de texto. Si bien, el área de Servicios Adminsitrativos identificó 2 riesgos asociados a la pérdida de los bienes de propiedad plata y equipo y a la pérdida de los bienes de consumo controlado, no se identificó un riesgo asociado al daño de los equipos, hecho que se evidenció por la mala manipulación, uso o instalación inhadecuada de los bienes.
Por lo anterior la acción se califica como </t>
    </r>
    <r>
      <rPr>
        <b/>
        <sz val="8"/>
        <color theme="1"/>
        <rFont val="Tahoma"/>
        <family val="2"/>
      </rPr>
      <t>"Incumplida"</t>
    </r>
    <r>
      <rPr>
        <sz val="8"/>
        <color theme="1"/>
        <rFont val="Tahoma"/>
        <family val="2"/>
      </rPr>
      <t xml:space="preserve"> teniendo en cuenta que no se incluyeron y gestionaron la totalidad de riesgos identificados durante la auditoría.</t>
    </r>
  </si>
  <si>
    <r>
      <rPr>
        <b/>
        <sz val="8"/>
        <color theme="1"/>
        <rFont val="Tahoma"/>
        <family val="2"/>
      </rPr>
      <t>Reporte Servicios Administrativos:</t>
    </r>
    <r>
      <rPr>
        <sz val="8"/>
        <color theme="1"/>
        <rFont val="Tahoma"/>
        <family val="2"/>
      </rPr>
      <t xml:space="preserve"> Teniendo en cuenta la auditoría realizada por parte de la Oficina de Control Interno al Área técnica de la entidad, en donde se indicó que dentro del procedimiento de baja de bienes se deben incluir actividades para dar de baja bienes intangibles, no se solicitó subir los procedimientos actualizados con el fin de no generar reprocesos. 
Por ende, esta actividad se encuentra en proceso para lograr acatar las recomendaciones producto de dicha auditoría.
</t>
    </r>
    <r>
      <rPr>
        <b/>
        <sz val="8"/>
        <color theme="1"/>
        <rFont val="Tahoma"/>
        <family val="2"/>
      </rPr>
      <t xml:space="preserve">Análisis OCI: </t>
    </r>
    <r>
      <rPr>
        <sz val="8"/>
        <color theme="1"/>
        <rFont val="Tahoma"/>
        <family val="2"/>
      </rPr>
      <t>Conforme a lo reportado por el área</t>
    </r>
    <r>
      <rPr>
        <b/>
        <sz val="8"/>
        <color theme="1"/>
        <rFont val="Tahoma"/>
        <family val="2"/>
      </rPr>
      <t xml:space="preserve">  </t>
    </r>
    <r>
      <rPr>
        <sz val="8"/>
        <color theme="1"/>
        <rFont val="Tahoma"/>
        <family val="2"/>
      </rPr>
      <t>la acción se califica como</t>
    </r>
    <r>
      <rPr>
        <b/>
        <sz val="8"/>
        <color theme="1"/>
        <rFont val="Tahoma"/>
        <family val="2"/>
      </rPr>
      <t xml:space="preserve"> "Incumplida",</t>
    </r>
    <r>
      <rPr>
        <sz val="8"/>
        <color theme="1"/>
        <rFont val="Tahoma"/>
        <family val="2"/>
      </rPr>
      <t xml:space="preserve"> no se adjuntaron soportes de la actualización del procedimiento de Ingreso al Almacén y teniendo en cuenta que el área de Servicios Administrativos evidenció que se requería de ajustes adicionales al procedimiento de baja de bienes producto de la auditoría al área Técnica, debió solicitar a la Oficina de Control Interno ampliación de la fecha de cumplimiento de la actividades propuestas para que no se califiquen como incumplidas.</t>
    </r>
  </si>
  <si>
    <t>Pendiente finalización de actividades pendientes para el cierre de la acicón.</t>
  </si>
  <si>
    <r>
      <rPr>
        <b/>
        <sz val="8"/>
        <color theme="1"/>
        <rFont val="Tahoma"/>
        <family val="2"/>
      </rPr>
      <t xml:space="preserve">Análisis OCI: </t>
    </r>
    <r>
      <rPr>
        <sz val="8"/>
        <color theme="1"/>
        <rFont val="Tahoma"/>
        <family val="2"/>
      </rPr>
      <t xml:space="preserve">Teniendo en cuenta que durante el periodo del reporte no se llevaron a cabo baja de bienes, durante el primer cuatrimestre de la vigencia 2023 se verificará que en la  entrega de  bienes a costo cero se suscriba el respectivo contrato dónde se establezcan las obligaciones contractuales de la empresa gestora, conforme al lineamiento del área jurídica, adicionalmente teniendo en cuenta que el procedimiento de baja de bienes se encuentra en actualización se recomienda incorporar este lineamiento dentro del documento. Por lo anterior, se mantiene la calificación como </t>
    </r>
    <r>
      <rPr>
        <b/>
        <sz val="8"/>
        <color theme="1"/>
        <rFont val="Tahoma"/>
        <family val="2"/>
      </rPr>
      <t>"Terminada"</t>
    </r>
    <r>
      <rPr>
        <sz val="8"/>
        <color theme="1"/>
        <rFont val="Tahoma"/>
        <family val="2"/>
      </rPr>
      <t xml:space="preserve"> con estado </t>
    </r>
    <r>
      <rPr>
        <b/>
        <sz val="8"/>
        <color theme="1"/>
        <rFont val="Tahoma"/>
        <family val="2"/>
      </rPr>
      <t>"Abierta"</t>
    </r>
    <r>
      <rPr>
        <sz val="8"/>
        <color theme="1"/>
        <rFont val="Tahoma"/>
        <family val="2"/>
      </rPr>
      <t>.</t>
    </r>
  </si>
  <si>
    <t>Actividad 1: En el siguiente enlace en Drive, se encuentra el listado de asistencia de la capacitación realizada:
https://docs.google.com/spreadsheets/d/1SC05X5gDbiR65Be6GqS8bKMGoBlB6V0EGqk_dkwmyqU/edit#gid=273287097 
Así mismo, se comparte la presentación realizada (Ver anexo 2)
Actividad 3: Registro fotográfico de la identificación de bienes realizada en la Toma Física de Inventarios 2022 (Ver anexo 3)</t>
  </si>
  <si>
    <r>
      <rPr>
        <b/>
        <sz val="8"/>
        <color theme="1"/>
        <rFont val="Tahoma"/>
        <family val="2"/>
      </rPr>
      <t>Reporte Servicios Administrativos:</t>
    </r>
    <r>
      <rPr>
        <sz val="8"/>
        <color theme="1"/>
        <rFont val="Tahoma"/>
        <family val="2"/>
      </rPr>
      <t xml:space="preserve"> Actividad 1: Se procede a realizar una capacitación con varias áreas de la entidad, incluyendo Sistemas y Área Técnica, que tienen la responsabilidad de notificar los movimientos que se realicen con los bienes de la entidad; ello con el fin de mantener el inventario actualizado.
Actividad 3: Dentro de la Toma Física de Inventarios 2022 se realizó la plaquetización de los bienes identificados con placas No.: 1001771, 1001772, 1001773, 1001774, 1001814, 1001785, 1003493 1001815.
Así mismo, se identificaron aquellos bienes que forman parte de un sistema completo, cuyos elementos se encuentran en diferentes áreas del Canal: placas Nos. 1001836, 1001841 y 1002224 tal como se evidencia en el registro fotográfico.
</t>
    </r>
    <r>
      <rPr>
        <b/>
        <sz val="8"/>
        <color theme="1"/>
        <rFont val="Tahoma"/>
        <family val="2"/>
      </rPr>
      <t>Análisis OCI: 
Actividad 1:</t>
    </r>
    <r>
      <rPr>
        <sz val="8"/>
        <color theme="1"/>
        <rFont val="Tahoma"/>
        <family val="2"/>
      </rPr>
      <t xml:space="preserve"> Se evidencia una capacitación realizada al área Técnica y de Sistemas sobre temas como el ingreso, salida y traslado de bienes. Se recomienda volver a capacitar al personal una vez se actualicen los procedimientos. 
</t>
    </r>
    <r>
      <rPr>
        <b/>
        <sz val="8"/>
        <color theme="1"/>
        <rFont val="Tahoma"/>
        <family val="2"/>
      </rPr>
      <t>Actividad 2:</t>
    </r>
    <r>
      <rPr>
        <sz val="8"/>
        <color theme="1"/>
        <rFont val="Tahoma"/>
        <family val="2"/>
      </rPr>
      <t xml:space="preserve"> Cumplida en el seguimiento del primer cuatrimestre de la vigencia 2022.
</t>
    </r>
    <r>
      <rPr>
        <b/>
        <sz val="8"/>
        <color theme="1"/>
        <rFont val="Tahoma"/>
        <family val="2"/>
      </rPr>
      <t>Actividad 3:</t>
    </r>
    <r>
      <rPr>
        <sz val="8"/>
        <color theme="1"/>
        <rFont val="Tahoma"/>
        <family val="2"/>
      </rPr>
      <t xml:space="preserve"> Se remite registro fotográfico de las placas de los elementos que no pudieron ser ubicados durante la auditoría.
Por lo anterior, se evidencia el cumplimiento de  las tres actividades propuestas,en los tiempos establecidos, la acción se califica como  </t>
    </r>
    <r>
      <rPr>
        <b/>
        <sz val="8"/>
        <color theme="1"/>
        <rFont val="Tahoma"/>
        <family val="2"/>
      </rPr>
      <t>"Terminada"</t>
    </r>
    <r>
      <rPr>
        <sz val="8"/>
        <color theme="1"/>
        <rFont val="Tahoma"/>
        <family val="2"/>
      </rPr>
      <t xml:space="preserve"> con estado </t>
    </r>
    <r>
      <rPr>
        <b/>
        <sz val="8"/>
        <color theme="1"/>
        <rFont val="Tahoma"/>
        <family val="2"/>
      </rPr>
      <t>"Cerrada"</t>
    </r>
  </si>
  <si>
    <t>Se dio cumplimiento con las actividades propuestas en el tiempo establecido.
Se deben tener en cuenta capacitar nuevamente al personal de Capital una vez se actualicen los procedimientos del proceso.</t>
  </si>
  <si>
    <t>Ver anexos codigo_9: Actas de reunión del Grupo de Apoyo de bienes y borrador de Resolución para dar de baja bienes.</t>
  </si>
  <si>
    <r>
      <rPr>
        <b/>
        <sz val="8"/>
        <color theme="1"/>
        <rFont val="Tahoma"/>
        <family val="2"/>
      </rPr>
      <t>Reporte Servicios Administrativos:</t>
    </r>
    <r>
      <rPr>
        <sz val="8"/>
        <color theme="1"/>
        <rFont val="Tahoma"/>
        <family val="2"/>
      </rPr>
      <t xml:space="preserve"> Se realizó la primera reunión del 2022 con el Grupo de Apoyo de bienes de la entidad, en la cual se indicó la situación actual del vehículo de placa BLC450, en la misma se señaló que teniendo como base el concepto técnico del taller contratado en su momento por la entidad, se realizará el proceso de baja de este vehículo para lo cual se deberá proyectar el acto administrativo que así lo ordene.
En la tercera reunión del Grupo de Apoyo de bienes (llevada a cabo el día 23 de diciembre de 2022) se presentó la Resolución propuesta para dar de baja bienes de la entidad incluyendo el camión a que se hace referencia en esta acción, inicialmente a atraves de enajenación a titulo gratuito a Entidades Públicas interesadas. De no presentarse interés por parte de alguna entidad, se procederá disposición final adecuada a través del PIGA de la entidad.
Con base en lo anterior se remite, la primer acta de reunión del Grupo de Apoyo, el borrador de la tercera acta de reunión dado que aún faltan participantes por firmar y la versión borrador del acto administrativo que ordena la baja de los bienes incluyendo el camión de placa BLC450, que está siendo objeto de ajustes y revisiones por parte del área jurídica de la entidad.
</t>
    </r>
    <r>
      <rPr>
        <b/>
        <sz val="8"/>
        <color theme="1"/>
        <rFont val="Tahoma"/>
        <family val="2"/>
      </rPr>
      <t>Análisis OCI:</t>
    </r>
    <r>
      <rPr>
        <sz val="8"/>
        <color theme="1"/>
        <rFont val="Tahoma"/>
        <family val="2"/>
      </rPr>
      <t xml:space="preserve"> Conforme a los soportes remitidos se evidencia la determinación de dar de baja el Camión con placa BLC450, el cuál fue incluído en el proyecto de Resolución de baja de bienes, baja que se realizará durante esta vigencia una vez se firme la Resolución.
Teniendo en cuenta lo anterior la acción se califica como </t>
    </r>
    <r>
      <rPr>
        <b/>
        <sz val="8"/>
        <color theme="1"/>
        <rFont val="Tahoma"/>
        <family val="2"/>
      </rPr>
      <t xml:space="preserve">"Terminada" </t>
    </r>
    <r>
      <rPr>
        <sz val="8"/>
        <color theme="1"/>
        <rFont val="Tahoma"/>
        <family val="2"/>
      </rPr>
      <t>con estado</t>
    </r>
    <r>
      <rPr>
        <b/>
        <sz val="8"/>
        <color theme="1"/>
        <rFont val="Tahoma"/>
        <family val="2"/>
      </rPr>
      <t xml:space="preserve"> "Abierta" </t>
    </r>
    <r>
      <rPr>
        <sz val="8"/>
        <color theme="1"/>
        <rFont val="Tahoma"/>
        <family val="2"/>
      </rPr>
      <t>con el objetivo de verificar la acción final que se realizará con el Camión, bien sea  la enajenación a titulo gratuito a Entidades Públicas o la  disposición final adecuada a través del PIGA.</t>
    </r>
  </si>
  <si>
    <t>Pendiente  verificar la acción final que se realizará con el Camión, bien sea  la enajenación a titulo gratuito a Entidades Públicas o la  disposición final adecuada a través del PIGA.</t>
  </si>
  <si>
    <t>En el siguiente enlace en Drive, se encuentra el listado de asistencia de la capacitación realizada:
https://docs.google.com/spreadsheets/d/1SC05X5gDbiR65Be6GqS8bKMGoBlB6V0EGqk_dkwmyqU/edit#gid=273287097 
Así mismo, se comparte la presentación realizada (Ver anexo 2)</t>
  </si>
  <si>
    <t>Se remite la primer acta de reunión debidamente firmada y los borradores de las 2 reuniónes restantes, dado que faltan participantes por firmar.</t>
  </si>
  <si>
    <t>Se dio cumplimiento con las actividades propuestas en el tiempo establecido.</t>
  </si>
  <si>
    <t>Se dio cumplimiento con las actividades propuestas en el tiempo establecido.
Se deben tener en cuenta las recomendaciones del informe final de auditoría sobre el Dec 371 Participación Ciudadana y Control Social.</t>
  </si>
  <si>
    <r>
      <rPr>
        <b/>
        <sz val="8"/>
        <color theme="1"/>
        <rFont val="Tahoma"/>
        <family val="2"/>
      </rPr>
      <t xml:space="preserve">Reporte Planeación: </t>
    </r>
    <r>
      <rPr>
        <sz val="8"/>
        <color theme="1"/>
        <rFont val="Tahoma"/>
        <family val="2"/>
      </rPr>
      <t xml:space="preserve">Para el primer semestre de 2023 se va a realizar la correspondiente actualización de la guía de publicación de información en el botón de transparencia tanto en lo relacionado con el menú participa como en lo identificado en la auditoría de participación ciudadana del año 2022.
</t>
    </r>
    <r>
      <rPr>
        <b/>
        <sz val="8"/>
        <color theme="1"/>
        <rFont val="Tahoma"/>
        <family val="2"/>
      </rPr>
      <t xml:space="preserve">Análisis OCI: </t>
    </r>
    <r>
      <rPr>
        <sz val="8"/>
        <color theme="1"/>
        <rFont val="Tahoma"/>
        <family val="2"/>
      </rPr>
      <t xml:space="preserve">De acuerdo con los resultados de la auditoría del Dec 371 de 2010  sobre participación ciudadana y control social de la vigencia 2022, se evidencia que el menú participa continúa sin tener publicada toda la información mínima obligatoria conforme a la guía del DAFP, y tampoco se evidenció un plan estructurado con responsables, actividades, y tiempos  teniendo en cuenta que se requiere de la participación de varias áreas de Capital, por lo anterior  se determina el estado de la acción como </t>
    </r>
    <r>
      <rPr>
        <b/>
        <sz val="8"/>
        <color theme="1"/>
        <rFont val="Tahoma"/>
        <family val="2"/>
      </rPr>
      <t>"Terminada"</t>
    </r>
    <r>
      <rPr>
        <sz val="8"/>
        <color theme="1"/>
        <rFont val="Tahoma"/>
        <family val="2"/>
      </rPr>
      <t xml:space="preserve"> con estado </t>
    </r>
    <r>
      <rPr>
        <b/>
        <sz val="8"/>
        <color theme="1"/>
        <rFont val="Tahoma"/>
        <family val="2"/>
      </rPr>
      <t>"Abierta"</t>
    </r>
    <r>
      <rPr>
        <sz val="8"/>
        <color theme="1"/>
        <rFont val="Tahoma"/>
        <family val="2"/>
      </rPr>
      <t xml:space="preserve"> teniendo en cuenta que sigue sin eliminarse la causa raíz identificada por el área de Planeación. El cumplimiento de la efectividad de esta acción se verificará en el marco de la nueva acción propuesta como resultado de la auditoría de la vigencia 2022.
</t>
    </r>
  </si>
  <si>
    <t xml:space="preserve"> El cumplimiento de la efectividad de esta acción se verificará en el marco de la nueva acción propuesta como resultado de la auditoría de la vigencia 2022.</t>
  </si>
  <si>
    <t>a. Procedimiento copias de seguridad proceso de actualización.
b. AGRI-SI-PD-014 COPIAS DE SEGURIDADEnero2023
c. AGRI-SI-PL-004 PLAN DE TRATAMIENTO DE RIESGOS DE SEGURIDAD Y PRIVACIDAD DE LA INFORMACIÓN, AGRI-SI-PL-003. PLAN DE SEGURIDAD Y PRIVACIDAD DE LA INFORMACION.</t>
  </si>
  <si>
    <r>
      <rPr>
        <b/>
        <sz val="8"/>
        <color theme="1"/>
        <rFont val="Tahoma"/>
        <family val="2"/>
      </rPr>
      <t xml:space="preserve">Reporte Sistemas:
</t>
    </r>
    <r>
      <rPr>
        <sz val="8"/>
        <color theme="1"/>
        <rFont val="Tahoma"/>
        <family val="2"/>
      </rPr>
      <t xml:space="preserve">a. El procedimiento de copias de seguridad se encuentra en proceso de revisión y actualización por parte del equipo responsable de la operación de las copias y restauración de data.
b. Se encuentra en proceso de actualización para la vigencia del 2023 el manual del SGSI.
c. Los planes y cronogramas del plan de seguridad y privacidad de la información y el plan de tratamiento de riesgos de seguridad fueron actualizados y se encuentran públicados en la intranet.
</t>
    </r>
    <r>
      <rPr>
        <b/>
        <sz val="8"/>
        <color theme="1"/>
        <rFont val="Tahoma"/>
        <family val="2"/>
      </rPr>
      <t xml:space="preserve">Análisis OCI: 
</t>
    </r>
    <r>
      <rPr>
        <sz val="8"/>
        <color theme="1"/>
        <rFont val="Tahoma"/>
        <family val="2"/>
      </rPr>
      <t xml:space="preserve">Se evidencia la actualización del cronograma de implementación  del plan de seguridad y privacidad de la información y del plan de tratamiento de riesgos de seguridad, quedando pendiente la actualización del plan se sensibilización del SGSI y realizar las actividades a. y b. por lo anterior la acción se califica como </t>
    </r>
    <r>
      <rPr>
        <b/>
        <sz val="8"/>
        <color theme="1"/>
        <rFont val="Tahoma"/>
        <family val="2"/>
      </rPr>
      <t xml:space="preserve">"En proceso"
</t>
    </r>
    <r>
      <rPr>
        <sz val="8"/>
        <color theme="1"/>
        <rFont val="Tahoma"/>
        <family val="2"/>
      </rPr>
      <t xml:space="preserve">
</t>
    </r>
  </si>
  <si>
    <t xml:space="preserve">
Acta de reunión de sistemas con la información de la gestión de información del Plan de Acción Institucional</t>
  </si>
  <si>
    <r>
      <rPr>
        <b/>
        <sz val="8"/>
        <color theme="1"/>
        <rFont val="Tahoma"/>
        <family val="2"/>
      </rPr>
      <t>Reporte Planeación:</t>
    </r>
    <r>
      <rPr>
        <sz val="8"/>
        <color theme="1"/>
        <rFont val="Tahoma"/>
        <family val="2"/>
      </rPr>
      <t xml:space="preserve"> De acuerdo con el compromiso de la mesa de trabajo entre el área de sistemas y planeación, en el mes de enero, para la actualización del plan de acción institucional, se programará el espacio de construcción de los indicadores de eficacia requeridos según la normatividad, para su asociación en el Plan de Seguridad y Privacidad de la Información -PSPI.
</t>
    </r>
    <r>
      <rPr>
        <b/>
        <sz val="8"/>
        <color theme="1"/>
        <rFont val="Tahoma"/>
        <family val="2"/>
      </rPr>
      <t xml:space="preserve">
Reporte Sistemas:</t>
    </r>
    <r>
      <rPr>
        <sz val="8"/>
        <color theme="1"/>
        <rFont val="Tahoma"/>
        <family val="2"/>
      </rPr>
      <t xml:space="preserve"> a. Se realizó reunión con el equipo de Planeación para la revisión de los indicadores de eficacia del SGSI.
b. La formulación de los indicadores de eficacia del SGSI se realizará cuando se actualice el plan de acción para la vigencia del 2023.
c. Los indicadores de eficacia del SGSI se realizará cuando se actualice el plan de acción para la vigencia del 2023 
</t>
    </r>
    <r>
      <rPr>
        <b/>
        <sz val="8"/>
        <color theme="1"/>
        <rFont val="Tahoma"/>
        <family val="2"/>
      </rPr>
      <t xml:space="preserve">
Análisis OCI: </t>
    </r>
    <r>
      <rPr>
        <sz val="8"/>
        <color theme="1"/>
        <rFont val="Tahoma"/>
        <family val="2"/>
      </rPr>
      <t>De acuerdo con la evidencia remitida, se realizó una mesa de trabajo entre las áreas de Planeación y Sistemas, con el objetivo de analizar e identificar los indicadores de eficiencia que se podrán incluir en el plan de acción de la vigencia 2023. Teniendo en cuenta lo anterior, el estado de la acción se califica como</t>
    </r>
    <r>
      <rPr>
        <b/>
        <sz val="8"/>
        <color theme="1"/>
        <rFont val="Tahoma"/>
        <family val="2"/>
      </rPr>
      <t xml:space="preserve"> "En proceso"</t>
    </r>
  </si>
  <si>
    <r>
      <rPr>
        <b/>
        <sz val="8"/>
        <color theme="1"/>
        <rFont val="Tahoma"/>
        <family val="2"/>
      </rPr>
      <t>Evidencia Planeación</t>
    </r>
    <r>
      <rPr>
        <sz val="8"/>
        <color theme="1"/>
        <rFont val="Tahoma"/>
        <family val="2"/>
      </rPr>
      <t xml:space="preserve">: 
Correo de solicitud de temas para el último comité de la vigencia 2022
</t>
    </r>
    <r>
      <rPr>
        <b/>
        <sz val="8"/>
        <color theme="1"/>
        <rFont val="Tahoma"/>
        <family val="2"/>
      </rPr>
      <t>Evidencias Sistemas:</t>
    </r>
    <r>
      <rPr>
        <sz val="8"/>
        <color theme="1"/>
        <rFont val="Tahoma"/>
        <family val="2"/>
      </rPr>
      <t xml:space="preserve">
a. AGRI-SI-GU-006 GUÍA DE CONTACTO CON AUTORIDADES Y GRUPOS DE INTERÉS.
b. AGRI-SI-GU-007 GUIA DE REPORTE DE INCIDENTES DE SEGURIDAD.
d. Correo electrónico enviado a planeación el día 12 de enero de 2023.</t>
    </r>
  </si>
  <si>
    <r>
      <rPr>
        <b/>
        <sz val="8"/>
        <color theme="1"/>
        <rFont val="Tahoma"/>
        <family val="2"/>
      </rPr>
      <t>Reporte Planeación:</t>
    </r>
    <r>
      <rPr>
        <sz val="8"/>
        <color theme="1"/>
        <rFont val="Tahoma"/>
        <family val="2"/>
      </rPr>
      <t xml:space="preserve"> d. Desde planeación se contempló a partir de la mesa de trabajo adelantada con el área de sistemas presentar mínimo dos veces al año las temáticas de gestión del SGSI en el CIGD. En este sentido es importante aclarar que desde planeación se solicita a las áreas involucradas la presentación de los temas que tienen impacto institucional en el marco del MIPG
</t>
    </r>
    <r>
      <rPr>
        <b/>
        <sz val="8"/>
        <color theme="1"/>
        <rFont val="Tahoma"/>
        <family val="2"/>
      </rPr>
      <t xml:space="preserve">
Reporte Sistemas:</t>
    </r>
    <r>
      <rPr>
        <sz val="8"/>
        <color theme="1"/>
        <rFont val="Tahoma"/>
        <family val="2"/>
      </rPr>
      <t xml:space="preserve"> a. El documento AGRI-SI-GU-006 GUÍA DE CONTACTO CON AUTORIDADES Y GRUPOS DE INTERÉS fue actualizado en el mes de junio del 2022.
b.  Se encuentra en proceso de revisión y actualización el documento AGRI-SI-GU-007 GUIA DE REPORTE DE INCIDENTES DE SEGURIDAD.
c. La actualización del documento AGRI-SI-PO-002 Política de Seguridad y Privacidad de la Información se encuentra planeada para iniciar en la vigencia del 2023.
d. Se realizó solicitud por correo electrónico al área de planeación para definir la periocidad del seguimiento a la implementación del SGSI por parte del Comité de Gestión y Desempeño.
</t>
    </r>
    <r>
      <rPr>
        <b/>
        <sz val="8"/>
        <color theme="1"/>
        <rFont val="Tahoma"/>
        <family val="2"/>
      </rPr>
      <t xml:space="preserve">
Análisis OCI: 
A. </t>
    </r>
    <r>
      <rPr>
        <sz val="8"/>
        <color theme="1"/>
        <rFont val="Tahoma"/>
        <family val="2"/>
      </rPr>
      <t xml:space="preserve">El documento AGRI-SI-GU-006 GUÍA DE CONTACTO CON AUTORIDADES Y GRUPOS DE INTERÉS PARA LA SEGURIDAD DE LA INFORMACIÓN, fue actualizado a su versión 2 en el mes de junio, en este  se incluyeron los responsables de la gestión de incidentes internamente por parte de la entidad.
</t>
    </r>
    <r>
      <rPr>
        <b/>
        <sz val="8"/>
        <color theme="1"/>
        <rFont val="Tahoma"/>
        <family val="2"/>
      </rPr>
      <t xml:space="preserve">B. </t>
    </r>
    <r>
      <rPr>
        <sz val="8"/>
        <color theme="1"/>
        <rFont val="Tahoma"/>
        <family val="2"/>
      </rPr>
      <t xml:space="preserve">El documento AGRI-SI-GU-007 está en proceso de actualización.
</t>
    </r>
    <r>
      <rPr>
        <b/>
        <sz val="8"/>
        <color theme="1"/>
        <rFont val="Tahoma"/>
        <family val="2"/>
      </rPr>
      <t>C</t>
    </r>
    <r>
      <rPr>
        <sz val="8"/>
        <color theme="1"/>
        <rFont val="Tahoma"/>
        <family val="2"/>
      </rPr>
      <t xml:space="preserve">. No se reportan avances.
</t>
    </r>
    <r>
      <rPr>
        <b/>
        <sz val="8"/>
        <color theme="1"/>
        <rFont val="Tahoma"/>
        <family val="2"/>
      </rPr>
      <t xml:space="preserve">D. </t>
    </r>
    <r>
      <rPr>
        <sz val="8"/>
        <color theme="1"/>
        <rFont val="Tahoma"/>
        <family val="2"/>
      </rPr>
      <t>Durante la reunión llevada a cabo en el mes de noviembre entre las áreas de Planeación y Sistemas no  se dejó registro que se hubiera definido la periodicidad de presentar temáticas relacionadas con el SGSI en el CIGD, desde el área de Sistemas se remite un correo del 12 de enero de 2023 (fecha por fuera del corte del presente seguimineto) solicitando al área de Planeación indicaciones sobre el tema, no se adjunta evidencia de la respuesta dada por el área de Planeación.</t>
    </r>
    <r>
      <rPr>
        <b/>
        <sz val="8"/>
        <color theme="1"/>
        <rFont val="Tahoma"/>
        <family val="2"/>
      </rPr>
      <t xml:space="preserve">
</t>
    </r>
    <r>
      <rPr>
        <sz val="8"/>
        <color theme="1"/>
        <rFont val="Tahoma"/>
        <family val="2"/>
      </rPr>
      <t xml:space="preserve">
Teniendo en cuenta lo anterior, el estado de la acción se califica como</t>
    </r>
    <r>
      <rPr>
        <b/>
        <sz val="8"/>
        <color theme="1"/>
        <rFont val="Tahoma"/>
        <family val="2"/>
      </rPr>
      <t xml:space="preserve"> "En proceso"</t>
    </r>
  </si>
  <si>
    <t>a. Procedimiento copias de seguridad proceso de actualización.
b. Correo electrónico 03.01.2023 en respuesta al correo electrónico del 30.12.2022</t>
  </si>
  <si>
    <r>
      <rPr>
        <b/>
        <sz val="8"/>
        <color theme="1"/>
        <rFont val="Tahoma"/>
        <family val="2"/>
      </rPr>
      <t xml:space="preserve">Reporte Sistemas:
</t>
    </r>
    <r>
      <rPr>
        <sz val="8"/>
        <color theme="1"/>
        <rFont val="Tahoma"/>
        <family val="2"/>
      </rPr>
      <t xml:space="preserve">a. El procedimiento de copias de seguridad se encuentra en proceso de revisión y actualización por parte del equipo responsable de la operación de las copias y restauración de data.
b. Se envió por correo al área de programación para solicitar disponibilidad en las agendas para llevar a cabo la mesa de trabajo para definir los lineamientos y políticas de operación sobre las responsabilidades del proceso de copias de seguridad y la caracterización de la información a respaldar.
</t>
    </r>
    <r>
      <rPr>
        <b/>
        <sz val="8"/>
        <color theme="1"/>
        <rFont val="Tahoma"/>
        <family val="2"/>
      </rPr>
      <t xml:space="preserve">Análisis OCI: 
</t>
    </r>
    <r>
      <rPr>
        <sz val="8"/>
        <color theme="1"/>
        <rFont val="Tahoma"/>
        <family val="2"/>
      </rPr>
      <t xml:space="preserve">Se evidencia una revisión inicial para la actualización del procedimiento copias de seguridad, y un acercamiento con el área de Programación para definir una mesa de trabajo, por lo anterior la acción se califica como </t>
    </r>
    <r>
      <rPr>
        <b/>
        <sz val="8"/>
        <color theme="1"/>
        <rFont val="Tahoma"/>
        <family val="2"/>
      </rPr>
      <t>"En proceso"</t>
    </r>
  </si>
  <si>
    <r>
      <rPr>
        <b/>
        <sz val="8"/>
        <color theme="1"/>
        <rFont val="Tahoma"/>
        <family val="2"/>
      </rPr>
      <t xml:space="preserve">Evidencias Planeación: </t>
    </r>
    <r>
      <rPr>
        <sz val="8"/>
        <color theme="1"/>
        <rFont val="Tahoma"/>
        <family val="2"/>
      </rPr>
      <t xml:space="preserve">
Manual de administración del riesgo en la intranet:  Inicio &gt; Estratégicos &gt; 1. Planeación Estratégica &gt; Manual
 Política de administración del riesgo en la intranet: Inicio &gt; Estratégicos &gt; 1. Planeación Estratégica &gt; Politica
</t>
    </r>
    <r>
      <rPr>
        <b/>
        <sz val="8"/>
        <color theme="1"/>
        <rFont val="Tahoma"/>
        <family val="2"/>
      </rPr>
      <t>Evidencias Sistemas:</t>
    </r>
    <r>
      <rPr>
        <sz val="8"/>
        <color theme="1"/>
        <rFont val="Tahoma"/>
        <family val="2"/>
      </rPr>
      <t xml:space="preserve">
a. AGRI-SI-FT-045 MATRIZ DE RIESGOS DE SEGURIDAD DIGITAL_Agosto2022
b. 7. Monitoreo de Riesgos 2022 T3 - SISTEMAS.</t>
    </r>
  </si>
  <si>
    <r>
      <rPr>
        <b/>
        <sz val="8"/>
        <color theme="1"/>
        <rFont val="Tahoma"/>
        <family val="2"/>
      </rPr>
      <t>Reporte Planeación:</t>
    </r>
    <r>
      <rPr>
        <sz val="8"/>
        <color theme="1"/>
        <rFont val="Tahoma"/>
        <family val="2"/>
      </rPr>
      <t xml:space="preserve"> b. Por parte de planeación se llevó a cabo la actualización del manual de administración del riesgo así como de la política institucional de gestión del riesgo de la entidad, donde se cuentan los mecanismos para el seguimiento a los riesgos incluyendo lo relacionado con seguridad de la información..
</t>
    </r>
    <r>
      <rPr>
        <b/>
        <sz val="8"/>
        <color theme="1"/>
        <rFont val="Tahoma"/>
        <family val="2"/>
      </rPr>
      <t xml:space="preserve">
Reporte Sistemas:</t>
    </r>
    <r>
      <rPr>
        <sz val="8"/>
        <color theme="1"/>
        <rFont val="Tahoma"/>
        <family val="2"/>
      </rPr>
      <t xml:space="preserve"> a. Se realizó la oficialización de la matriz de riesgos de seguridad de la información con la  valoración, evaluación y tratamiento de los riesgos de seguridad digital.
b. Desde el área de planeación se realiza seguimiento a los riesgos de seguridad digital.
</t>
    </r>
    <r>
      <rPr>
        <b/>
        <sz val="8"/>
        <color theme="1"/>
        <rFont val="Tahoma"/>
        <family val="2"/>
      </rPr>
      <t xml:space="preserve">
Análisis OCI: 
</t>
    </r>
    <r>
      <rPr>
        <sz val="8"/>
        <color theme="1"/>
        <rFont val="Tahoma"/>
        <family val="2"/>
      </rPr>
      <t>Si bien, desde el área de Planeación se actualizaron los documentos de  gestión de riesgo de Capital donde se encuentran definidos los lineamientos para el tratamiento de riesgos de seguridad digital, producto de la auditoría de acompañamiento de SISTEMAS ISO 27000, se identificó la inexistencia de la gestión de riesgos asociados al procedimiento de copias de seguridad y la materialización de un riesgo de pérdida de información asociado a este procedimiento. 
A la fecha la matriz de riesgos de seguridad digital no tiene identificados riesgos asociados a las debilidades evidenciadas durante la auditoría, ni se remiten evidencias de acompañamiento por parte del área de Planeación en la identificación de los mismos.</t>
    </r>
    <r>
      <rPr>
        <b/>
        <sz val="8"/>
        <color theme="1"/>
        <rFont val="Tahoma"/>
        <family val="2"/>
      </rPr>
      <t xml:space="preserve">
</t>
    </r>
    <r>
      <rPr>
        <sz val="8"/>
        <color theme="1"/>
        <rFont val="Tahoma"/>
        <family val="2"/>
      </rPr>
      <t xml:space="preserve">
Teniendo en cuenta lo anterior, el estado de la acción se califica como</t>
    </r>
    <r>
      <rPr>
        <b/>
        <sz val="8"/>
        <color theme="1"/>
        <rFont val="Tahoma"/>
        <family val="2"/>
      </rPr>
      <t xml:space="preserve"> "Sin Iniciar"</t>
    </r>
  </si>
  <si>
    <r>
      <rPr>
        <b/>
        <sz val="8"/>
        <color theme="1"/>
        <rFont val="Tahoma"/>
        <family val="2"/>
      </rPr>
      <t xml:space="preserve">Reporte Programación: </t>
    </r>
    <r>
      <rPr>
        <sz val="8"/>
        <color theme="1"/>
        <rFont val="Tahoma"/>
        <family val="2"/>
      </rPr>
      <t xml:space="preserve">A través de correo electrónico se gestionó agendamiento de la reunión con el equipo de Sistemas para iniciar el análisis de los riesgos del proceso en lo correspondiente a la seguiridad de la información.
</t>
    </r>
    <r>
      <rPr>
        <b/>
        <sz val="8"/>
        <color theme="1"/>
        <rFont val="Tahoma"/>
        <family val="2"/>
      </rPr>
      <t>Reporte Sistemas:</t>
    </r>
    <r>
      <rPr>
        <sz val="8"/>
        <color theme="1"/>
        <rFont val="Tahoma"/>
        <family val="2"/>
      </rPr>
      <t xml:space="preserve"> 1. Se realizó la oficialización de la matriz de riesgos de seguridad de la información con la  valoración, evaluación y tratamiento de los riesgos de seguridad digital.</t>
    </r>
    <r>
      <rPr>
        <b/>
        <sz val="8"/>
        <color theme="1"/>
        <rFont val="Tahoma"/>
        <family val="2"/>
      </rPr>
      <t xml:space="preserve">
</t>
    </r>
    <r>
      <rPr>
        <sz val="8"/>
        <color theme="1"/>
        <rFont val="Tahoma"/>
        <family val="2"/>
      </rPr>
      <t xml:space="preserve">
</t>
    </r>
    <r>
      <rPr>
        <b/>
        <sz val="8"/>
        <color theme="1"/>
        <rFont val="Tahoma"/>
        <family val="2"/>
      </rPr>
      <t>Análisis OCI:</t>
    </r>
    <r>
      <rPr>
        <sz val="8"/>
        <color theme="1"/>
        <rFont val="Tahoma"/>
        <family val="2"/>
      </rPr>
      <t xml:space="preserve"> Se evidencia solicitud de agendamiento de reunión a Sistemas. De acuerdo con el reporte de Programación, el plazo  y los soportes remitidos. A la fecha la matriz de riesgos de seguridad digital no tiene identificados riesgos asociados a las debilidades evidenciadas durante la auditoría, [Materialización del riesgo de pérdida de información cargada en el Drive]. No se remiten evidencias de acompañamiento por parte del área de Sistemas al área de Programación para definir controles sobre la debilidad evidenciada. Por lo anterior, se califica como</t>
    </r>
    <r>
      <rPr>
        <b/>
        <sz val="8"/>
        <color theme="1"/>
        <rFont val="Tahoma"/>
        <family val="2"/>
      </rPr>
      <t xml:space="preserve"> "En Proceso". </t>
    </r>
  </si>
  <si>
    <r>
      <rPr>
        <b/>
        <sz val="8"/>
        <color theme="1"/>
        <rFont val="Tahoma"/>
        <family val="2"/>
      </rPr>
      <t xml:space="preserve">Reporte Programación: </t>
    </r>
    <r>
      <rPr>
        <sz val="8"/>
        <color theme="1"/>
        <rFont val="Tahoma"/>
        <family val="2"/>
      </rPr>
      <t xml:space="preserve">Documentación de las necesidades del área en cuanto a capacitaciones, fallas y actualización del proceso requerido.
</t>
    </r>
    <r>
      <rPr>
        <b/>
        <sz val="8"/>
        <color theme="1"/>
        <rFont val="Tahoma"/>
        <family val="2"/>
      </rPr>
      <t>Reporte Sistemas:</t>
    </r>
    <r>
      <rPr>
        <sz val="8"/>
        <color theme="1"/>
        <rFont val="Tahoma"/>
        <family val="2"/>
      </rPr>
      <t xml:space="preserve"> 1.  Se envió por correo al área de programación para solicitar disponibilidad en las agendas para llevar a cabo la mesa de trabajo para definir los lineamientos y políticas de operación sobre las responsabilidades del proceso de copias de seguridad y la caracterización de la información a respaldar.
2. Se realizó la oficialización de la matriz de riesgos de seguridad de la información con la  valoración, evaluación y tratamiento de los riesgos de seguridad digital.
</t>
    </r>
    <r>
      <rPr>
        <b/>
        <sz val="8"/>
        <color theme="1"/>
        <rFont val="Tahoma"/>
        <family val="2"/>
      </rPr>
      <t>Análisis OCI:</t>
    </r>
    <r>
      <rPr>
        <sz val="8"/>
        <color theme="1"/>
        <rFont val="Tahoma"/>
        <family val="2"/>
      </rPr>
      <t xml:space="preserve"> A la fecha la matriz de riesgos de seguridad digital no tiene identificados riesgos asociados a las debilidades evidenciadas durante la auditoría, [Pérdida de información]. Se remite un correo del 03 de enero de 2023, solicitando al área de Programación agenda para realizar una mesa de trabajo. 
2. Se verificaron los soportes de las actividades realizadas, encontrando avances. Respecto a documentar en el procedimiento de Tráfico y alistamiento que, a través de correo electrónico dirigido a las áreas de interés, se deben notificar las fallas técnicas que se presenten en el desarrollo de la labor, no se evidencia en la actualización realizada a este procedimiento, la inclusión de dicha actividad. Teniendo en cuenta el plazo y avance reportado, se califica como </t>
    </r>
    <r>
      <rPr>
        <b/>
        <sz val="8"/>
        <color theme="1"/>
        <rFont val="Tahoma"/>
        <family val="2"/>
      </rPr>
      <t xml:space="preserve">"En proceso". </t>
    </r>
  </si>
  <si>
    <t>Se adjunta correo de publicación en el botón de transparencia.</t>
  </si>
  <si>
    <r>
      <t xml:space="preserve">Reporte Financiera: </t>
    </r>
    <r>
      <rPr>
        <sz val="8"/>
        <color theme="1"/>
        <rFont val="Tahoma"/>
        <family val="2"/>
      </rPr>
      <t xml:space="preserve">El área de Contabilidad emitió al Web Master la información que debe ser publicada en el botón de transparencia el día 27 de diciembre, esta información fue publicada el 28 de diciembre de 2022.
</t>
    </r>
    <r>
      <rPr>
        <b/>
        <sz val="8"/>
        <color theme="1"/>
        <rFont val="Tahoma"/>
        <family val="2"/>
      </rPr>
      <t xml:space="preserve">Análisis OCI: </t>
    </r>
    <r>
      <rPr>
        <sz val="8"/>
        <color theme="1"/>
        <rFont val="Tahoma"/>
        <family val="2"/>
      </rPr>
      <t xml:space="preserve">De conformidad con el reporte adelantado, así como de los soportes remitidos se evidencia la publicación de la aclaración formulada en el numeral 4.6.1. del botón de transparencia de Capital. Teniendo en cuenta lo anterior, se califica la acción como </t>
    </r>
    <r>
      <rPr>
        <b/>
        <sz val="8"/>
        <color theme="1"/>
        <rFont val="Tahoma"/>
        <family val="2"/>
      </rPr>
      <t>"Terminada"</t>
    </r>
    <r>
      <rPr>
        <sz val="8"/>
        <color theme="1"/>
        <rFont val="Tahoma"/>
        <family val="2"/>
      </rPr>
      <t xml:space="preserve"> y se procede al cierre de esta.</t>
    </r>
  </si>
  <si>
    <t xml:space="preserve">Se adelantaron las acciones formuladas en el plan. </t>
  </si>
  <si>
    <t xml:space="preserve">Se remite copia correo enviado al webmaster del canal en el mes de diciembre de 2022 sobre la publicación a adelantar en el numeral 3.5 denominado Formato o modelos de contratos o pliegos tipo del botón de transparencia de la página web del canal. </t>
  </si>
  <si>
    <r>
      <t xml:space="preserve">Reporte Jurídica: </t>
    </r>
    <r>
      <rPr>
        <sz val="8"/>
        <color theme="1"/>
        <rFont val="Tahoma"/>
        <family val="2"/>
      </rPr>
      <t xml:space="preserve">El 16 de diciembre de 2022 se solicitó al webmaster de la entidad la publicación relacionada con el numeral  3.5 formato o modelos de contratos o pliegos tipo del botón de transparencia de la página web del canal.  
</t>
    </r>
    <r>
      <rPr>
        <b/>
        <sz val="8"/>
        <color theme="1"/>
        <rFont val="Tahoma"/>
        <family val="2"/>
      </rPr>
      <t xml:space="preserve">Análisis OCI: </t>
    </r>
    <r>
      <rPr>
        <sz val="8"/>
        <color theme="1"/>
        <rFont val="Tahoma"/>
        <family val="2"/>
      </rPr>
      <t xml:space="preserve">Se verifican los soportes remitidos por el área Jurídica en el que se evidencia el correo remitido al web máster con el ajuste del numeral 3.5 del botón de transparencia de Capital; sin embargo, es importante que el área tenga en cuenta lo formulado respecto a los demás numerales para adelantar las acciones correspondientes en el tiempo establecido en el plan. Teniendo en cuenta lo anterior, se califica la acción </t>
    </r>
    <r>
      <rPr>
        <b/>
        <sz val="8"/>
        <color theme="1"/>
        <rFont val="Tahoma"/>
        <family val="2"/>
      </rPr>
      <t xml:space="preserve">"En Proceso". </t>
    </r>
  </si>
  <si>
    <r>
      <t xml:space="preserve">
</t>
    </r>
    <r>
      <rPr>
        <b/>
        <sz val="8"/>
        <color theme="1"/>
        <rFont val="Tahoma"/>
        <family val="2"/>
      </rPr>
      <t xml:space="preserve">Evidencias Sistemas:
</t>
    </r>
    <r>
      <rPr>
        <sz val="8"/>
        <color theme="1"/>
        <rFont val="Tahoma"/>
        <family val="2"/>
      </rPr>
      <t>1. Correo electrónico 03.01.2023.
2. AGRI-SI-FT-045 MATRIZ DE RIESGOS DE SEGURIDAD DIGITAL_Agosto2022</t>
    </r>
  </si>
  <si>
    <r>
      <rPr>
        <b/>
        <sz val="8"/>
        <color theme="1"/>
        <rFont val="Tahoma"/>
        <family val="2"/>
      </rPr>
      <t>Reporte Sistemas:</t>
    </r>
    <r>
      <rPr>
        <sz val="8"/>
        <color theme="1"/>
        <rFont val="Tahoma"/>
        <family val="2"/>
      </rPr>
      <t xml:space="preserve"> 1.  Se envió por correo al área de programación para solicitar disponibilidad en las agendas para llevar a cabo la mesa de trabajo para definir los lineamientos y políticas de operación sobre las responsabilidades del proceso de copias de seguridad y la caracterización de la información a respaldar.
2. Se realizó la oficialización de la matriz de riesgos de seguridad de la información con la  valoración, evaluación y tratamiento de los riesgos de seguridad digital.
</t>
    </r>
    <r>
      <rPr>
        <b/>
        <sz val="8"/>
        <color theme="1"/>
        <rFont val="Tahoma"/>
        <family val="2"/>
      </rPr>
      <t xml:space="preserve">
Análisis OCI: </t>
    </r>
    <r>
      <rPr>
        <sz val="8"/>
        <color theme="1"/>
        <rFont val="Tahoma"/>
        <family val="2"/>
      </rPr>
      <t>A la fecha la matriz de riesgos de seguridad digital no tiene identificados riesgos asociados a las debilidades evidenciadas durante la auditoría, [Pérdida de información]. Se remite un correo del 03 de enero de 2023, solicitando al área de Programación agenda para realizar una mesa de trabajo. Teniendo en cuenta lo anterior, el estado de la acción se califica como</t>
    </r>
    <r>
      <rPr>
        <b/>
        <sz val="8"/>
        <color theme="1"/>
        <rFont val="Tahoma"/>
        <family val="2"/>
      </rPr>
      <t xml:space="preserve"> "Sin Iniciar"</t>
    </r>
  </si>
  <si>
    <r>
      <rPr>
        <b/>
        <sz val="8"/>
        <color theme="1"/>
        <rFont val="Tahoma"/>
        <family val="2"/>
      </rPr>
      <t xml:space="preserve">Evidencias Sistemas:
</t>
    </r>
    <r>
      <rPr>
        <sz val="8"/>
        <color theme="1"/>
        <rFont val="Tahoma"/>
        <family val="2"/>
      </rPr>
      <t>1. AGRI-SI-FT-045 MATRIZ DE RIESGOS DE SEGURIDAD DIGITAL_Agosto2022</t>
    </r>
  </si>
  <si>
    <r>
      <t xml:space="preserve">
</t>
    </r>
    <r>
      <rPr>
        <b/>
        <sz val="8"/>
        <color theme="1"/>
        <rFont val="Tahoma"/>
        <family val="2"/>
      </rPr>
      <t xml:space="preserve">
Reporte Sistemas:</t>
    </r>
    <r>
      <rPr>
        <sz val="8"/>
        <color theme="1"/>
        <rFont val="Tahoma"/>
        <family val="2"/>
      </rPr>
      <t xml:space="preserve"> 1. Se realizó la oficialización de la matriz de riesgos de seguridad de la información con la  valoración, evaluación y tratamiento de los riesgos de seguridad digital.
</t>
    </r>
    <r>
      <rPr>
        <b/>
        <sz val="8"/>
        <color theme="1"/>
        <rFont val="Tahoma"/>
        <family val="2"/>
      </rPr>
      <t xml:space="preserve">
Análisis OCI: </t>
    </r>
    <r>
      <rPr>
        <sz val="8"/>
        <color theme="1"/>
        <rFont val="Tahoma"/>
        <family val="2"/>
      </rPr>
      <t>A la fecha la matriz de riesgos de seguridad digital no tiene identificados riesgos asociados a las debilidades evidenciadas durante la auditoría, [Materialización del riesgo de pérdida de información cargada en el Drive]. No se remiten evidencias de acompañamiento por parte del área de Sistemas al área de Programación para definir controles sobre la debilidad evidenciada. Teniendo en cuenta lo anterior, el estado de la acción se califica como</t>
    </r>
    <r>
      <rPr>
        <b/>
        <sz val="8"/>
        <color theme="1"/>
        <rFont val="Tahoma"/>
        <family val="2"/>
      </rPr>
      <t xml:space="preserve"> "Sin Iniciar"</t>
    </r>
  </si>
  <si>
    <r>
      <t xml:space="preserve">Análisis OCI: </t>
    </r>
    <r>
      <rPr>
        <sz val="8"/>
        <color theme="1"/>
        <rFont val="Tahoma"/>
        <family val="2"/>
      </rPr>
      <t xml:space="preserve">El área no presenta reporte de avances ni soportes de cumplimiento de lo formulado. Teniendo en cuenta lo anterior, se califica la acción </t>
    </r>
    <r>
      <rPr>
        <b/>
        <sz val="8"/>
        <color theme="1"/>
        <rFont val="Tahoma"/>
        <family val="2"/>
      </rPr>
      <t>"Sin Iniciar"</t>
    </r>
    <r>
      <rPr>
        <sz val="8"/>
        <color theme="1"/>
        <rFont val="Tahoma"/>
        <family val="2"/>
      </rPr>
      <t xml:space="preserve"> y se recomienda a los responsables del reporte de la información adelantar lo formulado de conformidad con los plazos establecidos. </t>
    </r>
  </si>
  <si>
    <r>
      <t xml:space="preserve">Reporte Planeación: </t>
    </r>
    <r>
      <rPr>
        <sz val="8"/>
        <color theme="1"/>
        <rFont val="Tahoma"/>
        <family val="2"/>
      </rPr>
      <t xml:space="preserve"> Se aclara que esta acción iniciará su ejecución en el transcurso del primer trimestre de 2023.</t>
    </r>
    <r>
      <rPr>
        <b/>
        <sz val="8"/>
        <color theme="1"/>
        <rFont val="Tahoma"/>
        <family val="2"/>
      </rPr>
      <t xml:space="preserve">
Análisis OCI: </t>
    </r>
    <r>
      <rPr>
        <sz val="8"/>
        <color theme="1"/>
        <rFont val="Tahoma"/>
        <family val="2"/>
      </rPr>
      <t>De conformidad con lo indicado por el área no se presentan avances respecto a lo formulado, por lo que la acción se califica</t>
    </r>
    <r>
      <rPr>
        <b/>
        <sz val="8"/>
        <color theme="1"/>
        <rFont val="Tahoma"/>
        <family val="2"/>
      </rPr>
      <t xml:space="preserve"> "Sin Iniciar" </t>
    </r>
    <r>
      <rPr>
        <sz val="8"/>
        <color theme="1"/>
        <rFont val="Tahoma"/>
        <family val="2"/>
      </rPr>
      <t xml:space="preserve">y se recomienda al área tener en cuenta la fecha de terminación de la acción para dar cumplimiento a lo formulado. </t>
    </r>
  </si>
  <si>
    <r>
      <t xml:space="preserve">Reporte At. Ciudadano: </t>
    </r>
    <r>
      <rPr>
        <sz val="8"/>
        <color theme="1"/>
        <rFont val="Tahoma"/>
        <family val="2"/>
      </rPr>
      <t xml:space="preserve">"1. Se revisaron los lineamientos para publicar información en el menú “Atención y Servicios a la Ciudadanía” en  las sedes electrónicas de la Guía. 2. Se definieron las mejoras que le aplican a la entidad. 3. Se socializó con webmaster, sin embargo se reprogramó la aplicación de las mejoras teniendo en cuenta que la nueva sede electrónica empezará a funcionar el presente año y no es funcional aplicar mejoras a la sede electrónica antigua puesto que quedara sin funcionamiento.
</t>
    </r>
    <r>
      <rPr>
        <b/>
        <sz val="8"/>
        <color theme="1"/>
        <rFont val="Tahoma"/>
        <family val="2"/>
      </rPr>
      <t xml:space="preserve">Análisis OCI: </t>
    </r>
    <r>
      <rPr>
        <sz val="8"/>
        <color theme="1"/>
        <rFont val="Tahoma"/>
        <family val="2"/>
      </rPr>
      <t xml:space="preserve">Se verifican los soportes remitidos por el área en cumplimiento a lo formulado dentro de lo cual se evidencia la citación a la verificación de los lineamientos del menú de atención al ciudadano; sin embargo, no se remite soporte en el que se consignen las decisiones tomadas, compromisos u otros para su ajuste. Así mismo, se adelantó un ajuste al numeral 1.8 del botón de transparencia de Capital. Teniendo en cuenta lo anterior, se recomienda al área documentar la totalidad de decisiones de las verificaciones realizadas. Por lo que se califica la acción </t>
    </r>
    <r>
      <rPr>
        <b/>
        <sz val="8"/>
        <color theme="1"/>
        <rFont val="Tahoma"/>
        <family val="2"/>
      </rPr>
      <t>"En Proceso".</t>
    </r>
  </si>
  <si>
    <r>
      <t xml:space="preserve">Reporte G. Documental: </t>
    </r>
    <r>
      <rPr>
        <sz val="8"/>
        <color theme="1"/>
        <rFont val="Tahoma"/>
        <family val="2"/>
      </rPr>
      <t xml:space="preserve">"Se adelantaron múltiples actividades correspondientes a las obligaciones y compromisos específicos asumidos por parte de Canal Capital en el marco del Convenio Interadministrativo 958 de 2021. De esta forma, se trabajó en tareas relacionadas con el tratamiento de las piezas audiovisuales, producción de piezas audiovisuales, convocatoria a reuniones de avance y seguimiento de las actividades, realización de comités operativos conjuntos, reportes, solicitudes y socializaciones que han contribuido al avance relacionado con el Convenio en cuestión.
</t>
    </r>
    <r>
      <rPr>
        <b/>
        <sz val="8"/>
        <color theme="1"/>
        <rFont val="Tahoma"/>
        <family val="2"/>
      </rPr>
      <t xml:space="preserve">Análisis OCI: </t>
    </r>
    <r>
      <rPr>
        <sz val="8"/>
        <color theme="1"/>
        <rFont val="Tahoma"/>
        <family val="2"/>
      </rPr>
      <t xml:space="preserve">Se remite por parte de gestión documental dos (2) informes correspondientes a los periodos de junio a septiembre y octubre a diciembre de 2022 sobre la supervisión del convenio interadministrativo 958-2021 con el archivo distrital, adelantando reporte de las actividades que se vienen ejecutando por parte de Capital, de igual manera, se evidencia el Oficio 1094 del 14 de octubre de 2022 sobre concepto de ejecución de las actividades del convenio. Así mismo, se evidencia el seguimeinto mensual, mesas de trabajo y soportes respecto a la ejecución de lo establecido en el convenio. Teniendo en cuenta lo anterior, se califica la acción como </t>
    </r>
    <r>
      <rPr>
        <b/>
        <sz val="8"/>
        <color theme="1"/>
        <rFont val="Tahoma"/>
        <family val="2"/>
      </rPr>
      <t xml:space="preserve">"Terminada" </t>
    </r>
    <r>
      <rPr>
        <sz val="8"/>
        <color theme="1"/>
        <rFont val="Tahoma"/>
        <family val="2"/>
      </rPr>
      <t xml:space="preserve">con estado </t>
    </r>
    <r>
      <rPr>
        <b/>
        <sz val="8"/>
        <color theme="1"/>
        <rFont val="Tahoma"/>
        <family val="2"/>
      </rPr>
      <t>"Cerrada"</t>
    </r>
    <r>
      <rPr>
        <sz val="8"/>
        <color theme="1"/>
        <rFont val="Tahoma"/>
        <family val="2"/>
      </rPr>
      <t xml:space="preserve"> se recomienda dar continuidad de la ejecución de los seguimientos al convenio. </t>
    </r>
  </si>
  <si>
    <r>
      <rPr>
        <b/>
        <sz val="8"/>
        <color theme="1"/>
        <rFont val="Tahoma"/>
        <family val="2"/>
      </rPr>
      <t>Reporte Sub. Financiera:</t>
    </r>
    <r>
      <rPr>
        <sz val="8"/>
        <color theme="1"/>
        <rFont val="Tahoma"/>
        <family val="2"/>
      </rPr>
      <t xml:space="preserve"> Durante la vigencia 2021, el Profesional de Contabilidad, emitió los reportes de Operaciones Recíprocas en las fechas establecidas, teniendo en cuenta la apertura de la plataforma se dio fuera de las fechas establecidas, se procede con el cargue de información en los terminos citados por esta entidad.
</t>
    </r>
    <r>
      <rPr>
        <b/>
        <sz val="8"/>
        <color theme="1"/>
        <rFont val="Tahoma"/>
        <family val="2"/>
      </rPr>
      <t>Análisis OCI:</t>
    </r>
    <r>
      <rPr>
        <sz val="8"/>
        <color theme="1"/>
        <rFont val="Tahoma"/>
        <family val="2"/>
      </rPr>
      <t xml:space="preserve">  No se remitieron soportes y el reporte del avance corresponde a otra vigencia. Se recomienda tener en cuenta lo observado en el seguimiento anterior: No es posible evidenciar el cumplimiento de la acción de mejora: el reporte de la gestión del Canal. Por favor tener en cuenta la acción establecida: </t>
    </r>
    <r>
      <rPr>
        <i/>
        <sz val="8"/>
        <color theme="1"/>
        <rFont val="Tahoma"/>
        <family val="2"/>
      </rPr>
      <t>Tramitar las observaciones en la gestión de las recíprocas. Según el reporte de avance y el plazo definido para esta acción</t>
    </r>
    <r>
      <rPr>
        <sz val="8"/>
        <color theme="1"/>
        <rFont val="Tahoma"/>
        <family val="2"/>
      </rPr>
      <t>,  se califica como</t>
    </r>
    <r>
      <rPr>
        <b/>
        <sz val="8"/>
        <color theme="1"/>
        <rFont val="Tahoma"/>
        <family val="2"/>
      </rPr>
      <t xml:space="preserve"> "Sin iniciar". </t>
    </r>
  </si>
  <si>
    <t>Se vienen adelatando las actividades propuestas, se recomienda dar continuidad al seguimiento del proyecto.</t>
  </si>
  <si>
    <r>
      <rPr>
        <b/>
        <sz val="8"/>
        <color theme="1"/>
        <rFont val="Tahoma"/>
        <family val="2"/>
      </rPr>
      <t>Reporte Servicios Administrativos:</t>
    </r>
    <r>
      <rPr>
        <sz val="8"/>
        <color theme="1"/>
        <rFont val="Tahoma"/>
        <family val="2"/>
      </rPr>
      <t xml:space="preserve"> Se realiza la capacitación propuesta al personal de Sistemas y Área técnica, allí se hace énfasis en que deben informar todos los movimientos que se realicen con los bienes de la entidad en aras de mantener una información real sobre la ubicación de los equipos.
</t>
    </r>
    <r>
      <rPr>
        <b/>
        <sz val="8"/>
        <color theme="1"/>
        <rFont val="Tahoma"/>
        <family val="2"/>
      </rPr>
      <t>Análisis OCI:</t>
    </r>
    <r>
      <rPr>
        <sz val="8"/>
        <color theme="1"/>
        <rFont val="Tahoma"/>
        <family val="2"/>
      </rPr>
      <t xml:space="preserve"> Conforme a los soportes remitidos  se evidencia una capacitación realizada al área Técnica y de Sistemas sobre temas como el ingreso, salida y traslado de bienes. Se recomienda programar capacitaciones periódicas al personal de la entidad posterior a la actualización los procedimientos. 
Teniendo en cuenta lo anterior la acción se califica como </t>
    </r>
    <r>
      <rPr>
        <b/>
        <sz val="8"/>
        <color theme="1"/>
        <rFont val="Tahoma"/>
        <family val="2"/>
      </rPr>
      <t xml:space="preserve">"Terminada" </t>
    </r>
    <r>
      <rPr>
        <sz val="8"/>
        <color theme="1"/>
        <rFont val="Tahoma"/>
        <family val="2"/>
      </rPr>
      <t>con estado</t>
    </r>
    <r>
      <rPr>
        <b/>
        <sz val="8"/>
        <color theme="1"/>
        <rFont val="Tahoma"/>
        <family val="2"/>
      </rPr>
      <t xml:space="preserve"> "Cerrada </t>
    </r>
  </si>
  <si>
    <r>
      <rPr>
        <b/>
        <sz val="8"/>
        <color theme="1"/>
        <rFont val="Tahoma"/>
        <family val="2"/>
      </rPr>
      <t>Reporte Servicios Administrativos:</t>
    </r>
    <r>
      <rPr>
        <sz val="8"/>
        <color theme="1"/>
        <rFont val="Tahoma"/>
        <family val="2"/>
      </rPr>
      <t xml:space="preserve"> Durante el ultimo cuatrimestre del año 2022, el Grupo de Apoyo de bienes de la entidad se reunió tres veces, en las cuales cumplió con sus funciones, tales como: aprobar la tematica de la Toma Física de Inventarios, el respectivo informe y el proceso de baja de bienes incluyendo el camión de apoyo de placa BLC450
</t>
    </r>
    <r>
      <rPr>
        <b/>
        <sz val="8"/>
        <color theme="1"/>
        <rFont val="Tahoma"/>
        <family val="2"/>
      </rPr>
      <t>Análisis OCI:</t>
    </r>
    <r>
      <rPr>
        <sz val="8"/>
        <color theme="1"/>
        <rFont val="Tahoma"/>
        <family val="2"/>
      </rPr>
      <t xml:space="preserve"> Conforme a los soportes remitidos  se evidencia que el grupo de apoyo de bienes se reunió 3 veces durante el último cuatrimestre de la vigencia 2022, emitiendo recomendaciones sobre los bienes que no se encontraron durante la toma física de inventarios y los elementos que se requieren dar de baja.
Teniendo en cuenta lo anterior la acción se califica como </t>
    </r>
    <r>
      <rPr>
        <b/>
        <sz val="8"/>
        <color theme="1"/>
        <rFont val="Tahoma"/>
        <family val="2"/>
      </rPr>
      <t xml:space="preserve">"Terminada" </t>
    </r>
    <r>
      <rPr>
        <sz val="8"/>
        <color theme="1"/>
        <rFont val="Tahoma"/>
        <family val="2"/>
      </rPr>
      <t>con estado</t>
    </r>
    <r>
      <rPr>
        <b/>
        <sz val="8"/>
        <color theme="1"/>
        <rFont val="Tahoma"/>
        <family val="2"/>
      </rPr>
      <t xml:space="preserve"> "Cerrada </t>
    </r>
  </si>
  <si>
    <r>
      <rPr>
        <b/>
        <sz val="8"/>
        <color theme="1"/>
        <rFont val="Tahoma"/>
        <family val="2"/>
      </rPr>
      <t xml:space="preserve">Reporte Planeación: </t>
    </r>
    <r>
      <rPr>
        <sz val="8"/>
        <color theme="1"/>
        <rFont val="Tahoma"/>
        <family val="2"/>
      </rPr>
      <t xml:space="preserve">La política está publicada en su versión 3 desde el mes de mayo y no se han identificado ajustes posteriores que conlleven a una actualización de la misma.
</t>
    </r>
    <r>
      <rPr>
        <b/>
        <sz val="8"/>
        <color theme="1"/>
        <rFont val="Tahoma"/>
        <family val="2"/>
      </rPr>
      <t xml:space="preserve">Análisis OCI: </t>
    </r>
    <r>
      <rPr>
        <sz val="8"/>
        <color theme="1"/>
        <rFont val="Tahoma"/>
        <family val="2"/>
      </rPr>
      <t xml:space="preserve">De acuerdo con los resultados de la auditoría del Dec 371 de 2010  sobre participación ciudadana y control social de la vigencia 2022, no se evidenció que se debieran hacer ajustes adicionales a la actualización de la versión 3 de la PIPC, sin embargo, para la vigencia 2023 se recomienda tener en cuenta la consulta y posible inclusión de los proyectos Capital Social y el Proyecto Periódistico dentro de las acciones de participación ciuadadana de Capital.
Teniendo en cuenta que se cumplió con la actividad propuesta se califica la acción como </t>
    </r>
    <r>
      <rPr>
        <b/>
        <sz val="8"/>
        <color theme="1"/>
        <rFont val="Tahoma"/>
        <family val="2"/>
      </rPr>
      <t xml:space="preserve">"Terminada" </t>
    </r>
    <r>
      <rPr>
        <sz val="8"/>
        <color theme="1"/>
        <rFont val="Tahoma"/>
        <family val="2"/>
      </rPr>
      <t>con estado "</t>
    </r>
    <r>
      <rPr>
        <b/>
        <sz val="8"/>
        <color theme="1"/>
        <rFont val="Tahoma"/>
        <family val="2"/>
      </rPr>
      <t>Cerrada"</t>
    </r>
  </si>
  <si>
    <r>
      <rPr>
        <b/>
        <sz val="8"/>
        <color theme="1"/>
        <rFont val="Tahoma"/>
        <family val="2"/>
      </rPr>
      <t xml:space="preserve">Reporte Sub. Financiera: </t>
    </r>
    <r>
      <rPr>
        <sz val="8"/>
        <color theme="1"/>
        <rFont val="Tahoma"/>
        <family val="2"/>
      </rPr>
      <t xml:space="preserve">El 9 de diciembre de 2022 se recibió del área Administrativa los archivos correspondientes a los bienes de la Entidad, esta información fue revisada por el Contador.  
</t>
    </r>
    <r>
      <rPr>
        <b/>
        <sz val="8"/>
        <color theme="1"/>
        <rFont val="Tahoma"/>
        <family val="2"/>
      </rPr>
      <t>Análisis OCI:</t>
    </r>
    <r>
      <rPr>
        <sz val="8"/>
        <color theme="1"/>
        <rFont val="Tahoma"/>
        <family val="2"/>
      </rPr>
      <t xml:space="preserve"> El jefe de la Oficna de Control Interno asistió el 28 de diciembre a la sesión del comité No se evidencian soportes del avance. De acuerdo con la acción y plazo formulado se sigue calificando como</t>
    </r>
    <r>
      <rPr>
        <b/>
        <sz val="8"/>
        <color theme="1"/>
        <rFont val="Tahoma"/>
        <family val="2"/>
      </rPr>
      <t xml:space="preserve"> "Incumplida"</t>
    </r>
    <r>
      <rPr>
        <sz val="8"/>
        <color theme="1"/>
        <rFont val="Tahoma"/>
        <family val="2"/>
      </rPr>
      <t xml:space="preserve">. </t>
    </r>
  </si>
  <si>
    <r>
      <t xml:space="preserve">Reporte G. Documental: </t>
    </r>
    <r>
      <rPr>
        <sz val="8"/>
        <color theme="1"/>
        <rFont val="Tahoma"/>
        <family val="2"/>
      </rPr>
      <t xml:space="preserve">Se realizo un gran avance en la actualización de los procesos del área.
</t>
    </r>
    <r>
      <rPr>
        <b/>
        <sz val="8"/>
        <color theme="1"/>
        <rFont val="Tahoma"/>
        <family val="2"/>
      </rPr>
      <t xml:space="preserve">Análisis OCI: </t>
    </r>
    <r>
      <rPr>
        <sz val="8"/>
        <color theme="1"/>
        <rFont val="Tahoma"/>
        <family val="2"/>
      </rPr>
      <t xml:space="preserve">Se procede a la verificación de los soportes remitidos, así como las actualizaciones publicadas en la intranet de Capital, evidenciando que a la fecha de seguimiento se han realizado actualizaciones a la documentación del proceso [sin embargo faltan 19 documentos] y se da continuidad a la modificación de documentos con lineamientos en materia de gestión documental como resultado de las recomendaciones dejadas por el archivo de bogotá. Sin embargo, teniendo en cuenta la fecha de terminación se califica la acción con alerta </t>
    </r>
    <r>
      <rPr>
        <b/>
        <sz val="8"/>
        <color theme="1"/>
        <rFont val="Tahoma"/>
        <family val="2"/>
      </rPr>
      <t>"Incumplida"</t>
    </r>
    <r>
      <rPr>
        <sz val="8"/>
        <color theme="1"/>
        <rFont val="Tahoma"/>
        <family val="2"/>
      </rPr>
      <t xml:space="preserve"> y se recomienda dar celeridad al proceso de actualización por parte del proceso. </t>
    </r>
  </si>
  <si>
    <t xml:space="preserve">Se adelantó la actulización de los documentos propuestos, los cuales fueron publicados en la intranet. </t>
  </si>
  <si>
    <r>
      <t xml:space="preserve">Análisis OCI: </t>
    </r>
    <r>
      <rPr>
        <sz val="8"/>
        <color theme="1"/>
        <rFont val="Tahoma"/>
        <family val="2"/>
      </rPr>
      <t>El área no presenta reporte de avances y soportes de la ejecución de las áreas, de conformidad con los compromisos, sin embargo en la intranet se evidenciaron actuakizados los procedimientos resultado de la acción, por lo antetior la acción se califica como "</t>
    </r>
    <r>
      <rPr>
        <b/>
        <sz val="8"/>
        <color theme="1"/>
        <rFont val="Tahoma"/>
        <family val="2"/>
      </rPr>
      <t>Terminada Extemporanea</t>
    </r>
    <r>
      <rPr>
        <sz val="8"/>
        <color theme="1"/>
        <rFont val="Tahoma"/>
        <family val="2"/>
      </rPr>
      <t xml:space="preserve">" y se procede al </t>
    </r>
    <r>
      <rPr>
        <b/>
        <sz val="8"/>
        <color theme="1"/>
        <rFont val="Tahoma"/>
        <family val="2"/>
      </rPr>
      <t>cierre</t>
    </r>
    <r>
      <rPr>
        <sz val="8"/>
        <color theme="1"/>
        <rFont val="Tahoma"/>
        <family val="2"/>
      </rPr>
      <t xml:space="preserve"> de la misma. </t>
    </r>
  </si>
  <si>
    <r>
      <t xml:space="preserve">Reporte Comunicaciones: </t>
    </r>
    <r>
      <rPr>
        <sz val="8"/>
        <color theme="1"/>
        <rFont val="Tahoma"/>
        <family val="2"/>
      </rPr>
      <t xml:space="preserve">Te comparto los pantallazos de la plataforma de monitoreo Global News, la cual dejó de funcionar el pasado 31 de diciembre ya que se terminó el contrato con la SCRD. Sin embargo, este sistema nunca resultó efectivo para el rastreo de nuestras noticias, por más de que muchas veces se actualizaron las palabras clave para nosotros; es decir, se registran las notas que produce el noticiero del Canal pero no las de 'free press'. Por tal motivo, este monitoreo se hace a través de google u otras páginas de internet. 
</t>
    </r>
    <r>
      <rPr>
        <b/>
        <sz val="8"/>
        <color theme="1"/>
        <rFont val="Tahoma"/>
        <family val="2"/>
      </rPr>
      <t xml:space="preserve">Análisis OCI: </t>
    </r>
    <r>
      <rPr>
        <sz val="8"/>
        <color theme="1"/>
        <rFont val="Tahoma"/>
        <family val="2"/>
      </rPr>
      <t xml:space="preserve">Se evidencian los pantallazos mencionados. De conformidad con lo anterior, se califica como </t>
    </r>
    <r>
      <rPr>
        <b/>
        <sz val="8"/>
        <color theme="1"/>
        <rFont val="Tahoma"/>
        <family val="2"/>
      </rPr>
      <t>"Terminada Extemporanea"</t>
    </r>
    <r>
      <rPr>
        <sz val="8"/>
        <color theme="1"/>
        <rFont val="Tahoma"/>
        <family val="2"/>
      </rPr>
      <t xml:space="preserve"> y se procede al cierre de la acción. Así mismo es importante analizar alternativas a la verificación de los canales de comunicación ante lo señaldo por el área de comunicaciones. </t>
    </r>
  </si>
  <si>
    <t xml:space="preserve">Teniendo en cuenta la ejecución de las acciones propuestas se procede al cierre de la acción y  se recomienda analizar alternativas a la verificación de los canales de comunicación ante lo señaldo por el área de comunicaciones. </t>
  </si>
  <si>
    <r>
      <t xml:space="preserve">Reporte G. Documental: </t>
    </r>
    <r>
      <rPr>
        <sz val="8"/>
        <color theme="1"/>
        <rFont val="Tahoma"/>
        <family val="2"/>
      </rPr>
      <t xml:space="preserve">Se realizo la actualización de el manual de correspondiente de acuerdo a como se esta realizando las comunicaciones oficiales.
</t>
    </r>
    <r>
      <rPr>
        <b/>
        <sz val="8"/>
        <color theme="1"/>
        <rFont val="Tahoma"/>
        <family val="2"/>
      </rPr>
      <t xml:space="preserve">Análisis OCI: </t>
    </r>
    <r>
      <rPr>
        <sz val="8"/>
        <color theme="1"/>
        <rFont val="Tahoma"/>
        <family val="2"/>
      </rPr>
      <t xml:space="preserve">Se remite como soporte la citación a la mesa de trabajo sobre la documentación de correspondencia el 30 de septiembre de 2022; sin embargo, las modificaciones fueron remitidas al área de Planeación para revisión y publicación de manera extemporánea al presente seguimiento. Teniendo en cuenta lo anterior, se reconoce el avance, pero dada la fecha de cierre y las actividades faltantes se califica la acción con alerta </t>
    </r>
    <r>
      <rPr>
        <b/>
        <sz val="8"/>
        <color theme="1"/>
        <rFont val="Tahoma"/>
        <family val="2"/>
      </rPr>
      <t xml:space="preserve">"Incumplida" </t>
    </r>
    <r>
      <rPr>
        <sz val="8"/>
        <color theme="1"/>
        <rFont val="Tahoma"/>
        <family val="2"/>
      </rPr>
      <t xml:space="preserve">y se recomienda al proceso dar celeridad a lo restante para proceder al cierre de esta. </t>
    </r>
  </si>
  <si>
    <r>
      <t xml:space="preserve">Reporte G. Documental: </t>
    </r>
    <r>
      <rPr>
        <sz val="8"/>
        <color theme="1"/>
        <rFont val="Tahoma"/>
        <family val="2"/>
      </rPr>
      <t xml:space="preserve">Se realizo la actualización de el manual de correspondiente de acuerdo a como se esta realizando 
</t>
    </r>
    <r>
      <rPr>
        <b/>
        <sz val="8"/>
        <color theme="1"/>
        <rFont val="Tahoma"/>
        <family val="2"/>
      </rPr>
      <t xml:space="preserve">Análisis OCI: </t>
    </r>
    <r>
      <rPr>
        <sz val="8"/>
        <color theme="1"/>
        <rFont val="Tahoma"/>
        <family val="2"/>
      </rPr>
      <t xml:space="preserve">Se remite como soporte la citación a la mesa de trabajo sobre la documentación de correspondencia el 30 de septiembre de 2022; sin embargo, las modificaciones fueron remitidas al área de Planeación para revisión y publicación de manera extemporánea al presente seguimiento. Teniendo en cuenta lo anterior, se reconoce el avance, pero dada la fecha de cierre y las actividades faltantes se califica la acción con alerta </t>
    </r>
    <r>
      <rPr>
        <b/>
        <sz val="8"/>
        <color theme="1"/>
        <rFont val="Tahoma"/>
        <family val="2"/>
      </rPr>
      <t xml:space="preserve">"Incumplida" </t>
    </r>
    <r>
      <rPr>
        <sz val="8"/>
        <color theme="1"/>
        <rFont val="Tahoma"/>
        <family val="2"/>
      </rPr>
      <t xml:space="preserve">y se recomienda al proceso dar celeridad a lo restante para proceder al cierre de esta. </t>
    </r>
  </si>
  <si>
    <t xml:space="preserve">Se mantiene abierta a la espera de la realización de infome correspondiente al primer trimestre de la vigencia. </t>
  </si>
  <si>
    <r>
      <rPr>
        <b/>
        <sz val="8"/>
        <color theme="1"/>
        <rFont val="Tahoma"/>
        <family val="2"/>
      </rPr>
      <t xml:space="preserve">Reporte Juridica: </t>
    </r>
    <r>
      <rPr>
        <sz val="8"/>
        <color theme="1"/>
        <rFont val="Tahoma"/>
        <family val="2"/>
      </rPr>
      <t xml:space="preserve">Durante los días 13 y 21 de septiembre de 2022, se realizarón dos sesiones de capacitación sobre estudios previos, que si bien, es un tema en razón del nuevo manual de contratación, estas reuniones se adelantaron con personal del canal que realiza actividades de supervisión o que en su defecto, apoya la elaboración de los documentos precontractuales con el objeto de efectuar la contratación de bienes y/o servicios requeridos por las diferentes dependencias de la entidad. 
</t>
    </r>
    <r>
      <rPr>
        <b/>
        <sz val="8"/>
        <color theme="1"/>
        <rFont val="Tahoma"/>
        <family val="2"/>
      </rPr>
      <t xml:space="preserve">Analisis OCI: </t>
    </r>
    <r>
      <rPr>
        <sz val="8"/>
        <color theme="1"/>
        <rFont val="Tahoma"/>
        <family val="2"/>
      </rPr>
      <t xml:space="preserve">De los soportes remitidos e informados por el area, se avisa que solo se pudo verificar el contenido de la reuniondel 13 de septiembre. Sobre dicha capacitacion se informa al area que no da cuenta que fuera una capacitacion. De acuerdo al audio aportado la reunion trato sobre una mesa de trabajo entre el area juridica y la Direccion operativa sobre la conformacion del formato de estudios previos. 
Asi las cosas se tiene que no se pudo evidenciar las cuatro capacitaciones formuladas en la accion. Por lo tanto se califica la accion con alerta </t>
    </r>
    <r>
      <rPr>
        <b/>
        <sz val="8"/>
        <color theme="1"/>
        <rFont val="Tahoma"/>
        <family val="2"/>
      </rPr>
      <t>"Incumplida"</t>
    </r>
    <r>
      <rPr>
        <sz val="8"/>
        <color theme="1"/>
        <rFont val="Tahoma"/>
        <family val="2"/>
      </rPr>
      <t>.</t>
    </r>
  </si>
  <si>
    <r>
      <t xml:space="preserve">Reporte Sub. Financiera: </t>
    </r>
    <r>
      <rPr>
        <sz val="8"/>
        <color theme="1"/>
        <rFont val="Tahoma"/>
        <family val="2"/>
      </rPr>
      <t>El 9 de diciembre de 2022 se recibió del área Administrativa los archivos correspondientes a los bienes de la Entidad, esta información fue revisada por el Contador.  El 28 de diciembre se reallizó el Comité Técnico de Sotenibilidad Contable donde se aprobo el ajuste de algunos bienes.</t>
    </r>
    <r>
      <rPr>
        <b/>
        <sz val="8"/>
        <color theme="1"/>
        <rFont val="Tahoma"/>
        <family val="2"/>
      </rPr>
      <t xml:space="preserve">
Análisis OCI: </t>
    </r>
    <r>
      <rPr>
        <sz val="8"/>
        <color theme="1"/>
        <rFont val="Tahoma"/>
        <family val="2"/>
      </rPr>
      <t>No se evidencian soportes del avance. Sin embargo se trabajo n varias mesas de trabajo con el área financiera en relación con el avance en el cumplimiento de la medición posterior. Por lo anterior la acción se califica "</t>
    </r>
    <r>
      <rPr>
        <b/>
        <sz val="8"/>
        <color theme="1"/>
        <rFont val="Tahoma"/>
        <family val="2"/>
      </rPr>
      <t>Terminada Extemporanea</t>
    </r>
    <r>
      <rPr>
        <sz val="8"/>
        <color theme="1"/>
        <rFont val="Tahoma"/>
        <family val="2"/>
      </rPr>
      <t xml:space="preserve">" y se procede a su </t>
    </r>
    <r>
      <rPr>
        <b/>
        <sz val="8"/>
        <color theme="1"/>
        <rFont val="Tahoma"/>
        <family val="2"/>
      </rPr>
      <t>cierre</t>
    </r>
  </si>
  <si>
    <r>
      <rPr>
        <b/>
        <sz val="8"/>
        <color theme="1"/>
        <rFont val="Tahoma"/>
        <family val="2"/>
      </rPr>
      <t>Reporte Recursos Humanos:</t>
    </r>
    <r>
      <rPr>
        <sz val="8"/>
        <color theme="1"/>
        <rFont val="Tahoma"/>
        <family val="2"/>
      </rPr>
      <t xml:space="preserve"> * Actualización de los manuales de Inducción a los colaboradores de la entidad: (i) Contratistas; (ii) Junta Administradora Regional; (iii) Temporal; (iv) Practicantes y (v) Planta.
* Actualización del Manual de Convivencia Laboral e Integridad.
</t>
    </r>
    <r>
      <rPr>
        <b/>
        <sz val="8"/>
        <color theme="1"/>
        <rFont val="Tahoma"/>
        <family val="2"/>
      </rPr>
      <t xml:space="preserve">Analisis OCI: </t>
    </r>
    <r>
      <rPr>
        <sz val="8"/>
        <color theme="1"/>
        <rFont val="Tahoma"/>
        <family val="2"/>
      </rPr>
      <t>En atencion a la formulacion de la accion se recomienda que para el próximo seguimiento se aporte soporte documental que de cuenta de la revision de los documentos del proceso y la decision de actualizarlos conforme a lo señalado en el informe final de auditoria. Por lo anterior se califica la accion "</t>
    </r>
    <r>
      <rPr>
        <b/>
        <sz val="8"/>
        <color theme="1"/>
        <rFont val="Tahoma"/>
        <family val="2"/>
      </rPr>
      <t>En Proceso</t>
    </r>
    <r>
      <rPr>
        <sz val="8"/>
        <color theme="1"/>
        <rFont val="Tahoma"/>
        <family val="2"/>
      </rPr>
      <t>".</t>
    </r>
  </si>
  <si>
    <r>
      <t xml:space="preserve">Reporte G. Documental: </t>
    </r>
    <r>
      <rPr>
        <sz val="8"/>
        <color theme="1"/>
        <rFont val="Tahoma"/>
        <family val="2"/>
      </rPr>
      <t xml:space="preserve">Se realiza el seguimiento a las actividades planteadas. 
</t>
    </r>
    <r>
      <rPr>
        <b/>
        <sz val="8"/>
        <color theme="1"/>
        <rFont val="Tahoma"/>
        <family val="2"/>
      </rPr>
      <t xml:space="preserve">Análisis OCI: </t>
    </r>
    <r>
      <rPr>
        <sz val="8"/>
        <color theme="1"/>
        <rFont val="Tahoma"/>
        <family val="2"/>
      </rPr>
      <t xml:space="preserve">Se adelantaron seguimientos a las actividades del plan de trabajo de gestión documental durante el 23 de septiembre, 28 de octubre, 22 de noviembre y 28 de diciembre de 2022. Teniendo en cuenta lo anterior, así como las fechas de terminación se califica la acción con alerta </t>
    </r>
    <r>
      <rPr>
        <b/>
        <sz val="8"/>
        <color theme="1"/>
        <rFont val="Tahoma"/>
        <family val="2"/>
      </rPr>
      <t xml:space="preserve">"Terminada Extemporanea", </t>
    </r>
    <r>
      <rPr>
        <sz val="8"/>
        <color theme="1"/>
        <rFont val="Tahoma"/>
        <family val="2"/>
      </rPr>
      <t>se mantiene "</t>
    </r>
    <r>
      <rPr>
        <b/>
        <sz val="8"/>
        <color theme="1"/>
        <rFont val="Tahoma"/>
        <family val="2"/>
      </rPr>
      <t>abierta</t>
    </r>
    <r>
      <rPr>
        <sz val="8"/>
        <color theme="1"/>
        <rFont val="Tahoma"/>
        <family val="2"/>
      </rPr>
      <t xml:space="preserve">" a la espera de la elabotración del informe del primer trimestre de la vigencia </t>
    </r>
  </si>
  <si>
    <r>
      <rPr>
        <b/>
        <sz val="8"/>
        <color theme="1"/>
        <rFont val="Tahoma"/>
        <family val="2"/>
      </rPr>
      <t xml:space="preserve">Reporte Sub. Financiera: </t>
    </r>
    <r>
      <rPr>
        <sz val="8"/>
        <color theme="1"/>
        <rFont val="Tahoma"/>
        <family val="2"/>
      </rPr>
      <t xml:space="preserve">En el mes de diciembre se solicito al área de Control Interno prorroga para dar cumplimiento a esta acción.
</t>
    </r>
    <r>
      <rPr>
        <b/>
        <sz val="8"/>
        <color theme="1"/>
        <rFont val="Tahoma"/>
        <family val="2"/>
      </rPr>
      <t>Reporte Sistemas:</t>
    </r>
    <r>
      <rPr>
        <sz val="8"/>
        <color theme="1"/>
        <rFont val="Tahoma"/>
        <family val="2"/>
      </rPr>
      <t xml:space="preserve"> 1. y 5 De acuerdo con la solicitud realizada por el área de financiera en el Memorando 1201, se iniciará el cronograma para la vigencia del 2023 con el desarrollo del módulo de cuentas de cobro.
</t>
    </r>
    <r>
      <rPr>
        <b/>
        <sz val="8"/>
        <color theme="1"/>
        <rFont val="Tahoma"/>
        <family val="2"/>
      </rPr>
      <t>Análisis OCI:</t>
    </r>
    <r>
      <rPr>
        <sz val="8"/>
        <color theme="1"/>
        <rFont val="Tahoma"/>
        <family val="2"/>
      </rPr>
      <t xml:space="preserve"> Se evidencia solicitud de prórroga por 6 meses. Teniendo en cuenta que la acción vencía el 1 de enero de 2022, se prorrogó hasta junio 1 de 2022 y no se evidenció ningún soporte con corte a diciembre 31. Teniendo en cuenta el nuevo plazo, se califica </t>
    </r>
    <r>
      <rPr>
        <b/>
        <sz val="8"/>
        <color theme="1"/>
        <rFont val="Tahoma"/>
        <family val="2"/>
      </rPr>
      <t>"En Proceso"</t>
    </r>
    <r>
      <rPr>
        <sz val="8"/>
        <color theme="1"/>
        <rFont val="Tahoma"/>
        <family val="2"/>
      </rPr>
      <t xml:space="preserve"> y se recomienda al área adelantar la ejecución de lo faltante, de conformidad con lo formulado. </t>
    </r>
  </si>
  <si>
    <r>
      <rPr>
        <b/>
        <sz val="8"/>
        <color theme="1"/>
        <rFont val="Tahoma"/>
        <family val="2"/>
      </rPr>
      <t>Reporte Sub. Financiera:</t>
    </r>
    <r>
      <rPr>
        <sz val="8"/>
        <color theme="1"/>
        <rFont val="Tahoma"/>
        <family val="2"/>
      </rPr>
      <t xml:space="preserve"> El 25 de enero del año en curso el Profesional de Contabilidad se comunico con la CGN para concertar la mesa de trabajo con el fin de socializar reunión la diferencia que se tuvo en su momento de realizar la Convergencia e indicaron que en el momento no están realizando mesas de trabajo pero que la dinámica de la cuenta 5424 se había modificado y que no se debería utilizar más esta cuenta, revisando a que otra cuenta del gasto se realizarían estas transacciones. El Profesional de contabilidad reviso el Puc y comunico al equipo contable que de acuerdo a la dinámica de la cuenta se debe utilizar la cuenta 521190. 
</t>
    </r>
    <r>
      <rPr>
        <b/>
        <sz val="8"/>
        <color theme="1"/>
        <rFont val="Tahoma"/>
        <family val="2"/>
      </rPr>
      <t>Análisis OCI:</t>
    </r>
    <r>
      <rPr>
        <sz val="8"/>
        <color theme="1"/>
        <rFont val="Tahoma"/>
        <family val="2"/>
      </rPr>
      <t xml:space="preserve"> Se recomienda revisar la observación que generó la acción de mejora (no fue una sola cuenta y no corresponde a la referenciada por la Subdirección), por lo que es importante tener en cuenta lo mencionado en el informe de evaluación respecto a "</t>
    </r>
    <r>
      <rPr>
        <i/>
        <sz val="8"/>
        <color theme="1"/>
        <rFont val="Tahoma"/>
        <family val="2"/>
      </rPr>
      <t>Deficiencias frente a la “Información Contable Pública”, reportada con corte a 31 de diciembre de 2020 a la CGN. No fue posible identificar las acciones adelantadas por el área contable, ajustes o correcciones reportados por el Canal a la CGN"</t>
    </r>
    <r>
      <rPr>
        <sz val="8"/>
        <color theme="1"/>
        <rFont val="Tahoma"/>
        <family val="2"/>
      </rPr>
      <t xml:space="preserve">. 
De conformidad con lo anterior, y según el reporte de avance y que no se remitieron soportes, esta acción,  se califica con alerta </t>
    </r>
    <r>
      <rPr>
        <b/>
        <sz val="8"/>
        <color theme="1"/>
        <rFont val="Tahoma"/>
        <family val="2"/>
      </rPr>
      <t xml:space="preserve">"Sin iniciar". </t>
    </r>
  </si>
  <si>
    <r>
      <rPr>
        <b/>
        <sz val="8"/>
        <color theme="1"/>
        <rFont val="Tahoma"/>
        <family val="2"/>
      </rPr>
      <t>Reporte Sub. Financiera:</t>
    </r>
    <r>
      <rPr>
        <sz val="8"/>
        <color theme="1"/>
        <rFont val="Tahoma"/>
        <family val="2"/>
      </rPr>
      <t xml:space="preserve"> El 25 de enero del año en curso el Profesional de Contabilidad se comunico con la CGN para concertar la mesa de trabajo con el fin de socializar reunión la diferencia que se tuvo en su momento de realizar la Convergencia e indicaron que en el momento no están realizando mesas de trabajo pero que la dinámica de la cuenta 5424 se había modificado y que no se debería utilizar más esta cuenta, revisando a que otra cuenta del gasto se realizarían estas transacciones. El Profesional de contabilidad reviso el Puc y comunico al equipo contable que de acuerdo a la dinámica de la cuenta se debe utilizar la cuenta 521190.  Durante la vigencia 2022 se realizaron las causaciones en las cuentas reportadas por el Profesional de Contabilidad.
</t>
    </r>
    <r>
      <rPr>
        <b/>
        <sz val="8"/>
        <color theme="1"/>
        <rFont val="Tahoma"/>
        <family val="2"/>
      </rPr>
      <t>Análisis OCI:</t>
    </r>
    <r>
      <rPr>
        <sz val="8"/>
        <color theme="1"/>
        <rFont val="Tahoma"/>
        <family val="2"/>
      </rPr>
      <t xml:space="preserve"> Teniendo en cuenta que no se adelanta la remisión de soportes por parte del área respecto a los avances informados en la herramienta de seguimiento no es posible verificar con los balances respectivos la utilización de la cuenta correcta, por lo cual se mantiene la calificación y avance de la acción </t>
    </r>
    <r>
      <rPr>
        <b/>
        <sz val="8"/>
        <color theme="1"/>
        <rFont val="Tahoma"/>
        <family val="2"/>
      </rPr>
      <t>"En Proceso"</t>
    </r>
    <r>
      <rPr>
        <sz val="8"/>
        <color theme="1"/>
        <rFont val="Tahoma"/>
        <family val="2"/>
      </rPr>
      <t xml:space="preserve"> y se recomienda al área adelantar la remisión de los soportes correspondientes para los futuros seguimientos. </t>
    </r>
  </si>
  <si>
    <t>Néstor Avella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</si>
</sst>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23" x14ac:knownFonts="1">
    <font>
      <sz val="11"/>
      <color theme="1"/>
      <name val="Calibri"/>
      <family val="2"/>
      <scheme val="minor"/>
    </font>
    <font>
      <sz val="11"/>
      <color theme="1"/>
      <name val="Calibri"/>
      <family val="2"/>
      <scheme val="minor"/>
    </font>
    <font>
      <sz val="10"/>
      <name val="Arial"/>
      <family val="2"/>
    </font>
    <font>
      <sz val="10"/>
      <color indexed="8"/>
      <name val="Arial"/>
      <family val="2"/>
    </font>
    <font>
      <sz val="10"/>
      <name val="Tahoma"/>
      <family val="2"/>
    </font>
    <font>
      <sz val="10"/>
      <color theme="1"/>
      <name val="Tahoma"/>
      <family val="2"/>
    </font>
    <font>
      <b/>
      <sz val="10"/>
      <color theme="1"/>
      <name val="Tahoma"/>
      <family val="2"/>
    </font>
    <font>
      <sz val="10"/>
      <color indexed="8"/>
      <name val="Tahoma"/>
      <family val="2"/>
    </font>
    <font>
      <b/>
      <sz val="18"/>
      <color theme="1"/>
      <name val="Tahoma"/>
      <family val="2"/>
    </font>
    <font>
      <b/>
      <sz val="10"/>
      <color theme="0"/>
      <name val="Tahoma"/>
      <family val="2"/>
    </font>
    <font>
      <sz val="8"/>
      <color theme="1"/>
      <name val="Tahoma"/>
      <family val="2"/>
    </font>
    <font>
      <sz val="8"/>
      <name val="Tahoma"/>
      <family val="2"/>
    </font>
    <font>
      <sz val="8"/>
      <color rgb="FF000000"/>
      <name val="Tahoma"/>
      <family val="2"/>
    </font>
    <font>
      <b/>
      <sz val="8"/>
      <color theme="1"/>
      <name val="Tahoma"/>
      <family val="2"/>
    </font>
    <font>
      <sz val="8"/>
      <color rgb="FFFF0000"/>
      <name val="Tahoma"/>
      <family val="2"/>
    </font>
    <font>
      <b/>
      <sz val="8"/>
      <name val="Tahoma"/>
      <family val="2"/>
    </font>
    <font>
      <sz val="9"/>
      <color theme="1"/>
      <name val="Tahoma"/>
      <family val="2"/>
    </font>
    <font>
      <b/>
      <sz val="9"/>
      <color theme="1"/>
      <name val="Tahoma"/>
      <family val="2"/>
    </font>
    <font>
      <i/>
      <sz val="8"/>
      <color theme="1"/>
      <name val="Tahoma"/>
      <family val="2"/>
    </font>
    <font>
      <b/>
      <i/>
      <sz val="8"/>
      <color theme="1"/>
      <name val="Tahoma"/>
      <family val="2"/>
    </font>
    <font>
      <sz val="8"/>
      <color theme="5"/>
      <name val="Tahoma"/>
      <family val="2"/>
    </font>
    <font>
      <i/>
      <sz val="8"/>
      <name val="Tahoma"/>
      <family val="2"/>
    </font>
    <font>
      <b/>
      <sz val="8"/>
      <color rgb="FF000000"/>
      <name val="Tahoma"/>
      <family val="2"/>
    </font>
  </fonts>
  <fills count="22">
    <fill>
      <patternFill patternType="none"/>
    </fill>
    <fill>
      <patternFill patternType="gray125"/>
    </fill>
    <fill>
      <patternFill patternType="solid">
        <fgColor theme="3" tint="0.59999389629810485"/>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0" tint="-0.14999847407452621"/>
        <bgColor indexed="64"/>
      </patternFill>
    </fill>
    <fill>
      <patternFill patternType="solid">
        <fgColor theme="5" tint="-0.499984740745262"/>
        <bgColor indexed="64"/>
      </patternFill>
    </fill>
    <fill>
      <patternFill patternType="solid">
        <fgColor rgb="FF002060"/>
        <bgColor indexed="64"/>
      </patternFill>
    </fill>
    <fill>
      <patternFill patternType="solid">
        <fgColor theme="0" tint="-0.499984740745262"/>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0" tint="-4.9989318521683403E-2"/>
        <bgColor indexed="64"/>
      </patternFill>
    </fill>
    <fill>
      <patternFill patternType="solid">
        <fgColor theme="0"/>
        <bgColor theme="0"/>
      </patternFill>
    </fill>
    <fill>
      <patternFill patternType="solid">
        <fgColor theme="8" tint="-0.499984740745262"/>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theme="0"/>
        <bgColor indexed="64"/>
      </patternFill>
    </fill>
    <fill>
      <patternFill patternType="solid">
        <fgColor rgb="FFFFFFFF"/>
        <bgColor indexed="64"/>
      </patternFill>
    </fill>
    <fill>
      <patternFill patternType="solid">
        <fgColor theme="2" tint="-0.749992370372631"/>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rgb="FF7030A0"/>
        <bgColor indexed="64"/>
      </patternFill>
    </fill>
  </fills>
  <borders count="67">
    <border>
      <left/>
      <right/>
      <top/>
      <bottom/>
      <diagonal/>
    </border>
    <border>
      <left/>
      <right/>
      <top style="medium">
        <color indexed="64"/>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style="medium">
        <color indexed="64"/>
      </right>
      <top style="thin">
        <color theme="0"/>
      </top>
      <bottom style="thin">
        <color theme="0"/>
      </bottom>
      <diagonal/>
    </border>
    <border>
      <left style="medium">
        <color indexed="64"/>
      </left>
      <right style="thin">
        <color theme="0"/>
      </right>
      <top style="thin">
        <color theme="0"/>
      </top>
      <bottom style="medium">
        <color indexed="64"/>
      </bottom>
      <diagonal/>
    </border>
    <border>
      <left style="thin">
        <color theme="0"/>
      </left>
      <right style="thin">
        <color theme="0"/>
      </right>
      <top style="thin">
        <color theme="0"/>
      </top>
      <bottom style="medium">
        <color indexed="64"/>
      </bottom>
      <diagonal/>
    </border>
    <border>
      <left style="thin">
        <color theme="0"/>
      </left>
      <right style="medium">
        <color indexed="64"/>
      </right>
      <top style="thin">
        <color theme="0"/>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theme="0"/>
      </right>
      <top/>
      <bottom style="thin">
        <color theme="0"/>
      </bottom>
      <diagonal/>
    </border>
    <border>
      <left style="thin">
        <color theme="0"/>
      </left>
      <right style="thin">
        <color theme="0"/>
      </right>
      <top/>
      <bottom style="thin">
        <color theme="0"/>
      </bottom>
      <diagonal/>
    </border>
    <border>
      <left style="thin">
        <color theme="0"/>
      </left>
      <right style="medium">
        <color indexed="64"/>
      </right>
      <top/>
      <bottom style="thin">
        <color theme="0"/>
      </bottom>
      <diagonal/>
    </border>
    <border>
      <left style="medium">
        <color indexed="64"/>
      </left>
      <right style="thin">
        <color theme="0"/>
      </right>
      <top style="medium">
        <color indexed="64"/>
      </top>
      <bottom style="medium">
        <color indexed="64"/>
      </bottom>
      <diagonal/>
    </border>
    <border>
      <left style="thin">
        <color theme="0"/>
      </left>
      <right style="thin">
        <color theme="0"/>
      </right>
      <top style="medium">
        <color indexed="64"/>
      </top>
      <bottom style="medium">
        <color indexed="64"/>
      </bottom>
      <diagonal/>
    </border>
    <border>
      <left style="thin">
        <color theme="0"/>
      </left>
      <right style="medium">
        <color indexed="64"/>
      </right>
      <top style="medium">
        <color indexed="64"/>
      </top>
      <bottom style="medium">
        <color indexed="64"/>
      </bottom>
      <diagonal/>
    </border>
    <border>
      <left style="thin">
        <color theme="0"/>
      </left>
      <right style="thin">
        <color theme="0"/>
      </right>
      <top style="medium">
        <color indexed="64"/>
      </top>
      <bottom/>
      <diagonal/>
    </border>
    <border>
      <left style="thin">
        <color theme="0"/>
      </left>
      <right style="thin">
        <color theme="0"/>
      </right>
      <top/>
      <bottom/>
      <diagonal/>
    </border>
    <border>
      <left style="thin">
        <color theme="0"/>
      </left>
      <right style="thin">
        <color theme="0"/>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bottom style="thin">
        <color theme="0"/>
      </bottom>
      <diagonal/>
    </border>
    <border>
      <left/>
      <right style="thin">
        <color theme="0"/>
      </right>
      <top style="thin">
        <color theme="0"/>
      </top>
      <bottom style="medium">
        <color indexed="64"/>
      </bottom>
      <diagonal/>
    </border>
    <border>
      <left style="thin">
        <color theme="0"/>
      </left>
      <right/>
      <top style="medium">
        <color indexed="64"/>
      </top>
      <bottom style="thin">
        <color theme="0"/>
      </bottom>
      <diagonal/>
    </border>
    <border>
      <left/>
      <right style="thin">
        <color theme="0"/>
      </right>
      <top style="medium">
        <color indexed="64"/>
      </top>
      <bottom style="thin">
        <color theme="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bottom style="thin">
        <color rgb="FF000000"/>
      </bottom>
      <diagonal/>
    </border>
    <border>
      <left style="thin">
        <color indexed="64"/>
      </left>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right style="thin">
        <color theme="0"/>
      </right>
      <top style="medium">
        <color indexed="64"/>
      </top>
      <bottom style="medium">
        <color indexed="64"/>
      </bottom>
      <diagonal/>
    </border>
    <border>
      <left/>
      <right style="thin">
        <color indexed="64"/>
      </right>
      <top/>
      <bottom style="thin">
        <color indexed="64"/>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style="medium">
        <color indexed="64"/>
      </right>
      <top/>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bottom style="thin">
        <color theme="0"/>
      </bottom>
      <diagonal/>
    </border>
    <border>
      <left/>
      <right style="medium">
        <color indexed="64"/>
      </right>
      <top style="thin">
        <color theme="0"/>
      </top>
      <bottom style="medium">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diagonal/>
    </border>
    <border>
      <left style="medium">
        <color indexed="64"/>
      </left>
      <right style="thin">
        <color rgb="FF000000"/>
      </right>
      <top style="thin">
        <color indexed="64"/>
      </top>
      <bottom/>
      <diagonal/>
    </border>
    <border>
      <left style="medium">
        <color indexed="64"/>
      </left>
      <right style="thin">
        <color rgb="FF000000"/>
      </right>
      <top/>
      <bottom style="thin">
        <color indexed="64"/>
      </bottom>
      <diagonal/>
    </border>
    <border>
      <left/>
      <right style="thin">
        <color theme="0"/>
      </right>
      <top/>
      <bottom style="thin">
        <color theme="0"/>
      </bottom>
      <diagonal/>
    </border>
    <border>
      <left/>
      <right style="thin">
        <color theme="0"/>
      </right>
      <top style="thin">
        <color theme="0"/>
      </top>
      <bottom style="thin">
        <color theme="0"/>
      </bottom>
      <diagonal/>
    </border>
    <border>
      <left style="medium">
        <color indexed="64"/>
      </left>
      <right style="thin">
        <color theme="0"/>
      </right>
      <top style="medium">
        <color indexed="64"/>
      </top>
      <bottom/>
      <diagonal/>
    </border>
    <border>
      <left style="medium">
        <color indexed="64"/>
      </left>
      <right style="thin">
        <color rgb="FF000000"/>
      </right>
      <top style="thin">
        <color indexed="64"/>
      </top>
      <bottom style="thin">
        <color indexed="64"/>
      </bottom>
      <diagonal/>
    </border>
  </borders>
  <cellStyleXfs count="7">
    <xf numFmtId="0" fontId="0" fillId="0" borderId="0"/>
    <xf numFmtId="9" fontId="1"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cellStyleXfs>
  <cellXfs count="323">
    <xf numFmtId="0" fontId="0" fillId="0" borderId="0" xfId="0"/>
    <xf numFmtId="0" fontId="3" fillId="0" borderId="0" xfId="2" applyFont="1" applyFill="1" applyBorder="1" applyAlignment="1">
      <alignment vertical="center"/>
    </xf>
    <xf numFmtId="0" fontId="3" fillId="0" borderId="0" xfId="2" applyFont="1" applyBorder="1" applyAlignment="1">
      <alignment vertical="center"/>
    </xf>
    <xf numFmtId="0" fontId="5" fillId="0" borderId="0" xfId="0" applyFont="1"/>
    <xf numFmtId="0" fontId="5" fillId="0" borderId="0" xfId="0" applyFont="1" applyAlignment="1">
      <alignment vertical="center"/>
    </xf>
    <xf numFmtId="0" fontId="5" fillId="0" borderId="0" xfId="0" applyFont="1" applyFill="1"/>
    <xf numFmtId="9" fontId="5" fillId="0" borderId="0" xfId="1" applyFont="1" applyFill="1" applyAlignment="1">
      <alignment horizontal="center" vertical="center"/>
    </xf>
    <xf numFmtId="9" fontId="5" fillId="0" borderId="0" xfId="1" applyFont="1" applyAlignment="1">
      <alignment horizontal="center" vertical="center"/>
    </xf>
    <xf numFmtId="0" fontId="5" fillId="0" borderId="0" xfId="0" applyFont="1" applyAlignment="1">
      <alignment horizontal="center" vertical="center"/>
    </xf>
    <xf numFmtId="0" fontId="6" fillId="0" borderId="0" xfId="0" applyFont="1" applyAlignment="1">
      <alignment horizontal="center" vertical="center"/>
    </xf>
    <xf numFmtId="9" fontId="6" fillId="0" borderId="0" xfId="1" applyFont="1" applyAlignment="1">
      <alignment horizontal="center" vertical="center"/>
    </xf>
    <xf numFmtId="0" fontId="7" fillId="0" borderId="0" xfId="2" applyFont="1" applyFill="1" applyBorder="1" applyAlignment="1">
      <alignment vertical="center"/>
    </xf>
    <xf numFmtId="0" fontId="7" fillId="0" borderId="0" xfId="2" applyFont="1" applyFill="1" applyBorder="1" applyAlignment="1">
      <alignment horizontal="center" vertical="center"/>
    </xf>
    <xf numFmtId="0" fontId="7" fillId="0" borderId="0" xfId="2" applyFont="1" applyFill="1" applyBorder="1" applyAlignment="1"/>
    <xf numFmtId="0" fontId="7" fillId="0" borderId="0" xfId="2" applyFont="1" applyFill="1" applyBorder="1"/>
    <xf numFmtId="1" fontId="5" fillId="0" borderId="0" xfId="1" applyNumberFormat="1" applyFont="1" applyAlignment="1">
      <alignment horizontal="center" vertical="center"/>
    </xf>
    <xf numFmtId="0" fontId="7" fillId="0" borderId="0" xfId="2" applyFont="1" applyFill="1" applyBorder="1" applyAlignment="1">
      <alignment vertical="center" wrapText="1"/>
    </xf>
    <xf numFmtId="0" fontId="4" fillId="0" borderId="0" xfId="2" applyFont="1" applyAlignment="1">
      <alignment horizontal="center" vertical="center"/>
    </xf>
    <xf numFmtId="0" fontId="6" fillId="0" borderId="0" xfId="0" applyFont="1" applyFill="1" applyAlignment="1">
      <alignment horizontal="center" vertical="center"/>
    </xf>
    <xf numFmtId="0" fontId="10" fillId="0" borderId="0" xfId="0" applyFont="1"/>
    <xf numFmtId="0" fontId="5" fillId="0" borderId="0" xfId="0" applyFont="1" applyProtection="1"/>
    <xf numFmtId="0" fontId="10" fillId="9" borderId="19" xfId="0" applyFont="1" applyFill="1" applyBorder="1" applyAlignment="1" applyProtection="1">
      <alignment horizontal="center" vertical="center" wrapText="1"/>
    </xf>
    <xf numFmtId="0" fontId="10" fillId="9" borderId="20" xfId="0" applyFont="1" applyFill="1" applyBorder="1" applyAlignment="1" applyProtection="1">
      <alignment horizontal="center" vertical="center" wrapText="1"/>
    </xf>
    <xf numFmtId="0" fontId="10" fillId="9" borderId="20" xfId="0" applyFont="1" applyFill="1" applyBorder="1" applyAlignment="1" applyProtection="1">
      <alignment horizontal="center" vertical="center" wrapText="1"/>
      <protection locked="0"/>
    </xf>
    <xf numFmtId="0" fontId="10" fillId="9" borderId="21" xfId="0" applyFont="1" applyFill="1" applyBorder="1" applyAlignment="1" applyProtection="1">
      <alignment horizontal="center" vertical="center" wrapText="1"/>
    </xf>
    <xf numFmtId="0" fontId="10" fillId="10" borderId="19" xfId="0" applyFont="1" applyFill="1" applyBorder="1" applyAlignment="1" applyProtection="1">
      <alignment horizontal="center" vertical="center" wrapText="1"/>
    </xf>
    <xf numFmtId="0" fontId="10" fillId="10" borderId="20" xfId="0" applyFont="1" applyFill="1" applyBorder="1" applyAlignment="1" applyProtection="1">
      <alignment horizontal="center" vertical="center" wrapText="1"/>
    </xf>
    <xf numFmtId="0" fontId="10" fillId="10" borderId="39" xfId="0" applyFont="1" applyFill="1" applyBorder="1" applyAlignment="1" applyProtection="1">
      <alignment horizontal="center" vertical="center" wrapText="1"/>
    </xf>
    <xf numFmtId="0" fontId="10" fillId="0" borderId="7" xfId="0" applyFont="1" applyBorder="1" applyAlignment="1">
      <alignment horizontal="center" vertical="center" wrapText="1"/>
    </xf>
    <xf numFmtId="15" fontId="11" fillId="0" borderId="3" xfId="0" applyNumberFormat="1" applyFont="1" applyBorder="1" applyAlignment="1">
      <alignment horizontal="center" vertical="center" wrapText="1"/>
    </xf>
    <xf numFmtId="0" fontId="11" fillId="0" borderId="3" xfId="0" applyFont="1" applyBorder="1" applyAlignment="1">
      <alignment horizontal="center" vertical="center" wrapText="1"/>
    </xf>
    <xf numFmtId="0" fontId="11" fillId="0" borderId="3" xfId="0" applyFont="1" applyBorder="1" applyAlignment="1">
      <alignment horizontal="justify" vertical="center" wrapText="1"/>
    </xf>
    <xf numFmtId="0" fontId="11" fillId="0" borderId="13" xfId="0" applyFont="1" applyBorder="1" applyAlignment="1">
      <alignment horizontal="center" vertical="center" wrapText="1"/>
    </xf>
    <xf numFmtId="9" fontId="11" fillId="0" borderId="3" xfId="1" applyFont="1" applyFill="1" applyBorder="1" applyAlignment="1" applyProtection="1">
      <alignment horizontal="center" vertical="center" wrapText="1"/>
    </xf>
    <xf numFmtId="0" fontId="10" fillId="0" borderId="3" xfId="0" applyFont="1" applyBorder="1" applyAlignment="1">
      <alignment horizontal="center" vertical="center" wrapText="1"/>
    </xf>
    <xf numFmtId="15" fontId="10" fillId="0" borderId="3" xfId="0" applyNumberFormat="1" applyFont="1" applyBorder="1" applyAlignment="1">
      <alignment horizontal="center" vertical="center" wrapText="1"/>
    </xf>
    <xf numFmtId="0" fontId="10" fillId="0" borderId="3" xfId="0" applyFont="1" applyBorder="1" applyAlignment="1">
      <alignment horizontal="justify" vertical="center" wrapText="1"/>
    </xf>
    <xf numFmtId="0" fontId="10" fillId="0" borderId="13" xfId="0" applyFont="1" applyBorder="1" applyAlignment="1">
      <alignment horizontal="center" vertical="center" wrapText="1"/>
    </xf>
    <xf numFmtId="164" fontId="10" fillId="0" borderId="3" xfId="1" applyNumberFormat="1" applyFont="1" applyFill="1" applyBorder="1" applyAlignment="1" applyProtection="1">
      <alignment horizontal="center" vertical="center" wrapText="1"/>
    </xf>
    <xf numFmtId="15" fontId="10" fillId="0" borderId="3" xfId="0" applyNumberFormat="1" applyFont="1" applyBorder="1" applyAlignment="1" applyProtection="1">
      <alignment horizontal="center" vertical="center" wrapText="1"/>
      <protection locked="0" hidden="1"/>
    </xf>
    <xf numFmtId="0" fontId="10" fillId="0" borderId="3" xfId="0" applyFont="1" applyBorder="1" applyAlignment="1" applyProtection="1">
      <alignment horizontal="center" vertical="center" wrapText="1"/>
      <protection locked="0" hidden="1"/>
    </xf>
    <xf numFmtId="0" fontId="10" fillId="0" borderId="3" xfId="0" applyFont="1" applyBorder="1" applyAlignment="1" applyProtection="1">
      <alignment horizontal="justify" vertical="center" wrapText="1"/>
      <protection locked="0" hidden="1"/>
    </xf>
    <xf numFmtId="0" fontId="10" fillId="0" borderId="13" xfId="0" applyFont="1" applyBorder="1" applyAlignment="1" applyProtection="1">
      <alignment horizontal="center" vertical="center" wrapText="1"/>
      <protection locked="0" hidden="1"/>
    </xf>
    <xf numFmtId="164" fontId="10" fillId="0" borderId="3" xfId="1" applyNumberFormat="1" applyFont="1" applyBorder="1" applyAlignment="1" applyProtection="1">
      <alignment horizontal="center" vertical="center" wrapText="1"/>
      <protection locked="0" hidden="1"/>
    </xf>
    <xf numFmtId="0" fontId="10" fillId="0" borderId="3" xfId="0" applyFont="1" applyBorder="1" applyAlignment="1" applyProtection="1">
      <alignment horizontal="center" vertical="center" wrapText="1"/>
      <protection hidden="1"/>
    </xf>
    <xf numFmtId="15" fontId="11" fillId="0" borderId="3" xfId="0" applyNumberFormat="1" applyFont="1" applyBorder="1" applyAlignment="1" applyProtection="1">
      <alignment horizontal="center" vertical="center" wrapText="1"/>
      <protection locked="0" hidden="1"/>
    </xf>
    <xf numFmtId="0" fontId="11" fillId="0" borderId="3" xfId="0" applyFont="1" applyBorder="1" applyAlignment="1" applyProtection="1">
      <alignment horizontal="center" vertical="center" wrapText="1"/>
      <protection locked="0" hidden="1"/>
    </xf>
    <xf numFmtId="15" fontId="10" fillId="0" borderId="43" xfId="0" applyNumberFormat="1" applyFont="1" applyBorder="1" applyAlignment="1">
      <alignment horizontal="center" vertical="center" wrapText="1"/>
    </xf>
    <xf numFmtId="0" fontId="10" fillId="0" borderId="43" xfId="0" applyFont="1" applyBorder="1" applyAlignment="1">
      <alignment horizontal="center" vertical="center" wrapText="1"/>
    </xf>
    <xf numFmtId="0" fontId="10" fillId="0" borderId="45" xfId="0" applyFont="1" applyBorder="1" applyAlignment="1">
      <alignment horizontal="center" vertical="center" wrapText="1"/>
    </xf>
    <xf numFmtId="0" fontId="10" fillId="12" borderId="43" xfId="0" applyFont="1" applyFill="1" applyBorder="1" applyAlignment="1">
      <alignment horizontal="center" vertical="center" wrapText="1"/>
    </xf>
    <xf numFmtId="164" fontId="12" fillId="12" borderId="43" xfId="0" applyNumberFormat="1" applyFont="1" applyFill="1" applyBorder="1" applyAlignment="1">
      <alignment horizontal="center" vertical="center" wrapText="1"/>
    </xf>
    <xf numFmtId="15" fontId="12" fillId="0" borderId="43" xfId="0" applyNumberFormat="1" applyFont="1" applyBorder="1" applyAlignment="1">
      <alignment horizontal="center" vertical="center" wrapText="1"/>
    </xf>
    <xf numFmtId="0" fontId="12" fillId="0" borderId="43" xfId="0" applyFont="1" applyBorder="1" applyAlignment="1">
      <alignment horizontal="center" vertical="center" wrapText="1"/>
    </xf>
    <xf numFmtId="0" fontId="12" fillId="0" borderId="44" xfId="0" applyFont="1" applyBorder="1" applyAlignment="1">
      <alignment horizontal="center" vertical="center" wrapText="1"/>
    </xf>
    <xf numFmtId="164" fontId="12" fillId="0" borderId="44" xfId="0" applyNumberFormat="1" applyFont="1" applyBorder="1" applyAlignment="1">
      <alignment horizontal="center" vertical="center" wrapText="1"/>
    </xf>
    <xf numFmtId="15" fontId="10" fillId="0" borderId="44" xfId="0" applyNumberFormat="1" applyFont="1" applyBorder="1" applyAlignment="1">
      <alignment horizontal="center" vertical="center" wrapText="1"/>
    </xf>
    <xf numFmtId="0" fontId="10" fillId="0" borderId="44" xfId="0" applyFont="1" applyBorder="1" applyAlignment="1">
      <alignment horizontal="center" vertical="center" wrapText="1"/>
    </xf>
    <xf numFmtId="15" fontId="10" fillId="0" borderId="22" xfId="0" applyNumberFormat="1" applyFont="1" applyBorder="1" applyAlignment="1" applyProtection="1">
      <alignment horizontal="center" vertical="center" wrapText="1"/>
      <protection locked="0" hidden="1"/>
    </xf>
    <xf numFmtId="0" fontId="10" fillId="0" borderId="22" xfId="0" applyFont="1" applyBorder="1" applyAlignment="1" applyProtection="1">
      <alignment horizontal="center" vertical="center" wrapText="1"/>
      <protection locked="0" hidden="1"/>
    </xf>
    <xf numFmtId="0" fontId="10" fillId="0" borderId="3" xfId="0" applyFont="1" applyBorder="1" applyAlignment="1">
      <alignment horizontal="justify" vertical="center"/>
    </xf>
    <xf numFmtId="0" fontId="10" fillId="0" borderId="46" xfId="0" applyFont="1" applyBorder="1" applyAlignment="1" applyProtection="1">
      <alignment horizontal="center" vertical="center" wrapText="1"/>
      <protection locked="0" hidden="1"/>
    </xf>
    <xf numFmtId="164" fontId="10" fillId="0" borderId="22" xfId="1" applyNumberFormat="1" applyFont="1" applyFill="1" applyBorder="1" applyAlignment="1" applyProtection="1">
      <alignment horizontal="center" vertical="center" wrapText="1"/>
      <protection locked="0" hidden="1"/>
    </xf>
    <xf numFmtId="0" fontId="10" fillId="0" borderId="22" xfId="0" applyFont="1" applyBorder="1" applyAlignment="1" applyProtection="1">
      <alignment horizontal="center" vertical="center" wrapText="1"/>
      <protection hidden="1"/>
    </xf>
    <xf numFmtId="0" fontId="10" fillId="0" borderId="3" xfId="0" applyFont="1" applyBorder="1" applyAlignment="1" applyProtection="1">
      <alignment horizontal="justify" vertical="center"/>
      <protection locked="0" hidden="1"/>
    </xf>
    <xf numFmtId="164" fontId="10" fillId="0" borderId="22" xfId="1" applyNumberFormat="1" applyFont="1" applyBorder="1" applyAlignment="1" applyProtection="1">
      <alignment horizontal="center" vertical="center" wrapText="1"/>
      <protection locked="0" hidden="1"/>
    </xf>
    <xf numFmtId="0" fontId="10" fillId="0" borderId="22" xfId="0" applyFont="1" applyBorder="1" applyAlignment="1" applyProtection="1">
      <alignment horizontal="justify" vertical="center" wrapText="1"/>
      <protection locked="0" hidden="1"/>
    </xf>
    <xf numFmtId="164" fontId="10" fillId="0" borderId="43" xfId="0" applyNumberFormat="1" applyFont="1" applyBorder="1" applyAlignment="1">
      <alignment horizontal="center" vertical="center" wrapText="1"/>
    </xf>
    <xf numFmtId="164" fontId="11" fillId="0" borderId="3" xfId="1" applyNumberFormat="1" applyFont="1" applyBorder="1" applyAlignment="1" applyProtection="1">
      <alignment horizontal="center" vertical="center" wrapText="1"/>
      <protection locked="0" hidden="1"/>
    </xf>
    <xf numFmtId="0" fontId="10" fillId="0" borderId="47" xfId="0" applyFont="1" applyBorder="1" applyAlignment="1">
      <alignment horizontal="center" vertical="center" wrapText="1"/>
    </xf>
    <xf numFmtId="0" fontId="12" fillId="0" borderId="3" xfId="0" applyFont="1" applyBorder="1" applyAlignment="1">
      <alignment horizontal="center" vertical="center" wrapText="1"/>
    </xf>
    <xf numFmtId="15" fontId="11" fillId="0" borderId="22" xfId="0" applyNumberFormat="1" applyFont="1" applyBorder="1" applyAlignment="1" applyProtection="1">
      <alignment horizontal="center" vertical="center" wrapText="1"/>
      <protection locked="0" hidden="1"/>
    </xf>
    <xf numFmtId="0" fontId="11" fillId="0" borderId="22" xfId="0" applyFont="1" applyBorder="1" applyAlignment="1" applyProtection="1">
      <alignment horizontal="center" vertical="center" wrapText="1"/>
      <protection locked="0" hidden="1"/>
    </xf>
    <xf numFmtId="15" fontId="11" fillId="0" borderId="22" xfId="0" applyNumberFormat="1" applyFont="1" applyBorder="1" applyAlignment="1" applyProtection="1">
      <alignment horizontal="center" vertical="center" wrapText="1"/>
      <protection hidden="1"/>
    </xf>
    <xf numFmtId="0" fontId="11" fillId="0" borderId="46" xfId="0" applyFont="1" applyBorder="1" applyAlignment="1" applyProtection="1">
      <alignment horizontal="center" vertical="center" wrapText="1"/>
      <protection locked="0" hidden="1"/>
    </xf>
    <xf numFmtId="164" fontId="11" fillId="0" borderId="22" xfId="1" applyNumberFormat="1" applyFont="1" applyFill="1" applyBorder="1" applyAlignment="1" applyProtection="1">
      <alignment horizontal="center" vertical="center" wrapText="1"/>
      <protection locked="0" hidden="1"/>
    </xf>
    <xf numFmtId="0" fontId="11" fillId="0" borderId="22" xfId="0" applyFont="1" applyBorder="1" applyAlignment="1" applyProtection="1">
      <alignment horizontal="center" vertical="center" wrapText="1"/>
      <protection hidden="1"/>
    </xf>
    <xf numFmtId="0" fontId="11" fillId="0" borderId="3" xfId="0" applyFont="1" applyBorder="1" applyAlignment="1" applyProtection="1">
      <alignment horizontal="justify" vertical="center" wrapText="1"/>
      <protection locked="0" hidden="1"/>
    </xf>
    <xf numFmtId="164" fontId="11" fillId="0" borderId="22" xfId="1" applyNumberFormat="1" applyFont="1" applyBorder="1" applyAlignment="1" applyProtection="1">
      <alignment horizontal="center" vertical="center" wrapText="1"/>
      <protection locked="0" hidden="1"/>
    </xf>
    <xf numFmtId="15" fontId="10" fillId="0" borderId="22" xfId="0" applyNumberFormat="1" applyFont="1" applyBorder="1" applyAlignment="1" applyProtection="1">
      <alignment horizontal="center" vertical="center" wrapText="1"/>
      <protection hidden="1"/>
    </xf>
    <xf numFmtId="0" fontId="12" fillId="0" borderId="52" xfId="0" applyFont="1" applyBorder="1" applyAlignment="1">
      <alignment horizontal="center" vertical="center" wrapText="1"/>
    </xf>
    <xf numFmtId="0" fontId="5" fillId="0" borderId="0" xfId="0" applyFont="1" applyAlignment="1">
      <alignment horizontal="center"/>
    </xf>
    <xf numFmtId="0" fontId="10" fillId="0" borderId="22" xfId="0" applyFont="1" applyBorder="1" applyAlignment="1" applyProtection="1">
      <alignment horizontal="center" vertical="center" wrapText="1"/>
    </xf>
    <xf numFmtId="0" fontId="10" fillId="5" borderId="3" xfId="0" applyFont="1" applyFill="1" applyBorder="1" applyAlignment="1" applyProtection="1">
      <alignment wrapText="1"/>
      <protection hidden="1"/>
    </xf>
    <xf numFmtId="0" fontId="5" fillId="0" borderId="0" xfId="0" applyFont="1" applyAlignment="1">
      <alignment horizontal="justify" vertical="center"/>
    </xf>
    <xf numFmtId="0" fontId="16" fillId="0" borderId="0" xfId="0" applyFont="1"/>
    <xf numFmtId="0" fontId="17" fillId="3" borderId="17" xfId="0" applyFont="1" applyFill="1" applyBorder="1" applyAlignment="1" applyProtection="1">
      <alignment horizontal="center" vertical="center" wrapText="1"/>
    </xf>
    <xf numFmtId="0" fontId="10" fillId="0" borderId="13" xfId="0" applyFont="1" applyFill="1" applyBorder="1" applyAlignment="1" applyProtection="1">
      <alignment horizontal="center" vertical="center" wrapText="1"/>
    </xf>
    <xf numFmtId="0" fontId="10" fillId="0" borderId="46" xfId="0" applyFont="1" applyFill="1" applyBorder="1" applyAlignment="1" applyProtection="1">
      <alignment horizontal="center" vertical="center" wrapText="1"/>
    </xf>
    <xf numFmtId="0" fontId="10" fillId="0" borderId="3" xfId="0" applyFont="1" applyBorder="1" applyAlignment="1">
      <alignment horizontal="left" vertical="center" wrapText="1"/>
    </xf>
    <xf numFmtId="0" fontId="10" fillId="0" borderId="3" xfId="0" applyFont="1" applyFill="1" applyBorder="1" applyAlignment="1">
      <alignment horizontal="justify" vertical="center" wrapText="1"/>
    </xf>
    <xf numFmtId="0" fontId="10" fillId="0" borderId="3" xfId="0" applyFont="1" applyFill="1" applyBorder="1" applyAlignment="1">
      <alignment horizontal="justify" vertical="top" wrapText="1"/>
    </xf>
    <xf numFmtId="0" fontId="10" fillId="0" borderId="3" xfId="0" applyFont="1" applyBorder="1" applyAlignment="1" applyProtection="1">
      <alignment horizontal="left" vertical="center"/>
      <protection locked="0" hidden="1"/>
    </xf>
    <xf numFmtId="0" fontId="10" fillId="0" borderId="3" xfId="0" applyFont="1" applyBorder="1" applyAlignment="1" applyProtection="1">
      <alignment horizontal="left" vertical="center" wrapText="1"/>
      <protection locked="0" hidden="1"/>
    </xf>
    <xf numFmtId="15" fontId="10" fillId="0" borderId="3" xfId="0" applyNumberFormat="1" applyFont="1" applyFill="1" applyBorder="1" applyAlignment="1" applyProtection="1">
      <alignment horizontal="center" vertical="center" wrapText="1"/>
      <protection locked="0" hidden="1"/>
    </xf>
    <xf numFmtId="15" fontId="10" fillId="0" borderId="3" xfId="0" applyNumberFormat="1" applyFont="1" applyFill="1" applyBorder="1" applyAlignment="1">
      <alignment horizontal="center" vertical="center" wrapText="1"/>
    </xf>
    <xf numFmtId="0" fontId="10" fillId="0" borderId="3" xfId="0" applyFont="1" applyFill="1" applyBorder="1" applyAlignment="1">
      <alignment horizontal="center" vertical="center" wrapText="1"/>
    </xf>
    <xf numFmtId="0" fontId="10" fillId="15" borderId="19" xfId="0" applyFont="1" applyFill="1" applyBorder="1" applyAlignment="1" applyProtection="1">
      <alignment horizontal="center" vertical="center" wrapText="1"/>
    </xf>
    <xf numFmtId="0" fontId="10" fillId="15" borderId="20" xfId="0" applyFont="1" applyFill="1" applyBorder="1" applyAlignment="1" applyProtection="1">
      <alignment horizontal="center" vertical="center" wrapText="1"/>
    </xf>
    <xf numFmtId="0" fontId="10" fillId="15" borderId="21" xfId="0" applyFont="1" applyFill="1" applyBorder="1" applyAlignment="1" applyProtection="1">
      <alignment horizontal="center" vertical="center" wrapText="1"/>
    </xf>
    <xf numFmtId="164" fontId="5" fillId="0" borderId="0" xfId="0" applyNumberFormat="1" applyFont="1"/>
    <xf numFmtId="164" fontId="10" fillId="15" borderId="20" xfId="0" applyNumberFormat="1" applyFont="1" applyFill="1" applyBorder="1" applyAlignment="1" applyProtection="1">
      <alignment horizontal="center" vertical="center" wrapText="1"/>
    </xf>
    <xf numFmtId="164" fontId="11" fillId="0" borderId="22" xfId="1" applyNumberFormat="1" applyFont="1" applyFill="1" applyBorder="1" applyAlignment="1" applyProtection="1">
      <alignment horizontal="center" vertical="center" wrapText="1"/>
      <protection hidden="1"/>
    </xf>
    <xf numFmtId="164" fontId="10" fillId="0" borderId="3" xfId="1" applyNumberFormat="1" applyFont="1" applyFill="1" applyBorder="1" applyAlignment="1">
      <alignment horizontal="center" vertical="center" wrapText="1"/>
    </xf>
    <xf numFmtId="0" fontId="10" fillId="11" borderId="19" xfId="0" applyFont="1" applyFill="1" applyBorder="1" applyAlignment="1">
      <alignment horizontal="center" vertical="center" wrapText="1"/>
    </xf>
    <xf numFmtId="0" fontId="10" fillId="11" borderId="39" xfId="0" applyFont="1" applyFill="1" applyBorder="1" applyAlignment="1">
      <alignment horizontal="center" vertical="center" wrapText="1"/>
    </xf>
    <xf numFmtId="0" fontId="10" fillId="11" borderId="21" xfId="0" applyFont="1" applyFill="1" applyBorder="1" applyAlignment="1">
      <alignment horizontal="center" vertical="center" wrapText="1"/>
    </xf>
    <xf numFmtId="0" fontId="10" fillId="0" borderId="3" xfId="0" applyFont="1" applyBorder="1" applyAlignment="1" applyProtection="1">
      <alignment horizontal="center" vertical="center"/>
    </xf>
    <xf numFmtId="0" fontId="10" fillId="0" borderId="3" xfId="0" applyFont="1" applyBorder="1" applyAlignment="1">
      <alignment horizontal="center" vertical="center"/>
    </xf>
    <xf numFmtId="0" fontId="10" fillId="0" borderId="48" xfId="0" applyFont="1" applyBorder="1" applyAlignment="1">
      <alignment horizontal="center" vertical="center" wrapText="1"/>
    </xf>
    <xf numFmtId="15" fontId="11" fillId="0" borderId="22" xfId="0" applyNumberFormat="1" applyFont="1" applyBorder="1" applyAlignment="1">
      <alignment horizontal="center" vertical="center" wrapText="1"/>
    </xf>
    <xf numFmtId="0" fontId="11" fillId="0" borderId="22" xfId="0" applyFont="1" applyBorder="1" applyAlignment="1">
      <alignment horizontal="center" vertical="center" wrapText="1"/>
    </xf>
    <xf numFmtId="0" fontId="11" fillId="0" borderId="22" xfId="0" applyFont="1" applyBorder="1" applyAlignment="1">
      <alignment horizontal="justify" vertical="center" wrapText="1"/>
    </xf>
    <xf numFmtId="0" fontId="11" fillId="0" borderId="46" xfId="0" applyFont="1" applyBorder="1" applyAlignment="1">
      <alignment horizontal="center" vertical="center" wrapText="1"/>
    </xf>
    <xf numFmtId="9" fontId="11" fillId="0" borderId="22" xfId="1" applyFont="1" applyFill="1" applyBorder="1" applyAlignment="1" applyProtection="1">
      <alignment horizontal="center" vertical="center" wrapText="1"/>
    </xf>
    <xf numFmtId="0" fontId="10" fillId="0" borderId="22" xfId="0" applyFont="1" applyBorder="1" applyAlignment="1">
      <alignment horizontal="center" vertical="center" wrapText="1"/>
    </xf>
    <xf numFmtId="0" fontId="10" fillId="0" borderId="46" xfId="0" applyFont="1" applyBorder="1" applyAlignment="1">
      <alignment horizontal="center" vertical="center" wrapText="1"/>
    </xf>
    <xf numFmtId="0" fontId="10" fillId="0" borderId="22" xfId="0" applyFont="1" applyFill="1" applyBorder="1" applyAlignment="1">
      <alignment horizontal="justify" vertical="center" wrapText="1"/>
    </xf>
    <xf numFmtId="15" fontId="10" fillId="0" borderId="22" xfId="0" applyNumberFormat="1" applyFont="1" applyBorder="1" applyAlignment="1" applyProtection="1">
      <alignment horizontal="center" vertical="center"/>
    </xf>
    <xf numFmtId="0" fontId="10" fillId="0" borderId="22" xfId="0" applyFont="1" applyBorder="1" applyAlignment="1" applyProtection="1">
      <alignment horizontal="center" vertical="center"/>
    </xf>
    <xf numFmtId="0" fontId="10" fillId="0" borderId="13" xfId="0" applyFont="1" applyBorder="1" applyAlignment="1" applyProtection="1">
      <alignment horizontal="center" vertical="center" wrapText="1"/>
      <protection hidden="1"/>
    </xf>
    <xf numFmtId="0" fontId="11" fillId="0" borderId="13" xfId="0" applyFont="1" applyBorder="1" applyAlignment="1" applyProtection="1">
      <alignment horizontal="center" vertical="center" wrapText="1"/>
      <protection hidden="1"/>
    </xf>
    <xf numFmtId="0" fontId="12" fillId="0" borderId="45" xfId="0" applyFont="1" applyBorder="1" applyAlignment="1">
      <alignment horizontal="center" vertical="center" wrapText="1"/>
    </xf>
    <xf numFmtId="0" fontId="10" fillId="0" borderId="46" xfId="0" applyFont="1" applyBorder="1" applyAlignment="1" applyProtection="1">
      <alignment horizontal="center" vertical="center" wrapText="1"/>
      <protection hidden="1"/>
    </xf>
    <xf numFmtId="0" fontId="11" fillId="0" borderId="46" xfId="0" applyFont="1" applyBorder="1" applyAlignment="1" applyProtection="1">
      <alignment horizontal="center" vertical="center" wrapText="1"/>
      <protection hidden="1"/>
    </xf>
    <xf numFmtId="0" fontId="11" fillId="0" borderId="3" xfId="0" applyFont="1" applyFill="1" applyBorder="1" applyAlignment="1">
      <alignment horizontal="justify" vertical="center" wrapText="1"/>
    </xf>
    <xf numFmtId="0" fontId="11" fillId="0" borderId="50" xfId="0" applyFont="1" applyBorder="1" applyAlignment="1">
      <alignment horizontal="center" vertical="center" wrapText="1"/>
    </xf>
    <xf numFmtId="0" fontId="11" fillId="0" borderId="14" xfId="0" applyFont="1" applyBorder="1" applyAlignment="1">
      <alignment horizontal="center" vertical="center" wrapText="1"/>
    </xf>
    <xf numFmtId="0" fontId="10" fillId="0" borderId="14" xfId="0" applyFont="1" applyBorder="1" applyAlignment="1" applyProtection="1">
      <alignment horizontal="center" vertical="center" wrapText="1"/>
      <protection locked="0" hidden="1"/>
    </xf>
    <xf numFmtId="0" fontId="12" fillId="12" borderId="51" xfId="0" applyFont="1" applyFill="1" applyBorder="1" applyAlignment="1">
      <alignment horizontal="center" vertical="center" wrapText="1"/>
    </xf>
    <xf numFmtId="0" fontId="12" fillId="0" borderId="42" xfId="0" applyFont="1" applyBorder="1" applyAlignment="1">
      <alignment horizontal="center" vertical="center" wrapText="1"/>
    </xf>
    <xf numFmtId="0" fontId="10" fillId="0" borderId="42" xfId="0" applyFont="1" applyBorder="1" applyAlignment="1">
      <alignment horizontal="center" vertical="center" wrapText="1"/>
    </xf>
    <xf numFmtId="0" fontId="10" fillId="0" borderId="14" xfId="0" applyFont="1" applyBorder="1" applyAlignment="1">
      <alignment horizontal="center" vertical="center" wrapText="1"/>
    </xf>
    <xf numFmtId="0" fontId="11" fillId="0" borderId="50" xfId="0" applyFont="1" applyBorder="1" applyAlignment="1" applyProtection="1">
      <alignment horizontal="center" vertical="center" wrapText="1"/>
      <protection locked="0" hidden="1"/>
    </xf>
    <xf numFmtId="0" fontId="10" fillId="0" borderId="50" xfId="0" applyFont="1" applyBorder="1" applyAlignment="1" applyProtection="1">
      <alignment horizontal="center" vertical="center" wrapText="1"/>
      <protection locked="0" hidden="1"/>
    </xf>
    <xf numFmtId="0" fontId="11" fillId="0" borderId="14" xfId="0" applyFont="1" applyBorder="1" applyAlignment="1" applyProtection="1">
      <alignment horizontal="center" vertical="center" wrapText="1"/>
      <protection locked="0" hidden="1"/>
    </xf>
    <xf numFmtId="0" fontId="10" fillId="0" borderId="51" xfId="0" applyFont="1" applyBorder="1" applyAlignment="1">
      <alignment horizontal="center" vertical="center" wrapText="1"/>
    </xf>
    <xf numFmtId="0" fontId="10" fillId="12" borderId="3" xfId="0" applyFont="1" applyFill="1" applyBorder="1" applyAlignment="1">
      <alignment horizontal="center" vertical="center" wrapText="1"/>
    </xf>
    <xf numFmtId="0" fontId="12" fillId="12" borderId="3" xfId="0" applyFont="1" applyFill="1" applyBorder="1" applyAlignment="1">
      <alignment horizontal="center" vertical="center" wrapText="1"/>
    </xf>
    <xf numFmtId="0" fontId="11" fillId="0" borderId="3" xfId="0" applyFont="1" applyBorder="1" applyAlignment="1">
      <alignment horizontal="left" vertical="center" wrapText="1"/>
    </xf>
    <xf numFmtId="0" fontId="10" fillId="10" borderId="57" xfId="0" applyFont="1" applyFill="1" applyBorder="1" applyAlignment="1" applyProtection="1">
      <alignment horizontal="center" vertical="center" wrapText="1"/>
    </xf>
    <xf numFmtId="164" fontId="5" fillId="0" borderId="0" xfId="1" applyNumberFormat="1" applyFont="1" applyAlignment="1">
      <alignment horizontal="center" vertical="center"/>
    </xf>
    <xf numFmtId="164" fontId="10" fillId="0" borderId="22" xfId="1" applyNumberFormat="1" applyFont="1" applyBorder="1" applyAlignment="1" applyProtection="1">
      <alignment horizontal="center" vertical="center" wrapText="1"/>
    </xf>
    <xf numFmtId="15" fontId="10" fillId="0" borderId="22" xfId="0" applyNumberFormat="1" applyFont="1" applyFill="1" applyBorder="1" applyAlignment="1" applyProtection="1">
      <alignment horizontal="center" vertical="center" wrapText="1"/>
      <protection locked="0" hidden="1"/>
    </xf>
    <xf numFmtId="0" fontId="10" fillId="0" borderId="22" xfId="0" applyFont="1" applyFill="1" applyBorder="1" applyAlignment="1" applyProtection="1">
      <alignment horizontal="center" vertical="center" wrapText="1"/>
      <protection locked="0" hidden="1"/>
    </xf>
    <xf numFmtId="0" fontId="10" fillId="0" borderId="3" xfId="0" applyFont="1" applyFill="1" applyBorder="1" applyAlignment="1" applyProtection="1">
      <alignment horizontal="justify" vertical="center" wrapText="1"/>
      <protection locked="0" hidden="1"/>
    </xf>
    <xf numFmtId="0" fontId="10" fillId="0" borderId="22" xfId="0" applyFont="1" applyFill="1" applyBorder="1" applyAlignment="1" applyProtection="1">
      <alignment horizontal="justify" vertical="center" wrapText="1"/>
      <protection locked="0" hidden="1"/>
    </xf>
    <xf numFmtId="0" fontId="10" fillId="0" borderId="3" xfId="0" applyFont="1" applyFill="1" applyBorder="1" applyAlignment="1" applyProtection="1">
      <alignment horizontal="center" vertical="center" wrapText="1"/>
      <protection locked="0" hidden="1"/>
    </xf>
    <xf numFmtId="0" fontId="10" fillId="0" borderId="3" xfId="0" applyFont="1" applyFill="1" applyBorder="1" applyAlignment="1" applyProtection="1">
      <alignment horizontal="justify" vertical="center"/>
      <protection locked="0" hidden="1"/>
    </xf>
    <xf numFmtId="0" fontId="10" fillId="0" borderId="22" xfId="0" applyFont="1" applyFill="1" applyBorder="1" applyAlignment="1" applyProtection="1">
      <alignment horizontal="center" vertical="center" wrapText="1"/>
      <protection hidden="1"/>
    </xf>
    <xf numFmtId="0" fontId="10" fillId="0" borderId="44" xfId="0" applyFont="1" applyBorder="1" applyAlignment="1">
      <alignment horizontal="left" vertical="center" wrapText="1"/>
    </xf>
    <xf numFmtId="0" fontId="10" fillId="0" borderId="3" xfId="0" applyFont="1" applyBorder="1" applyAlignment="1" applyProtection="1">
      <alignment horizontal="center" vertical="center" wrapText="1"/>
    </xf>
    <xf numFmtId="0" fontId="10" fillId="0" borderId="22" xfId="0" applyFont="1" applyBorder="1" applyAlignment="1" applyProtection="1">
      <alignment vertical="center" wrapText="1"/>
    </xf>
    <xf numFmtId="165" fontId="5" fillId="0" borderId="0" xfId="1" applyNumberFormat="1" applyFont="1" applyAlignment="1">
      <alignment horizontal="center" vertical="center"/>
    </xf>
    <xf numFmtId="0" fontId="5" fillId="0" borderId="0" xfId="0" applyFont="1" applyAlignment="1">
      <alignment horizontal="left" vertical="center" wrapText="1"/>
    </xf>
    <xf numFmtId="0" fontId="13" fillId="0" borderId="3" xfId="0" applyFont="1" applyFill="1" applyBorder="1" applyAlignment="1" applyProtection="1">
      <alignment vertical="center" wrapText="1"/>
    </xf>
    <xf numFmtId="0" fontId="15" fillId="0" borderId="3" xfId="0" applyFont="1" applyFill="1" applyBorder="1" applyAlignment="1" applyProtection="1">
      <alignment vertical="center" wrapText="1"/>
    </xf>
    <xf numFmtId="0" fontId="13" fillId="0" borderId="3" xfId="0" applyFont="1" applyFill="1" applyBorder="1" applyAlignment="1">
      <alignment vertical="center" wrapText="1"/>
    </xf>
    <xf numFmtId="0" fontId="10" fillId="0" borderId="3" xfId="0" applyFont="1" applyFill="1" applyBorder="1" applyAlignment="1">
      <alignment vertical="center" wrapText="1"/>
    </xf>
    <xf numFmtId="0" fontId="10" fillId="0" borderId="44" xfId="0" applyFont="1" applyFill="1" applyBorder="1" applyAlignment="1">
      <alignment horizontal="left" vertical="center" wrapText="1"/>
    </xf>
    <xf numFmtId="0" fontId="10" fillId="0" borderId="3" xfId="0" applyFont="1" applyFill="1" applyBorder="1" applyAlignment="1" applyProtection="1">
      <alignment vertical="center" wrapText="1"/>
    </xf>
    <xf numFmtId="0" fontId="10" fillId="0" borderId="43" xfId="0" applyFont="1" applyBorder="1" applyAlignment="1">
      <alignment horizontal="left" vertical="center" wrapText="1"/>
    </xf>
    <xf numFmtId="0" fontId="10" fillId="16" borderId="43" xfId="0" applyFont="1" applyFill="1" applyBorder="1" applyAlignment="1">
      <alignment horizontal="center" vertical="center" wrapText="1"/>
    </xf>
    <xf numFmtId="0" fontId="10" fillId="16" borderId="44" xfId="0" applyFont="1" applyFill="1" applyBorder="1" applyAlignment="1">
      <alignment horizontal="center" vertical="center" wrapText="1"/>
    </xf>
    <xf numFmtId="0" fontId="10" fillId="16" borderId="44" xfId="0" applyFont="1" applyFill="1" applyBorder="1" applyAlignment="1">
      <alignment horizontal="left" vertical="center" wrapText="1"/>
    </xf>
    <xf numFmtId="9" fontId="10" fillId="0" borderId="44" xfId="0" applyNumberFormat="1" applyFont="1" applyBorder="1" applyAlignment="1">
      <alignment horizontal="center" vertical="center" wrapText="1"/>
    </xf>
    <xf numFmtId="15" fontId="10" fillId="0" borderId="22" xfId="0" applyNumberFormat="1" applyFont="1" applyBorder="1" applyAlignment="1" applyProtection="1">
      <alignment horizontal="center" vertical="center" wrapText="1"/>
      <protection hidden="1"/>
    </xf>
    <xf numFmtId="0" fontId="11" fillId="0" borderId="3" xfId="0" applyFont="1" applyBorder="1" applyAlignment="1" applyProtection="1">
      <alignment horizontal="left" vertical="center" wrapText="1"/>
      <protection locked="0" hidden="1"/>
    </xf>
    <xf numFmtId="0" fontId="11" fillId="0" borderId="22" xfId="0" applyFont="1" applyFill="1" applyBorder="1" applyAlignment="1" applyProtection="1">
      <alignment horizontal="justify" vertical="center" wrapText="1"/>
      <protection locked="0" hidden="1"/>
    </xf>
    <xf numFmtId="15" fontId="10" fillId="0" borderId="58" xfId="0" applyNumberFormat="1" applyFont="1" applyFill="1" applyBorder="1" applyAlignment="1" applyProtection="1">
      <alignment horizontal="center" vertical="center" wrapText="1"/>
      <protection locked="0" hidden="1"/>
    </xf>
    <xf numFmtId="0" fontId="10" fillId="0" borderId="58" xfId="0" applyFont="1" applyFill="1" applyBorder="1" applyAlignment="1" applyProtection="1">
      <alignment horizontal="center" vertical="center" wrapText="1"/>
      <protection locked="0" hidden="1"/>
    </xf>
    <xf numFmtId="0" fontId="10" fillId="0" borderId="59" xfId="0" applyFont="1" applyFill="1" applyBorder="1" applyAlignment="1" applyProtection="1">
      <alignment horizontal="justify" vertical="center" wrapText="1"/>
      <protection locked="0" hidden="1"/>
    </xf>
    <xf numFmtId="15" fontId="10" fillId="0" borderId="22" xfId="0" applyNumberFormat="1" applyFont="1" applyBorder="1" applyAlignment="1" applyProtection="1">
      <alignment horizontal="center" vertical="center" wrapText="1"/>
      <protection hidden="1"/>
    </xf>
    <xf numFmtId="0" fontId="10" fillId="0" borderId="22" xfId="0" applyFont="1" applyBorder="1" applyAlignment="1" applyProtection="1">
      <alignment horizontal="center" vertical="center" wrapText="1"/>
      <protection locked="0" hidden="1"/>
    </xf>
    <xf numFmtId="0" fontId="11" fillId="0" borderId="22" xfId="0" applyFont="1" applyFill="1" applyBorder="1" applyAlignment="1" applyProtection="1">
      <alignment horizontal="justify" vertical="top" wrapText="1"/>
      <protection locked="0" hidden="1"/>
    </xf>
    <xf numFmtId="0" fontId="10" fillId="0" borderId="22" xfId="0" applyFont="1" applyBorder="1" applyAlignment="1">
      <alignment vertical="center" wrapText="1"/>
    </xf>
    <xf numFmtId="0" fontId="10" fillId="0" borderId="3" xfId="0" applyFont="1" applyBorder="1" applyAlignment="1">
      <alignment vertical="center" wrapText="1"/>
    </xf>
    <xf numFmtId="0" fontId="10" fillId="17" borderId="3" xfId="0" applyFont="1" applyFill="1" applyBorder="1" applyAlignment="1">
      <alignment vertical="center" wrapText="1"/>
    </xf>
    <xf numFmtId="0" fontId="12" fillId="0" borderId="3" xfId="0" applyFont="1" applyBorder="1" applyAlignment="1">
      <alignment vertical="center"/>
    </xf>
    <xf numFmtId="0" fontId="11" fillId="0" borderId="22" xfId="0" applyFont="1" applyBorder="1" applyAlignment="1" applyProtection="1">
      <alignment horizontal="justify" vertical="center" wrapText="1"/>
      <protection locked="0" hidden="1"/>
    </xf>
    <xf numFmtId="15" fontId="10" fillId="0" borderId="22" xfId="0" applyNumberFormat="1" applyFont="1" applyBorder="1" applyAlignment="1" applyProtection="1">
      <alignment horizontal="center" vertical="center" wrapText="1"/>
      <protection hidden="1"/>
    </xf>
    <xf numFmtId="0" fontId="10" fillId="0" borderId="22" xfId="0" applyFont="1" applyBorder="1" applyAlignment="1" applyProtection="1">
      <alignment horizontal="center" vertical="center" wrapText="1"/>
      <protection locked="0" hidden="1"/>
    </xf>
    <xf numFmtId="0" fontId="13" fillId="0" borderId="3" xfId="0" applyFont="1" applyFill="1" applyBorder="1" applyAlignment="1">
      <alignment horizontal="justify" vertical="center" wrapText="1"/>
    </xf>
    <xf numFmtId="0" fontId="11" fillId="16" borderId="44" xfId="0" applyFont="1" applyFill="1" applyBorder="1" applyAlignment="1">
      <alignment horizontal="center" vertical="center" wrapText="1"/>
    </xf>
    <xf numFmtId="0" fontId="11" fillId="16" borderId="44" xfId="0" applyFont="1" applyFill="1" applyBorder="1" applyAlignment="1">
      <alignment horizontal="left" vertical="center" wrapText="1"/>
    </xf>
    <xf numFmtId="0" fontId="10" fillId="0" borderId="43" xfId="0" applyFont="1" applyFill="1" applyBorder="1" applyAlignment="1">
      <alignment horizontal="center" vertical="center" wrapText="1"/>
    </xf>
    <xf numFmtId="0" fontId="10" fillId="0" borderId="44" xfId="0" applyFont="1" applyFill="1" applyBorder="1" applyAlignment="1">
      <alignment horizontal="center" vertical="center" wrapText="1"/>
    </xf>
    <xf numFmtId="164" fontId="10" fillId="0" borderId="43" xfId="0" applyNumberFormat="1" applyFont="1" applyFill="1" applyBorder="1" applyAlignment="1">
      <alignment horizontal="center" vertical="center" wrapText="1"/>
    </xf>
    <xf numFmtId="0" fontId="10" fillId="5" borderId="3" xfId="0" applyFont="1" applyFill="1" applyBorder="1" applyAlignment="1">
      <alignment horizontal="center" vertical="center" wrapText="1"/>
    </xf>
    <xf numFmtId="164" fontId="10" fillId="0" borderId="0" xfId="0" applyNumberFormat="1" applyFont="1"/>
    <xf numFmtId="0" fontId="10" fillId="20" borderId="19" xfId="0" applyFont="1" applyFill="1" applyBorder="1" applyAlignment="1">
      <alignment horizontal="center" vertical="center" wrapText="1"/>
    </xf>
    <xf numFmtId="0" fontId="10" fillId="20" borderId="39" xfId="0" applyFont="1" applyFill="1" applyBorder="1" applyAlignment="1">
      <alignment horizontal="center" vertical="center" wrapText="1"/>
    </xf>
    <xf numFmtId="0" fontId="10" fillId="20" borderId="20" xfId="0" applyFont="1" applyFill="1" applyBorder="1" applyAlignment="1">
      <alignment horizontal="center" vertical="center" wrapText="1"/>
    </xf>
    <xf numFmtId="0" fontId="10" fillId="0" borderId="22" xfId="0" applyFont="1" applyBorder="1" applyAlignment="1" applyProtection="1">
      <alignment horizontal="center" vertical="center" wrapText="1"/>
      <protection locked="0" hidden="1"/>
    </xf>
    <xf numFmtId="0" fontId="10" fillId="0" borderId="43" xfId="0" applyFont="1" applyBorder="1" applyAlignment="1">
      <alignment horizontal="center" vertical="center" wrapText="1"/>
    </xf>
    <xf numFmtId="15" fontId="10" fillId="0" borderId="43" xfId="0" applyNumberFormat="1" applyFont="1" applyBorder="1" applyAlignment="1">
      <alignment horizontal="center" vertical="center" wrapText="1"/>
    </xf>
    <xf numFmtId="0" fontId="10" fillId="0" borderId="66" xfId="0" applyFont="1" applyBorder="1" applyAlignment="1">
      <alignment horizontal="center" vertical="center" wrapText="1"/>
    </xf>
    <xf numFmtId="0" fontId="10" fillId="0" borderId="59" xfId="0" applyFont="1" applyFill="1" applyBorder="1" applyAlignment="1" applyProtection="1">
      <alignment horizontal="center" vertical="center" wrapText="1"/>
      <protection locked="0" hidden="1"/>
    </xf>
    <xf numFmtId="0" fontId="10" fillId="0" borderId="0" xfId="0" applyFont="1" applyAlignment="1">
      <alignment horizontal="center" vertical="center" wrapText="1"/>
    </xf>
    <xf numFmtId="15" fontId="10" fillId="0" borderId="51" xfId="0" applyNumberFormat="1" applyFont="1" applyBorder="1" applyAlignment="1">
      <alignment horizontal="center" vertical="center" wrapText="1"/>
    </xf>
    <xf numFmtId="0" fontId="10" fillId="0" borderId="43" xfId="0" applyFont="1" applyBorder="1" applyAlignment="1">
      <alignment horizontal="center" vertical="center" wrapText="1"/>
    </xf>
    <xf numFmtId="15" fontId="10" fillId="0" borderId="43" xfId="0" applyNumberFormat="1" applyFont="1" applyBorder="1" applyAlignment="1">
      <alignment horizontal="center" vertical="center" wrapText="1"/>
    </xf>
    <xf numFmtId="0" fontId="12" fillId="0" borderId="3" xfId="0" applyFont="1" applyBorder="1" applyAlignment="1">
      <alignment vertical="center" wrapText="1"/>
    </xf>
    <xf numFmtId="0" fontId="10" fillId="0" borderId="22" xfId="0" applyFont="1" applyFill="1" applyBorder="1" applyAlignment="1">
      <alignment vertical="center" wrapText="1"/>
    </xf>
    <xf numFmtId="0" fontId="10" fillId="21" borderId="22" xfId="0" applyFont="1" applyFill="1" applyBorder="1" applyAlignment="1" applyProtection="1">
      <alignment horizontal="center" vertical="center"/>
    </xf>
    <xf numFmtId="0" fontId="10" fillId="0" borderId="60" xfId="0" applyFont="1" applyBorder="1" applyAlignment="1">
      <alignment horizontal="center" vertical="center" wrapText="1"/>
    </xf>
    <xf numFmtId="0" fontId="10" fillId="0" borderId="43" xfId="0" applyFont="1" applyBorder="1" applyAlignment="1">
      <alignment horizontal="center" vertical="center" wrapText="1"/>
    </xf>
    <xf numFmtId="0" fontId="11" fillId="0" borderId="60" xfId="0" applyFont="1" applyBorder="1" applyAlignment="1">
      <alignment horizontal="left" vertical="center" wrapText="1"/>
    </xf>
    <xf numFmtId="0" fontId="11" fillId="0" borderId="43" xfId="0" applyFont="1" applyBorder="1" applyAlignment="1">
      <alignment horizontal="left" vertical="center" wrapText="1"/>
    </xf>
    <xf numFmtId="0" fontId="10" fillId="0" borderId="61" xfId="0" applyFont="1" applyBorder="1" applyAlignment="1">
      <alignment horizontal="center" vertical="center" wrapText="1"/>
    </xf>
    <xf numFmtId="0" fontId="10" fillId="0" borderId="62" xfId="0" applyFont="1" applyBorder="1" applyAlignment="1">
      <alignment horizontal="center" vertical="center" wrapText="1"/>
    </xf>
    <xf numFmtId="15" fontId="10" fillId="0" borderId="60" xfId="0" applyNumberFormat="1" applyFont="1" applyBorder="1" applyAlignment="1">
      <alignment horizontal="center" vertical="center" wrapText="1"/>
    </xf>
    <xf numFmtId="15" fontId="10" fillId="0" borderId="43" xfId="0" applyNumberFormat="1" applyFont="1" applyBorder="1" applyAlignment="1">
      <alignment horizontal="center" vertical="center" wrapText="1"/>
    </xf>
    <xf numFmtId="0" fontId="9" fillId="8" borderId="29" xfId="0" applyFont="1" applyFill="1" applyBorder="1" applyAlignment="1">
      <alignment horizontal="center" vertical="center"/>
    </xf>
    <xf numFmtId="0" fontId="9" fillId="8" borderId="30" xfId="0" applyFont="1" applyFill="1" applyBorder="1" applyAlignment="1">
      <alignment horizontal="center" vertical="center"/>
    </xf>
    <xf numFmtId="0" fontId="9" fillId="8" borderId="31" xfId="0" applyFont="1" applyFill="1" applyBorder="1" applyAlignment="1">
      <alignment horizontal="center" vertical="center"/>
    </xf>
    <xf numFmtId="0" fontId="5" fillId="0" borderId="54" xfId="0" applyFont="1" applyBorder="1" applyAlignment="1">
      <alignment horizontal="center" vertical="center"/>
    </xf>
    <xf numFmtId="0" fontId="5" fillId="0" borderId="53" xfId="0" applyFont="1" applyBorder="1" applyAlignment="1">
      <alignment horizontal="center" vertical="center"/>
    </xf>
    <xf numFmtId="0" fontId="5" fillId="0" borderId="55" xfId="0" applyFont="1" applyBorder="1" applyAlignment="1">
      <alignment horizontal="center" vertical="center"/>
    </xf>
    <xf numFmtId="0" fontId="17" fillId="0" borderId="4" xfId="0" applyFont="1" applyBorder="1" applyAlignment="1">
      <alignment horizontal="left" vertical="center"/>
    </xf>
    <xf numFmtId="0" fontId="17" fillId="0" borderId="5" xfId="0" applyFont="1" applyBorder="1" applyAlignment="1">
      <alignment horizontal="left" vertical="center"/>
    </xf>
    <xf numFmtId="0" fontId="17" fillId="0" borderId="6" xfId="0" applyFont="1" applyBorder="1" applyAlignment="1">
      <alignment horizontal="left" vertical="center"/>
    </xf>
    <xf numFmtId="0" fontId="17" fillId="0" borderId="7" xfId="0" applyFont="1" applyBorder="1" applyAlignment="1">
      <alignment horizontal="left" vertical="center"/>
    </xf>
    <xf numFmtId="0" fontId="17" fillId="0" borderId="3" xfId="0" applyFont="1" applyBorder="1" applyAlignment="1">
      <alignment horizontal="left" vertical="center"/>
    </xf>
    <xf numFmtId="0" fontId="17" fillId="0" borderId="8" xfId="0" applyFont="1" applyBorder="1" applyAlignment="1">
      <alignment horizontal="left" vertical="center"/>
    </xf>
    <xf numFmtId="0" fontId="17" fillId="0" borderId="9" xfId="0" applyFont="1" applyBorder="1" applyAlignment="1">
      <alignment horizontal="left" vertical="center"/>
    </xf>
    <xf numFmtId="0" fontId="17" fillId="0" borderId="10" xfId="0" applyFont="1" applyBorder="1" applyAlignment="1">
      <alignment horizontal="left" vertical="center"/>
    </xf>
    <xf numFmtId="0" fontId="17" fillId="0" borderId="11" xfId="0" applyFont="1" applyBorder="1" applyAlignment="1">
      <alignment horizontal="left" vertical="center"/>
    </xf>
    <xf numFmtId="0" fontId="17" fillId="19" borderId="65" xfId="0" applyFont="1" applyFill="1" applyBorder="1" applyAlignment="1">
      <alignment horizontal="center" vertical="center" wrapText="1"/>
    </xf>
    <xf numFmtId="0" fontId="17" fillId="19" borderId="26" xfId="0" applyFont="1" applyFill="1" applyBorder="1" applyAlignment="1">
      <alignment horizontal="center" vertical="center" wrapText="1"/>
    </xf>
    <xf numFmtId="0" fontId="17" fillId="19" borderId="27" xfId="0" applyFont="1" applyFill="1" applyBorder="1" applyAlignment="1">
      <alignment horizontal="center" vertical="center" wrapText="1"/>
    </xf>
    <xf numFmtId="0" fontId="17" fillId="19" borderId="17" xfId="0" applyFont="1" applyFill="1" applyBorder="1" applyAlignment="1">
      <alignment horizontal="center" vertical="center" wrapText="1"/>
    </xf>
    <xf numFmtId="0" fontId="17" fillId="5" borderId="27" xfId="0" applyFont="1" applyFill="1" applyBorder="1" applyAlignment="1">
      <alignment horizontal="center" vertical="center" wrapText="1"/>
    </xf>
    <xf numFmtId="0" fontId="17" fillId="5" borderId="17" xfId="0" applyFont="1" applyFill="1" applyBorder="1" applyAlignment="1">
      <alignment horizontal="center" vertical="center" wrapText="1"/>
    </xf>
    <xf numFmtId="0" fontId="17" fillId="5" borderId="28" xfId="0" applyFont="1" applyFill="1" applyBorder="1" applyAlignment="1">
      <alignment horizontal="center" vertical="center" wrapText="1"/>
    </xf>
    <xf numFmtId="0" fontId="17" fillId="5" borderId="18" xfId="0" applyFont="1" applyFill="1" applyBorder="1" applyAlignment="1">
      <alignment horizontal="center" vertical="center" wrapText="1"/>
    </xf>
    <xf numFmtId="0" fontId="17" fillId="5" borderId="26" xfId="0" applyFont="1" applyFill="1" applyBorder="1" applyAlignment="1">
      <alignment horizontal="center" vertical="center" wrapText="1"/>
    </xf>
    <xf numFmtId="0" fontId="17" fillId="5" borderId="16" xfId="0" applyFont="1" applyFill="1" applyBorder="1" applyAlignment="1">
      <alignment horizontal="center" vertical="center" wrapText="1"/>
    </xf>
    <xf numFmtId="0" fontId="9" fillId="18" borderId="29" xfId="0" applyFont="1" applyFill="1" applyBorder="1" applyAlignment="1">
      <alignment horizontal="center" vertical="center" wrapText="1"/>
    </xf>
    <xf numFmtId="0" fontId="9" fillId="18" borderId="30" xfId="0" applyFont="1" applyFill="1" applyBorder="1" applyAlignment="1">
      <alignment horizontal="center" vertical="center" wrapText="1"/>
    </xf>
    <xf numFmtId="0" fontId="17" fillId="2" borderId="26" xfId="0" applyFont="1" applyFill="1" applyBorder="1" applyAlignment="1" applyProtection="1">
      <alignment horizontal="center" vertical="center" wrapText="1"/>
    </xf>
    <xf numFmtId="0" fontId="17" fillId="2" borderId="16" xfId="0" applyFont="1" applyFill="1" applyBorder="1" applyAlignment="1" applyProtection="1">
      <alignment horizontal="center" vertical="center" wrapText="1"/>
    </xf>
    <xf numFmtId="0" fontId="17" fillId="2" borderId="27" xfId="0" applyFont="1" applyFill="1" applyBorder="1" applyAlignment="1" applyProtection="1">
      <alignment horizontal="center" vertical="center" wrapText="1"/>
    </xf>
    <xf numFmtId="0" fontId="17" fillId="2" borderId="17" xfId="0" applyFont="1" applyFill="1" applyBorder="1" applyAlignment="1" applyProtection="1">
      <alignment horizontal="center" vertical="center" wrapText="1"/>
    </xf>
    <xf numFmtId="0" fontId="17" fillId="3" borderId="32" xfId="0" applyFont="1" applyFill="1" applyBorder="1" applyAlignment="1" applyProtection="1">
      <alignment horizontal="center" vertical="center" wrapText="1"/>
    </xf>
    <xf numFmtId="0" fontId="17" fillId="3" borderId="27" xfId="0" applyFont="1" applyFill="1" applyBorder="1" applyAlignment="1" applyProtection="1">
      <alignment horizontal="center" vertical="center" wrapText="1"/>
    </xf>
    <xf numFmtId="0" fontId="17" fillId="3" borderId="40" xfId="0" applyFont="1" applyFill="1" applyBorder="1" applyAlignment="1" applyProtection="1">
      <alignment horizontal="center" vertical="center"/>
    </xf>
    <xf numFmtId="0" fontId="17" fillId="3" borderId="41" xfId="0" applyFont="1" applyFill="1" applyBorder="1" applyAlignment="1" applyProtection="1">
      <alignment horizontal="center" vertical="center"/>
    </xf>
    <xf numFmtId="0" fontId="17" fillId="3" borderId="35" xfId="0" applyFont="1" applyFill="1" applyBorder="1" applyAlignment="1" applyProtection="1">
      <alignment horizontal="center" vertical="center" wrapText="1"/>
    </xf>
    <xf numFmtId="0" fontId="17" fillId="3" borderId="38" xfId="0" applyFont="1" applyFill="1" applyBorder="1" applyAlignment="1" applyProtection="1">
      <alignment horizontal="center" vertical="center" wrapText="1"/>
    </xf>
    <xf numFmtId="0" fontId="17" fillId="4" borderId="32" xfId="0" applyFont="1" applyFill="1" applyBorder="1" applyAlignment="1">
      <alignment horizontal="center" vertical="center" wrapText="1"/>
    </xf>
    <xf numFmtId="0" fontId="17" fillId="4" borderId="33" xfId="0" applyFont="1" applyFill="1" applyBorder="1" applyAlignment="1">
      <alignment horizontal="center" vertical="center" wrapText="1"/>
    </xf>
    <xf numFmtId="0" fontId="17" fillId="4" borderId="34" xfId="0" applyFont="1" applyFill="1" applyBorder="1" applyAlignment="1">
      <alignment horizontal="center" vertical="center" wrapText="1"/>
    </xf>
    <xf numFmtId="0" fontId="17" fillId="19" borderId="63" xfId="0" applyFont="1" applyFill="1" applyBorder="1" applyAlignment="1">
      <alignment horizontal="center" vertical="center" wrapText="1"/>
    </xf>
    <xf numFmtId="0" fontId="17" fillId="19" borderId="64" xfId="0" applyFont="1" applyFill="1" applyBorder="1" applyAlignment="1">
      <alignment horizontal="center" vertical="center" wrapText="1"/>
    </xf>
    <xf numFmtId="0" fontId="8" fillId="0" borderId="35" xfId="0" applyFont="1" applyBorder="1" applyAlignment="1">
      <alignment horizontal="center" vertical="center"/>
    </xf>
    <xf numFmtId="0" fontId="8" fillId="0" borderId="1" xfId="0" applyFont="1" applyBorder="1" applyAlignment="1">
      <alignment horizontal="center" vertical="center"/>
    </xf>
    <xf numFmtId="0" fontId="8" fillId="0" borderId="1" xfId="0" applyFont="1" applyBorder="1" applyAlignment="1">
      <alignment horizontal="left" vertical="center" wrapText="1"/>
    </xf>
    <xf numFmtId="0" fontId="8" fillId="0" borderId="54" xfId="0" applyFont="1" applyBorder="1" applyAlignment="1">
      <alignment horizontal="center" vertical="center"/>
    </xf>
    <xf numFmtId="0" fontId="8" fillId="0" borderId="36" xfId="0" applyFont="1" applyBorder="1" applyAlignment="1">
      <alignment horizontal="center" vertical="center"/>
    </xf>
    <xf numFmtId="0" fontId="8" fillId="0" borderId="0" xfId="0" applyFont="1" applyBorder="1" applyAlignment="1">
      <alignment horizontal="center" vertical="center"/>
    </xf>
    <xf numFmtId="0" fontId="8" fillId="0" borderId="0" xfId="0" applyFont="1" applyBorder="1" applyAlignment="1">
      <alignment horizontal="left" vertical="center" wrapText="1"/>
    </xf>
    <xf numFmtId="0" fontId="8" fillId="0" borderId="53" xfId="0" applyFont="1" applyBorder="1" applyAlignment="1">
      <alignment horizontal="center" vertical="center"/>
    </xf>
    <xf numFmtId="0" fontId="8" fillId="0" borderId="37" xfId="0" applyFont="1" applyBorder="1" applyAlignment="1">
      <alignment horizontal="center" vertical="center"/>
    </xf>
    <xf numFmtId="0" fontId="8" fillId="0" borderId="2" xfId="0" applyFont="1" applyBorder="1" applyAlignment="1">
      <alignment horizontal="center" vertical="center"/>
    </xf>
    <xf numFmtId="0" fontId="8" fillId="0" borderId="2" xfId="0" applyFont="1" applyBorder="1" applyAlignment="1">
      <alignment horizontal="left" vertical="center" wrapText="1"/>
    </xf>
    <xf numFmtId="0" fontId="8" fillId="0" borderId="55" xfId="0" applyFont="1" applyBorder="1" applyAlignment="1">
      <alignment horizontal="center" vertical="center"/>
    </xf>
    <xf numFmtId="0" fontId="5" fillId="0" borderId="4" xfId="0" applyFont="1" applyBorder="1" applyAlignment="1">
      <alignment horizontal="center"/>
    </xf>
    <xf numFmtId="0" fontId="5" fillId="0" borderId="5" xfId="0" applyFont="1" applyBorder="1" applyAlignment="1">
      <alignment horizontal="center"/>
    </xf>
    <xf numFmtId="0" fontId="5" fillId="0" borderId="12" xfId="0" applyFont="1" applyBorder="1" applyAlignment="1">
      <alignment horizontal="center"/>
    </xf>
    <xf numFmtId="0" fontId="5" fillId="0" borderId="7" xfId="0" applyFont="1" applyBorder="1" applyAlignment="1">
      <alignment horizontal="center"/>
    </xf>
    <xf numFmtId="0" fontId="5" fillId="0" borderId="3" xfId="0" applyFont="1" applyBorder="1" applyAlignment="1">
      <alignment horizontal="center"/>
    </xf>
    <xf numFmtId="0" fontId="5" fillId="0" borderId="13" xfId="0" applyFont="1" applyBorder="1" applyAlignment="1">
      <alignment horizontal="center"/>
    </xf>
    <xf numFmtId="0" fontId="5" fillId="0" borderId="9" xfId="0" applyFont="1" applyBorder="1" applyAlignment="1">
      <alignment horizontal="center"/>
    </xf>
    <xf numFmtId="0" fontId="5" fillId="0" borderId="10" xfId="0" applyFont="1" applyBorder="1" applyAlignment="1">
      <alignment horizontal="center"/>
    </xf>
    <xf numFmtId="0" fontId="5" fillId="0" borderId="15" xfId="0" applyFont="1" applyBorder="1" applyAlignment="1">
      <alignment horizontal="center"/>
    </xf>
    <xf numFmtId="0" fontId="9" fillId="7" borderId="23" xfId="0" applyFont="1" applyFill="1" applyBorder="1" applyAlignment="1" applyProtection="1">
      <alignment horizontal="center" vertical="center" wrapText="1"/>
    </xf>
    <xf numFmtId="0" fontId="9" fillId="7" borderId="24" xfId="0" applyFont="1" applyFill="1" applyBorder="1" applyAlignment="1" applyProtection="1">
      <alignment horizontal="center" vertical="center" wrapText="1"/>
    </xf>
    <xf numFmtId="0" fontId="9" fillId="7" borderId="25" xfId="0" applyFont="1" applyFill="1" applyBorder="1" applyAlignment="1" applyProtection="1">
      <alignment horizontal="center" vertical="center" wrapText="1"/>
    </xf>
    <xf numFmtId="0" fontId="9" fillId="6" borderId="23" xfId="0" applyFont="1" applyFill="1" applyBorder="1" applyAlignment="1" applyProtection="1">
      <alignment horizontal="center" vertical="center" wrapText="1"/>
    </xf>
    <xf numFmtId="0" fontId="9" fillId="6" borderId="24" xfId="0" applyFont="1" applyFill="1" applyBorder="1" applyAlignment="1" applyProtection="1">
      <alignment horizontal="center" vertical="center" wrapText="1"/>
    </xf>
    <xf numFmtId="0" fontId="9" fillId="6" borderId="25" xfId="0" applyFont="1" applyFill="1" applyBorder="1" applyAlignment="1" applyProtection="1">
      <alignment horizontal="center" vertical="center" wrapText="1"/>
    </xf>
    <xf numFmtId="164" fontId="17" fillId="14" borderId="27" xfId="0" applyNumberFormat="1" applyFont="1" applyFill="1" applyBorder="1" applyAlignment="1" applyProtection="1">
      <alignment horizontal="center" vertical="center" wrapText="1"/>
    </xf>
    <xf numFmtId="164" fontId="17" fillId="14" borderId="17" xfId="0" applyNumberFormat="1" applyFont="1" applyFill="1" applyBorder="1" applyAlignment="1" applyProtection="1">
      <alignment horizontal="center" vertical="center" wrapText="1"/>
    </xf>
    <xf numFmtId="0" fontId="17" fillId="2" borderId="28" xfId="0" applyFont="1" applyFill="1" applyBorder="1" applyAlignment="1" applyProtection="1">
      <alignment horizontal="center" vertical="center" wrapText="1"/>
    </xf>
    <xf numFmtId="0" fontId="17" fillId="2" borderId="18" xfId="0" applyFont="1" applyFill="1" applyBorder="1" applyAlignment="1" applyProtection="1">
      <alignment horizontal="center" vertical="center" wrapText="1"/>
    </xf>
    <xf numFmtId="0" fontId="17" fillId="3" borderId="54" xfId="0" applyFont="1" applyFill="1" applyBorder="1" applyAlignment="1" applyProtection="1">
      <alignment horizontal="center" vertical="center" wrapText="1"/>
    </xf>
    <xf numFmtId="0" fontId="17" fillId="3" borderId="56" xfId="0" applyFont="1" applyFill="1" applyBorder="1" applyAlignment="1" applyProtection="1">
      <alignment horizontal="center" vertical="center" wrapText="1"/>
    </xf>
    <xf numFmtId="0" fontId="9" fillId="13" borderId="29" xfId="0" applyFont="1" applyFill="1" applyBorder="1" applyAlignment="1" applyProtection="1">
      <alignment horizontal="center" vertical="center" wrapText="1"/>
    </xf>
    <xf numFmtId="0" fontId="9" fillId="13" borderId="49" xfId="0" applyFont="1" applyFill="1" applyBorder="1" applyAlignment="1" applyProtection="1">
      <alignment horizontal="center" vertical="center" wrapText="1"/>
    </xf>
    <xf numFmtId="0" fontId="9" fillId="13" borderId="30" xfId="0" applyFont="1" applyFill="1" applyBorder="1" applyAlignment="1" applyProtection="1">
      <alignment horizontal="center" vertical="center" wrapText="1"/>
    </xf>
    <xf numFmtId="0" fontId="9" fillId="13" borderId="31" xfId="0" applyFont="1" applyFill="1" applyBorder="1" applyAlignment="1" applyProtection="1">
      <alignment horizontal="center" vertical="center" wrapText="1"/>
    </xf>
    <xf numFmtId="0" fontId="17" fillId="14" borderId="27" xfId="0" applyFont="1" applyFill="1" applyBorder="1" applyAlignment="1" applyProtection="1">
      <alignment horizontal="center" vertical="center" wrapText="1"/>
    </xf>
    <xf numFmtId="0" fontId="17" fillId="14" borderId="17" xfId="0" applyFont="1" applyFill="1" applyBorder="1" applyAlignment="1" applyProtection="1">
      <alignment horizontal="center" vertical="center" wrapText="1"/>
    </xf>
    <xf numFmtId="0" fontId="17" fillId="14" borderId="28" xfId="0" applyFont="1" applyFill="1" applyBorder="1" applyAlignment="1" applyProtection="1">
      <alignment horizontal="center" vertical="center" wrapText="1"/>
    </xf>
    <xf numFmtId="0" fontId="17" fillId="14" borderId="18" xfId="0" applyFont="1" applyFill="1" applyBorder="1" applyAlignment="1" applyProtection="1">
      <alignment horizontal="center" vertical="center" wrapText="1"/>
    </xf>
    <xf numFmtId="0" fontId="17" fillId="14" borderId="26" xfId="0" applyFont="1" applyFill="1" applyBorder="1" applyAlignment="1" applyProtection="1">
      <alignment horizontal="center" vertical="center" wrapText="1"/>
    </xf>
    <xf numFmtId="0" fontId="17" fillId="14" borderId="16" xfId="0" applyFont="1" applyFill="1" applyBorder="1" applyAlignment="1" applyProtection="1">
      <alignment horizontal="center" vertical="center" wrapText="1"/>
    </xf>
    <xf numFmtId="0" fontId="11" fillId="0" borderId="59" xfId="0" applyFont="1" applyBorder="1" applyAlignment="1" applyProtection="1">
      <alignment horizontal="justify" vertical="center" wrapText="1"/>
      <protection locked="0" hidden="1"/>
    </xf>
    <xf numFmtId="0" fontId="11" fillId="0" borderId="22" xfId="0" applyFont="1" applyBorder="1" applyAlignment="1" applyProtection="1">
      <alignment horizontal="justify" vertical="center" wrapText="1"/>
      <protection locked="0" hidden="1"/>
    </xf>
    <xf numFmtId="0" fontId="11" fillId="0" borderId="59" xfId="0" applyFont="1" applyBorder="1" applyAlignment="1" applyProtection="1">
      <alignment horizontal="center" vertical="center" wrapText="1"/>
      <protection locked="0" hidden="1"/>
    </xf>
    <xf numFmtId="0" fontId="11" fillId="0" borderId="22" xfId="0" applyFont="1" applyBorder="1" applyAlignment="1" applyProtection="1">
      <alignment horizontal="center" vertical="center" wrapText="1"/>
      <protection locked="0" hidden="1"/>
    </xf>
    <xf numFmtId="0" fontId="10" fillId="0" borderId="47" xfId="0" applyFont="1" applyBorder="1" applyAlignment="1">
      <alignment horizontal="center" vertical="center" wrapText="1"/>
    </xf>
    <xf numFmtId="0" fontId="10" fillId="0" borderId="48" xfId="0" applyFont="1" applyBorder="1" applyAlignment="1">
      <alignment horizontal="center" vertical="center" wrapText="1"/>
    </xf>
    <xf numFmtId="15" fontId="10" fillId="0" borderId="59" xfId="0" applyNumberFormat="1" applyFont="1" applyBorder="1" applyAlignment="1" applyProtection="1">
      <alignment horizontal="center" vertical="center" wrapText="1"/>
      <protection hidden="1"/>
    </xf>
    <xf numFmtId="15" fontId="10" fillId="0" borderId="22" xfId="0" applyNumberFormat="1" applyFont="1" applyBorder="1" applyAlignment="1" applyProtection="1">
      <alignment horizontal="center" vertical="center" wrapText="1"/>
      <protection hidden="1"/>
    </xf>
    <xf numFmtId="0" fontId="10" fillId="0" borderId="59" xfId="0" applyFont="1" applyBorder="1" applyAlignment="1" applyProtection="1">
      <alignment horizontal="center" vertical="center" wrapText="1"/>
      <protection locked="0" hidden="1"/>
    </xf>
    <xf numFmtId="0" fontId="10" fillId="0" borderId="22" xfId="0" applyFont="1" applyBorder="1" applyAlignment="1" applyProtection="1">
      <alignment horizontal="center" vertical="center" wrapText="1"/>
      <protection locked="0" hidden="1"/>
    </xf>
    <xf numFmtId="0" fontId="13" fillId="0" borderId="3" xfId="0" applyFont="1" applyFill="1" applyBorder="1" applyAlignment="1" applyProtection="1">
      <alignment horizontal="justify" vertical="center" wrapText="1"/>
    </xf>
    <xf numFmtId="0" fontId="15" fillId="0" borderId="3" xfId="0" applyFont="1" applyFill="1" applyBorder="1" applyAlignment="1" applyProtection="1">
      <alignment horizontal="justify" vertical="center" wrapText="1"/>
    </xf>
    <xf numFmtId="0" fontId="10" fillId="0" borderId="44" xfId="0" applyFont="1" applyFill="1" applyBorder="1" applyAlignment="1">
      <alignment horizontal="justify" vertical="center" wrapText="1"/>
    </xf>
    <xf numFmtId="0" fontId="10" fillId="0" borderId="3" xfId="0" applyFont="1" applyFill="1" applyBorder="1" applyAlignment="1" applyProtection="1">
      <alignment horizontal="justify" vertical="center" wrapText="1"/>
    </xf>
    <xf numFmtId="0" fontId="12" fillId="0" borderId="0" xfId="0" applyFont="1" applyFill="1" applyAlignment="1">
      <alignment horizontal="justify" vertical="center" wrapText="1"/>
    </xf>
    <xf numFmtId="0" fontId="10" fillId="0" borderId="7" xfId="0" applyFont="1" applyFill="1" applyBorder="1" applyAlignment="1">
      <alignment horizontal="center" vertical="center" wrapText="1"/>
    </xf>
    <xf numFmtId="15" fontId="10" fillId="0" borderId="43" xfId="0" applyNumberFormat="1" applyFont="1" applyFill="1" applyBorder="1" applyAlignment="1">
      <alignment horizontal="center" vertical="center" wrapText="1"/>
    </xf>
    <xf numFmtId="9" fontId="10" fillId="0" borderId="44" xfId="0" applyNumberFormat="1" applyFont="1" applyFill="1" applyBorder="1" applyAlignment="1">
      <alignment horizontal="center" vertical="center" wrapText="1"/>
    </xf>
    <xf numFmtId="0" fontId="10" fillId="0" borderId="3" xfId="0" applyFont="1" applyFill="1" applyBorder="1" applyAlignment="1" applyProtection="1">
      <alignment wrapText="1"/>
      <protection hidden="1"/>
    </xf>
    <xf numFmtId="15" fontId="10" fillId="0" borderId="22" xfId="0" applyNumberFormat="1" applyFont="1" applyFill="1" applyBorder="1" applyAlignment="1" applyProtection="1">
      <alignment horizontal="center" vertical="center"/>
    </xf>
    <xf numFmtId="0" fontId="10" fillId="0" borderId="22" xfId="0" applyFont="1" applyFill="1" applyBorder="1" applyAlignment="1" applyProtection="1">
      <alignment horizontal="center" vertical="center"/>
    </xf>
    <xf numFmtId="164" fontId="10" fillId="0" borderId="22" xfId="1" applyNumberFormat="1" applyFont="1" applyFill="1" applyBorder="1" applyAlignment="1" applyProtection="1">
      <alignment horizontal="center" vertical="center" wrapText="1"/>
    </xf>
    <xf numFmtId="0" fontId="10" fillId="0" borderId="22" xfId="0" applyFont="1" applyFill="1" applyBorder="1" applyAlignment="1" applyProtection="1">
      <alignment horizontal="center" vertical="center" wrapText="1"/>
    </xf>
    <xf numFmtId="0" fontId="10" fillId="0" borderId="3" xfId="0" applyFont="1" applyFill="1" applyBorder="1" applyAlignment="1" applyProtection="1">
      <alignment horizontal="center" vertical="center"/>
    </xf>
    <xf numFmtId="0" fontId="10" fillId="0" borderId="3" xfId="0" applyFont="1" applyFill="1" applyBorder="1" applyAlignment="1">
      <alignment horizontal="center" vertical="center"/>
    </xf>
  </cellXfs>
  <cellStyles count="7">
    <cellStyle name="Normal" xfId="0" builtinId="0"/>
    <cellStyle name="Normal 2" xfId="2" xr:uid="{00000000-0005-0000-0000-000001000000}"/>
    <cellStyle name="Normal 2 2" xfId="3" xr:uid="{00000000-0005-0000-0000-000002000000}"/>
    <cellStyle name="Normal 3" xfId="5" xr:uid="{00000000-0005-0000-0000-000003000000}"/>
    <cellStyle name="Normal 5" xfId="4" xr:uid="{00000000-0005-0000-0000-000004000000}"/>
    <cellStyle name="Porcentaje" xfId="1" builtinId="5"/>
    <cellStyle name="Porcentual 10" xfId="6" xr:uid="{00000000-0005-0000-0000-000006000000}"/>
  </cellStyles>
  <dxfs count="626">
    <dxf>
      <font>
        <b/>
        <i val="0"/>
        <color theme="0"/>
      </font>
      <fill>
        <patternFill>
          <bgColor rgb="FFFF3300"/>
        </patternFill>
      </fill>
    </dxf>
    <dxf>
      <font>
        <b/>
        <i val="0"/>
        <color auto="1"/>
      </font>
      <fill>
        <patternFill>
          <bgColor rgb="FFFFC000"/>
        </patternFill>
      </fill>
    </dxf>
    <dxf>
      <font>
        <b/>
        <i val="0"/>
        <color theme="0"/>
      </font>
      <fill>
        <patternFill>
          <bgColor theme="6" tint="-0.24994659260841701"/>
        </patternFill>
      </fill>
    </dxf>
    <dxf>
      <font>
        <b/>
        <i val="0"/>
        <color theme="0"/>
      </font>
      <fill>
        <patternFill>
          <bgColor theme="6" tint="-0.499984740745262"/>
        </patternFill>
      </fill>
    </dxf>
    <dxf>
      <font>
        <b/>
        <i val="0"/>
        <color theme="0"/>
      </font>
      <fill>
        <patternFill>
          <bgColor rgb="FFC00000"/>
        </patternFill>
      </fill>
    </dxf>
    <dxf>
      <font>
        <b/>
        <i val="0"/>
        <color theme="0"/>
      </font>
      <fill>
        <patternFill>
          <bgColor rgb="FFFF3300"/>
        </patternFill>
      </fill>
    </dxf>
    <dxf>
      <font>
        <b/>
        <i val="0"/>
        <color auto="1"/>
      </font>
      <fill>
        <patternFill>
          <bgColor rgb="FFFFC000"/>
        </patternFill>
      </fill>
    </dxf>
    <dxf>
      <font>
        <b/>
        <i val="0"/>
        <color theme="0"/>
      </font>
      <fill>
        <patternFill>
          <bgColor theme="6" tint="-0.24994659260841701"/>
        </patternFill>
      </fill>
    </dxf>
    <dxf>
      <font>
        <b/>
        <i val="0"/>
        <color theme="0"/>
      </font>
      <fill>
        <patternFill>
          <bgColor theme="6" tint="-0.499984740745262"/>
        </patternFill>
      </fill>
    </dxf>
    <dxf>
      <font>
        <b/>
        <i val="0"/>
        <color theme="0"/>
      </font>
      <fill>
        <patternFill>
          <bgColor rgb="FFC00000"/>
        </patternFill>
      </fill>
    </dxf>
    <dxf>
      <font>
        <b/>
        <i val="0"/>
        <color theme="0"/>
      </font>
      <fill>
        <patternFill>
          <bgColor rgb="FFFF3300"/>
        </patternFill>
      </fill>
    </dxf>
    <dxf>
      <font>
        <b/>
        <i val="0"/>
        <color auto="1"/>
      </font>
      <fill>
        <patternFill>
          <bgColor rgb="FFFFC000"/>
        </patternFill>
      </fill>
    </dxf>
    <dxf>
      <font>
        <b/>
        <i val="0"/>
        <color theme="0"/>
      </font>
      <fill>
        <patternFill>
          <bgColor theme="6" tint="-0.24994659260841701"/>
        </patternFill>
      </fill>
    </dxf>
    <dxf>
      <font>
        <b/>
        <i val="0"/>
        <color theme="0"/>
      </font>
      <fill>
        <patternFill>
          <bgColor theme="6" tint="-0.499984740745262"/>
        </patternFill>
      </fill>
    </dxf>
    <dxf>
      <font>
        <b/>
        <i val="0"/>
        <color theme="0"/>
      </font>
      <fill>
        <patternFill>
          <bgColor rgb="FFC00000"/>
        </patternFill>
      </fill>
    </dxf>
    <dxf>
      <font>
        <b/>
        <i val="0"/>
        <color theme="0"/>
      </font>
      <fill>
        <patternFill>
          <bgColor rgb="FFFF3300"/>
        </patternFill>
      </fill>
    </dxf>
    <dxf>
      <font>
        <b/>
        <i val="0"/>
        <color auto="1"/>
      </font>
      <fill>
        <patternFill>
          <bgColor rgb="FFFFC000"/>
        </patternFill>
      </fill>
    </dxf>
    <dxf>
      <font>
        <b/>
        <i val="0"/>
        <color theme="0"/>
      </font>
      <fill>
        <patternFill>
          <bgColor theme="6" tint="-0.24994659260841701"/>
        </patternFill>
      </fill>
    </dxf>
    <dxf>
      <font>
        <b/>
        <i val="0"/>
        <color theme="0"/>
      </font>
      <fill>
        <patternFill>
          <bgColor theme="6" tint="-0.499984740745262"/>
        </patternFill>
      </fill>
    </dxf>
    <dxf>
      <font>
        <b/>
        <i val="0"/>
        <color theme="0"/>
      </font>
      <fill>
        <patternFill>
          <bgColor rgb="FFC00000"/>
        </patternFill>
      </fill>
    </dxf>
    <dxf>
      <font>
        <b/>
        <i val="0"/>
        <color theme="0"/>
      </font>
      <fill>
        <patternFill>
          <bgColor rgb="FFC00000"/>
        </patternFill>
      </fill>
    </dxf>
    <dxf>
      <font>
        <b/>
        <i val="0"/>
        <color theme="0"/>
      </font>
      <fill>
        <patternFill>
          <bgColor theme="6" tint="-0.499984740745262"/>
        </patternFill>
      </fill>
    </dxf>
    <dxf>
      <font>
        <b/>
        <i val="0"/>
        <color theme="0"/>
      </font>
      <fill>
        <patternFill>
          <bgColor rgb="FFC00000"/>
        </patternFill>
      </fill>
    </dxf>
    <dxf>
      <font>
        <b/>
        <i val="0"/>
        <color theme="0"/>
      </font>
      <fill>
        <patternFill>
          <bgColor theme="6" tint="-0.499984740745262"/>
        </patternFill>
      </fill>
    </dxf>
    <dxf>
      <font>
        <b/>
        <i val="0"/>
        <color theme="0"/>
      </font>
      <fill>
        <patternFill>
          <bgColor theme="6" tint="-0.499984740745262"/>
        </patternFill>
      </fill>
    </dxf>
    <dxf>
      <font>
        <b/>
        <i val="0"/>
        <color theme="0"/>
      </font>
      <fill>
        <patternFill>
          <bgColor rgb="FFC00000"/>
        </patternFill>
      </fill>
    </dxf>
    <dxf>
      <font>
        <b/>
        <i val="0"/>
        <color theme="0"/>
      </font>
      <fill>
        <patternFill>
          <bgColor rgb="FFFF3300"/>
        </patternFill>
      </fill>
    </dxf>
    <dxf>
      <font>
        <b/>
        <i val="0"/>
        <color auto="1"/>
      </font>
      <fill>
        <patternFill>
          <bgColor rgb="FFFFC000"/>
        </patternFill>
      </fill>
    </dxf>
    <dxf>
      <font>
        <b/>
        <i val="0"/>
        <color theme="0"/>
      </font>
      <fill>
        <patternFill>
          <bgColor theme="6" tint="-0.24994659260841701"/>
        </patternFill>
      </fill>
    </dxf>
    <dxf>
      <font>
        <b/>
        <i val="0"/>
        <color theme="0"/>
      </font>
      <fill>
        <patternFill>
          <bgColor theme="6" tint="-0.499984740745262"/>
        </patternFill>
      </fill>
    </dxf>
    <dxf>
      <font>
        <b/>
        <i val="0"/>
        <color theme="0"/>
      </font>
      <fill>
        <patternFill>
          <bgColor rgb="FFC00000"/>
        </patternFill>
      </fill>
    </dxf>
    <dxf>
      <font>
        <b/>
        <i val="0"/>
        <color theme="0"/>
      </font>
      <fill>
        <patternFill>
          <bgColor rgb="FFFF3300"/>
        </patternFill>
      </fill>
    </dxf>
    <dxf>
      <font>
        <b/>
        <i val="0"/>
        <color auto="1"/>
      </font>
      <fill>
        <patternFill>
          <bgColor rgb="FFFFC000"/>
        </patternFill>
      </fill>
    </dxf>
    <dxf>
      <font>
        <b/>
        <i val="0"/>
        <color theme="0"/>
      </font>
      <fill>
        <patternFill>
          <bgColor theme="6" tint="-0.24994659260841701"/>
        </patternFill>
      </fill>
    </dxf>
    <dxf>
      <font>
        <b/>
        <i val="0"/>
        <color theme="0"/>
      </font>
      <fill>
        <patternFill>
          <bgColor theme="6" tint="-0.499984740745262"/>
        </patternFill>
      </fill>
    </dxf>
    <dxf>
      <font>
        <b/>
        <i val="0"/>
        <color theme="0"/>
      </font>
      <fill>
        <patternFill>
          <bgColor rgb="FFC00000"/>
        </patternFill>
      </fill>
    </dxf>
    <dxf>
      <font>
        <b/>
        <i val="0"/>
        <color theme="0"/>
      </font>
      <fill>
        <patternFill>
          <bgColor rgb="FFFF3300"/>
        </patternFill>
      </fill>
    </dxf>
    <dxf>
      <font>
        <b/>
        <i val="0"/>
        <color auto="1"/>
      </font>
      <fill>
        <patternFill>
          <bgColor rgb="FFFFC000"/>
        </patternFill>
      </fill>
    </dxf>
    <dxf>
      <font>
        <b/>
        <i val="0"/>
        <color theme="0"/>
      </font>
      <fill>
        <patternFill>
          <bgColor theme="6" tint="-0.24994659260841701"/>
        </patternFill>
      </fill>
    </dxf>
    <dxf>
      <font>
        <b/>
        <i val="0"/>
        <color theme="0"/>
      </font>
      <fill>
        <patternFill>
          <bgColor theme="6" tint="-0.499984740745262"/>
        </patternFill>
      </fill>
    </dxf>
    <dxf>
      <font>
        <b/>
        <i val="0"/>
        <color theme="0"/>
      </font>
      <fill>
        <patternFill>
          <bgColor rgb="FFC00000"/>
        </patternFill>
      </fill>
    </dxf>
    <dxf>
      <font>
        <b/>
        <i val="0"/>
        <color theme="0"/>
      </font>
      <fill>
        <patternFill>
          <bgColor rgb="FFFF3300"/>
        </patternFill>
      </fill>
    </dxf>
    <dxf>
      <font>
        <b/>
        <i val="0"/>
        <color auto="1"/>
      </font>
      <fill>
        <patternFill>
          <bgColor rgb="FFFFC000"/>
        </patternFill>
      </fill>
    </dxf>
    <dxf>
      <font>
        <b/>
        <i val="0"/>
        <color theme="0"/>
      </font>
      <fill>
        <patternFill>
          <bgColor theme="6" tint="-0.24994659260841701"/>
        </patternFill>
      </fill>
    </dxf>
    <dxf>
      <font>
        <b/>
        <i val="0"/>
        <color theme="0"/>
      </font>
      <fill>
        <patternFill>
          <bgColor theme="6" tint="-0.499984740745262"/>
        </patternFill>
      </fill>
    </dxf>
    <dxf>
      <font>
        <b/>
        <i val="0"/>
        <color theme="0"/>
      </font>
      <fill>
        <patternFill>
          <bgColor rgb="FFC00000"/>
        </patternFill>
      </fill>
    </dxf>
    <dxf>
      <font>
        <b/>
        <i val="0"/>
        <color theme="0"/>
      </font>
      <fill>
        <patternFill>
          <bgColor rgb="FFFF3300"/>
        </patternFill>
      </fill>
    </dxf>
    <dxf>
      <font>
        <b/>
        <i val="0"/>
        <color auto="1"/>
      </font>
      <fill>
        <patternFill>
          <bgColor rgb="FFFFC000"/>
        </patternFill>
      </fill>
    </dxf>
    <dxf>
      <font>
        <b/>
        <i val="0"/>
        <color theme="0"/>
      </font>
      <fill>
        <patternFill>
          <bgColor theme="6" tint="-0.24994659260841701"/>
        </patternFill>
      </fill>
    </dxf>
    <dxf>
      <font>
        <b/>
        <i val="0"/>
        <color theme="0"/>
      </font>
      <fill>
        <patternFill>
          <bgColor theme="6" tint="-0.499984740745262"/>
        </patternFill>
      </fill>
    </dxf>
    <dxf>
      <font>
        <b/>
        <i val="0"/>
        <color theme="0"/>
      </font>
      <fill>
        <patternFill>
          <bgColor rgb="FFC00000"/>
        </patternFill>
      </fill>
    </dxf>
    <dxf>
      <font>
        <b/>
        <i val="0"/>
        <color theme="0"/>
      </font>
      <fill>
        <patternFill>
          <bgColor rgb="FFFF3300"/>
        </patternFill>
      </fill>
    </dxf>
    <dxf>
      <font>
        <b/>
        <i val="0"/>
        <color auto="1"/>
      </font>
      <fill>
        <patternFill>
          <bgColor rgb="FFFFC000"/>
        </patternFill>
      </fill>
    </dxf>
    <dxf>
      <font>
        <b/>
        <i val="0"/>
        <color theme="0"/>
      </font>
      <fill>
        <patternFill>
          <bgColor theme="6" tint="-0.24994659260841701"/>
        </patternFill>
      </fill>
    </dxf>
    <dxf>
      <font>
        <b/>
        <i val="0"/>
        <color theme="0"/>
      </font>
      <fill>
        <patternFill>
          <bgColor theme="6" tint="-0.499984740745262"/>
        </patternFill>
      </fill>
    </dxf>
    <dxf>
      <font>
        <b/>
        <i val="0"/>
        <color theme="0"/>
      </font>
      <fill>
        <patternFill>
          <bgColor rgb="FFC00000"/>
        </patternFill>
      </fill>
    </dxf>
    <dxf>
      <font>
        <b/>
        <i val="0"/>
        <color theme="0"/>
      </font>
      <fill>
        <patternFill>
          <bgColor rgb="FFFF3300"/>
        </patternFill>
      </fill>
    </dxf>
    <dxf>
      <font>
        <b/>
        <i val="0"/>
        <color auto="1"/>
      </font>
      <fill>
        <patternFill>
          <bgColor rgb="FFFFC000"/>
        </patternFill>
      </fill>
    </dxf>
    <dxf>
      <font>
        <b/>
        <i val="0"/>
        <color theme="0"/>
      </font>
      <fill>
        <patternFill>
          <bgColor theme="6" tint="-0.24994659260841701"/>
        </patternFill>
      </fill>
    </dxf>
    <dxf>
      <font>
        <b/>
        <i val="0"/>
        <color theme="0"/>
      </font>
      <fill>
        <patternFill>
          <bgColor theme="6" tint="-0.499984740745262"/>
        </patternFill>
      </fill>
    </dxf>
    <dxf>
      <font>
        <b/>
        <i val="0"/>
        <color theme="0"/>
      </font>
      <fill>
        <patternFill>
          <bgColor rgb="FFC00000"/>
        </patternFill>
      </fill>
    </dxf>
    <dxf>
      <font>
        <b/>
        <i val="0"/>
        <color theme="0"/>
      </font>
      <fill>
        <patternFill>
          <bgColor rgb="FFFF3300"/>
        </patternFill>
      </fill>
    </dxf>
    <dxf>
      <font>
        <b/>
        <i val="0"/>
        <color auto="1"/>
      </font>
      <fill>
        <patternFill>
          <bgColor rgb="FFFFC000"/>
        </patternFill>
      </fill>
    </dxf>
    <dxf>
      <font>
        <b/>
        <i val="0"/>
        <color theme="0"/>
      </font>
      <fill>
        <patternFill>
          <bgColor theme="6" tint="-0.24994659260841701"/>
        </patternFill>
      </fill>
    </dxf>
    <dxf>
      <font>
        <b/>
        <i val="0"/>
        <color theme="0"/>
      </font>
      <fill>
        <patternFill>
          <bgColor theme="6" tint="-0.499984740745262"/>
        </patternFill>
      </fill>
    </dxf>
    <dxf>
      <font>
        <b/>
        <i val="0"/>
        <color theme="0"/>
      </font>
      <fill>
        <patternFill>
          <bgColor rgb="FFC00000"/>
        </patternFill>
      </fill>
    </dxf>
    <dxf>
      <font>
        <b/>
        <i val="0"/>
        <color theme="0"/>
      </font>
      <fill>
        <patternFill>
          <bgColor rgb="FFFF3300"/>
        </patternFill>
      </fill>
    </dxf>
    <dxf>
      <font>
        <b/>
        <i val="0"/>
        <color auto="1"/>
      </font>
      <fill>
        <patternFill>
          <bgColor rgb="FFFFC000"/>
        </patternFill>
      </fill>
    </dxf>
    <dxf>
      <font>
        <b/>
        <i val="0"/>
        <color theme="0"/>
      </font>
      <fill>
        <patternFill>
          <bgColor theme="6" tint="-0.24994659260841701"/>
        </patternFill>
      </fill>
    </dxf>
    <dxf>
      <font>
        <b/>
        <i val="0"/>
        <color theme="0"/>
      </font>
      <fill>
        <patternFill>
          <bgColor theme="6" tint="-0.499984740745262"/>
        </patternFill>
      </fill>
    </dxf>
    <dxf>
      <font>
        <b/>
        <i val="0"/>
        <color theme="0"/>
      </font>
      <fill>
        <patternFill>
          <bgColor rgb="FFC00000"/>
        </patternFill>
      </fill>
    </dxf>
    <dxf>
      <font>
        <b/>
        <i val="0"/>
        <color theme="0"/>
      </font>
      <fill>
        <patternFill>
          <bgColor rgb="FFFF3300"/>
        </patternFill>
      </fill>
    </dxf>
    <dxf>
      <font>
        <b/>
        <i val="0"/>
        <color auto="1"/>
      </font>
      <fill>
        <patternFill>
          <bgColor rgb="FFFFC000"/>
        </patternFill>
      </fill>
    </dxf>
    <dxf>
      <font>
        <b/>
        <i val="0"/>
        <color theme="0"/>
      </font>
      <fill>
        <patternFill>
          <bgColor theme="6" tint="-0.24994659260841701"/>
        </patternFill>
      </fill>
    </dxf>
    <dxf>
      <font>
        <b/>
        <i val="0"/>
        <color theme="0"/>
      </font>
      <fill>
        <patternFill>
          <bgColor theme="6" tint="-0.499984740745262"/>
        </patternFill>
      </fill>
    </dxf>
    <dxf>
      <font>
        <b/>
        <i val="0"/>
        <color theme="0"/>
      </font>
      <fill>
        <patternFill>
          <bgColor rgb="FFC00000"/>
        </patternFill>
      </fill>
    </dxf>
    <dxf>
      <font>
        <b/>
        <i val="0"/>
        <color theme="0"/>
      </font>
      <fill>
        <patternFill>
          <bgColor rgb="FFFF3300"/>
        </patternFill>
      </fill>
    </dxf>
    <dxf>
      <font>
        <b/>
        <i val="0"/>
        <color auto="1"/>
      </font>
      <fill>
        <patternFill>
          <bgColor rgb="FFFFC000"/>
        </patternFill>
      </fill>
    </dxf>
    <dxf>
      <font>
        <b/>
        <i val="0"/>
        <color theme="0"/>
      </font>
      <fill>
        <patternFill>
          <bgColor theme="6" tint="-0.24994659260841701"/>
        </patternFill>
      </fill>
    </dxf>
    <dxf>
      <font>
        <b/>
        <i val="0"/>
        <color theme="0"/>
      </font>
      <fill>
        <patternFill>
          <bgColor theme="6" tint="-0.499984740745262"/>
        </patternFill>
      </fill>
    </dxf>
    <dxf>
      <font>
        <b/>
        <i val="0"/>
        <color theme="0"/>
      </font>
      <fill>
        <patternFill>
          <bgColor rgb="FFC00000"/>
        </patternFill>
      </fill>
    </dxf>
    <dxf>
      <font>
        <b/>
        <i val="0"/>
        <color theme="0"/>
      </font>
      <fill>
        <patternFill>
          <bgColor rgb="FFFF3300"/>
        </patternFill>
      </fill>
    </dxf>
    <dxf>
      <font>
        <b/>
        <i val="0"/>
        <color auto="1"/>
      </font>
      <fill>
        <patternFill>
          <bgColor rgb="FFFFC000"/>
        </patternFill>
      </fill>
    </dxf>
    <dxf>
      <font>
        <b/>
        <i val="0"/>
        <color theme="0"/>
      </font>
      <fill>
        <patternFill>
          <bgColor theme="6" tint="-0.24994659260841701"/>
        </patternFill>
      </fill>
    </dxf>
    <dxf>
      <font>
        <b/>
        <i val="0"/>
        <color theme="0"/>
      </font>
      <fill>
        <patternFill>
          <bgColor theme="6" tint="-0.499984740745262"/>
        </patternFill>
      </fill>
    </dxf>
    <dxf>
      <font>
        <b/>
        <i val="0"/>
        <color theme="0"/>
      </font>
      <fill>
        <patternFill>
          <bgColor rgb="FFC00000"/>
        </patternFill>
      </fill>
    </dxf>
    <dxf>
      <font>
        <b/>
        <i val="0"/>
        <color theme="0"/>
      </font>
      <fill>
        <patternFill>
          <bgColor rgb="FFFF3300"/>
        </patternFill>
      </fill>
    </dxf>
    <dxf>
      <font>
        <b/>
        <i val="0"/>
        <color auto="1"/>
      </font>
      <fill>
        <patternFill>
          <bgColor rgb="FFFFC000"/>
        </patternFill>
      </fill>
    </dxf>
    <dxf>
      <font>
        <b/>
        <i val="0"/>
        <color theme="0"/>
      </font>
      <fill>
        <patternFill>
          <bgColor theme="6" tint="-0.24994659260841701"/>
        </patternFill>
      </fill>
    </dxf>
    <dxf>
      <font>
        <b/>
        <i val="0"/>
        <color theme="0"/>
      </font>
      <fill>
        <patternFill>
          <bgColor theme="6" tint="-0.499984740745262"/>
        </patternFill>
      </fill>
    </dxf>
    <dxf>
      <font>
        <b/>
        <i val="0"/>
        <color theme="0"/>
      </font>
      <fill>
        <patternFill>
          <bgColor rgb="FFC00000"/>
        </patternFill>
      </fill>
    </dxf>
    <dxf>
      <font>
        <b/>
        <i val="0"/>
        <color theme="0"/>
      </font>
      <fill>
        <patternFill>
          <bgColor rgb="FFFF3300"/>
        </patternFill>
      </fill>
    </dxf>
    <dxf>
      <font>
        <b/>
        <i val="0"/>
        <color auto="1"/>
      </font>
      <fill>
        <patternFill>
          <bgColor rgb="FFFFC000"/>
        </patternFill>
      </fill>
    </dxf>
    <dxf>
      <font>
        <b/>
        <i val="0"/>
        <color theme="0"/>
      </font>
      <fill>
        <patternFill>
          <bgColor theme="6" tint="-0.24994659260841701"/>
        </patternFill>
      </fill>
    </dxf>
    <dxf>
      <font>
        <b/>
        <i val="0"/>
        <color theme="0"/>
      </font>
      <fill>
        <patternFill>
          <bgColor theme="6" tint="-0.499984740745262"/>
        </patternFill>
      </fill>
    </dxf>
    <dxf>
      <font>
        <b/>
        <i val="0"/>
        <color theme="0"/>
      </font>
      <fill>
        <patternFill>
          <bgColor rgb="FFC00000"/>
        </patternFill>
      </fill>
    </dxf>
    <dxf>
      <font>
        <b/>
        <i val="0"/>
        <color theme="0"/>
      </font>
      <fill>
        <patternFill>
          <bgColor rgb="FFFF3300"/>
        </patternFill>
      </fill>
    </dxf>
    <dxf>
      <font>
        <b/>
        <i val="0"/>
        <color auto="1"/>
      </font>
      <fill>
        <patternFill>
          <bgColor rgb="FFFFC000"/>
        </patternFill>
      </fill>
    </dxf>
    <dxf>
      <font>
        <b/>
        <i val="0"/>
        <color theme="0"/>
      </font>
      <fill>
        <patternFill>
          <bgColor theme="6" tint="-0.24994659260841701"/>
        </patternFill>
      </fill>
    </dxf>
    <dxf>
      <font>
        <b/>
        <i val="0"/>
        <color theme="0"/>
      </font>
      <fill>
        <patternFill>
          <bgColor theme="6" tint="-0.499984740745262"/>
        </patternFill>
      </fill>
    </dxf>
    <dxf>
      <font>
        <b/>
        <i val="0"/>
        <color theme="0"/>
      </font>
      <fill>
        <patternFill>
          <bgColor rgb="FFC00000"/>
        </patternFill>
      </fill>
    </dxf>
    <dxf>
      <font>
        <b/>
        <i val="0"/>
        <color theme="0"/>
      </font>
      <fill>
        <patternFill>
          <bgColor rgb="FFFF3300"/>
        </patternFill>
      </fill>
    </dxf>
    <dxf>
      <font>
        <b/>
        <i val="0"/>
        <color auto="1"/>
      </font>
      <fill>
        <patternFill>
          <bgColor rgb="FFFFC000"/>
        </patternFill>
      </fill>
    </dxf>
    <dxf>
      <font>
        <b/>
        <i val="0"/>
        <color theme="0"/>
      </font>
      <fill>
        <patternFill>
          <bgColor theme="6" tint="-0.24994659260841701"/>
        </patternFill>
      </fill>
    </dxf>
    <dxf>
      <font>
        <b/>
        <i val="0"/>
        <color theme="0"/>
      </font>
      <fill>
        <patternFill>
          <bgColor theme="6" tint="-0.499984740745262"/>
        </patternFill>
      </fill>
    </dxf>
    <dxf>
      <font>
        <b/>
        <i val="0"/>
        <color theme="0"/>
      </font>
      <fill>
        <patternFill>
          <bgColor rgb="FFC00000"/>
        </patternFill>
      </fill>
    </dxf>
    <dxf>
      <font>
        <b/>
        <i val="0"/>
        <color theme="0"/>
      </font>
      <fill>
        <patternFill>
          <bgColor rgb="FFC00000"/>
        </patternFill>
      </fill>
    </dxf>
    <dxf>
      <font>
        <b/>
        <i val="0"/>
        <color theme="0"/>
      </font>
      <fill>
        <patternFill>
          <bgColor theme="6" tint="-0.499984740745262"/>
        </patternFill>
      </fill>
    </dxf>
    <dxf>
      <font>
        <b/>
        <i val="0"/>
        <color theme="0"/>
      </font>
      <fill>
        <patternFill>
          <bgColor rgb="FFC00000"/>
        </patternFill>
      </fill>
    </dxf>
    <dxf>
      <font>
        <b/>
        <i val="0"/>
        <color theme="0"/>
      </font>
      <fill>
        <patternFill>
          <bgColor theme="6" tint="-0.499984740745262"/>
        </patternFill>
      </fill>
    </dxf>
    <dxf>
      <font>
        <b/>
        <i val="0"/>
        <color theme="0"/>
      </font>
      <fill>
        <patternFill>
          <bgColor rgb="FFFF3300"/>
        </patternFill>
      </fill>
    </dxf>
    <dxf>
      <font>
        <b/>
        <i val="0"/>
        <color auto="1"/>
      </font>
      <fill>
        <patternFill>
          <bgColor rgb="FFFFC000"/>
        </patternFill>
      </fill>
    </dxf>
    <dxf>
      <font>
        <b/>
        <i val="0"/>
        <color theme="0"/>
      </font>
      <fill>
        <patternFill>
          <bgColor theme="6" tint="-0.24994659260841701"/>
        </patternFill>
      </fill>
    </dxf>
    <dxf>
      <font>
        <b/>
        <i val="0"/>
        <color theme="0"/>
      </font>
      <fill>
        <patternFill>
          <bgColor theme="6" tint="-0.499984740745262"/>
        </patternFill>
      </fill>
    </dxf>
    <dxf>
      <font>
        <b/>
        <i val="0"/>
        <color theme="0"/>
      </font>
      <fill>
        <patternFill>
          <bgColor rgb="FFC00000"/>
        </patternFill>
      </fill>
    </dxf>
    <dxf>
      <font>
        <b/>
        <i val="0"/>
        <color theme="0"/>
      </font>
      <fill>
        <patternFill>
          <bgColor rgb="FFC00000"/>
        </patternFill>
      </fill>
    </dxf>
    <dxf>
      <font>
        <b/>
        <i val="0"/>
        <color theme="0"/>
      </font>
      <fill>
        <patternFill>
          <bgColor theme="6" tint="-0.499984740745262"/>
        </patternFill>
      </fill>
    </dxf>
    <dxf>
      <font>
        <b/>
        <i val="0"/>
        <color theme="0"/>
      </font>
      <fill>
        <patternFill>
          <bgColor rgb="FFC00000"/>
        </patternFill>
      </fill>
    </dxf>
    <dxf>
      <font>
        <b/>
        <i val="0"/>
        <color theme="0"/>
      </font>
      <fill>
        <patternFill>
          <bgColor theme="6" tint="-0.499984740745262"/>
        </patternFill>
      </fill>
    </dxf>
    <dxf>
      <font>
        <b/>
        <i val="0"/>
        <color theme="0"/>
      </font>
      <fill>
        <patternFill>
          <bgColor rgb="FFFF3300"/>
        </patternFill>
      </fill>
    </dxf>
    <dxf>
      <font>
        <b/>
        <i val="0"/>
        <color auto="1"/>
      </font>
      <fill>
        <patternFill>
          <bgColor rgb="FFFFC000"/>
        </patternFill>
      </fill>
    </dxf>
    <dxf>
      <font>
        <b/>
        <i val="0"/>
        <color theme="0"/>
      </font>
      <fill>
        <patternFill>
          <bgColor theme="6" tint="-0.24994659260841701"/>
        </patternFill>
      </fill>
    </dxf>
    <dxf>
      <font>
        <b/>
        <i val="0"/>
        <color theme="0"/>
      </font>
      <fill>
        <patternFill>
          <bgColor theme="6" tint="-0.499984740745262"/>
        </patternFill>
      </fill>
    </dxf>
    <dxf>
      <font>
        <b/>
        <i val="0"/>
        <color theme="0"/>
      </font>
      <fill>
        <patternFill>
          <bgColor rgb="FFC00000"/>
        </patternFill>
      </fill>
    </dxf>
    <dxf>
      <font>
        <b/>
        <i val="0"/>
        <color theme="0"/>
      </font>
      <fill>
        <patternFill>
          <bgColor rgb="FFFF3300"/>
        </patternFill>
      </fill>
    </dxf>
    <dxf>
      <font>
        <b/>
        <i val="0"/>
        <color auto="1"/>
      </font>
      <fill>
        <patternFill>
          <bgColor rgb="FFFFC000"/>
        </patternFill>
      </fill>
    </dxf>
    <dxf>
      <font>
        <b/>
        <i val="0"/>
        <color theme="0"/>
      </font>
      <fill>
        <patternFill>
          <bgColor theme="6" tint="-0.24994659260841701"/>
        </patternFill>
      </fill>
    </dxf>
    <dxf>
      <font>
        <b/>
        <i val="0"/>
        <color theme="0"/>
      </font>
      <fill>
        <patternFill>
          <bgColor theme="6" tint="-0.499984740745262"/>
        </patternFill>
      </fill>
    </dxf>
    <dxf>
      <font>
        <b/>
        <i val="0"/>
        <color theme="0"/>
      </font>
      <fill>
        <patternFill>
          <bgColor rgb="FFC00000"/>
        </patternFill>
      </fill>
    </dxf>
    <dxf>
      <font>
        <b/>
        <i val="0"/>
        <color theme="0"/>
      </font>
      <fill>
        <patternFill>
          <bgColor rgb="FFFF3300"/>
        </patternFill>
      </fill>
    </dxf>
    <dxf>
      <font>
        <b/>
        <i val="0"/>
        <color auto="1"/>
      </font>
      <fill>
        <patternFill>
          <bgColor rgb="FFFFC000"/>
        </patternFill>
      </fill>
    </dxf>
    <dxf>
      <font>
        <b/>
        <i val="0"/>
        <color theme="0"/>
      </font>
      <fill>
        <patternFill>
          <bgColor theme="6" tint="-0.24994659260841701"/>
        </patternFill>
      </fill>
    </dxf>
    <dxf>
      <font>
        <b/>
        <i val="0"/>
        <color theme="0"/>
      </font>
      <fill>
        <patternFill>
          <bgColor theme="6" tint="-0.499984740745262"/>
        </patternFill>
      </fill>
    </dxf>
    <dxf>
      <font>
        <b/>
        <i val="0"/>
        <color theme="0"/>
      </font>
      <fill>
        <patternFill>
          <bgColor rgb="FFC00000"/>
        </patternFill>
      </fill>
    </dxf>
    <dxf>
      <font>
        <b/>
        <i val="0"/>
        <color theme="0"/>
      </font>
      <fill>
        <patternFill>
          <bgColor rgb="FFFF3300"/>
        </patternFill>
      </fill>
    </dxf>
    <dxf>
      <font>
        <b/>
        <i val="0"/>
        <color auto="1"/>
      </font>
      <fill>
        <patternFill>
          <bgColor rgb="FFFFC000"/>
        </patternFill>
      </fill>
    </dxf>
    <dxf>
      <font>
        <b/>
        <i val="0"/>
        <color theme="0"/>
      </font>
      <fill>
        <patternFill>
          <bgColor theme="6" tint="-0.24994659260841701"/>
        </patternFill>
      </fill>
    </dxf>
    <dxf>
      <font>
        <b/>
        <i val="0"/>
        <color theme="0"/>
      </font>
      <fill>
        <patternFill>
          <bgColor theme="6" tint="-0.499984740745262"/>
        </patternFill>
      </fill>
    </dxf>
    <dxf>
      <font>
        <b/>
        <i val="0"/>
        <color theme="0"/>
      </font>
      <fill>
        <patternFill>
          <bgColor rgb="FFC00000"/>
        </patternFill>
      </fill>
    </dxf>
    <dxf>
      <font>
        <b/>
        <i val="0"/>
        <color theme="0"/>
      </font>
      <fill>
        <patternFill>
          <bgColor rgb="FFFF3300"/>
        </patternFill>
      </fill>
    </dxf>
    <dxf>
      <font>
        <b/>
        <i val="0"/>
        <color auto="1"/>
      </font>
      <fill>
        <patternFill>
          <bgColor rgb="FFFFC000"/>
        </patternFill>
      </fill>
    </dxf>
    <dxf>
      <font>
        <b/>
        <i val="0"/>
        <color theme="0"/>
      </font>
      <fill>
        <patternFill>
          <bgColor theme="6" tint="-0.24994659260841701"/>
        </patternFill>
      </fill>
    </dxf>
    <dxf>
      <font>
        <b/>
        <i val="0"/>
        <color theme="0"/>
      </font>
      <fill>
        <patternFill>
          <bgColor theme="6" tint="-0.499984740745262"/>
        </patternFill>
      </fill>
    </dxf>
    <dxf>
      <font>
        <b/>
        <i val="0"/>
        <color theme="0"/>
      </font>
      <fill>
        <patternFill>
          <bgColor rgb="FFC00000"/>
        </patternFill>
      </fill>
    </dxf>
    <dxf>
      <font>
        <b/>
        <i val="0"/>
        <color theme="0"/>
      </font>
      <fill>
        <patternFill>
          <bgColor rgb="FFFF3300"/>
        </patternFill>
      </fill>
    </dxf>
    <dxf>
      <font>
        <b/>
        <i val="0"/>
        <color auto="1"/>
      </font>
      <fill>
        <patternFill>
          <bgColor rgb="FFFFC000"/>
        </patternFill>
      </fill>
    </dxf>
    <dxf>
      <font>
        <b/>
        <i val="0"/>
        <color theme="0"/>
      </font>
      <fill>
        <patternFill>
          <bgColor theme="6" tint="-0.24994659260841701"/>
        </patternFill>
      </fill>
    </dxf>
    <dxf>
      <font>
        <b/>
        <i val="0"/>
        <color theme="0"/>
      </font>
      <fill>
        <patternFill>
          <bgColor theme="6" tint="-0.499984740745262"/>
        </patternFill>
      </fill>
    </dxf>
    <dxf>
      <font>
        <b/>
        <i val="0"/>
        <color theme="0"/>
      </font>
      <fill>
        <patternFill>
          <bgColor rgb="FFC00000"/>
        </patternFill>
      </fill>
    </dxf>
    <dxf>
      <font>
        <b/>
        <i val="0"/>
        <color theme="0"/>
      </font>
      <fill>
        <patternFill>
          <bgColor rgb="FFFF3300"/>
        </patternFill>
      </fill>
    </dxf>
    <dxf>
      <font>
        <b/>
        <i val="0"/>
        <color auto="1"/>
      </font>
      <fill>
        <patternFill>
          <bgColor rgb="FFFFC000"/>
        </patternFill>
      </fill>
    </dxf>
    <dxf>
      <font>
        <b/>
        <i val="0"/>
        <color theme="0"/>
      </font>
      <fill>
        <patternFill>
          <bgColor theme="6" tint="-0.24994659260841701"/>
        </patternFill>
      </fill>
    </dxf>
    <dxf>
      <font>
        <b/>
        <i val="0"/>
        <color theme="0"/>
      </font>
      <fill>
        <patternFill>
          <bgColor theme="6" tint="-0.499984740745262"/>
        </patternFill>
      </fill>
    </dxf>
    <dxf>
      <font>
        <b/>
        <i val="0"/>
        <color theme="0"/>
      </font>
      <fill>
        <patternFill>
          <bgColor rgb="FFC00000"/>
        </patternFill>
      </fill>
    </dxf>
    <dxf>
      <font>
        <b/>
        <i val="0"/>
        <color theme="0"/>
      </font>
      <fill>
        <patternFill>
          <bgColor rgb="FFFF3300"/>
        </patternFill>
      </fill>
    </dxf>
    <dxf>
      <font>
        <b/>
        <i val="0"/>
        <color auto="1"/>
      </font>
      <fill>
        <patternFill>
          <bgColor rgb="FFFFC000"/>
        </patternFill>
      </fill>
    </dxf>
    <dxf>
      <font>
        <b/>
        <i val="0"/>
        <color theme="0"/>
      </font>
      <fill>
        <patternFill>
          <bgColor theme="6" tint="-0.24994659260841701"/>
        </patternFill>
      </fill>
    </dxf>
    <dxf>
      <font>
        <b/>
        <i val="0"/>
        <color theme="0"/>
      </font>
      <fill>
        <patternFill>
          <bgColor theme="6" tint="-0.499984740745262"/>
        </patternFill>
      </fill>
    </dxf>
    <dxf>
      <font>
        <b/>
        <i val="0"/>
        <color theme="0"/>
      </font>
      <fill>
        <patternFill>
          <bgColor rgb="FFC00000"/>
        </patternFill>
      </fill>
    </dxf>
    <dxf>
      <font>
        <b/>
        <i val="0"/>
        <color theme="0"/>
      </font>
      <fill>
        <patternFill>
          <bgColor rgb="FFFF3300"/>
        </patternFill>
      </fill>
    </dxf>
    <dxf>
      <font>
        <b/>
        <i val="0"/>
        <color auto="1"/>
      </font>
      <fill>
        <patternFill>
          <bgColor rgb="FFFFC000"/>
        </patternFill>
      </fill>
    </dxf>
    <dxf>
      <font>
        <b/>
        <i val="0"/>
        <color theme="0"/>
      </font>
      <fill>
        <patternFill>
          <bgColor theme="6" tint="-0.24994659260841701"/>
        </patternFill>
      </fill>
    </dxf>
    <dxf>
      <font>
        <b/>
        <i val="0"/>
        <color theme="0"/>
      </font>
      <fill>
        <patternFill>
          <bgColor theme="6" tint="-0.499984740745262"/>
        </patternFill>
      </fill>
    </dxf>
    <dxf>
      <font>
        <b/>
        <i val="0"/>
        <color theme="0"/>
      </font>
      <fill>
        <patternFill>
          <bgColor rgb="FFC00000"/>
        </patternFill>
      </fill>
    </dxf>
    <dxf>
      <font>
        <b/>
        <i val="0"/>
        <color theme="0"/>
      </font>
      <fill>
        <patternFill>
          <bgColor rgb="FFFF3300"/>
        </patternFill>
      </fill>
    </dxf>
    <dxf>
      <font>
        <b/>
        <i val="0"/>
        <color auto="1"/>
      </font>
      <fill>
        <patternFill>
          <bgColor rgb="FFFFC000"/>
        </patternFill>
      </fill>
    </dxf>
    <dxf>
      <font>
        <b/>
        <i val="0"/>
        <color theme="0"/>
      </font>
      <fill>
        <patternFill>
          <bgColor theme="6" tint="-0.24994659260841701"/>
        </patternFill>
      </fill>
    </dxf>
    <dxf>
      <font>
        <b/>
        <i val="0"/>
        <color theme="0"/>
      </font>
      <fill>
        <patternFill>
          <bgColor theme="6" tint="-0.499984740745262"/>
        </patternFill>
      </fill>
    </dxf>
    <dxf>
      <font>
        <b/>
        <i val="0"/>
        <color theme="0"/>
      </font>
      <fill>
        <patternFill>
          <bgColor rgb="FFC00000"/>
        </patternFill>
      </fill>
    </dxf>
    <dxf>
      <font>
        <b/>
        <i val="0"/>
        <color theme="0"/>
      </font>
      <fill>
        <patternFill>
          <bgColor rgb="FFFF3300"/>
        </patternFill>
      </fill>
    </dxf>
    <dxf>
      <font>
        <b/>
        <i val="0"/>
        <color auto="1"/>
      </font>
      <fill>
        <patternFill>
          <bgColor rgb="FFFFC000"/>
        </patternFill>
      </fill>
    </dxf>
    <dxf>
      <font>
        <b/>
        <i val="0"/>
        <color theme="0"/>
      </font>
      <fill>
        <patternFill>
          <bgColor theme="6" tint="-0.24994659260841701"/>
        </patternFill>
      </fill>
    </dxf>
    <dxf>
      <font>
        <b/>
        <i val="0"/>
        <color theme="0"/>
      </font>
      <fill>
        <patternFill>
          <bgColor theme="6" tint="-0.499984740745262"/>
        </patternFill>
      </fill>
    </dxf>
    <dxf>
      <font>
        <b/>
        <i val="0"/>
        <color theme="0"/>
      </font>
      <fill>
        <patternFill>
          <bgColor rgb="FFC00000"/>
        </patternFill>
      </fill>
    </dxf>
    <dxf>
      <font>
        <b/>
        <i val="0"/>
        <color theme="0"/>
      </font>
      <fill>
        <patternFill>
          <bgColor rgb="FFFF3300"/>
        </patternFill>
      </fill>
    </dxf>
    <dxf>
      <font>
        <b/>
        <i val="0"/>
        <color auto="1"/>
      </font>
      <fill>
        <patternFill>
          <bgColor rgb="FFFFC000"/>
        </patternFill>
      </fill>
    </dxf>
    <dxf>
      <font>
        <b/>
        <i val="0"/>
        <color theme="0"/>
      </font>
      <fill>
        <patternFill>
          <bgColor theme="6" tint="-0.24994659260841701"/>
        </patternFill>
      </fill>
    </dxf>
    <dxf>
      <font>
        <b/>
        <i val="0"/>
        <color theme="0"/>
      </font>
      <fill>
        <patternFill>
          <bgColor theme="6" tint="-0.499984740745262"/>
        </patternFill>
      </fill>
    </dxf>
    <dxf>
      <font>
        <b/>
        <i val="0"/>
        <color theme="0"/>
      </font>
      <fill>
        <patternFill>
          <bgColor rgb="FFC00000"/>
        </patternFill>
      </fill>
    </dxf>
    <dxf>
      <font>
        <b/>
        <i val="0"/>
        <color theme="0"/>
      </font>
      <fill>
        <patternFill>
          <bgColor rgb="FFFF3300"/>
        </patternFill>
      </fill>
    </dxf>
    <dxf>
      <font>
        <b/>
        <i val="0"/>
        <color auto="1"/>
      </font>
      <fill>
        <patternFill>
          <bgColor rgb="FFFFC000"/>
        </patternFill>
      </fill>
    </dxf>
    <dxf>
      <font>
        <b/>
        <i val="0"/>
        <color theme="0"/>
      </font>
      <fill>
        <patternFill>
          <bgColor theme="6" tint="-0.24994659260841701"/>
        </patternFill>
      </fill>
    </dxf>
    <dxf>
      <font>
        <b/>
        <i val="0"/>
        <color theme="0"/>
      </font>
      <fill>
        <patternFill>
          <bgColor theme="6" tint="-0.499984740745262"/>
        </patternFill>
      </fill>
    </dxf>
    <dxf>
      <font>
        <b/>
        <i val="0"/>
        <color theme="0"/>
      </font>
      <fill>
        <patternFill>
          <bgColor rgb="FFC00000"/>
        </patternFill>
      </fill>
    </dxf>
    <dxf>
      <font>
        <b/>
        <i val="0"/>
        <color theme="0"/>
      </font>
      <fill>
        <patternFill>
          <bgColor rgb="FFFF3300"/>
        </patternFill>
      </fill>
    </dxf>
    <dxf>
      <font>
        <b/>
        <i val="0"/>
        <color auto="1"/>
      </font>
      <fill>
        <patternFill>
          <bgColor rgb="FFFFC000"/>
        </patternFill>
      </fill>
    </dxf>
    <dxf>
      <font>
        <b/>
        <i val="0"/>
        <color theme="0"/>
      </font>
      <fill>
        <patternFill>
          <bgColor theme="6" tint="-0.24994659260841701"/>
        </patternFill>
      </fill>
    </dxf>
    <dxf>
      <font>
        <b/>
        <i val="0"/>
        <color theme="0"/>
      </font>
      <fill>
        <patternFill>
          <bgColor theme="6" tint="-0.499984740745262"/>
        </patternFill>
      </fill>
    </dxf>
    <dxf>
      <font>
        <b/>
        <i val="0"/>
        <color theme="0"/>
      </font>
      <fill>
        <patternFill>
          <bgColor rgb="FFC00000"/>
        </patternFill>
      </fill>
    </dxf>
    <dxf>
      <font>
        <b/>
        <i val="0"/>
        <color theme="0"/>
      </font>
      <fill>
        <patternFill>
          <bgColor rgb="FFFF3300"/>
        </patternFill>
      </fill>
    </dxf>
    <dxf>
      <font>
        <b/>
        <i val="0"/>
        <color auto="1"/>
      </font>
      <fill>
        <patternFill>
          <bgColor rgb="FFFFC000"/>
        </patternFill>
      </fill>
    </dxf>
    <dxf>
      <font>
        <b/>
        <i val="0"/>
        <color theme="0"/>
      </font>
      <fill>
        <patternFill>
          <bgColor theme="6" tint="-0.24994659260841701"/>
        </patternFill>
      </fill>
    </dxf>
    <dxf>
      <font>
        <b/>
        <i val="0"/>
        <color theme="0"/>
      </font>
      <fill>
        <patternFill>
          <bgColor theme="6" tint="-0.499984740745262"/>
        </patternFill>
      </fill>
    </dxf>
    <dxf>
      <font>
        <b/>
        <i val="0"/>
        <color theme="0"/>
      </font>
      <fill>
        <patternFill>
          <bgColor rgb="FFC00000"/>
        </patternFill>
      </fill>
    </dxf>
    <dxf>
      <font>
        <b/>
        <i val="0"/>
        <color theme="0"/>
      </font>
      <fill>
        <patternFill>
          <bgColor rgb="FFFF3300"/>
        </patternFill>
      </fill>
    </dxf>
    <dxf>
      <font>
        <b/>
        <i val="0"/>
        <color auto="1"/>
      </font>
      <fill>
        <patternFill>
          <bgColor rgb="FFFFC000"/>
        </patternFill>
      </fill>
    </dxf>
    <dxf>
      <font>
        <b/>
        <i val="0"/>
        <color theme="0"/>
      </font>
      <fill>
        <patternFill>
          <bgColor theme="6" tint="-0.24994659260841701"/>
        </patternFill>
      </fill>
    </dxf>
    <dxf>
      <font>
        <b/>
        <i val="0"/>
        <color theme="0"/>
      </font>
      <fill>
        <patternFill>
          <bgColor theme="6" tint="-0.499984740745262"/>
        </patternFill>
      </fill>
    </dxf>
    <dxf>
      <font>
        <b/>
        <i val="0"/>
        <color theme="0"/>
      </font>
      <fill>
        <patternFill>
          <bgColor rgb="FFC00000"/>
        </patternFill>
      </fill>
    </dxf>
    <dxf>
      <font>
        <b/>
        <i val="0"/>
        <color theme="0"/>
      </font>
      <fill>
        <patternFill>
          <bgColor rgb="FFFF3300"/>
        </patternFill>
      </fill>
    </dxf>
    <dxf>
      <font>
        <b/>
        <i val="0"/>
        <color auto="1"/>
      </font>
      <fill>
        <patternFill>
          <bgColor rgb="FFFFC000"/>
        </patternFill>
      </fill>
    </dxf>
    <dxf>
      <font>
        <b/>
        <i val="0"/>
        <color theme="0"/>
      </font>
      <fill>
        <patternFill>
          <bgColor theme="6" tint="-0.24994659260841701"/>
        </patternFill>
      </fill>
    </dxf>
    <dxf>
      <font>
        <b/>
        <i val="0"/>
        <color theme="0"/>
      </font>
      <fill>
        <patternFill>
          <bgColor theme="6" tint="-0.499984740745262"/>
        </patternFill>
      </fill>
    </dxf>
    <dxf>
      <font>
        <b/>
        <i val="0"/>
        <color theme="0"/>
      </font>
      <fill>
        <patternFill>
          <bgColor rgb="FFC00000"/>
        </patternFill>
      </fill>
    </dxf>
    <dxf>
      <font>
        <b/>
        <i val="0"/>
        <color theme="0"/>
      </font>
      <fill>
        <patternFill>
          <bgColor rgb="FFFF3300"/>
        </patternFill>
      </fill>
    </dxf>
    <dxf>
      <font>
        <b/>
        <i val="0"/>
        <color auto="1"/>
      </font>
      <fill>
        <patternFill>
          <bgColor rgb="FFFFC000"/>
        </patternFill>
      </fill>
    </dxf>
    <dxf>
      <font>
        <b/>
        <i val="0"/>
        <color theme="0"/>
      </font>
      <fill>
        <patternFill>
          <bgColor theme="6" tint="-0.24994659260841701"/>
        </patternFill>
      </fill>
    </dxf>
    <dxf>
      <font>
        <b/>
        <i val="0"/>
        <color theme="0"/>
      </font>
      <fill>
        <patternFill>
          <bgColor theme="6" tint="-0.499984740745262"/>
        </patternFill>
      </fill>
    </dxf>
    <dxf>
      <font>
        <b/>
        <i val="0"/>
        <color theme="0"/>
      </font>
      <fill>
        <patternFill>
          <bgColor rgb="FFC00000"/>
        </patternFill>
      </fill>
    </dxf>
    <dxf>
      <font>
        <b/>
        <i val="0"/>
        <color theme="0"/>
      </font>
      <fill>
        <patternFill>
          <bgColor rgb="FFFF3300"/>
        </patternFill>
      </fill>
    </dxf>
    <dxf>
      <font>
        <b/>
        <i val="0"/>
        <color auto="1"/>
      </font>
      <fill>
        <patternFill>
          <bgColor rgb="FFFFC000"/>
        </patternFill>
      </fill>
    </dxf>
    <dxf>
      <font>
        <b/>
        <i val="0"/>
        <color theme="0"/>
      </font>
      <fill>
        <patternFill>
          <bgColor theme="6" tint="-0.24994659260841701"/>
        </patternFill>
      </fill>
    </dxf>
    <dxf>
      <font>
        <b/>
        <i val="0"/>
        <color theme="0"/>
      </font>
      <fill>
        <patternFill>
          <bgColor theme="6" tint="-0.499984740745262"/>
        </patternFill>
      </fill>
    </dxf>
    <dxf>
      <font>
        <b/>
        <i val="0"/>
        <color theme="0"/>
      </font>
      <fill>
        <patternFill>
          <bgColor rgb="FFC00000"/>
        </patternFill>
      </fill>
    </dxf>
    <dxf>
      <font>
        <b/>
        <i val="0"/>
        <color theme="0"/>
      </font>
      <fill>
        <patternFill>
          <bgColor rgb="FFFF3300"/>
        </patternFill>
      </fill>
    </dxf>
    <dxf>
      <font>
        <b/>
        <i val="0"/>
        <color auto="1"/>
      </font>
      <fill>
        <patternFill>
          <bgColor rgb="FFFFC000"/>
        </patternFill>
      </fill>
    </dxf>
    <dxf>
      <font>
        <b/>
        <i val="0"/>
        <color theme="0"/>
      </font>
      <fill>
        <patternFill>
          <bgColor theme="6" tint="-0.24994659260841701"/>
        </patternFill>
      </fill>
    </dxf>
    <dxf>
      <font>
        <b/>
        <i val="0"/>
        <color theme="0"/>
      </font>
      <fill>
        <patternFill>
          <bgColor theme="6" tint="-0.499984740745262"/>
        </patternFill>
      </fill>
    </dxf>
    <dxf>
      <font>
        <b/>
        <i val="0"/>
        <color theme="0"/>
      </font>
      <fill>
        <patternFill>
          <bgColor rgb="FFC00000"/>
        </patternFill>
      </fill>
    </dxf>
    <dxf>
      <font>
        <b/>
        <i val="0"/>
        <color theme="0"/>
      </font>
      <fill>
        <patternFill>
          <bgColor rgb="FFFF3300"/>
        </patternFill>
      </fill>
    </dxf>
    <dxf>
      <font>
        <b/>
        <i val="0"/>
        <color auto="1"/>
      </font>
      <fill>
        <patternFill>
          <bgColor rgb="FFFFC000"/>
        </patternFill>
      </fill>
    </dxf>
    <dxf>
      <font>
        <b/>
        <i val="0"/>
        <color theme="0"/>
      </font>
      <fill>
        <patternFill>
          <bgColor theme="6" tint="-0.24994659260841701"/>
        </patternFill>
      </fill>
    </dxf>
    <dxf>
      <font>
        <b/>
        <i val="0"/>
        <color theme="0"/>
      </font>
      <fill>
        <patternFill>
          <bgColor theme="6" tint="-0.499984740745262"/>
        </patternFill>
      </fill>
    </dxf>
    <dxf>
      <font>
        <b/>
        <i val="0"/>
        <color theme="0"/>
      </font>
      <fill>
        <patternFill>
          <bgColor rgb="FFC00000"/>
        </patternFill>
      </fill>
    </dxf>
    <dxf>
      <font>
        <b/>
        <i val="0"/>
        <color theme="0"/>
      </font>
      <fill>
        <patternFill>
          <bgColor rgb="FFFF3300"/>
        </patternFill>
      </fill>
    </dxf>
    <dxf>
      <font>
        <b/>
        <i val="0"/>
        <color auto="1"/>
      </font>
      <fill>
        <patternFill>
          <bgColor rgb="FFFFC000"/>
        </patternFill>
      </fill>
    </dxf>
    <dxf>
      <font>
        <b/>
        <i val="0"/>
        <color theme="0"/>
      </font>
      <fill>
        <patternFill>
          <bgColor theme="6" tint="-0.24994659260841701"/>
        </patternFill>
      </fill>
    </dxf>
    <dxf>
      <font>
        <b/>
        <i val="0"/>
        <color theme="0"/>
      </font>
      <fill>
        <patternFill>
          <bgColor theme="6" tint="-0.499984740745262"/>
        </patternFill>
      </fill>
    </dxf>
    <dxf>
      <font>
        <b/>
        <i val="0"/>
        <color theme="0"/>
      </font>
      <fill>
        <patternFill>
          <bgColor rgb="FFC00000"/>
        </patternFill>
      </fill>
    </dxf>
    <dxf>
      <font>
        <b/>
        <i val="0"/>
        <color theme="0"/>
      </font>
      <fill>
        <patternFill>
          <bgColor rgb="FFFF3300"/>
        </patternFill>
      </fill>
    </dxf>
    <dxf>
      <font>
        <b/>
        <i val="0"/>
        <color auto="1"/>
      </font>
      <fill>
        <patternFill>
          <bgColor rgb="FFFFC000"/>
        </patternFill>
      </fill>
    </dxf>
    <dxf>
      <font>
        <b/>
        <i val="0"/>
        <color theme="0"/>
      </font>
      <fill>
        <patternFill>
          <bgColor theme="6" tint="-0.24994659260841701"/>
        </patternFill>
      </fill>
    </dxf>
    <dxf>
      <font>
        <b/>
        <i val="0"/>
        <color theme="0"/>
      </font>
      <fill>
        <patternFill>
          <bgColor theme="6" tint="-0.499984740745262"/>
        </patternFill>
      </fill>
    </dxf>
    <dxf>
      <font>
        <b/>
        <i val="0"/>
        <color theme="0"/>
      </font>
      <fill>
        <patternFill>
          <bgColor rgb="FFC00000"/>
        </patternFill>
      </fill>
    </dxf>
    <dxf>
      <font>
        <b/>
        <i val="0"/>
        <color theme="0"/>
      </font>
      <fill>
        <patternFill>
          <bgColor rgb="FFFF3300"/>
        </patternFill>
      </fill>
    </dxf>
    <dxf>
      <font>
        <b/>
        <i val="0"/>
        <color auto="1"/>
      </font>
      <fill>
        <patternFill>
          <bgColor rgb="FFFFC000"/>
        </patternFill>
      </fill>
    </dxf>
    <dxf>
      <font>
        <b/>
        <i val="0"/>
        <color theme="0"/>
      </font>
      <fill>
        <patternFill>
          <bgColor theme="6" tint="-0.24994659260841701"/>
        </patternFill>
      </fill>
    </dxf>
    <dxf>
      <font>
        <b/>
        <i val="0"/>
        <color theme="0"/>
      </font>
      <fill>
        <patternFill>
          <bgColor theme="6" tint="-0.499984740745262"/>
        </patternFill>
      </fill>
    </dxf>
    <dxf>
      <font>
        <b/>
        <i val="0"/>
        <color theme="0"/>
      </font>
      <fill>
        <patternFill>
          <bgColor rgb="FFC00000"/>
        </patternFill>
      </fill>
    </dxf>
    <dxf>
      <font>
        <b/>
        <i val="0"/>
        <color theme="0"/>
      </font>
      <fill>
        <patternFill>
          <bgColor rgb="FFFF3300"/>
        </patternFill>
      </fill>
    </dxf>
    <dxf>
      <font>
        <b/>
        <i val="0"/>
        <color auto="1"/>
      </font>
      <fill>
        <patternFill>
          <bgColor rgb="FFFFC000"/>
        </patternFill>
      </fill>
    </dxf>
    <dxf>
      <font>
        <b/>
        <i val="0"/>
        <color theme="0"/>
      </font>
      <fill>
        <patternFill>
          <bgColor theme="6" tint="-0.24994659260841701"/>
        </patternFill>
      </fill>
    </dxf>
    <dxf>
      <font>
        <b/>
        <i val="0"/>
        <color theme="0"/>
      </font>
      <fill>
        <patternFill>
          <bgColor theme="6" tint="-0.499984740745262"/>
        </patternFill>
      </fill>
    </dxf>
    <dxf>
      <font>
        <b/>
        <i val="0"/>
        <color theme="0"/>
      </font>
      <fill>
        <patternFill>
          <bgColor rgb="FFC00000"/>
        </patternFill>
      </fill>
    </dxf>
    <dxf>
      <font>
        <b/>
        <i val="0"/>
        <color theme="0"/>
      </font>
      <fill>
        <patternFill>
          <bgColor rgb="FFFF3300"/>
        </patternFill>
      </fill>
    </dxf>
    <dxf>
      <font>
        <b/>
        <i val="0"/>
        <color auto="1"/>
      </font>
      <fill>
        <patternFill>
          <bgColor rgb="FFFFC000"/>
        </patternFill>
      </fill>
    </dxf>
    <dxf>
      <font>
        <b/>
        <i val="0"/>
        <color theme="0"/>
      </font>
      <fill>
        <patternFill>
          <bgColor theme="6" tint="-0.24994659260841701"/>
        </patternFill>
      </fill>
    </dxf>
    <dxf>
      <font>
        <b/>
        <i val="0"/>
        <color theme="0"/>
      </font>
      <fill>
        <patternFill>
          <bgColor theme="6" tint="-0.499984740745262"/>
        </patternFill>
      </fill>
    </dxf>
    <dxf>
      <font>
        <b/>
        <i val="0"/>
        <color theme="0"/>
      </font>
      <fill>
        <patternFill>
          <bgColor rgb="FFC00000"/>
        </patternFill>
      </fill>
    </dxf>
    <dxf>
      <font>
        <b/>
        <i val="0"/>
        <color theme="0"/>
      </font>
      <fill>
        <patternFill>
          <bgColor rgb="FFFF3300"/>
        </patternFill>
      </fill>
    </dxf>
    <dxf>
      <font>
        <b/>
        <i val="0"/>
        <color auto="1"/>
      </font>
      <fill>
        <patternFill>
          <bgColor rgb="FFFFC000"/>
        </patternFill>
      </fill>
    </dxf>
    <dxf>
      <font>
        <b/>
        <i val="0"/>
        <color theme="0"/>
      </font>
      <fill>
        <patternFill>
          <bgColor theme="6" tint="-0.24994659260841701"/>
        </patternFill>
      </fill>
    </dxf>
    <dxf>
      <font>
        <b/>
        <i val="0"/>
        <color theme="0"/>
      </font>
      <fill>
        <patternFill>
          <bgColor theme="6" tint="-0.499984740745262"/>
        </patternFill>
      </fill>
    </dxf>
    <dxf>
      <font>
        <b/>
        <i val="0"/>
        <color theme="0"/>
      </font>
      <fill>
        <patternFill>
          <bgColor rgb="FFC00000"/>
        </patternFill>
      </fill>
    </dxf>
    <dxf>
      <font>
        <b/>
        <i val="0"/>
        <color theme="0"/>
      </font>
      <fill>
        <patternFill>
          <bgColor rgb="FFFF3300"/>
        </patternFill>
      </fill>
    </dxf>
    <dxf>
      <font>
        <b/>
        <i val="0"/>
        <color auto="1"/>
      </font>
      <fill>
        <patternFill>
          <bgColor rgb="FFFFC000"/>
        </patternFill>
      </fill>
    </dxf>
    <dxf>
      <font>
        <b/>
        <i val="0"/>
        <color theme="0"/>
      </font>
      <fill>
        <patternFill>
          <bgColor theme="6" tint="-0.24994659260841701"/>
        </patternFill>
      </fill>
    </dxf>
    <dxf>
      <font>
        <b/>
        <i val="0"/>
        <color theme="0"/>
      </font>
      <fill>
        <patternFill>
          <bgColor theme="6" tint="-0.499984740745262"/>
        </patternFill>
      </fill>
    </dxf>
    <dxf>
      <font>
        <b/>
        <i val="0"/>
        <color theme="0"/>
      </font>
      <fill>
        <patternFill>
          <bgColor rgb="FFC00000"/>
        </patternFill>
      </fill>
    </dxf>
    <dxf>
      <font>
        <b/>
        <i val="0"/>
        <color theme="0"/>
      </font>
      <fill>
        <patternFill>
          <bgColor rgb="FFFF3300"/>
        </patternFill>
      </fill>
    </dxf>
    <dxf>
      <font>
        <b/>
        <i val="0"/>
        <color auto="1"/>
      </font>
      <fill>
        <patternFill>
          <bgColor rgb="FFFFC000"/>
        </patternFill>
      </fill>
    </dxf>
    <dxf>
      <font>
        <b/>
        <i val="0"/>
        <color theme="0"/>
      </font>
      <fill>
        <patternFill>
          <bgColor theme="6" tint="-0.24994659260841701"/>
        </patternFill>
      </fill>
    </dxf>
    <dxf>
      <font>
        <b/>
        <i val="0"/>
        <color theme="0"/>
      </font>
      <fill>
        <patternFill>
          <bgColor theme="6" tint="-0.499984740745262"/>
        </patternFill>
      </fill>
    </dxf>
    <dxf>
      <font>
        <b/>
        <i val="0"/>
        <color theme="0"/>
      </font>
      <fill>
        <patternFill>
          <bgColor rgb="FFC00000"/>
        </patternFill>
      </fill>
    </dxf>
    <dxf>
      <font>
        <b/>
        <i val="0"/>
        <color theme="0"/>
      </font>
      <fill>
        <patternFill>
          <bgColor rgb="FFFF3300"/>
        </patternFill>
      </fill>
    </dxf>
    <dxf>
      <font>
        <b/>
        <i val="0"/>
        <color auto="1"/>
      </font>
      <fill>
        <patternFill>
          <bgColor rgb="FFFFC000"/>
        </patternFill>
      </fill>
    </dxf>
    <dxf>
      <font>
        <b/>
        <i val="0"/>
        <color theme="0"/>
      </font>
      <fill>
        <patternFill>
          <bgColor theme="6" tint="-0.24994659260841701"/>
        </patternFill>
      </fill>
    </dxf>
    <dxf>
      <font>
        <b/>
        <i val="0"/>
        <color theme="0"/>
      </font>
      <fill>
        <patternFill>
          <bgColor theme="6" tint="-0.499984740745262"/>
        </patternFill>
      </fill>
    </dxf>
    <dxf>
      <font>
        <b/>
        <i val="0"/>
        <color theme="0"/>
      </font>
      <fill>
        <patternFill>
          <bgColor rgb="FFC00000"/>
        </patternFill>
      </fill>
    </dxf>
    <dxf>
      <font>
        <b/>
        <i val="0"/>
        <color theme="0"/>
      </font>
      <fill>
        <patternFill>
          <bgColor rgb="FFFF3300"/>
        </patternFill>
      </fill>
    </dxf>
    <dxf>
      <font>
        <b/>
        <i val="0"/>
        <color auto="1"/>
      </font>
      <fill>
        <patternFill>
          <bgColor rgb="FFFFC000"/>
        </patternFill>
      </fill>
    </dxf>
    <dxf>
      <font>
        <b/>
        <i val="0"/>
        <color theme="0"/>
      </font>
      <fill>
        <patternFill>
          <bgColor theme="6" tint="-0.24994659260841701"/>
        </patternFill>
      </fill>
    </dxf>
    <dxf>
      <font>
        <b/>
        <i val="0"/>
        <color theme="0"/>
      </font>
      <fill>
        <patternFill>
          <bgColor theme="6" tint="-0.499984740745262"/>
        </patternFill>
      </fill>
    </dxf>
    <dxf>
      <font>
        <b/>
        <i val="0"/>
        <color theme="0"/>
      </font>
      <fill>
        <patternFill>
          <bgColor rgb="FFC00000"/>
        </patternFill>
      </fill>
    </dxf>
    <dxf>
      <font>
        <b/>
        <i val="0"/>
        <color theme="0"/>
      </font>
      <fill>
        <patternFill>
          <bgColor rgb="FFFF3300"/>
        </patternFill>
      </fill>
    </dxf>
    <dxf>
      <font>
        <b/>
        <i val="0"/>
        <color auto="1"/>
      </font>
      <fill>
        <patternFill>
          <bgColor rgb="FFFFC000"/>
        </patternFill>
      </fill>
    </dxf>
    <dxf>
      <font>
        <b/>
        <i val="0"/>
        <color theme="0"/>
      </font>
      <fill>
        <patternFill>
          <bgColor theme="6" tint="-0.24994659260841701"/>
        </patternFill>
      </fill>
    </dxf>
    <dxf>
      <font>
        <b/>
        <i val="0"/>
        <color theme="0"/>
      </font>
      <fill>
        <patternFill>
          <bgColor theme="6" tint="-0.499984740745262"/>
        </patternFill>
      </fill>
    </dxf>
    <dxf>
      <font>
        <b/>
        <i val="0"/>
        <color theme="0"/>
      </font>
      <fill>
        <patternFill>
          <bgColor rgb="FFC00000"/>
        </patternFill>
      </fill>
    </dxf>
    <dxf>
      <font>
        <b/>
        <i val="0"/>
        <color theme="0"/>
      </font>
      <fill>
        <patternFill>
          <bgColor rgb="FFFF3300"/>
        </patternFill>
      </fill>
    </dxf>
    <dxf>
      <font>
        <b/>
        <i val="0"/>
        <color auto="1"/>
      </font>
      <fill>
        <patternFill>
          <bgColor rgb="FFFFC000"/>
        </patternFill>
      </fill>
    </dxf>
    <dxf>
      <font>
        <b/>
        <i val="0"/>
        <color theme="0"/>
      </font>
      <fill>
        <patternFill>
          <bgColor theme="6" tint="-0.24994659260841701"/>
        </patternFill>
      </fill>
    </dxf>
    <dxf>
      <font>
        <b/>
        <i val="0"/>
        <color theme="0"/>
      </font>
      <fill>
        <patternFill>
          <bgColor theme="6" tint="-0.499984740745262"/>
        </patternFill>
      </fill>
    </dxf>
    <dxf>
      <font>
        <b/>
        <i val="0"/>
        <color theme="0"/>
      </font>
      <fill>
        <patternFill>
          <bgColor rgb="FFC00000"/>
        </patternFill>
      </fill>
    </dxf>
    <dxf>
      <font>
        <b/>
        <i val="0"/>
        <color theme="0"/>
      </font>
      <fill>
        <patternFill>
          <bgColor rgb="FFFF3300"/>
        </patternFill>
      </fill>
    </dxf>
    <dxf>
      <font>
        <b/>
        <i val="0"/>
        <color auto="1"/>
      </font>
      <fill>
        <patternFill>
          <bgColor rgb="FFFFC000"/>
        </patternFill>
      </fill>
    </dxf>
    <dxf>
      <font>
        <b/>
        <i val="0"/>
        <color theme="0"/>
      </font>
      <fill>
        <patternFill>
          <bgColor theme="6" tint="-0.24994659260841701"/>
        </patternFill>
      </fill>
    </dxf>
    <dxf>
      <font>
        <b/>
        <i val="0"/>
        <color theme="0"/>
      </font>
      <fill>
        <patternFill>
          <bgColor theme="6" tint="-0.499984740745262"/>
        </patternFill>
      </fill>
    </dxf>
    <dxf>
      <font>
        <b/>
        <i val="0"/>
        <color theme="0"/>
      </font>
      <fill>
        <patternFill>
          <bgColor rgb="FFC00000"/>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color theme="0"/>
      </font>
      <fill>
        <patternFill>
          <bgColor rgb="FFFF3300"/>
        </patternFill>
      </fill>
    </dxf>
    <dxf>
      <font>
        <b/>
        <i val="0"/>
        <color auto="1"/>
      </font>
      <fill>
        <patternFill>
          <bgColor rgb="FFFFC000"/>
        </patternFill>
      </fill>
    </dxf>
    <dxf>
      <font>
        <b/>
        <i val="0"/>
        <color theme="0"/>
      </font>
      <fill>
        <patternFill>
          <bgColor theme="6" tint="-0.24994659260841701"/>
        </patternFill>
      </fill>
    </dxf>
    <dxf>
      <font>
        <b/>
        <i val="0"/>
        <color theme="0"/>
      </font>
      <fill>
        <patternFill>
          <bgColor theme="6" tint="-0.499984740745262"/>
        </patternFill>
      </fill>
    </dxf>
    <dxf>
      <font>
        <b/>
        <i val="0"/>
        <color theme="0"/>
      </font>
      <fill>
        <patternFill>
          <bgColor rgb="FFC00000"/>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C00000"/>
        </patternFill>
      </fill>
    </dxf>
    <dxf>
      <font>
        <b/>
        <i val="0"/>
        <color theme="0"/>
      </font>
      <fill>
        <patternFill>
          <bgColor rgb="FFFF3300"/>
        </patternFill>
      </fill>
    </dxf>
    <dxf>
      <font>
        <b/>
        <i val="0"/>
        <color auto="1"/>
      </font>
      <fill>
        <patternFill>
          <bgColor rgb="FFFFC000"/>
        </patternFill>
      </fill>
    </dxf>
    <dxf>
      <font>
        <b/>
        <i val="0"/>
        <color theme="0"/>
      </font>
      <fill>
        <patternFill>
          <bgColor theme="6" tint="-0.24994659260841701"/>
        </patternFill>
      </fill>
    </dxf>
    <dxf>
      <font>
        <b/>
        <i val="0"/>
        <color theme="0"/>
      </font>
      <fill>
        <patternFill>
          <bgColor theme="6" tint="-0.499984740745262"/>
        </patternFill>
      </fill>
    </dxf>
    <dxf>
      <font>
        <b/>
        <i val="0"/>
        <color theme="0"/>
      </font>
      <fill>
        <patternFill>
          <bgColor rgb="FFC00000"/>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C00000"/>
        </patternFill>
      </fill>
    </dxf>
    <dxf>
      <font>
        <b/>
        <i val="0"/>
        <color theme="0"/>
      </font>
      <fill>
        <patternFill>
          <bgColor rgb="FFFF3300"/>
        </patternFill>
      </fill>
    </dxf>
    <dxf>
      <font>
        <b/>
        <i val="0"/>
        <color auto="1"/>
      </font>
      <fill>
        <patternFill>
          <bgColor rgb="FFFFC000"/>
        </patternFill>
      </fill>
    </dxf>
    <dxf>
      <font>
        <b/>
        <i val="0"/>
        <color theme="0"/>
      </font>
      <fill>
        <patternFill>
          <bgColor theme="6" tint="-0.24994659260841701"/>
        </patternFill>
      </fill>
    </dxf>
    <dxf>
      <font>
        <b/>
        <i val="0"/>
        <color theme="0"/>
      </font>
      <fill>
        <patternFill>
          <bgColor theme="6" tint="-0.499984740745262"/>
        </patternFill>
      </fill>
    </dxf>
    <dxf>
      <font>
        <b/>
        <i val="0"/>
        <color theme="0"/>
      </font>
      <fill>
        <patternFill>
          <bgColor rgb="FFC00000"/>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C00000"/>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C00000"/>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C00000"/>
        </patternFill>
      </fill>
    </dxf>
    <dxf>
      <font>
        <b/>
        <i val="0"/>
        <strike val="0"/>
        <color theme="0"/>
      </font>
      <fill>
        <patternFill>
          <bgColor rgb="FFC00000"/>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C00000"/>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C00000"/>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color theme="0"/>
      </font>
      <fill>
        <patternFill>
          <bgColor rgb="FFFF3300"/>
        </patternFill>
      </fill>
    </dxf>
    <dxf>
      <font>
        <b/>
        <i val="0"/>
        <color auto="1"/>
      </font>
      <fill>
        <patternFill>
          <bgColor rgb="FFFFC000"/>
        </patternFill>
      </fill>
    </dxf>
    <dxf>
      <font>
        <b/>
        <i val="0"/>
        <color theme="0"/>
      </font>
      <fill>
        <patternFill>
          <bgColor theme="6" tint="-0.24994659260841701"/>
        </patternFill>
      </fill>
    </dxf>
    <dxf>
      <font>
        <b/>
        <i val="0"/>
        <color theme="0"/>
      </font>
      <fill>
        <patternFill>
          <bgColor theme="6" tint="-0.499984740745262"/>
        </patternFill>
      </fill>
    </dxf>
    <dxf>
      <font>
        <b/>
        <i val="0"/>
        <color theme="0"/>
      </font>
      <fill>
        <patternFill>
          <bgColor rgb="FFC00000"/>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C00000"/>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color theme="0"/>
      </font>
      <fill>
        <patternFill>
          <bgColor rgb="FFFF3300"/>
        </patternFill>
      </fill>
    </dxf>
    <dxf>
      <font>
        <b/>
        <i val="0"/>
        <color auto="1"/>
      </font>
      <fill>
        <patternFill>
          <bgColor rgb="FFFFC000"/>
        </patternFill>
      </fill>
    </dxf>
    <dxf>
      <font>
        <b/>
        <i val="0"/>
        <color theme="0"/>
      </font>
      <fill>
        <patternFill>
          <bgColor theme="6" tint="-0.24994659260841701"/>
        </patternFill>
      </fill>
    </dxf>
    <dxf>
      <font>
        <b/>
        <i val="0"/>
        <color theme="0"/>
      </font>
      <fill>
        <patternFill>
          <bgColor theme="6" tint="-0.499984740745262"/>
        </patternFill>
      </fill>
    </dxf>
    <dxf>
      <font>
        <b/>
        <i val="0"/>
        <color theme="0"/>
      </font>
      <fill>
        <patternFill>
          <bgColor rgb="FFC00000"/>
        </patternFill>
      </fill>
    </dxf>
    <dxf>
      <font>
        <b/>
        <i val="0"/>
        <color theme="0"/>
      </font>
      <fill>
        <patternFill>
          <bgColor rgb="FFFF3300"/>
        </patternFill>
      </fill>
    </dxf>
    <dxf>
      <font>
        <b/>
        <i val="0"/>
        <color auto="1"/>
      </font>
      <fill>
        <patternFill>
          <bgColor rgb="FFFFC000"/>
        </patternFill>
      </fill>
    </dxf>
    <dxf>
      <font>
        <b/>
        <i val="0"/>
        <color theme="0"/>
      </font>
      <fill>
        <patternFill>
          <bgColor theme="6" tint="-0.24994659260841701"/>
        </patternFill>
      </fill>
    </dxf>
    <dxf>
      <font>
        <b/>
        <i val="0"/>
        <color theme="0"/>
      </font>
      <fill>
        <patternFill>
          <bgColor theme="6" tint="-0.499984740745262"/>
        </patternFill>
      </fill>
    </dxf>
    <dxf>
      <font>
        <b/>
        <i val="0"/>
        <color theme="0"/>
      </font>
      <fill>
        <patternFill>
          <bgColor rgb="FFC00000"/>
        </patternFill>
      </fill>
    </dxf>
    <dxf>
      <font>
        <b/>
        <i val="0"/>
        <color theme="0"/>
      </font>
      <fill>
        <patternFill>
          <bgColor rgb="FFC00000"/>
        </patternFill>
      </fill>
    </dxf>
    <dxf>
      <font>
        <b/>
        <i val="0"/>
        <color theme="0"/>
      </font>
      <fill>
        <patternFill>
          <bgColor theme="6" tint="-0.499984740745262"/>
        </patternFill>
      </fill>
    </dxf>
    <dxf>
      <font>
        <b/>
        <i val="0"/>
        <color theme="0"/>
      </font>
      <fill>
        <patternFill>
          <bgColor rgb="FFFF3300"/>
        </patternFill>
      </fill>
    </dxf>
    <dxf>
      <font>
        <b/>
        <i val="0"/>
        <color auto="1"/>
      </font>
      <fill>
        <patternFill>
          <bgColor rgb="FFFFC000"/>
        </patternFill>
      </fill>
    </dxf>
    <dxf>
      <font>
        <b/>
        <i val="0"/>
        <color theme="0"/>
      </font>
      <fill>
        <patternFill>
          <bgColor theme="6" tint="-0.24994659260841701"/>
        </patternFill>
      </fill>
    </dxf>
    <dxf>
      <font>
        <b/>
        <i val="0"/>
        <color theme="0"/>
      </font>
      <fill>
        <patternFill>
          <bgColor theme="6" tint="-0.499984740745262"/>
        </patternFill>
      </fill>
    </dxf>
    <dxf>
      <font>
        <b/>
        <i val="0"/>
        <color theme="0"/>
      </font>
      <fill>
        <patternFill>
          <bgColor rgb="FFC00000"/>
        </patternFill>
      </fill>
    </dxf>
    <dxf>
      <font>
        <b/>
        <i val="0"/>
        <color theme="0"/>
      </font>
      <fill>
        <patternFill>
          <bgColor rgb="FFC00000"/>
        </patternFill>
      </fill>
    </dxf>
    <dxf>
      <font>
        <b/>
        <i val="0"/>
        <color theme="0"/>
      </font>
      <fill>
        <patternFill>
          <bgColor theme="6" tint="-0.499984740745262"/>
        </patternFill>
      </fill>
    </dxf>
    <dxf>
      <font>
        <b/>
        <i val="0"/>
        <color theme="0"/>
      </font>
      <fill>
        <patternFill>
          <bgColor theme="6" tint="-0.499984740745262"/>
        </patternFill>
      </fill>
    </dxf>
    <dxf>
      <font>
        <b/>
        <i val="0"/>
        <color theme="0"/>
      </font>
      <fill>
        <patternFill>
          <bgColor rgb="FFC00000"/>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C00000"/>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C00000"/>
        </patternFill>
      </fill>
    </dxf>
  </dxfs>
  <tableStyles count="0" defaultTableStyle="TableStyleMedium9" defaultPivotStyle="PivotStyleLight16"/>
  <colors>
    <mruColors>
      <color rgb="FFFF3300"/>
      <color rgb="FFFF32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12"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2.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518583</xdr:colOff>
      <xdr:row>0</xdr:row>
      <xdr:rowOff>0</xdr:rowOff>
    </xdr:from>
    <xdr:to>
      <xdr:col>2</xdr:col>
      <xdr:colOff>560916</xdr:colOff>
      <xdr:row>4</xdr:row>
      <xdr:rowOff>72761</xdr:rowOff>
    </xdr:to>
    <xdr:pic>
      <xdr:nvPicPr>
        <xdr:cNvPr id="4" name="3 Imagen">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18583" y="0"/>
          <a:ext cx="1809750" cy="1131094"/>
        </a:xfrm>
        <a:prstGeom prst="rect">
          <a:avLst/>
        </a:prstGeom>
      </xdr:spPr>
    </xdr:pic>
    <xdr:clientData/>
  </xdr:twoCellAnchor>
  <xdr:twoCellAnchor editAs="oneCell">
    <xdr:from>
      <xdr:col>38</xdr:col>
      <xdr:colOff>304800</xdr:colOff>
      <xdr:row>0</xdr:row>
      <xdr:rowOff>151191</xdr:rowOff>
    </xdr:from>
    <xdr:to>
      <xdr:col>38</xdr:col>
      <xdr:colOff>1174750</xdr:colOff>
      <xdr:row>3</xdr:row>
      <xdr:rowOff>130202</xdr:rowOff>
    </xdr:to>
    <xdr:pic>
      <xdr:nvPicPr>
        <xdr:cNvPr id="8" name="3 Imagen" descr="C:\Users\john.garcia\Desktop\2020-01-08.png">
          <a:extLst>
            <a:ext uri="{FF2B5EF4-FFF2-40B4-BE49-F238E27FC236}">
              <a16:creationId xmlns:a16="http://schemas.microsoft.com/office/drawing/2014/main" id="{00000000-0008-0000-0000-000008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4389000" y="151191"/>
          <a:ext cx="869950" cy="7954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cgarzon\Documents\UAECOBB1\Auditor&#237;as%202013\Plan%20de%20mejoramiento\Plan%20mejoramiento-0110201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JIZETH\Downloads\20220623_CCSE-FT-001.%20FORMULACI&#211;N%20PLAN%20DE%20MEJORAMIENTO_AUDTHUMANO%20(2)%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PM"/>
      <sheetName val="formulas"/>
      <sheetName val="cerradas"/>
      <sheetName val="Datos."/>
    </sheetNames>
    <sheetDataSet>
      <sheetData sheetId="0">
        <row r="3">
          <cell r="B3" t="str">
            <v>Acto inseguro</v>
          </cell>
        </row>
        <row r="4">
          <cell r="B4" t="str">
            <v>Análisis de indicadores</v>
          </cell>
        </row>
        <row r="5">
          <cell r="B5" t="str">
            <v>Auditoria Externa</v>
          </cell>
        </row>
        <row r="6">
          <cell r="B6" t="str">
            <v>Auditoría interna</v>
          </cell>
        </row>
        <row r="7">
          <cell r="B7" t="str">
            <v>Encuestas de satisfacción del cliente</v>
          </cell>
        </row>
        <row r="8">
          <cell r="B8" t="str">
            <v>Incidente de trabajo</v>
          </cell>
        </row>
        <row r="9">
          <cell r="B9" t="str">
            <v>Informe de Inspecciones planeadas</v>
          </cell>
        </row>
        <row r="10">
          <cell r="B10" t="str">
            <v>Informe del producto y/o servicio no conforme</v>
          </cell>
        </row>
        <row r="11">
          <cell r="B11" t="str">
            <v>Mapa de Riesgos</v>
          </cell>
        </row>
        <row r="12">
          <cell r="B12" t="str">
            <v>No conformidades reportadas por los responsables de la prestación del servicio</v>
          </cell>
        </row>
        <row r="13">
          <cell r="B13" t="str">
            <v>Prestación de servicios o procesos</v>
          </cell>
        </row>
        <row r="14">
          <cell r="B14" t="str">
            <v>Quejas, reclamos o sugerencias</v>
          </cell>
        </row>
        <row r="15">
          <cell r="B15" t="str">
            <v>Resultados de auto evaluaciones</v>
          </cell>
        </row>
        <row r="16">
          <cell r="B16" t="str">
            <v>Revisiones de la dirección</v>
          </cell>
        </row>
        <row r="17">
          <cell r="B17" t="str">
            <v>Casos de estudio</v>
          </cell>
        </row>
        <row r="18">
          <cell r="B18" t="str">
            <v>Evaluación de servicios</v>
          </cell>
        </row>
        <row r="19">
          <cell r="B19" t="str">
            <v>Plan de Acción</v>
          </cell>
        </row>
      </sheetData>
      <sheetData sheetId="1"/>
      <sheetData sheetId="2"/>
      <sheetData sheetId="3"/>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s>
    <sheetDataSet>
      <sheetData sheetId="0" refreshError="1"/>
    </sheetDataSet>
  </externalBook>
</externalLink>
</file>

<file path=xl/persons/person.xml><?xml version="1.0" encoding="utf-8"?>
<personList xmlns="http://schemas.microsoft.com/office/spreadsheetml/2018/threadedcomments" xmlns:x="http://schemas.openxmlformats.org/spreadsheetml/2006/main">
  <person displayName="NESTOR FERNANDO AVELLA" id="{943B9BF4-4D9D-0244-88F3-3C4D3943E06A}" userId="7dfec95cf4dde1f4" providerId="Windows Live"/>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AH72" dT="2023-02-01T10:49:58.84" personId="{943B9BF4-4D9D-0244-88F3-3C4D3943E06A}" id="{58CDEDDC-0FAF-484C-B04F-8AFC3EF43E49}">
    <text>Citemos las otras cuentas</text>
  </threadedComment>
  <threadedComment ref="AH73" dT="2023-02-01T10:19:49.01" personId="{943B9BF4-4D9D-0244-88F3-3C4D3943E06A}" id="{5D00CD9E-3E66-ED48-A9C7-B4EA806C8CBD}">
    <text>Por qué en la parre final se deja  el mismo contenido de la observación del seguimiento anterior,  porque a la fecha ese periodo ya  debe estar cerrado?</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113"/>
  <sheetViews>
    <sheetView tabSelected="1" zoomScaleNormal="100" workbookViewId="0">
      <selection activeCell="AM108" sqref="AM108"/>
    </sheetView>
  </sheetViews>
  <sheetFormatPr baseColWidth="10" defaultColWidth="11.44140625" defaultRowHeight="13.2" x14ac:dyDescent="0.25"/>
  <cols>
    <col min="1" max="1" width="13.6640625" style="3" customWidth="1"/>
    <col min="2" max="2" width="12.88671875" style="3" customWidth="1"/>
    <col min="3" max="3" width="16.88671875" style="81" customWidth="1"/>
    <col min="4" max="4" width="21.5546875" style="81" customWidth="1"/>
    <col min="5" max="5" width="13.44140625" style="81" customWidth="1"/>
    <col min="6" max="6" width="20.6640625" style="81" customWidth="1"/>
    <col min="7" max="7" width="67.44140625" style="84" customWidth="1"/>
    <col min="8" max="8" width="20.6640625" style="81" customWidth="1"/>
    <col min="9" max="9" width="39.5546875" style="81" customWidth="1"/>
    <col min="10" max="10" width="55.33203125" style="3" customWidth="1"/>
    <col min="11" max="12" width="15.6640625" style="8" customWidth="1"/>
    <col min="13" max="13" width="21.33203125" style="8" customWidth="1"/>
    <col min="14" max="17" width="16.6640625" style="8" customWidth="1"/>
    <col min="18" max="18" width="17.88671875" style="8" customWidth="1"/>
    <col min="19" max="19" width="22.88671875" style="8" customWidth="1"/>
    <col min="20" max="20" width="16.6640625" style="8" customWidth="1"/>
    <col min="21" max="21" width="15.6640625" style="3" customWidth="1"/>
    <col min="22" max="22" width="90.6640625" style="3" customWidth="1"/>
    <col min="23" max="23" width="17.6640625" style="100" customWidth="1"/>
    <col min="24" max="26" width="17.6640625" style="3" customWidth="1"/>
    <col min="27" max="27" width="18" style="3" customWidth="1"/>
    <col min="28" max="28" width="49.6640625" style="154" customWidth="1"/>
    <col min="29" max="29" width="18" style="8" customWidth="1"/>
    <col min="30" max="30" width="18" style="141" customWidth="1"/>
    <col min="31" max="32" width="17.6640625" style="8" hidden="1" customWidth="1"/>
    <col min="33" max="33" width="18" style="8" customWidth="1"/>
    <col min="34" max="34" width="85.6640625" style="84" customWidth="1"/>
    <col min="35" max="36" width="18" style="8" customWidth="1"/>
    <col min="37" max="38" width="23" style="8" customWidth="1"/>
    <col min="39" max="39" width="20.88671875" style="8" customWidth="1"/>
    <col min="40" max="16384" width="11.44140625" style="3"/>
  </cols>
  <sheetData>
    <row r="1" spans="1:39" ht="21" customHeight="1" x14ac:dyDescent="0.25">
      <c r="A1" s="267"/>
      <c r="B1" s="268"/>
      <c r="C1" s="269"/>
      <c r="D1" s="255" t="s">
        <v>159</v>
      </c>
      <c r="E1" s="256"/>
      <c r="F1" s="256"/>
      <c r="G1" s="256"/>
      <c r="H1" s="256"/>
      <c r="I1" s="256"/>
      <c r="J1" s="256"/>
      <c r="K1" s="256"/>
      <c r="L1" s="256"/>
      <c r="M1" s="256"/>
      <c r="N1" s="256"/>
      <c r="O1" s="256"/>
      <c r="P1" s="256"/>
      <c r="Q1" s="256"/>
      <c r="R1" s="256"/>
      <c r="S1" s="256"/>
      <c r="T1" s="256"/>
      <c r="U1" s="256"/>
      <c r="V1" s="256"/>
      <c r="W1" s="256"/>
      <c r="X1" s="256"/>
      <c r="Y1" s="256"/>
      <c r="Z1" s="256"/>
      <c r="AA1" s="256"/>
      <c r="AB1" s="257"/>
      <c r="AC1" s="256"/>
      <c r="AD1" s="256"/>
      <c r="AE1" s="256"/>
      <c r="AF1" s="256"/>
      <c r="AG1" s="256"/>
      <c r="AH1" s="256"/>
      <c r="AI1" s="258"/>
      <c r="AJ1" s="219" t="s">
        <v>66</v>
      </c>
      <c r="AK1" s="220"/>
      <c r="AL1" s="221"/>
      <c r="AM1" s="216"/>
    </row>
    <row r="2" spans="1:39" ht="21" customHeight="1" x14ac:dyDescent="0.25">
      <c r="A2" s="270"/>
      <c r="B2" s="271"/>
      <c r="C2" s="272"/>
      <c r="D2" s="259"/>
      <c r="E2" s="260"/>
      <c r="F2" s="260"/>
      <c r="G2" s="260"/>
      <c r="H2" s="260"/>
      <c r="I2" s="260"/>
      <c r="J2" s="260"/>
      <c r="K2" s="260"/>
      <c r="L2" s="260"/>
      <c r="M2" s="260"/>
      <c r="N2" s="260"/>
      <c r="O2" s="260"/>
      <c r="P2" s="260"/>
      <c r="Q2" s="260"/>
      <c r="R2" s="260"/>
      <c r="S2" s="260"/>
      <c r="T2" s="260"/>
      <c r="U2" s="260"/>
      <c r="V2" s="260"/>
      <c r="W2" s="260"/>
      <c r="X2" s="260"/>
      <c r="Y2" s="260"/>
      <c r="Z2" s="260"/>
      <c r="AA2" s="260"/>
      <c r="AB2" s="261"/>
      <c r="AC2" s="260"/>
      <c r="AD2" s="260"/>
      <c r="AE2" s="260"/>
      <c r="AF2" s="260"/>
      <c r="AG2" s="260"/>
      <c r="AH2" s="260"/>
      <c r="AI2" s="262"/>
      <c r="AJ2" s="222" t="s">
        <v>169</v>
      </c>
      <c r="AK2" s="223"/>
      <c r="AL2" s="224"/>
      <c r="AM2" s="217"/>
    </row>
    <row r="3" spans="1:39" ht="21" customHeight="1" x14ac:dyDescent="0.25">
      <c r="A3" s="270"/>
      <c r="B3" s="271"/>
      <c r="C3" s="272"/>
      <c r="D3" s="259"/>
      <c r="E3" s="260"/>
      <c r="F3" s="260"/>
      <c r="G3" s="260"/>
      <c r="H3" s="260"/>
      <c r="I3" s="260"/>
      <c r="J3" s="260"/>
      <c r="K3" s="260"/>
      <c r="L3" s="260"/>
      <c r="M3" s="260"/>
      <c r="N3" s="260"/>
      <c r="O3" s="260"/>
      <c r="P3" s="260"/>
      <c r="Q3" s="260"/>
      <c r="R3" s="260"/>
      <c r="S3" s="260"/>
      <c r="T3" s="260"/>
      <c r="U3" s="260"/>
      <c r="V3" s="260"/>
      <c r="W3" s="260"/>
      <c r="X3" s="260"/>
      <c r="Y3" s="260"/>
      <c r="Z3" s="260"/>
      <c r="AA3" s="260"/>
      <c r="AB3" s="261"/>
      <c r="AC3" s="260"/>
      <c r="AD3" s="260"/>
      <c r="AE3" s="260"/>
      <c r="AF3" s="260"/>
      <c r="AG3" s="260"/>
      <c r="AH3" s="260"/>
      <c r="AI3" s="262"/>
      <c r="AJ3" s="222" t="s">
        <v>170</v>
      </c>
      <c r="AK3" s="223"/>
      <c r="AL3" s="224"/>
      <c r="AM3" s="217"/>
    </row>
    <row r="4" spans="1:39" ht="21" customHeight="1" thickBot="1" x14ac:dyDescent="0.3">
      <c r="A4" s="273"/>
      <c r="B4" s="274"/>
      <c r="C4" s="275"/>
      <c r="D4" s="263"/>
      <c r="E4" s="264"/>
      <c r="F4" s="264"/>
      <c r="G4" s="264"/>
      <c r="H4" s="264"/>
      <c r="I4" s="264"/>
      <c r="J4" s="264"/>
      <c r="K4" s="264"/>
      <c r="L4" s="264"/>
      <c r="M4" s="264"/>
      <c r="N4" s="264"/>
      <c r="O4" s="264"/>
      <c r="P4" s="264"/>
      <c r="Q4" s="264"/>
      <c r="R4" s="264"/>
      <c r="S4" s="264"/>
      <c r="T4" s="264"/>
      <c r="U4" s="264"/>
      <c r="V4" s="264"/>
      <c r="W4" s="264"/>
      <c r="X4" s="264"/>
      <c r="Y4" s="264"/>
      <c r="Z4" s="264"/>
      <c r="AA4" s="264"/>
      <c r="AB4" s="265"/>
      <c r="AC4" s="264"/>
      <c r="AD4" s="264"/>
      <c r="AE4" s="264"/>
      <c r="AF4" s="264"/>
      <c r="AG4" s="264"/>
      <c r="AH4" s="264"/>
      <c r="AI4" s="266"/>
      <c r="AJ4" s="225" t="s">
        <v>47</v>
      </c>
      <c r="AK4" s="226"/>
      <c r="AL4" s="227"/>
      <c r="AM4" s="218"/>
    </row>
    <row r="5" spans="1:39" ht="6" customHeight="1" thickBot="1" x14ac:dyDescent="0.3"/>
    <row r="6" spans="1:39" ht="22.5" customHeight="1" thickBot="1" x14ac:dyDescent="0.3">
      <c r="A6" s="276" t="s">
        <v>75</v>
      </c>
      <c r="B6" s="277"/>
      <c r="C6" s="277"/>
      <c r="D6" s="277"/>
      <c r="E6" s="277"/>
      <c r="F6" s="277"/>
      <c r="G6" s="277"/>
      <c r="H6" s="278"/>
      <c r="I6" s="279" t="s">
        <v>7</v>
      </c>
      <c r="J6" s="280"/>
      <c r="K6" s="280"/>
      <c r="L6" s="280"/>
      <c r="M6" s="280"/>
      <c r="N6" s="280"/>
      <c r="O6" s="280"/>
      <c r="P6" s="280"/>
      <c r="Q6" s="280"/>
      <c r="R6" s="280"/>
      <c r="S6" s="279"/>
      <c r="T6" s="281"/>
      <c r="U6" s="288" t="s">
        <v>779</v>
      </c>
      <c r="V6" s="289"/>
      <c r="W6" s="290"/>
      <c r="X6" s="290"/>
      <c r="Y6" s="290"/>
      <c r="Z6" s="291"/>
      <c r="AA6" s="238" t="s">
        <v>730</v>
      </c>
      <c r="AB6" s="239"/>
      <c r="AC6" s="239"/>
      <c r="AD6" s="239"/>
      <c r="AE6" s="239"/>
      <c r="AF6" s="239"/>
      <c r="AG6" s="239"/>
      <c r="AH6" s="239"/>
      <c r="AI6" s="239"/>
      <c r="AJ6" s="213" t="s">
        <v>83</v>
      </c>
      <c r="AK6" s="214"/>
      <c r="AL6" s="214"/>
      <c r="AM6" s="215"/>
    </row>
    <row r="7" spans="1:39" s="85" customFormat="1" ht="21" customHeight="1" x14ac:dyDescent="0.2">
      <c r="A7" s="240" t="s">
        <v>0</v>
      </c>
      <c r="B7" s="242" t="s">
        <v>1</v>
      </c>
      <c r="C7" s="242" t="s">
        <v>76</v>
      </c>
      <c r="D7" s="242" t="s">
        <v>2</v>
      </c>
      <c r="E7" s="242" t="s">
        <v>77</v>
      </c>
      <c r="F7" s="242" t="s">
        <v>3</v>
      </c>
      <c r="G7" s="242" t="s">
        <v>79</v>
      </c>
      <c r="H7" s="284" t="s">
        <v>157</v>
      </c>
      <c r="I7" s="248" t="s">
        <v>81</v>
      </c>
      <c r="J7" s="246" t="s">
        <v>8</v>
      </c>
      <c r="K7" s="247"/>
      <c r="L7" s="244" t="s">
        <v>10</v>
      </c>
      <c r="M7" s="244" t="s">
        <v>12</v>
      </c>
      <c r="N7" s="244" t="s">
        <v>20</v>
      </c>
      <c r="O7" s="244" t="s">
        <v>23</v>
      </c>
      <c r="P7" s="244" t="s">
        <v>22</v>
      </c>
      <c r="Q7" s="244" t="s">
        <v>11</v>
      </c>
      <c r="R7" s="244" t="s">
        <v>65</v>
      </c>
      <c r="S7" s="244" t="s">
        <v>74</v>
      </c>
      <c r="T7" s="286" t="s">
        <v>21</v>
      </c>
      <c r="U7" s="296" t="s">
        <v>160</v>
      </c>
      <c r="V7" s="292" t="s">
        <v>372</v>
      </c>
      <c r="W7" s="282" t="s">
        <v>163</v>
      </c>
      <c r="X7" s="292" t="s">
        <v>164</v>
      </c>
      <c r="Y7" s="292" t="s">
        <v>340</v>
      </c>
      <c r="Z7" s="294" t="s">
        <v>165</v>
      </c>
      <c r="AA7" s="228" t="s">
        <v>160</v>
      </c>
      <c r="AB7" s="230" t="s">
        <v>161</v>
      </c>
      <c r="AC7" s="230" t="s">
        <v>162</v>
      </c>
      <c r="AD7" s="253" t="s">
        <v>163</v>
      </c>
      <c r="AE7" s="250" t="s">
        <v>167</v>
      </c>
      <c r="AF7" s="250" t="s">
        <v>168</v>
      </c>
      <c r="AG7" s="253" t="s">
        <v>164</v>
      </c>
      <c r="AH7" s="230" t="s">
        <v>372</v>
      </c>
      <c r="AI7" s="253" t="s">
        <v>165</v>
      </c>
      <c r="AJ7" s="236" t="s">
        <v>31</v>
      </c>
      <c r="AK7" s="232" t="s">
        <v>370</v>
      </c>
      <c r="AL7" s="232" t="s">
        <v>84</v>
      </c>
      <c r="AM7" s="234" t="s">
        <v>85</v>
      </c>
    </row>
    <row r="8" spans="1:39" s="85" customFormat="1" ht="34.950000000000003" customHeight="1" x14ac:dyDescent="0.2">
      <c r="A8" s="241"/>
      <c r="B8" s="243"/>
      <c r="C8" s="243"/>
      <c r="D8" s="243"/>
      <c r="E8" s="243"/>
      <c r="F8" s="243"/>
      <c r="G8" s="243"/>
      <c r="H8" s="285"/>
      <c r="I8" s="249"/>
      <c r="J8" s="86" t="s">
        <v>38</v>
      </c>
      <c r="K8" s="86" t="s">
        <v>37</v>
      </c>
      <c r="L8" s="245"/>
      <c r="M8" s="245"/>
      <c r="N8" s="245"/>
      <c r="O8" s="245"/>
      <c r="P8" s="245"/>
      <c r="Q8" s="245"/>
      <c r="R8" s="245"/>
      <c r="S8" s="245"/>
      <c r="T8" s="287"/>
      <c r="U8" s="297"/>
      <c r="V8" s="293"/>
      <c r="W8" s="283"/>
      <c r="X8" s="293"/>
      <c r="Y8" s="293"/>
      <c r="Z8" s="295"/>
      <c r="AA8" s="229"/>
      <c r="AB8" s="231"/>
      <c r="AC8" s="231"/>
      <c r="AD8" s="254"/>
      <c r="AE8" s="251"/>
      <c r="AF8" s="251"/>
      <c r="AG8" s="254"/>
      <c r="AH8" s="231"/>
      <c r="AI8" s="254"/>
      <c r="AJ8" s="237"/>
      <c r="AK8" s="233"/>
      <c r="AL8" s="233"/>
      <c r="AM8" s="235"/>
    </row>
    <row r="9" spans="1:39" s="19" customFormat="1" ht="45.75" customHeight="1" thickBot="1" x14ac:dyDescent="0.25">
      <c r="A9" s="21" t="s">
        <v>24</v>
      </c>
      <c r="B9" s="22" t="s">
        <v>4</v>
      </c>
      <c r="C9" s="22" t="s">
        <v>5</v>
      </c>
      <c r="D9" s="22" t="s">
        <v>156</v>
      </c>
      <c r="E9" s="23" t="s">
        <v>4</v>
      </c>
      <c r="F9" s="22" t="s">
        <v>78</v>
      </c>
      <c r="G9" s="22" t="s">
        <v>80</v>
      </c>
      <c r="H9" s="24" t="s">
        <v>158</v>
      </c>
      <c r="I9" s="25" t="s">
        <v>6</v>
      </c>
      <c r="J9" s="26" t="s">
        <v>82</v>
      </c>
      <c r="K9" s="26" t="s">
        <v>9</v>
      </c>
      <c r="L9" s="26" t="s">
        <v>5</v>
      </c>
      <c r="M9" s="26" t="s">
        <v>15</v>
      </c>
      <c r="N9" s="26" t="s">
        <v>5</v>
      </c>
      <c r="O9" s="26" t="s">
        <v>4</v>
      </c>
      <c r="P9" s="26" t="s">
        <v>4</v>
      </c>
      <c r="Q9" s="27" t="s">
        <v>5</v>
      </c>
      <c r="R9" s="26" t="s">
        <v>5</v>
      </c>
      <c r="S9" s="26" t="s">
        <v>5</v>
      </c>
      <c r="T9" s="140" t="s">
        <v>14</v>
      </c>
      <c r="U9" s="97" t="s">
        <v>4</v>
      </c>
      <c r="V9" s="98" t="s">
        <v>166</v>
      </c>
      <c r="W9" s="101" t="s">
        <v>34</v>
      </c>
      <c r="X9" s="98" t="s">
        <v>13</v>
      </c>
      <c r="Y9" s="98" t="s">
        <v>341</v>
      </c>
      <c r="Z9" s="99" t="s">
        <v>155</v>
      </c>
      <c r="AA9" s="190" t="s">
        <v>4</v>
      </c>
      <c r="AB9" s="192" t="s">
        <v>32</v>
      </c>
      <c r="AC9" s="192" t="s">
        <v>33</v>
      </c>
      <c r="AD9" s="191" t="s">
        <v>34</v>
      </c>
      <c r="AE9" s="252"/>
      <c r="AF9" s="252"/>
      <c r="AG9" s="191" t="s">
        <v>13</v>
      </c>
      <c r="AH9" s="192" t="s">
        <v>166</v>
      </c>
      <c r="AI9" s="191" t="s">
        <v>155</v>
      </c>
      <c r="AJ9" s="104" t="s">
        <v>35</v>
      </c>
      <c r="AK9" s="105" t="s">
        <v>371</v>
      </c>
      <c r="AL9" s="105" t="s">
        <v>5</v>
      </c>
      <c r="AM9" s="106" t="s">
        <v>439</v>
      </c>
    </row>
    <row r="10" spans="1:39" s="20" customFormat="1" ht="115.5" customHeight="1" x14ac:dyDescent="0.25">
      <c r="A10" s="109">
        <v>2</v>
      </c>
      <c r="B10" s="110">
        <v>42430</v>
      </c>
      <c r="C10" s="111" t="s">
        <v>171</v>
      </c>
      <c r="D10" s="111" t="s">
        <v>172</v>
      </c>
      <c r="E10" s="110">
        <v>42426</v>
      </c>
      <c r="F10" s="113">
        <v>8</v>
      </c>
      <c r="G10" s="112" t="s">
        <v>173</v>
      </c>
      <c r="H10" s="111" t="s">
        <v>123</v>
      </c>
      <c r="I10" s="111" t="s">
        <v>174</v>
      </c>
      <c r="J10" s="111" t="s">
        <v>175</v>
      </c>
      <c r="K10" s="126">
        <v>3</v>
      </c>
      <c r="L10" s="111" t="s">
        <v>18</v>
      </c>
      <c r="M10" s="111" t="s">
        <v>176</v>
      </c>
      <c r="N10" s="114">
        <v>1</v>
      </c>
      <c r="O10" s="110">
        <v>42464</v>
      </c>
      <c r="P10" s="110">
        <v>43465</v>
      </c>
      <c r="Q10" s="111" t="s">
        <v>25</v>
      </c>
      <c r="R10" s="115" t="s">
        <v>40</v>
      </c>
      <c r="S10" s="116" t="s">
        <v>139</v>
      </c>
      <c r="T10" s="115" t="s">
        <v>107</v>
      </c>
      <c r="U10" s="118">
        <v>44804</v>
      </c>
      <c r="V10" s="117" t="s">
        <v>627</v>
      </c>
      <c r="W10" s="102">
        <v>0.66669999999999996</v>
      </c>
      <c r="X10" s="76" t="s">
        <v>342</v>
      </c>
      <c r="Y10" s="83"/>
      <c r="Z10" s="88" t="s">
        <v>343</v>
      </c>
      <c r="AA10" s="118">
        <v>44926</v>
      </c>
      <c r="AB10" s="177" t="s">
        <v>830</v>
      </c>
      <c r="AC10" s="119">
        <v>2</v>
      </c>
      <c r="AD10" s="142">
        <f>IF(OR(AC10="",K10=""),"",IF(OR(AC10=0,K10=0),0,IF((AC10*100%)/K10&gt;100%,100%,(AC10*100%)/K10)))</f>
        <v>0.66666666666666663</v>
      </c>
      <c r="AE10" s="82" t="str">
        <f>IF(AC10="","",IF(AA10&gt;=P10,IF(AD10&lt;100%,"INCUMPLIDA",IF(AD10=100%,"TERMINADA EXTEMPORÁNEA"))))</f>
        <v>INCUMPLIDA</v>
      </c>
      <c r="AF10" s="82" t="b">
        <f>IF(AC10="","",IF(AA10&lt;P10,IF(AD10=0%,"SIN INICIAR",IF(AD10=100%,"TERMINADA",IF(AD10&gt;0%,"EN PROCESO")))))</f>
        <v>0</v>
      </c>
      <c r="AG10" s="82" t="str">
        <f>IF(AC10="","",IF(AA10&gt;=P10,AE10,IF(AA10&lt;P10,AF10)))</f>
        <v>INCUMPLIDA</v>
      </c>
      <c r="AH10" s="117" t="s">
        <v>943</v>
      </c>
      <c r="AI10" s="119" t="s">
        <v>343</v>
      </c>
      <c r="AJ10" s="119" t="str">
        <f>IF(AD10="","",IF(OR(AD10=100%),"CUMPLIDA","PENDIENTE"))</f>
        <v>PENDIENTE</v>
      </c>
      <c r="AK10" s="119"/>
      <c r="AL10" s="119"/>
      <c r="AM10" s="119"/>
    </row>
    <row r="11" spans="1:39" s="20" customFormat="1" ht="132.6" x14ac:dyDescent="0.25">
      <c r="A11" s="28">
        <v>40</v>
      </c>
      <c r="B11" s="29">
        <v>43181</v>
      </c>
      <c r="C11" s="30" t="s">
        <v>16</v>
      </c>
      <c r="D11" s="30" t="s">
        <v>177</v>
      </c>
      <c r="E11" s="29">
        <v>43181</v>
      </c>
      <c r="F11" s="32" t="s">
        <v>178</v>
      </c>
      <c r="G11" s="31" t="s">
        <v>179</v>
      </c>
      <c r="H11" s="30" t="s">
        <v>180</v>
      </c>
      <c r="I11" s="30" t="s">
        <v>181</v>
      </c>
      <c r="J11" s="30" t="s">
        <v>565</v>
      </c>
      <c r="K11" s="127">
        <v>6</v>
      </c>
      <c r="L11" s="34" t="s">
        <v>182</v>
      </c>
      <c r="M11" s="30" t="s">
        <v>183</v>
      </c>
      <c r="N11" s="33">
        <v>0.7</v>
      </c>
      <c r="O11" s="29">
        <v>43160</v>
      </c>
      <c r="P11" s="29">
        <v>44926</v>
      </c>
      <c r="Q11" s="34" t="s">
        <v>566</v>
      </c>
      <c r="R11" s="34" t="s">
        <v>64</v>
      </c>
      <c r="S11" s="37" t="s">
        <v>577</v>
      </c>
      <c r="T11" s="34" t="s">
        <v>107</v>
      </c>
      <c r="U11" s="118">
        <v>44804</v>
      </c>
      <c r="V11" s="155" t="s">
        <v>567</v>
      </c>
      <c r="W11" s="102">
        <v>0.66700000000000004</v>
      </c>
      <c r="X11" s="76" t="s">
        <v>345</v>
      </c>
      <c r="Y11" s="83"/>
      <c r="Z11" s="88" t="s">
        <v>346</v>
      </c>
      <c r="AA11" s="118">
        <v>44926</v>
      </c>
      <c r="AB11" s="152" t="s">
        <v>780</v>
      </c>
      <c r="AC11" s="119">
        <v>2</v>
      </c>
      <c r="AD11" s="142">
        <f>IF(OR(AC11="",K11=""),"",IF(OR(AC11=0,K11=0),0,IF((AC11*100%)/K11&gt;100%,100%,(AC11*100%)/K11)))</f>
        <v>0.33333333333333331</v>
      </c>
      <c r="AE11" s="82" t="str">
        <f>IF(AC11="","",IF(AA11&gt;=P11,IF(AD11&lt;100%,"INCUMPLIDA",IF(AD11=100%,"TERMINADA EXTEMPORÁNEA"))))</f>
        <v>INCUMPLIDA</v>
      </c>
      <c r="AF11" s="82" t="b">
        <f>IF(AC11="","",IF(AA11&lt;P11,IF(AD11=0%,"SIN INICIAR",IF(AD11=100%,"TERMINADA",IF(AD11&gt;0%,"EN PROCESO")))))</f>
        <v>0</v>
      </c>
      <c r="AG11" s="82" t="str">
        <f>IF(AC11="","",IF(AA11&gt;=P11,AE11,IF(AA11&lt;P11,AF11)))</f>
        <v>INCUMPLIDA</v>
      </c>
      <c r="AH11" s="308" t="s">
        <v>886</v>
      </c>
      <c r="AI11" s="151" t="s">
        <v>887</v>
      </c>
      <c r="AJ11" s="119" t="str">
        <f t="shared" ref="AJ11:AJ74" si="0">IF(AD11="","",IF(OR(AD11=100%),"CUMPLIDA","PENDIENTE"))</f>
        <v>PENDIENTE</v>
      </c>
      <c r="AK11" s="107"/>
      <c r="AL11" s="107"/>
      <c r="AM11" s="107"/>
    </row>
    <row r="12" spans="1:39" s="20" customFormat="1" ht="176.25" customHeight="1" x14ac:dyDescent="0.25">
      <c r="A12" s="28">
        <v>138</v>
      </c>
      <c r="B12" s="39">
        <v>43455</v>
      </c>
      <c r="C12" s="40" t="s">
        <v>171</v>
      </c>
      <c r="D12" s="40" t="s">
        <v>184</v>
      </c>
      <c r="E12" s="39">
        <v>43455</v>
      </c>
      <c r="F12" s="42">
        <v>1</v>
      </c>
      <c r="G12" s="41" t="s">
        <v>185</v>
      </c>
      <c r="H12" s="40" t="s">
        <v>186</v>
      </c>
      <c r="I12" s="40" t="s">
        <v>187</v>
      </c>
      <c r="J12" s="40" t="s">
        <v>188</v>
      </c>
      <c r="K12" s="128">
        <v>3</v>
      </c>
      <c r="L12" s="40" t="s">
        <v>18</v>
      </c>
      <c r="M12" s="40" t="s">
        <v>189</v>
      </c>
      <c r="N12" s="43">
        <v>1</v>
      </c>
      <c r="O12" s="39">
        <v>43497</v>
      </c>
      <c r="P12" s="94">
        <v>44742</v>
      </c>
      <c r="Q12" s="40" t="s">
        <v>52</v>
      </c>
      <c r="R12" s="44" t="s">
        <v>190</v>
      </c>
      <c r="S12" s="120" t="s">
        <v>191</v>
      </c>
      <c r="T12" s="40" t="s">
        <v>107</v>
      </c>
      <c r="U12" s="118">
        <v>44804</v>
      </c>
      <c r="V12" s="155" t="s">
        <v>556</v>
      </c>
      <c r="W12" s="102">
        <v>0.66700000000000004</v>
      </c>
      <c r="X12" s="76" t="s">
        <v>342</v>
      </c>
      <c r="Y12" s="83"/>
      <c r="Z12" s="88" t="s">
        <v>346</v>
      </c>
      <c r="AA12" s="118">
        <v>44926</v>
      </c>
      <c r="AB12" s="152" t="s">
        <v>804</v>
      </c>
      <c r="AC12" s="119">
        <v>2</v>
      </c>
      <c r="AD12" s="142">
        <f>IF(OR(AC12="",K12=""),"",IF(OR(AC12=0,K12=0),0,IF((AC12*100%)/K12&gt;100%,100%,(AC12*100%)/K12)))</f>
        <v>0.66666666666666663</v>
      </c>
      <c r="AE12" s="82" t="str">
        <f t="shared" ref="AE12:AE74" si="1">IF(AC12="","",IF(AA12&gt;P12,IF(AD12&lt;100%,"INCUMPLIDA",IF(AD12=100%,"TERMINADA EXTEMPORÁNEA"))))</f>
        <v>INCUMPLIDA</v>
      </c>
      <c r="AF12" s="82" t="b">
        <f t="shared" ref="AF12:AF74" si="2">IF(AC12="","",IF(AA12&lt;P12,IF(AD12=0%,"SIN INICIAR",IF(AD12=100%,"TERMINADA",IF(AD12&gt;0%,"EN PROCESO")))))</f>
        <v>0</v>
      </c>
      <c r="AG12" s="82" t="str">
        <f t="shared" ref="AG12:AG74" si="3">IF(AC12="","",IF(AA12&gt;P12,AE12,IF(AA12&lt;P12,AF12)))</f>
        <v>INCUMPLIDA</v>
      </c>
      <c r="AH12" s="308" t="s">
        <v>861</v>
      </c>
      <c r="AI12" s="107" t="s">
        <v>346</v>
      </c>
      <c r="AJ12" s="119" t="str">
        <f t="shared" si="0"/>
        <v>PENDIENTE</v>
      </c>
      <c r="AK12" s="107"/>
      <c r="AL12" s="107"/>
      <c r="AM12" s="107"/>
    </row>
    <row r="13" spans="1:39" s="20" customFormat="1" ht="176.25" customHeight="1" x14ac:dyDescent="0.25">
      <c r="A13" s="28">
        <v>140</v>
      </c>
      <c r="B13" s="39">
        <v>43455</v>
      </c>
      <c r="C13" s="40" t="s">
        <v>171</v>
      </c>
      <c r="D13" s="40" t="s">
        <v>184</v>
      </c>
      <c r="E13" s="39">
        <v>43455</v>
      </c>
      <c r="F13" s="42">
        <v>5</v>
      </c>
      <c r="G13" s="41" t="s">
        <v>192</v>
      </c>
      <c r="H13" s="40" t="s">
        <v>186</v>
      </c>
      <c r="I13" s="40" t="s">
        <v>193</v>
      </c>
      <c r="J13" s="40" t="s">
        <v>194</v>
      </c>
      <c r="K13" s="128">
        <v>3</v>
      </c>
      <c r="L13" s="40" t="s">
        <v>18</v>
      </c>
      <c r="M13" s="40" t="s">
        <v>195</v>
      </c>
      <c r="N13" s="43">
        <v>1</v>
      </c>
      <c r="O13" s="39">
        <v>43497</v>
      </c>
      <c r="P13" s="94">
        <v>44742</v>
      </c>
      <c r="Q13" s="40" t="s">
        <v>52</v>
      </c>
      <c r="R13" s="44" t="s">
        <v>190</v>
      </c>
      <c r="S13" s="120" t="s">
        <v>196</v>
      </c>
      <c r="T13" s="40" t="s">
        <v>107</v>
      </c>
      <c r="U13" s="118">
        <v>44804</v>
      </c>
      <c r="V13" s="155" t="s">
        <v>633</v>
      </c>
      <c r="W13" s="102">
        <v>0.33300000000000002</v>
      </c>
      <c r="X13" s="76" t="s">
        <v>342</v>
      </c>
      <c r="Y13" s="83"/>
      <c r="Z13" s="88" t="s">
        <v>346</v>
      </c>
      <c r="AA13" s="118">
        <v>44926</v>
      </c>
      <c r="AB13" s="152" t="s">
        <v>862</v>
      </c>
      <c r="AC13" s="119">
        <v>1</v>
      </c>
      <c r="AD13" s="142">
        <f>IF(OR(AC13="",K13=""),"",IF(OR(AC13=0,K13=0),0,IF((AC13*100%)/K13&gt;100%,100%,(AC13*100%)/K13)))</f>
        <v>0.33333333333333331</v>
      </c>
      <c r="AE13" s="82" t="str">
        <f t="shared" ref="AE13" si="4">IF(AC13="","",IF(AA13&gt;P13,IF(AD13&lt;100%,"INCUMPLIDA",IF(AD13=100%,"TERMINADA EXTEMPORÁNEA"))))</f>
        <v>INCUMPLIDA</v>
      </c>
      <c r="AF13" s="82" t="b">
        <f t="shared" ref="AF13" si="5">IF(AC13="","",IF(AA13&lt;P13,IF(AD13=0%,"SIN INICIAR",IF(AD13=100%,"TERMINADA",IF(AD13&gt;0%,"EN PROCESO")))))</f>
        <v>0</v>
      </c>
      <c r="AG13" s="82" t="str">
        <f t="shared" ref="AG13" si="6">IF(AC13="","",IF(AA13&gt;P13,AE13,IF(AA13&lt;P13,AF13)))</f>
        <v>INCUMPLIDA</v>
      </c>
      <c r="AH13" s="308" t="s">
        <v>863</v>
      </c>
      <c r="AI13" s="107" t="s">
        <v>346</v>
      </c>
      <c r="AJ13" s="119" t="str">
        <f t="shared" si="0"/>
        <v>PENDIENTE</v>
      </c>
      <c r="AK13" s="107"/>
      <c r="AL13" s="107"/>
      <c r="AM13" s="107"/>
    </row>
    <row r="14" spans="1:39" s="20" customFormat="1" ht="142.80000000000001" x14ac:dyDescent="0.25">
      <c r="A14" s="28">
        <v>172</v>
      </c>
      <c r="B14" s="39">
        <v>43524</v>
      </c>
      <c r="C14" s="40" t="s">
        <v>171</v>
      </c>
      <c r="D14" s="40" t="s">
        <v>197</v>
      </c>
      <c r="E14" s="39">
        <v>43524</v>
      </c>
      <c r="F14" s="42" t="s">
        <v>198</v>
      </c>
      <c r="G14" s="41" t="s">
        <v>199</v>
      </c>
      <c r="H14" s="40" t="s">
        <v>180</v>
      </c>
      <c r="I14" s="40" t="s">
        <v>200</v>
      </c>
      <c r="J14" s="40" t="s">
        <v>201</v>
      </c>
      <c r="K14" s="128">
        <v>2</v>
      </c>
      <c r="L14" s="40" t="s">
        <v>18</v>
      </c>
      <c r="M14" s="40" t="s">
        <v>202</v>
      </c>
      <c r="N14" s="43">
        <v>1</v>
      </c>
      <c r="O14" s="39">
        <v>43542</v>
      </c>
      <c r="P14" s="39">
        <v>43739</v>
      </c>
      <c r="Q14" s="40" t="s">
        <v>61</v>
      </c>
      <c r="R14" s="44" t="s">
        <v>203</v>
      </c>
      <c r="S14" s="120" t="s">
        <v>132</v>
      </c>
      <c r="T14" s="40" t="s">
        <v>204</v>
      </c>
      <c r="U14" s="118">
        <v>44804</v>
      </c>
      <c r="V14" s="125" t="s">
        <v>557</v>
      </c>
      <c r="W14" s="102">
        <v>1</v>
      </c>
      <c r="X14" s="82" t="s">
        <v>344</v>
      </c>
      <c r="Y14" s="76" t="s">
        <v>103</v>
      </c>
      <c r="Z14" s="88" t="s">
        <v>729</v>
      </c>
      <c r="AA14" s="118">
        <v>44926</v>
      </c>
      <c r="AB14" s="175" t="s">
        <v>888</v>
      </c>
      <c r="AC14" s="119">
        <v>2</v>
      </c>
      <c r="AD14" s="142">
        <f t="shared" ref="AD14:AD74" si="7">IF(OR(AC14="",K14=""),"",IF(OR(AC14=0,K14=0),0,IF((K14*100%)/AC14&gt;100%,100%,(K14*100%)/AC14)))</f>
        <v>1</v>
      </c>
      <c r="AE14" s="82" t="str">
        <f t="shared" si="1"/>
        <v>TERMINADA EXTEMPORÁNEA</v>
      </c>
      <c r="AF14" s="82" t="b">
        <f t="shared" si="2"/>
        <v>0</v>
      </c>
      <c r="AG14" s="82" t="str">
        <f t="shared" si="3"/>
        <v>TERMINADA EXTEMPORÁNEA</v>
      </c>
      <c r="AH14" s="125" t="s">
        <v>890</v>
      </c>
      <c r="AI14" s="107" t="s">
        <v>889</v>
      </c>
      <c r="AJ14" s="119" t="str">
        <f t="shared" si="0"/>
        <v>CUMPLIDA</v>
      </c>
      <c r="AK14" s="115" t="s">
        <v>891</v>
      </c>
      <c r="AL14" s="107" t="s">
        <v>109</v>
      </c>
      <c r="AM14" s="107" t="s">
        <v>959</v>
      </c>
    </row>
    <row r="15" spans="1:39" s="20" customFormat="1" ht="193.8" x14ac:dyDescent="0.25">
      <c r="A15" s="28">
        <v>237</v>
      </c>
      <c r="B15" s="47">
        <v>43791</v>
      </c>
      <c r="C15" s="48" t="s">
        <v>98</v>
      </c>
      <c r="D15" s="48" t="s">
        <v>208</v>
      </c>
      <c r="E15" s="47">
        <f t="shared" ref="E15:E16" si="8">B15</f>
        <v>43791</v>
      </c>
      <c r="F15" s="49">
        <v>1</v>
      </c>
      <c r="G15" s="36" t="s">
        <v>209</v>
      </c>
      <c r="H15" s="34" t="s">
        <v>128</v>
      </c>
      <c r="I15" s="137" t="s">
        <v>210</v>
      </c>
      <c r="J15" s="138" t="s">
        <v>211</v>
      </c>
      <c r="K15" s="129">
        <v>2</v>
      </c>
      <c r="L15" s="50" t="s">
        <v>36</v>
      </c>
      <c r="M15" s="50" t="s">
        <v>212</v>
      </c>
      <c r="N15" s="51">
        <v>0.8</v>
      </c>
      <c r="O15" s="52">
        <v>43791</v>
      </c>
      <c r="P15" s="47">
        <v>44925</v>
      </c>
      <c r="Q15" s="53" t="s">
        <v>62</v>
      </c>
      <c r="R15" s="53" t="s">
        <v>64</v>
      </c>
      <c r="S15" s="122" t="s">
        <v>144</v>
      </c>
      <c r="T15" s="70" t="s">
        <v>107</v>
      </c>
      <c r="U15" s="118">
        <v>44804</v>
      </c>
      <c r="V15" s="155" t="s">
        <v>578</v>
      </c>
      <c r="W15" s="102">
        <v>0.75</v>
      </c>
      <c r="X15" s="76" t="s">
        <v>345</v>
      </c>
      <c r="Y15" s="83"/>
      <c r="Z15" s="88" t="s">
        <v>346</v>
      </c>
      <c r="AA15" s="118">
        <v>44926</v>
      </c>
      <c r="AB15" s="152" t="s">
        <v>781</v>
      </c>
      <c r="AC15" s="119">
        <v>1.5</v>
      </c>
      <c r="AD15" s="142">
        <f t="shared" ref="AD15:AD16" si="9">IF(OR(AC15="",K15=""),"",IF(OR(AC15=0,K15=0),0,IF((AC15*100%)/K15&gt;100%,100%,(AC15*100%)/K15)))</f>
        <v>0.75</v>
      </c>
      <c r="AE15" s="82" t="str">
        <f t="shared" si="1"/>
        <v>INCUMPLIDA</v>
      </c>
      <c r="AF15" s="82" t="b">
        <f t="shared" si="2"/>
        <v>0</v>
      </c>
      <c r="AG15" s="82" t="str">
        <f t="shared" ref="AG15:AG16" si="10">IF(AC15="","",IF(AA15&gt;=P15,AE15,IF(AA15&lt;P15,AF15)))</f>
        <v>INCUMPLIDA</v>
      </c>
      <c r="AH15" s="308" t="s">
        <v>944</v>
      </c>
      <c r="AI15" s="107" t="s">
        <v>346</v>
      </c>
      <c r="AJ15" s="119" t="str">
        <f t="shared" si="0"/>
        <v>PENDIENTE</v>
      </c>
      <c r="AK15" s="107"/>
      <c r="AL15" s="107"/>
      <c r="AM15" s="107"/>
    </row>
    <row r="16" spans="1:39" s="20" customFormat="1" ht="112.2" x14ac:dyDescent="0.25">
      <c r="A16" s="28">
        <v>241</v>
      </c>
      <c r="B16" s="47">
        <v>43791</v>
      </c>
      <c r="C16" s="48" t="s">
        <v>98</v>
      </c>
      <c r="D16" s="48" t="s">
        <v>208</v>
      </c>
      <c r="E16" s="47">
        <f t="shared" si="8"/>
        <v>43791</v>
      </c>
      <c r="F16" s="49">
        <v>5</v>
      </c>
      <c r="G16" s="36" t="s">
        <v>213</v>
      </c>
      <c r="H16" s="34" t="s">
        <v>128</v>
      </c>
      <c r="I16" s="70" t="s">
        <v>214</v>
      </c>
      <c r="J16" s="70" t="s">
        <v>215</v>
      </c>
      <c r="K16" s="130">
        <v>2</v>
      </c>
      <c r="L16" s="54" t="s">
        <v>36</v>
      </c>
      <c r="M16" s="50" t="s">
        <v>212</v>
      </c>
      <c r="N16" s="55">
        <v>0.8</v>
      </c>
      <c r="O16" s="52">
        <v>43791</v>
      </c>
      <c r="P16" s="56">
        <v>44165</v>
      </c>
      <c r="Q16" s="54" t="s">
        <v>216</v>
      </c>
      <c r="R16" s="53" t="s">
        <v>64</v>
      </c>
      <c r="S16" s="122" t="s">
        <v>144</v>
      </c>
      <c r="T16" s="70" t="s">
        <v>107</v>
      </c>
      <c r="U16" s="118">
        <v>44804</v>
      </c>
      <c r="V16" s="160" t="s">
        <v>555</v>
      </c>
      <c r="W16" s="102">
        <v>1</v>
      </c>
      <c r="X16" s="82" t="s">
        <v>344</v>
      </c>
      <c r="Y16" s="76" t="s">
        <v>103</v>
      </c>
      <c r="Z16" s="88" t="s">
        <v>346</v>
      </c>
      <c r="AA16" s="118">
        <v>44926</v>
      </c>
      <c r="AB16" s="152" t="s">
        <v>812</v>
      </c>
      <c r="AC16" s="119">
        <v>2</v>
      </c>
      <c r="AD16" s="142">
        <f t="shared" si="9"/>
        <v>1</v>
      </c>
      <c r="AE16" s="82" t="str">
        <f t="shared" si="1"/>
        <v>TERMINADA EXTEMPORÁNEA</v>
      </c>
      <c r="AF16" s="82" t="b">
        <f t="shared" si="2"/>
        <v>0</v>
      </c>
      <c r="AG16" s="82" t="str">
        <f t="shared" si="10"/>
        <v>TERMINADA EXTEMPORÁNEA</v>
      </c>
      <c r="AH16" s="308" t="s">
        <v>814</v>
      </c>
      <c r="AI16" s="107" t="s">
        <v>346</v>
      </c>
      <c r="AJ16" s="119" t="str">
        <f t="shared" si="0"/>
        <v>CUMPLIDA</v>
      </c>
      <c r="AK16" s="151" t="s">
        <v>813</v>
      </c>
      <c r="AL16" s="107" t="s">
        <v>109</v>
      </c>
      <c r="AM16" s="107" t="s">
        <v>959</v>
      </c>
    </row>
    <row r="17" spans="1:39" s="20" customFormat="1" ht="108.75" customHeight="1" x14ac:dyDescent="0.25">
      <c r="A17" s="28">
        <v>262</v>
      </c>
      <c r="B17" s="58">
        <v>43889</v>
      </c>
      <c r="C17" s="181" t="s">
        <v>171</v>
      </c>
      <c r="D17" s="181" t="s">
        <v>217</v>
      </c>
      <c r="E17" s="58">
        <v>43892</v>
      </c>
      <c r="F17" s="61" t="s">
        <v>218</v>
      </c>
      <c r="G17" s="60" t="s">
        <v>219</v>
      </c>
      <c r="H17" s="40" t="s">
        <v>220</v>
      </c>
      <c r="I17" s="40" t="s">
        <v>221</v>
      </c>
      <c r="J17" s="40" t="s">
        <v>222</v>
      </c>
      <c r="K17" s="128">
        <v>2</v>
      </c>
      <c r="L17" s="59" t="s">
        <v>182</v>
      </c>
      <c r="M17" s="40" t="s">
        <v>223</v>
      </c>
      <c r="N17" s="62">
        <v>1</v>
      </c>
      <c r="O17" s="58">
        <v>43922</v>
      </c>
      <c r="P17" s="58">
        <v>44196</v>
      </c>
      <c r="Q17" s="40" t="s">
        <v>59</v>
      </c>
      <c r="R17" s="63" t="s">
        <v>40</v>
      </c>
      <c r="S17" s="123" t="s">
        <v>139</v>
      </c>
      <c r="T17" s="70" t="s">
        <v>107</v>
      </c>
      <c r="U17" s="118">
        <v>44804</v>
      </c>
      <c r="V17" s="90" t="s">
        <v>579</v>
      </c>
      <c r="W17" s="103">
        <v>0.75</v>
      </c>
      <c r="X17" s="188" t="s">
        <v>342</v>
      </c>
      <c r="Y17" s="36"/>
      <c r="Z17" s="88" t="s">
        <v>343</v>
      </c>
      <c r="AA17" s="118">
        <v>44926</v>
      </c>
      <c r="AB17" s="177" t="s">
        <v>804</v>
      </c>
      <c r="AC17" s="119">
        <v>1.5</v>
      </c>
      <c r="AD17" s="142">
        <f t="shared" ref="AD17" si="11">IF(OR(AC17="",K17=""),"",IF(OR(AC17=0,K17=0),0,IF((AC17*100%)/K17&gt;100%,100%,(AC17*100%)/K17)))</f>
        <v>0.75</v>
      </c>
      <c r="AE17" s="82" t="str">
        <f t="shared" ref="AE17" si="12">IF(AC17="","",IF(AA17&gt;P17,IF(AD17&lt;100%,"INCUMPLIDA",IF(AD17=100%,"TERMINADA EXTEMPORÁNEA"))))</f>
        <v>INCUMPLIDA</v>
      </c>
      <c r="AF17" s="82" t="b">
        <f t="shared" ref="AF17" si="13">IF(AC17="","",IF(AA17&lt;P17,IF(AD17=0%,"SIN INICIAR",IF(AD17=100%,"TERMINADA",IF(AD17&gt;0%,"EN PROCESO")))))</f>
        <v>0</v>
      </c>
      <c r="AG17" s="82" t="str">
        <f t="shared" ref="AG17" si="14">IF(AC17="","",IF(AA17&gt;=P17,AE17,IF(AA17&lt;P17,AF17)))</f>
        <v>INCUMPLIDA</v>
      </c>
      <c r="AH17" s="90" t="s">
        <v>831</v>
      </c>
      <c r="AI17" s="107" t="s">
        <v>343</v>
      </c>
      <c r="AJ17" s="119" t="str">
        <f t="shared" si="0"/>
        <v>PENDIENTE</v>
      </c>
      <c r="AK17" s="107"/>
      <c r="AL17" s="107"/>
      <c r="AM17" s="107"/>
    </row>
    <row r="18" spans="1:39" s="20" customFormat="1" ht="275.39999999999998" x14ac:dyDescent="0.25">
      <c r="A18" s="28">
        <v>306</v>
      </c>
      <c r="B18" s="58">
        <v>44106</v>
      </c>
      <c r="C18" s="181" t="s">
        <v>171</v>
      </c>
      <c r="D18" s="181" t="s">
        <v>227</v>
      </c>
      <c r="E18" s="58">
        <v>44106</v>
      </c>
      <c r="F18" s="61" t="s">
        <v>226</v>
      </c>
      <c r="G18" s="41" t="s">
        <v>229</v>
      </c>
      <c r="H18" s="40" t="s">
        <v>228</v>
      </c>
      <c r="I18" s="46" t="s">
        <v>230</v>
      </c>
      <c r="J18" s="40" t="s">
        <v>231</v>
      </c>
      <c r="K18" s="128">
        <v>9</v>
      </c>
      <c r="L18" s="59" t="s">
        <v>18</v>
      </c>
      <c r="M18" s="40" t="s">
        <v>232</v>
      </c>
      <c r="N18" s="65">
        <v>1</v>
      </c>
      <c r="O18" s="58">
        <v>44119</v>
      </c>
      <c r="P18" s="58">
        <v>44484</v>
      </c>
      <c r="Q18" s="40" t="s">
        <v>71</v>
      </c>
      <c r="R18" s="54" t="s">
        <v>44</v>
      </c>
      <c r="S18" s="80" t="s">
        <v>68</v>
      </c>
      <c r="T18" s="40" t="s">
        <v>204</v>
      </c>
      <c r="U18" s="118">
        <v>44804</v>
      </c>
      <c r="V18" s="156" t="s">
        <v>562</v>
      </c>
      <c r="W18" s="103">
        <v>1</v>
      </c>
      <c r="X18" s="82" t="s">
        <v>344</v>
      </c>
      <c r="Y18" s="34" t="s">
        <v>103</v>
      </c>
      <c r="Z18" s="88" t="s">
        <v>346</v>
      </c>
      <c r="AA18" s="118">
        <v>44926</v>
      </c>
      <c r="AB18" s="152" t="s">
        <v>871</v>
      </c>
      <c r="AC18" s="119">
        <v>9</v>
      </c>
      <c r="AD18" s="142">
        <f t="shared" ref="AD18:AD23" si="15">IF(OR(AC18="",K18=""),"",IF(OR(AC18=0,K18=0),0,IF((AC18*100%)/K18&gt;100%,100%,(AC18*100%)/K18)))</f>
        <v>1</v>
      </c>
      <c r="AE18" s="82" t="str">
        <f t="shared" ref="AE18:AE23" si="16">IF(AC18="","",IF(AA18&gt;P18,IF(AD18&lt;100%,"INCUMPLIDA",IF(AD18=100%,"TERMINADA EXTEMPORÁNEA"))))</f>
        <v>TERMINADA EXTEMPORÁNEA</v>
      </c>
      <c r="AF18" s="82" t="b">
        <f t="shared" ref="AF18:AF23" si="17">IF(AC18="","",IF(AA18&lt;P18,IF(AD18=0%,"SIN INICIAR",IF(AD18=100%,"TERMINADA",IF(AD18&gt;0%,"EN PROCESO")))))</f>
        <v>0</v>
      </c>
      <c r="AG18" s="82" t="str">
        <f t="shared" ref="AG18:AG23" si="18">IF(AC18="","",IF(AA18&gt;=P18,AE18,IF(AA18&lt;P18,AF18)))</f>
        <v>TERMINADA EXTEMPORÁNEA</v>
      </c>
      <c r="AH18" s="309" t="s">
        <v>872</v>
      </c>
      <c r="AI18" s="107" t="s">
        <v>346</v>
      </c>
      <c r="AJ18" s="119" t="str">
        <f t="shared" si="0"/>
        <v>CUMPLIDA</v>
      </c>
      <c r="AK18" s="151" t="s">
        <v>873</v>
      </c>
      <c r="AL18" s="107" t="s">
        <v>109</v>
      </c>
      <c r="AM18" s="107" t="s">
        <v>959</v>
      </c>
    </row>
    <row r="19" spans="1:39" s="20" customFormat="1" ht="157.19999999999999" customHeight="1" x14ac:dyDescent="0.25">
      <c r="A19" s="28">
        <v>319</v>
      </c>
      <c r="B19" s="35">
        <v>44056</v>
      </c>
      <c r="C19" s="34" t="s">
        <v>98</v>
      </c>
      <c r="D19" s="34" t="s">
        <v>233</v>
      </c>
      <c r="E19" s="35">
        <v>44043</v>
      </c>
      <c r="F19" s="37" t="s">
        <v>234</v>
      </c>
      <c r="G19" s="36" t="s">
        <v>235</v>
      </c>
      <c r="H19" s="34" t="s">
        <v>104</v>
      </c>
      <c r="I19" s="34" t="s">
        <v>236</v>
      </c>
      <c r="J19" s="34" t="s">
        <v>237</v>
      </c>
      <c r="K19" s="132">
        <v>3</v>
      </c>
      <c r="L19" s="34" t="s">
        <v>238</v>
      </c>
      <c r="M19" s="34" t="s">
        <v>239</v>
      </c>
      <c r="N19" s="38">
        <v>1</v>
      </c>
      <c r="O19" s="35">
        <v>44075</v>
      </c>
      <c r="P19" s="35">
        <v>44196</v>
      </c>
      <c r="Q19" s="34" t="s">
        <v>240</v>
      </c>
      <c r="R19" s="34" t="s">
        <v>50</v>
      </c>
      <c r="S19" s="120" t="s">
        <v>196</v>
      </c>
      <c r="T19" s="40" t="s">
        <v>204</v>
      </c>
      <c r="U19" s="118">
        <v>44804</v>
      </c>
      <c r="V19" s="155" t="s">
        <v>645</v>
      </c>
      <c r="W19" s="103">
        <v>0.66700000000000004</v>
      </c>
      <c r="X19" s="188" t="s">
        <v>342</v>
      </c>
      <c r="Y19" s="83"/>
      <c r="Z19" s="88" t="s">
        <v>346</v>
      </c>
      <c r="AA19" s="118">
        <v>44926</v>
      </c>
      <c r="AB19" s="152" t="s">
        <v>804</v>
      </c>
      <c r="AC19" s="204">
        <v>3</v>
      </c>
      <c r="AD19" s="142">
        <f t="shared" si="15"/>
        <v>1</v>
      </c>
      <c r="AE19" s="82" t="str">
        <f t="shared" si="16"/>
        <v>TERMINADA EXTEMPORÁNEA</v>
      </c>
      <c r="AF19" s="82" t="b">
        <f t="shared" si="17"/>
        <v>0</v>
      </c>
      <c r="AG19" s="82" t="str">
        <f t="shared" ref="AG19:AG20" si="19">IF(AC19="","",IF(AA19&gt;P19,AE19,IF(AA19&lt;P19,AF19)))</f>
        <v>TERMINADA EXTEMPORÁNEA</v>
      </c>
      <c r="AH19" s="308" t="s">
        <v>946</v>
      </c>
      <c r="AI19" s="107" t="s">
        <v>346</v>
      </c>
      <c r="AJ19" s="119" t="str">
        <f t="shared" si="0"/>
        <v>CUMPLIDA</v>
      </c>
      <c r="AK19" s="151" t="s">
        <v>945</v>
      </c>
      <c r="AL19" s="107" t="s">
        <v>109</v>
      </c>
      <c r="AM19" s="107" t="s">
        <v>959</v>
      </c>
    </row>
    <row r="20" spans="1:39" s="20" customFormat="1" ht="102" x14ac:dyDescent="0.25">
      <c r="A20" s="28">
        <v>322</v>
      </c>
      <c r="B20" s="35">
        <v>44056</v>
      </c>
      <c r="C20" s="34" t="s">
        <v>98</v>
      </c>
      <c r="D20" s="34" t="s">
        <v>233</v>
      </c>
      <c r="E20" s="35">
        <v>44043</v>
      </c>
      <c r="F20" s="37" t="s">
        <v>241</v>
      </c>
      <c r="G20" s="36" t="s">
        <v>242</v>
      </c>
      <c r="H20" s="34" t="s">
        <v>104</v>
      </c>
      <c r="I20" s="34" t="s">
        <v>243</v>
      </c>
      <c r="J20" s="96" t="s">
        <v>438</v>
      </c>
      <c r="K20" s="132">
        <v>3</v>
      </c>
      <c r="L20" s="34" t="s">
        <v>238</v>
      </c>
      <c r="M20" s="34" t="s">
        <v>239</v>
      </c>
      <c r="N20" s="38">
        <v>1</v>
      </c>
      <c r="O20" s="35">
        <v>44075</v>
      </c>
      <c r="P20" s="95">
        <v>44620</v>
      </c>
      <c r="Q20" s="34" t="s">
        <v>240</v>
      </c>
      <c r="R20" s="34" t="s">
        <v>50</v>
      </c>
      <c r="S20" s="120" t="s">
        <v>196</v>
      </c>
      <c r="T20" s="40" t="s">
        <v>204</v>
      </c>
      <c r="U20" s="118">
        <v>44804</v>
      </c>
      <c r="V20" s="155" t="s">
        <v>556</v>
      </c>
      <c r="W20" s="103">
        <v>0.33300000000000002</v>
      </c>
      <c r="X20" s="188" t="s">
        <v>342</v>
      </c>
      <c r="Y20" s="83"/>
      <c r="Z20" s="88" t="s">
        <v>346</v>
      </c>
      <c r="AA20" s="118">
        <v>44926</v>
      </c>
      <c r="AB20" s="152" t="s">
        <v>864</v>
      </c>
      <c r="AC20" s="204">
        <v>3</v>
      </c>
      <c r="AD20" s="142">
        <f t="shared" si="15"/>
        <v>1</v>
      </c>
      <c r="AE20" s="82" t="str">
        <f t="shared" si="16"/>
        <v>TERMINADA EXTEMPORÁNEA</v>
      </c>
      <c r="AF20" s="82" t="b">
        <f t="shared" si="17"/>
        <v>0</v>
      </c>
      <c r="AG20" s="82" t="str">
        <f t="shared" si="19"/>
        <v>TERMINADA EXTEMPORÁNEA</v>
      </c>
      <c r="AH20" s="308" t="s">
        <v>947</v>
      </c>
      <c r="AI20" s="107" t="s">
        <v>346</v>
      </c>
      <c r="AJ20" s="119" t="str">
        <f t="shared" si="0"/>
        <v>CUMPLIDA</v>
      </c>
      <c r="AK20" s="151" t="s">
        <v>948</v>
      </c>
      <c r="AL20" s="107" t="s">
        <v>109</v>
      </c>
      <c r="AM20" s="107" t="s">
        <v>959</v>
      </c>
    </row>
    <row r="21" spans="1:39" s="20" customFormat="1" ht="108" customHeight="1" x14ac:dyDescent="0.25">
      <c r="A21" s="69">
        <v>336</v>
      </c>
      <c r="B21" s="71">
        <v>44182</v>
      </c>
      <c r="C21" s="72" t="s">
        <v>171</v>
      </c>
      <c r="D21" s="72" t="s">
        <v>123</v>
      </c>
      <c r="E21" s="73">
        <f t="shared" ref="E21:E23" si="20">B21</f>
        <v>44182</v>
      </c>
      <c r="F21" s="74" t="s">
        <v>244</v>
      </c>
      <c r="G21" s="77" t="s">
        <v>245</v>
      </c>
      <c r="H21" s="46" t="s">
        <v>220</v>
      </c>
      <c r="I21" s="46" t="s">
        <v>246</v>
      </c>
      <c r="J21" s="46" t="s">
        <v>247</v>
      </c>
      <c r="K21" s="133">
        <v>1</v>
      </c>
      <c r="L21" s="72" t="s">
        <v>182</v>
      </c>
      <c r="M21" s="72" t="s">
        <v>248</v>
      </c>
      <c r="N21" s="75">
        <v>1</v>
      </c>
      <c r="O21" s="71">
        <v>44228</v>
      </c>
      <c r="P21" s="71">
        <v>44562</v>
      </c>
      <c r="Q21" s="72" t="s">
        <v>59</v>
      </c>
      <c r="R21" s="76" t="s">
        <v>224</v>
      </c>
      <c r="S21" s="124" t="s">
        <v>249</v>
      </c>
      <c r="T21" s="40" t="s">
        <v>204</v>
      </c>
      <c r="U21" s="118">
        <v>44804</v>
      </c>
      <c r="V21" s="90" t="s">
        <v>546</v>
      </c>
      <c r="W21" s="103">
        <v>0.7</v>
      </c>
      <c r="X21" s="188" t="s">
        <v>342</v>
      </c>
      <c r="Y21" s="83"/>
      <c r="Z21" s="88" t="s">
        <v>343</v>
      </c>
      <c r="AA21" s="118">
        <v>44926</v>
      </c>
      <c r="AB21" s="176" t="s">
        <v>804</v>
      </c>
      <c r="AC21" s="119">
        <v>0.7</v>
      </c>
      <c r="AD21" s="142">
        <f t="shared" si="15"/>
        <v>0.7</v>
      </c>
      <c r="AE21" s="82" t="str">
        <f t="shared" si="16"/>
        <v>INCUMPLIDA</v>
      </c>
      <c r="AF21" s="82" t="b">
        <f t="shared" si="17"/>
        <v>0</v>
      </c>
      <c r="AG21" s="82" t="str">
        <f t="shared" si="18"/>
        <v>INCUMPLIDA</v>
      </c>
      <c r="AH21" s="90" t="s">
        <v>832</v>
      </c>
      <c r="AI21" s="107" t="s">
        <v>343</v>
      </c>
      <c r="AJ21" s="119" t="str">
        <f t="shared" si="0"/>
        <v>PENDIENTE</v>
      </c>
      <c r="AK21" s="151"/>
      <c r="AL21" s="107"/>
      <c r="AM21" s="107"/>
    </row>
    <row r="22" spans="1:39" s="20" customFormat="1" ht="122.4" x14ac:dyDescent="0.25">
      <c r="A22" s="69">
        <v>337</v>
      </c>
      <c r="B22" s="71">
        <v>44182</v>
      </c>
      <c r="C22" s="72" t="s">
        <v>171</v>
      </c>
      <c r="D22" s="72" t="s">
        <v>123</v>
      </c>
      <c r="E22" s="73">
        <f t="shared" si="20"/>
        <v>44182</v>
      </c>
      <c r="F22" s="74" t="s">
        <v>250</v>
      </c>
      <c r="G22" s="77" t="s">
        <v>251</v>
      </c>
      <c r="H22" s="46" t="s">
        <v>220</v>
      </c>
      <c r="I22" s="46" t="s">
        <v>252</v>
      </c>
      <c r="J22" s="46" t="s">
        <v>253</v>
      </c>
      <c r="K22" s="133">
        <v>2</v>
      </c>
      <c r="L22" s="72" t="s">
        <v>182</v>
      </c>
      <c r="M22" s="72" t="s">
        <v>254</v>
      </c>
      <c r="N22" s="75">
        <v>1</v>
      </c>
      <c r="O22" s="71">
        <v>44197</v>
      </c>
      <c r="P22" s="71">
        <v>45078</v>
      </c>
      <c r="Q22" s="72" t="s">
        <v>255</v>
      </c>
      <c r="R22" s="72" t="s">
        <v>256</v>
      </c>
      <c r="S22" s="124" t="s">
        <v>257</v>
      </c>
      <c r="T22" s="40" t="s">
        <v>204</v>
      </c>
      <c r="U22" s="118">
        <v>44804</v>
      </c>
      <c r="V22" s="90" t="s">
        <v>547</v>
      </c>
      <c r="W22" s="103">
        <v>0.5</v>
      </c>
      <c r="X22" s="188" t="s">
        <v>342</v>
      </c>
      <c r="Y22" s="83"/>
      <c r="Z22" s="88" t="s">
        <v>343</v>
      </c>
      <c r="AA22" s="118">
        <v>44926</v>
      </c>
      <c r="AB22" s="176" t="s">
        <v>804</v>
      </c>
      <c r="AC22" s="119">
        <v>1</v>
      </c>
      <c r="AD22" s="142">
        <f t="shared" si="15"/>
        <v>0.5</v>
      </c>
      <c r="AE22" s="82" t="b">
        <f t="shared" si="16"/>
        <v>0</v>
      </c>
      <c r="AF22" s="82" t="str">
        <f t="shared" si="17"/>
        <v>EN PROCESO</v>
      </c>
      <c r="AG22" s="82" t="str">
        <f t="shared" si="18"/>
        <v>EN PROCESO</v>
      </c>
      <c r="AH22" s="90" t="s">
        <v>956</v>
      </c>
      <c r="AI22" s="151" t="s">
        <v>892</v>
      </c>
      <c r="AJ22" s="119" t="str">
        <f t="shared" si="0"/>
        <v>PENDIENTE</v>
      </c>
      <c r="AK22" s="151"/>
      <c r="AL22" s="107"/>
      <c r="AM22" s="107"/>
    </row>
    <row r="23" spans="1:39" s="20" customFormat="1" ht="61.2" x14ac:dyDescent="0.25">
      <c r="A23" s="69">
        <v>339</v>
      </c>
      <c r="B23" s="71">
        <v>44182</v>
      </c>
      <c r="C23" s="72" t="s">
        <v>171</v>
      </c>
      <c r="D23" s="72" t="s">
        <v>123</v>
      </c>
      <c r="E23" s="73">
        <f t="shared" si="20"/>
        <v>44182</v>
      </c>
      <c r="F23" s="74" t="s">
        <v>259</v>
      </c>
      <c r="G23" s="77" t="s">
        <v>260</v>
      </c>
      <c r="H23" s="46" t="s">
        <v>220</v>
      </c>
      <c r="I23" s="46" t="s">
        <v>261</v>
      </c>
      <c r="J23" s="46" t="s">
        <v>262</v>
      </c>
      <c r="K23" s="133">
        <v>1</v>
      </c>
      <c r="L23" s="72" t="s">
        <v>182</v>
      </c>
      <c r="M23" s="72" t="s">
        <v>258</v>
      </c>
      <c r="N23" s="75">
        <v>1</v>
      </c>
      <c r="O23" s="71">
        <v>44197</v>
      </c>
      <c r="P23" s="71">
        <v>44561</v>
      </c>
      <c r="Q23" s="72" t="s">
        <v>59</v>
      </c>
      <c r="R23" s="76" t="s">
        <v>224</v>
      </c>
      <c r="S23" s="124" t="s">
        <v>249</v>
      </c>
      <c r="T23" s="40" t="s">
        <v>204</v>
      </c>
      <c r="U23" s="118">
        <v>44804</v>
      </c>
      <c r="V23" s="90" t="s">
        <v>548</v>
      </c>
      <c r="W23" s="103">
        <v>0</v>
      </c>
      <c r="X23" s="188" t="s">
        <v>342</v>
      </c>
      <c r="Y23" s="83"/>
      <c r="Z23" s="88" t="s">
        <v>343</v>
      </c>
      <c r="AA23" s="118">
        <v>44926</v>
      </c>
      <c r="AB23" s="177" t="s">
        <v>833</v>
      </c>
      <c r="AC23" s="119">
        <v>0</v>
      </c>
      <c r="AD23" s="142">
        <f t="shared" si="15"/>
        <v>0</v>
      </c>
      <c r="AE23" s="82" t="str">
        <f t="shared" si="16"/>
        <v>INCUMPLIDA</v>
      </c>
      <c r="AF23" s="82" t="b">
        <f t="shared" si="17"/>
        <v>0</v>
      </c>
      <c r="AG23" s="82" t="str">
        <f t="shared" si="18"/>
        <v>INCUMPLIDA</v>
      </c>
      <c r="AH23" s="90" t="s">
        <v>834</v>
      </c>
      <c r="AI23" s="107" t="s">
        <v>343</v>
      </c>
      <c r="AJ23" s="119" t="str">
        <f t="shared" si="0"/>
        <v>PENDIENTE</v>
      </c>
      <c r="AK23" s="151"/>
      <c r="AL23" s="107"/>
      <c r="AM23" s="107"/>
    </row>
    <row r="24" spans="1:39" s="20" customFormat="1" ht="336.6" x14ac:dyDescent="0.25">
      <c r="A24" s="28">
        <v>382</v>
      </c>
      <c r="B24" s="58">
        <v>44343</v>
      </c>
      <c r="C24" s="181" t="s">
        <v>171</v>
      </c>
      <c r="D24" s="181" t="s">
        <v>266</v>
      </c>
      <c r="E24" s="58">
        <v>44343</v>
      </c>
      <c r="F24" s="61">
        <v>1</v>
      </c>
      <c r="G24" s="41" t="s">
        <v>267</v>
      </c>
      <c r="H24" s="40" t="s">
        <v>265</v>
      </c>
      <c r="I24" s="40" t="s">
        <v>268</v>
      </c>
      <c r="J24" s="40" t="s">
        <v>350</v>
      </c>
      <c r="K24" s="134">
        <v>4</v>
      </c>
      <c r="L24" s="59" t="s">
        <v>182</v>
      </c>
      <c r="M24" s="59" t="s">
        <v>269</v>
      </c>
      <c r="N24" s="65">
        <v>0.9</v>
      </c>
      <c r="O24" s="58">
        <v>44378</v>
      </c>
      <c r="P24" s="58">
        <v>44742</v>
      </c>
      <c r="Q24" s="59" t="s">
        <v>54</v>
      </c>
      <c r="R24" s="63" t="s">
        <v>270</v>
      </c>
      <c r="S24" s="123" t="s">
        <v>271</v>
      </c>
      <c r="T24" s="40" t="s">
        <v>204</v>
      </c>
      <c r="U24" s="118">
        <v>44804</v>
      </c>
      <c r="V24" s="159" t="s">
        <v>580</v>
      </c>
      <c r="W24" s="103">
        <v>0.25</v>
      </c>
      <c r="X24" s="188" t="s">
        <v>342</v>
      </c>
      <c r="Y24" s="83"/>
      <c r="Z24" s="88" t="s">
        <v>347</v>
      </c>
      <c r="AA24" s="118">
        <v>44926</v>
      </c>
      <c r="AB24" s="175" t="s">
        <v>815</v>
      </c>
      <c r="AC24" s="119">
        <v>1</v>
      </c>
      <c r="AD24" s="142">
        <f t="shared" ref="AD24" si="21">IF(OR(AC24="",K24=""),"",IF(OR(AC24=0,K24=0),0,IF((AC24*100%)/K24&gt;100%,100%,(AC24*100%)/K24)))</f>
        <v>0.25</v>
      </c>
      <c r="AE24" s="82" t="str">
        <f t="shared" ref="AE24" si="22">IF(AC24="","",IF(AA24&gt;P24,IF(AD24&lt;100%,"INCUMPLIDA",IF(AD24=100%,"TERMINADA EXTEMPORÁNEA"))))</f>
        <v>INCUMPLIDA</v>
      </c>
      <c r="AF24" s="82" t="b">
        <f t="shared" ref="AF24" si="23">IF(AC24="","",IF(AA24&lt;P24,IF(AD24=0%,"SIN INICIAR",IF(AD24=100%,"TERMINADA",IF(AD24&gt;0%,"EN PROCESO")))))</f>
        <v>0</v>
      </c>
      <c r="AG24" s="82" t="str">
        <f t="shared" ref="AG24" si="24">IF(AC24="","",IF(AA24&gt;=P24,AE24,IF(AA24&lt;P24,AF24)))</f>
        <v>INCUMPLIDA</v>
      </c>
      <c r="AH24" s="310" t="s">
        <v>816</v>
      </c>
      <c r="AI24" s="107" t="s">
        <v>347</v>
      </c>
      <c r="AJ24" s="119" t="str">
        <f t="shared" si="0"/>
        <v>PENDIENTE</v>
      </c>
      <c r="AK24" s="107"/>
      <c r="AL24" s="107"/>
      <c r="AM24" s="107"/>
    </row>
    <row r="25" spans="1:39" s="20" customFormat="1" ht="204" x14ac:dyDescent="0.25">
      <c r="A25" s="28">
        <v>383</v>
      </c>
      <c r="B25" s="58">
        <v>44343</v>
      </c>
      <c r="C25" s="181" t="s">
        <v>171</v>
      </c>
      <c r="D25" s="181" t="s">
        <v>266</v>
      </c>
      <c r="E25" s="58">
        <v>44343</v>
      </c>
      <c r="F25" s="61">
        <v>2</v>
      </c>
      <c r="G25" s="41" t="s">
        <v>272</v>
      </c>
      <c r="H25" s="40" t="s">
        <v>265</v>
      </c>
      <c r="I25" s="40" t="s">
        <v>273</v>
      </c>
      <c r="J25" s="40" t="s">
        <v>274</v>
      </c>
      <c r="K25" s="128">
        <v>1</v>
      </c>
      <c r="L25" s="59" t="s">
        <v>182</v>
      </c>
      <c r="M25" s="40" t="s">
        <v>275</v>
      </c>
      <c r="N25" s="65">
        <v>1</v>
      </c>
      <c r="O25" s="58">
        <v>44378</v>
      </c>
      <c r="P25" s="58">
        <v>44742</v>
      </c>
      <c r="Q25" s="59" t="s">
        <v>54</v>
      </c>
      <c r="R25" s="63" t="s">
        <v>270</v>
      </c>
      <c r="S25" s="123" t="s">
        <v>271</v>
      </c>
      <c r="T25" s="40" t="s">
        <v>204</v>
      </c>
      <c r="U25" s="118">
        <v>44804</v>
      </c>
      <c r="V25" s="159" t="s">
        <v>581</v>
      </c>
      <c r="W25" s="103">
        <v>0.5</v>
      </c>
      <c r="X25" s="188" t="s">
        <v>342</v>
      </c>
      <c r="Y25" s="83"/>
      <c r="Z25" s="88" t="s">
        <v>347</v>
      </c>
      <c r="AA25" s="118">
        <v>44926</v>
      </c>
      <c r="AB25" s="175" t="s">
        <v>817</v>
      </c>
      <c r="AC25" s="119">
        <v>0.5</v>
      </c>
      <c r="AD25" s="142">
        <f t="shared" ref="AD25" si="25">IF(OR(AC25="",K25=""),"",IF(OR(AC25=0,K25=0),0,IF((AC25*100%)/K25&gt;100%,100%,(AC25*100%)/K25)))</f>
        <v>0.5</v>
      </c>
      <c r="AE25" s="82" t="str">
        <f t="shared" ref="AE25" si="26">IF(AC25="","",IF(AA25&gt;P25,IF(AD25&lt;100%,"INCUMPLIDA",IF(AD25=100%,"TERMINADA EXTEMPORÁNEA"))))</f>
        <v>INCUMPLIDA</v>
      </c>
      <c r="AF25" s="82" t="b">
        <f t="shared" ref="AF25" si="27">IF(AC25="","",IF(AA25&lt;P25,IF(AD25=0%,"SIN INICIAR",IF(AD25=100%,"TERMINADA",IF(AD25&gt;0%,"EN PROCESO")))))</f>
        <v>0</v>
      </c>
      <c r="AG25" s="82" t="str">
        <f t="shared" ref="AG25" si="28">IF(AC25="","",IF(AA25&gt;=P25,AE25,IF(AA25&lt;P25,AF25)))</f>
        <v>INCUMPLIDA</v>
      </c>
      <c r="AH25" s="310" t="s">
        <v>818</v>
      </c>
      <c r="AI25" s="107" t="s">
        <v>347</v>
      </c>
      <c r="AJ25" s="119" t="str">
        <f t="shared" si="0"/>
        <v>PENDIENTE</v>
      </c>
      <c r="AK25" s="107"/>
      <c r="AL25" s="107"/>
      <c r="AM25" s="107"/>
    </row>
    <row r="26" spans="1:39" s="20" customFormat="1" ht="132.6" x14ac:dyDescent="0.25">
      <c r="A26" s="28">
        <v>384</v>
      </c>
      <c r="B26" s="58">
        <v>44343</v>
      </c>
      <c r="C26" s="181" t="s">
        <v>171</v>
      </c>
      <c r="D26" s="181" t="s">
        <v>266</v>
      </c>
      <c r="E26" s="58">
        <v>44343</v>
      </c>
      <c r="F26" s="61">
        <v>3</v>
      </c>
      <c r="G26" s="64" t="s">
        <v>276</v>
      </c>
      <c r="H26" s="40" t="s">
        <v>265</v>
      </c>
      <c r="I26" s="40" t="s">
        <v>277</v>
      </c>
      <c r="J26" s="40" t="s">
        <v>278</v>
      </c>
      <c r="K26" s="134">
        <v>3</v>
      </c>
      <c r="L26" s="59" t="s">
        <v>182</v>
      </c>
      <c r="M26" s="59" t="s">
        <v>279</v>
      </c>
      <c r="N26" s="65">
        <v>1</v>
      </c>
      <c r="O26" s="58">
        <v>44378</v>
      </c>
      <c r="P26" s="58">
        <v>44742</v>
      </c>
      <c r="Q26" s="59" t="s">
        <v>54</v>
      </c>
      <c r="R26" s="63" t="s">
        <v>270</v>
      </c>
      <c r="S26" s="123" t="s">
        <v>271</v>
      </c>
      <c r="T26" s="40" t="s">
        <v>204</v>
      </c>
      <c r="U26" s="118">
        <v>44804</v>
      </c>
      <c r="V26" s="159" t="s">
        <v>581</v>
      </c>
      <c r="W26" s="103">
        <v>0.16700000000000001</v>
      </c>
      <c r="X26" s="188" t="s">
        <v>342</v>
      </c>
      <c r="Y26" s="83"/>
      <c r="Z26" s="88" t="s">
        <v>347</v>
      </c>
      <c r="AA26" s="118">
        <v>44926</v>
      </c>
      <c r="AB26" s="175" t="s">
        <v>820</v>
      </c>
      <c r="AC26" s="119">
        <v>0.5</v>
      </c>
      <c r="AD26" s="142">
        <f t="shared" ref="AD26" si="29">IF(OR(AC26="",K26=""),"",IF(OR(AC26=0,K26=0),0,IF((AC26*100%)/K26&gt;100%,100%,(AC26*100%)/K26)))</f>
        <v>0.16666666666666666</v>
      </c>
      <c r="AE26" s="82" t="str">
        <f t="shared" ref="AE26" si="30">IF(AC26="","",IF(AA26&gt;P26,IF(AD26&lt;100%,"INCUMPLIDA",IF(AD26=100%,"TERMINADA EXTEMPORÁNEA"))))</f>
        <v>INCUMPLIDA</v>
      </c>
      <c r="AF26" s="82" t="b">
        <f t="shared" ref="AF26" si="31">IF(AC26="","",IF(AA26&lt;P26,IF(AD26=0%,"SIN INICIAR",IF(AD26=100%,"TERMINADA",IF(AD26&gt;0%,"EN PROCESO")))))</f>
        <v>0</v>
      </c>
      <c r="AG26" s="82" t="str">
        <f t="shared" ref="AG26" si="32">IF(AC26="","",IF(AA26&gt;=P26,AE26,IF(AA26&lt;P26,AF26)))</f>
        <v>INCUMPLIDA</v>
      </c>
      <c r="AH26" s="310" t="s">
        <v>819</v>
      </c>
      <c r="AI26" s="107" t="s">
        <v>347</v>
      </c>
      <c r="AJ26" s="119" t="str">
        <f t="shared" si="0"/>
        <v>PENDIENTE</v>
      </c>
      <c r="AK26" s="107"/>
      <c r="AL26" s="107"/>
      <c r="AM26" s="107"/>
    </row>
    <row r="27" spans="1:39" s="20" customFormat="1" ht="142.80000000000001" x14ac:dyDescent="0.25">
      <c r="A27" s="28">
        <v>389</v>
      </c>
      <c r="B27" s="71">
        <v>44256</v>
      </c>
      <c r="C27" s="72" t="s">
        <v>171</v>
      </c>
      <c r="D27" s="72" t="s">
        <v>280</v>
      </c>
      <c r="E27" s="71">
        <v>43894</v>
      </c>
      <c r="F27" s="74">
        <v>6</v>
      </c>
      <c r="G27" s="77" t="s">
        <v>283</v>
      </c>
      <c r="H27" s="46" t="s">
        <v>220</v>
      </c>
      <c r="I27" s="46" t="s">
        <v>284</v>
      </c>
      <c r="J27" s="46" t="s">
        <v>285</v>
      </c>
      <c r="K27" s="135">
        <v>2</v>
      </c>
      <c r="L27" s="72" t="s">
        <v>281</v>
      </c>
      <c r="M27" s="46" t="s">
        <v>286</v>
      </c>
      <c r="N27" s="78">
        <v>1</v>
      </c>
      <c r="O27" s="71">
        <v>44298</v>
      </c>
      <c r="P27" s="71">
        <v>44576</v>
      </c>
      <c r="Q27" s="72" t="s">
        <v>282</v>
      </c>
      <c r="R27" s="72" t="s">
        <v>282</v>
      </c>
      <c r="S27" s="124" t="s">
        <v>287</v>
      </c>
      <c r="T27" s="40" t="s">
        <v>204</v>
      </c>
      <c r="U27" s="118">
        <v>44804</v>
      </c>
      <c r="V27" s="91" t="s">
        <v>835</v>
      </c>
      <c r="W27" s="103">
        <v>0.5</v>
      </c>
      <c r="X27" s="188" t="s">
        <v>342</v>
      </c>
      <c r="Y27" s="83"/>
      <c r="Z27" s="88" t="s">
        <v>343</v>
      </c>
      <c r="AA27" s="118">
        <v>44926</v>
      </c>
      <c r="AB27" s="176" t="s">
        <v>804</v>
      </c>
      <c r="AC27" s="119">
        <v>1</v>
      </c>
      <c r="AD27" s="142">
        <f t="shared" ref="AD27" si="33">IF(OR(AC27="",K27=""),"",IF(OR(AC27=0,K27=0),0,IF((AC27*100%)/K27&gt;100%,100%,(AC27*100%)/K27)))</f>
        <v>0.5</v>
      </c>
      <c r="AE27" s="82" t="str">
        <f t="shared" ref="AE27" si="34">IF(AC27="","",IF(AA27&gt;P27,IF(AD27&lt;100%,"INCUMPLIDA",IF(AD27=100%,"TERMINADA EXTEMPORÁNEA"))))</f>
        <v>INCUMPLIDA</v>
      </c>
      <c r="AF27" s="82" t="b">
        <f t="shared" ref="AF27" si="35">IF(AC27="","",IF(AA27&lt;P27,IF(AD27=0%,"SIN INICIAR",IF(AD27=100%,"TERMINADA",IF(AD27&gt;0%,"EN PROCESO")))))</f>
        <v>0</v>
      </c>
      <c r="AG27" s="82" t="str">
        <f t="shared" ref="AG27" si="36">IF(AC27="","",IF(AA27&gt;=P27,AE27,IF(AA27&lt;P27,AF27)))</f>
        <v>INCUMPLIDA</v>
      </c>
      <c r="AH27" s="90" t="s">
        <v>836</v>
      </c>
      <c r="AI27" s="107" t="s">
        <v>343</v>
      </c>
      <c r="AJ27" s="119" t="str">
        <f t="shared" si="0"/>
        <v>PENDIENTE</v>
      </c>
      <c r="AK27" s="107"/>
      <c r="AL27" s="107"/>
      <c r="AM27" s="107"/>
    </row>
    <row r="28" spans="1:39" s="20" customFormat="1" ht="97.5" customHeight="1" x14ac:dyDescent="0.25">
      <c r="A28" s="28">
        <v>391</v>
      </c>
      <c r="B28" s="71">
        <v>44256</v>
      </c>
      <c r="C28" s="72" t="s">
        <v>171</v>
      </c>
      <c r="D28" s="72" t="s">
        <v>280</v>
      </c>
      <c r="E28" s="71">
        <v>43894</v>
      </c>
      <c r="F28" s="74">
        <v>9</v>
      </c>
      <c r="G28" s="77" t="s">
        <v>288</v>
      </c>
      <c r="H28" s="46" t="s">
        <v>220</v>
      </c>
      <c r="I28" s="46" t="s">
        <v>289</v>
      </c>
      <c r="J28" s="46" t="s">
        <v>290</v>
      </c>
      <c r="K28" s="135">
        <v>1</v>
      </c>
      <c r="L28" s="72" t="s">
        <v>281</v>
      </c>
      <c r="M28" s="46" t="s">
        <v>291</v>
      </c>
      <c r="N28" s="75">
        <v>1</v>
      </c>
      <c r="O28" s="71">
        <v>44298</v>
      </c>
      <c r="P28" s="71">
        <v>44651</v>
      </c>
      <c r="Q28" s="72" t="s">
        <v>282</v>
      </c>
      <c r="R28" s="72" t="s">
        <v>282</v>
      </c>
      <c r="S28" s="124" t="s">
        <v>127</v>
      </c>
      <c r="T28" s="40" t="s">
        <v>204</v>
      </c>
      <c r="U28" s="118">
        <v>44804</v>
      </c>
      <c r="V28" s="90" t="s">
        <v>646</v>
      </c>
      <c r="W28" s="103">
        <v>1</v>
      </c>
      <c r="X28" s="82" t="s">
        <v>344</v>
      </c>
      <c r="Y28" s="34" t="s">
        <v>103</v>
      </c>
      <c r="Z28" s="88" t="s">
        <v>343</v>
      </c>
      <c r="AA28" s="118">
        <v>44926</v>
      </c>
      <c r="AB28" s="176" t="s">
        <v>804</v>
      </c>
      <c r="AC28" s="119">
        <v>1</v>
      </c>
      <c r="AD28" s="142">
        <f t="shared" ref="AD28" si="37">IF(OR(AC28="",K28=""),"",IF(OR(AC28=0,K28=0),0,IF((AC28*100%)/K28&gt;100%,100%,(AC28*100%)/K28)))</f>
        <v>1</v>
      </c>
      <c r="AE28" s="82" t="str">
        <f t="shared" ref="AE28" si="38">IF(AC28="","",IF(AA28&gt;P28,IF(AD28&lt;100%,"INCUMPLIDA",IF(AD28=100%,"TERMINADA EXTEMPORÁNEA"))))</f>
        <v>TERMINADA EXTEMPORÁNEA</v>
      </c>
      <c r="AF28" s="82" t="b">
        <f t="shared" ref="AF28" si="39">IF(AC28="","",IF(AA28&lt;P28,IF(AD28=0%,"SIN INICIAR",IF(AD28=100%,"TERMINADA",IF(AD28&gt;0%,"EN PROCESO")))))</f>
        <v>0</v>
      </c>
      <c r="AG28" s="82" t="str">
        <f t="shared" ref="AG28" si="40">IF(AC28="","",IF(AA28&gt;=P28,AE28,IF(AA28&lt;P28,AF28)))</f>
        <v>TERMINADA EXTEMPORÁNEA</v>
      </c>
      <c r="AH28" s="90" t="s">
        <v>837</v>
      </c>
      <c r="AI28" s="107" t="s">
        <v>343</v>
      </c>
      <c r="AJ28" s="119" t="str">
        <f t="shared" si="0"/>
        <v>CUMPLIDA</v>
      </c>
      <c r="AK28" s="151" t="s">
        <v>838</v>
      </c>
      <c r="AL28" s="107" t="s">
        <v>103</v>
      </c>
      <c r="AM28" s="107" t="s">
        <v>959</v>
      </c>
    </row>
    <row r="29" spans="1:39" s="20" customFormat="1" ht="153" x14ac:dyDescent="0.25">
      <c r="A29" s="28">
        <v>394</v>
      </c>
      <c r="B29" s="71">
        <v>44344</v>
      </c>
      <c r="C29" s="72" t="s">
        <v>171</v>
      </c>
      <c r="D29" s="72" t="s">
        <v>292</v>
      </c>
      <c r="E29" s="71">
        <v>44347</v>
      </c>
      <c r="F29" s="74" t="s">
        <v>225</v>
      </c>
      <c r="G29" s="77" t="s">
        <v>293</v>
      </c>
      <c r="H29" s="46" t="s">
        <v>180</v>
      </c>
      <c r="I29" s="46" t="s">
        <v>294</v>
      </c>
      <c r="J29" s="46" t="s">
        <v>351</v>
      </c>
      <c r="K29" s="135">
        <v>3</v>
      </c>
      <c r="L29" s="46" t="s">
        <v>182</v>
      </c>
      <c r="M29" s="46" t="s">
        <v>295</v>
      </c>
      <c r="N29" s="68">
        <v>1</v>
      </c>
      <c r="O29" s="45">
        <v>44362</v>
      </c>
      <c r="P29" s="45">
        <v>44925</v>
      </c>
      <c r="Q29" s="46" t="s">
        <v>62</v>
      </c>
      <c r="R29" s="46" t="s">
        <v>205</v>
      </c>
      <c r="S29" s="121" t="s">
        <v>205</v>
      </c>
      <c r="T29" s="40" t="s">
        <v>204</v>
      </c>
      <c r="U29" s="118">
        <v>44804</v>
      </c>
      <c r="V29" s="155" t="s">
        <v>582</v>
      </c>
      <c r="W29" s="103">
        <v>0.5</v>
      </c>
      <c r="X29" s="188" t="s">
        <v>345</v>
      </c>
      <c r="Y29" s="83"/>
      <c r="Z29" s="88" t="s">
        <v>346</v>
      </c>
      <c r="AA29" s="118">
        <v>44926</v>
      </c>
      <c r="AB29" s="152" t="s">
        <v>781</v>
      </c>
      <c r="AC29" s="119">
        <v>2</v>
      </c>
      <c r="AD29" s="142">
        <f t="shared" ref="AD29:AD39" si="41">IF(OR(AC29="",K29=""),"",IF(OR(AC29=0,K29=0),0,IF((AC29*100%)/K29&gt;100%,100%,(AC29*100%)/K29)))</f>
        <v>0.66666666666666663</v>
      </c>
      <c r="AE29" s="82" t="str">
        <f t="shared" si="1"/>
        <v>INCUMPLIDA</v>
      </c>
      <c r="AF29" s="82" t="b">
        <f t="shared" si="2"/>
        <v>0</v>
      </c>
      <c r="AG29" s="82" t="str">
        <f t="shared" ref="AG29:AG39" si="42">IF(AC29="","",IF(AA29&gt;=P29,AE29,IF(AA29&lt;P29,AF29)))</f>
        <v>INCUMPLIDA</v>
      </c>
      <c r="AH29" s="308" t="s">
        <v>782</v>
      </c>
      <c r="AI29" s="107" t="s">
        <v>346</v>
      </c>
      <c r="AJ29" s="119" t="str">
        <f t="shared" si="0"/>
        <v>PENDIENTE</v>
      </c>
      <c r="AK29" s="107"/>
      <c r="AL29" s="107"/>
      <c r="AM29" s="107"/>
    </row>
    <row r="30" spans="1:39" s="20" customFormat="1" ht="111" customHeight="1" x14ac:dyDescent="0.25">
      <c r="A30" s="28">
        <v>396</v>
      </c>
      <c r="B30" s="71">
        <v>44344</v>
      </c>
      <c r="C30" s="72" t="s">
        <v>171</v>
      </c>
      <c r="D30" s="72" t="s">
        <v>292</v>
      </c>
      <c r="E30" s="71">
        <v>44347</v>
      </c>
      <c r="F30" s="74" t="s">
        <v>296</v>
      </c>
      <c r="G30" s="77" t="s">
        <v>297</v>
      </c>
      <c r="H30" s="46" t="s">
        <v>180</v>
      </c>
      <c r="I30" s="46" t="s">
        <v>298</v>
      </c>
      <c r="J30" s="46" t="s">
        <v>352</v>
      </c>
      <c r="K30" s="135">
        <v>2</v>
      </c>
      <c r="L30" s="46" t="s">
        <v>182</v>
      </c>
      <c r="M30" s="46" t="s">
        <v>295</v>
      </c>
      <c r="N30" s="68">
        <v>1</v>
      </c>
      <c r="O30" s="45">
        <v>44362</v>
      </c>
      <c r="P30" s="45">
        <v>44925</v>
      </c>
      <c r="Q30" s="46" t="s">
        <v>62</v>
      </c>
      <c r="R30" s="46" t="s">
        <v>205</v>
      </c>
      <c r="S30" s="121" t="s">
        <v>205</v>
      </c>
      <c r="T30" s="40" t="s">
        <v>204</v>
      </c>
      <c r="U30" s="118">
        <v>44804</v>
      </c>
      <c r="V30" s="155" t="s">
        <v>568</v>
      </c>
      <c r="W30" s="103">
        <v>0.5</v>
      </c>
      <c r="X30" s="188" t="s">
        <v>345</v>
      </c>
      <c r="Y30" s="83"/>
      <c r="Z30" s="88" t="s">
        <v>346</v>
      </c>
      <c r="AA30" s="118">
        <v>44926</v>
      </c>
      <c r="AB30" s="152" t="s">
        <v>783</v>
      </c>
      <c r="AC30" s="119">
        <v>1.5</v>
      </c>
      <c r="AD30" s="142">
        <f t="shared" si="41"/>
        <v>0.75</v>
      </c>
      <c r="AE30" s="82" t="str">
        <f t="shared" si="1"/>
        <v>INCUMPLIDA</v>
      </c>
      <c r="AF30" s="82" t="b">
        <f t="shared" si="2"/>
        <v>0</v>
      </c>
      <c r="AG30" s="82" t="str">
        <f t="shared" si="42"/>
        <v>INCUMPLIDA</v>
      </c>
      <c r="AH30" s="308" t="s">
        <v>784</v>
      </c>
      <c r="AI30" s="107" t="s">
        <v>346</v>
      </c>
      <c r="AJ30" s="119" t="str">
        <f t="shared" si="0"/>
        <v>PENDIENTE</v>
      </c>
      <c r="AK30" s="107"/>
      <c r="AL30" s="107"/>
      <c r="AM30" s="107"/>
    </row>
    <row r="31" spans="1:39" s="20" customFormat="1" ht="132.6" x14ac:dyDescent="0.25">
      <c r="A31" s="28">
        <v>399</v>
      </c>
      <c r="B31" s="71">
        <v>44344</v>
      </c>
      <c r="C31" s="72" t="s">
        <v>171</v>
      </c>
      <c r="D31" s="72" t="s">
        <v>292</v>
      </c>
      <c r="E31" s="71">
        <v>44347</v>
      </c>
      <c r="F31" s="74" t="s">
        <v>250</v>
      </c>
      <c r="G31" s="77" t="s">
        <v>299</v>
      </c>
      <c r="H31" s="46" t="s">
        <v>180</v>
      </c>
      <c r="I31" s="46" t="s">
        <v>300</v>
      </c>
      <c r="J31" s="46" t="s">
        <v>301</v>
      </c>
      <c r="K31" s="135">
        <v>5</v>
      </c>
      <c r="L31" s="46" t="s">
        <v>182</v>
      </c>
      <c r="M31" s="46" t="s">
        <v>295</v>
      </c>
      <c r="N31" s="68">
        <v>1</v>
      </c>
      <c r="O31" s="45">
        <v>44362</v>
      </c>
      <c r="P31" s="45">
        <v>44925</v>
      </c>
      <c r="Q31" s="46" t="s">
        <v>62</v>
      </c>
      <c r="R31" s="46" t="s">
        <v>205</v>
      </c>
      <c r="S31" s="121" t="s">
        <v>205</v>
      </c>
      <c r="T31" s="40" t="s">
        <v>204</v>
      </c>
      <c r="U31" s="118">
        <v>44804</v>
      </c>
      <c r="V31" s="155" t="s">
        <v>569</v>
      </c>
      <c r="W31" s="103">
        <v>0.06</v>
      </c>
      <c r="X31" s="188" t="s">
        <v>345</v>
      </c>
      <c r="Y31" s="83"/>
      <c r="Z31" s="88" t="s">
        <v>346</v>
      </c>
      <c r="AA31" s="118">
        <v>44926</v>
      </c>
      <c r="AB31" s="152" t="s">
        <v>785</v>
      </c>
      <c r="AC31" s="119">
        <v>2</v>
      </c>
      <c r="AD31" s="142">
        <f t="shared" si="41"/>
        <v>0.4</v>
      </c>
      <c r="AE31" s="82" t="str">
        <f t="shared" si="1"/>
        <v>INCUMPLIDA</v>
      </c>
      <c r="AF31" s="82" t="b">
        <f t="shared" si="2"/>
        <v>0</v>
      </c>
      <c r="AG31" s="82" t="str">
        <f t="shared" si="42"/>
        <v>INCUMPLIDA</v>
      </c>
      <c r="AH31" s="308" t="s">
        <v>786</v>
      </c>
      <c r="AI31" s="107" t="s">
        <v>346</v>
      </c>
      <c r="AJ31" s="119" t="str">
        <f t="shared" si="0"/>
        <v>PENDIENTE</v>
      </c>
      <c r="AK31" s="107"/>
      <c r="AL31" s="107"/>
      <c r="AM31" s="107"/>
    </row>
    <row r="32" spans="1:39" s="20" customFormat="1" ht="112.2" x14ac:dyDescent="0.25">
      <c r="A32" s="28">
        <v>402</v>
      </c>
      <c r="B32" s="71">
        <v>44344</v>
      </c>
      <c r="C32" s="72" t="s">
        <v>171</v>
      </c>
      <c r="D32" s="72" t="s">
        <v>292</v>
      </c>
      <c r="E32" s="71">
        <v>44347</v>
      </c>
      <c r="F32" s="74" t="s">
        <v>263</v>
      </c>
      <c r="G32" s="77" t="s">
        <v>302</v>
      </c>
      <c r="H32" s="46" t="s">
        <v>180</v>
      </c>
      <c r="I32" s="46" t="s">
        <v>303</v>
      </c>
      <c r="J32" s="46" t="s">
        <v>353</v>
      </c>
      <c r="K32" s="135">
        <v>5</v>
      </c>
      <c r="L32" s="46" t="s">
        <v>182</v>
      </c>
      <c r="M32" s="46" t="s">
        <v>295</v>
      </c>
      <c r="N32" s="68">
        <v>1</v>
      </c>
      <c r="O32" s="45">
        <v>44362</v>
      </c>
      <c r="P32" s="45">
        <v>44910</v>
      </c>
      <c r="Q32" s="46" t="s">
        <v>62</v>
      </c>
      <c r="R32" s="46" t="s">
        <v>205</v>
      </c>
      <c r="S32" s="121" t="s">
        <v>205</v>
      </c>
      <c r="T32" s="40" t="s">
        <v>204</v>
      </c>
      <c r="U32" s="118">
        <v>44804</v>
      </c>
      <c r="V32" s="155" t="s">
        <v>570</v>
      </c>
      <c r="W32" s="103">
        <v>0.4</v>
      </c>
      <c r="X32" s="188" t="s">
        <v>345</v>
      </c>
      <c r="Y32" s="83"/>
      <c r="Z32" s="88" t="s">
        <v>346</v>
      </c>
      <c r="AA32" s="118">
        <v>44926</v>
      </c>
      <c r="AB32" s="152" t="s">
        <v>787</v>
      </c>
      <c r="AC32" s="119">
        <v>3</v>
      </c>
      <c r="AD32" s="142">
        <f t="shared" si="41"/>
        <v>0.6</v>
      </c>
      <c r="AE32" s="82" t="str">
        <f t="shared" si="1"/>
        <v>INCUMPLIDA</v>
      </c>
      <c r="AF32" s="82" t="b">
        <f t="shared" si="2"/>
        <v>0</v>
      </c>
      <c r="AG32" s="82" t="str">
        <f t="shared" si="42"/>
        <v>INCUMPLIDA</v>
      </c>
      <c r="AH32" s="308" t="s">
        <v>949</v>
      </c>
      <c r="AI32" s="107" t="s">
        <v>346</v>
      </c>
      <c r="AJ32" s="119" t="str">
        <f t="shared" si="0"/>
        <v>PENDIENTE</v>
      </c>
      <c r="AK32" s="107"/>
      <c r="AL32" s="107"/>
      <c r="AM32" s="107"/>
    </row>
    <row r="33" spans="1:39" s="20" customFormat="1" ht="85.95" customHeight="1" x14ac:dyDescent="0.25">
      <c r="A33" s="28">
        <v>403</v>
      </c>
      <c r="B33" s="71">
        <v>44344</v>
      </c>
      <c r="C33" s="72" t="s">
        <v>171</v>
      </c>
      <c r="D33" s="72" t="s">
        <v>292</v>
      </c>
      <c r="E33" s="71">
        <v>44347</v>
      </c>
      <c r="F33" s="74" t="s">
        <v>304</v>
      </c>
      <c r="G33" s="77" t="s">
        <v>305</v>
      </c>
      <c r="H33" s="46" t="s">
        <v>180</v>
      </c>
      <c r="I33" s="46" t="s">
        <v>306</v>
      </c>
      <c r="J33" s="46" t="s">
        <v>354</v>
      </c>
      <c r="K33" s="135">
        <v>5</v>
      </c>
      <c r="L33" s="46" t="s">
        <v>182</v>
      </c>
      <c r="M33" s="46" t="s">
        <v>295</v>
      </c>
      <c r="N33" s="68">
        <v>0.8</v>
      </c>
      <c r="O33" s="45">
        <v>44362</v>
      </c>
      <c r="P33" s="45">
        <v>44910</v>
      </c>
      <c r="Q33" s="46" t="s">
        <v>62</v>
      </c>
      <c r="R33" s="46" t="s">
        <v>205</v>
      </c>
      <c r="S33" s="121" t="s">
        <v>205</v>
      </c>
      <c r="T33" s="40" t="s">
        <v>204</v>
      </c>
      <c r="U33" s="118">
        <v>44804</v>
      </c>
      <c r="V33" s="155" t="s">
        <v>571</v>
      </c>
      <c r="W33" s="103">
        <v>0.6</v>
      </c>
      <c r="X33" s="188" t="s">
        <v>345</v>
      </c>
      <c r="Y33" s="83"/>
      <c r="Z33" s="88" t="s">
        <v>346</v>
      </c>
      <c r="AA33" s="118">
        <v>44926</v>
      </c>
      <c r="AB33" s="152" t="s">
        <v>787</v>
      </c>
      <c r="AC33" s="119">
        <v>3</v>
      </c>
      <c r="AD33" s="142">
        <f t="shared" si="41"/>
        <v>0.6</v>
      </c>
      <c r="AE33" s="82" t="str">
        <f t="shared" si="1"/>
        <v>INCUMPLIDA</v>
      </c>
      <c r="AF33" s="82" t="b">
        <f t="shared" si="2"/>
        <v>0</v>
      </c>
      <c r="AG33" s="82" t="str">
        <f t="shared" si="42"/>
        <v>INCUMPLIDA</v>
      </c>
      <c r="AH33" s="308" t="s">
        <v>788</v>
      </c>
      <c r="AI33" s="107" t="s">
        <v>346</v>
      </c>
      <c r="AJ33" s="119" t="str">
        <f t="shared" si="0"/>
        <v>PENDIENTE</v>
      </c>
      <c r="AK33" s="107"/>
      <c r="AL33" s="107"/>
      <c r="AM33" s="107"/>
    </row>
    <row r="34" spans="1:39" s="20" customFormat="1" ht="107.25" customHeight="1" x14ac:dyDescent="0.25">
      <c r="A34" s="28">
        <v>404</v>
      </c>
      <c r="B34" s="71">
        <v>44344</v>
      </c>
      <c r="C34" s="72" t="s">
        <v>171</v>
      </c>
      <c r="D34" s="72" t="s">
        <v>292</v>
      </c>
      <c r="E34" s="71">
        <v>44347</v>
      </c>
      <c r="F34" s="74" t="s">
        <v>264</v>
      </c>
      <c r="G34" s="77" t="s">
        <v>307</v>
      </c>
      <c r="H34" s="46" t="s">
        <v>180</v>
      </c>
      <c r="I34" s="46" t="s">
        <v>308</v>
      </c>
      <c r="J34" s="46" t="s">
        <v>309</v>
      </c>
      <c r="K34" s="135">
        <v>2</v>
      </c>
      <c r="L34" s="46" t="s">
        <v>182</v>
      </c>
      <c r="M34" s="46" t="s">
        <v>295</v>
      </c>
      <c r="N34" s="68">
        <v>1</v>
      </c>
      <c r="O34" s="45">
        <v>44362</v>
      </c>
      <c r="P34" s="45">
        <v>44910</v>
      </c>
      <c r="Q34" s="46" t="s">
        <v>62</v>
      </c>
      <c r="R34" s="46" t="s">
        <v>205</v>
      </c>
      <c r="S34" s="121" t="s">
        <v>205</v>
      </c>
      <c r="T34" s="40" t="s">
        <v>204</v>
      </c>
      <c r="U34" s="118">
        <v>44804</v>
      </c>
      <c r="V34" s="155" t="s">
        <v>583</v>
      </c>
      <c r="W34" s="103">
        <v>0.75</v>
      </c>
      <c r="X34" s="188" t="s">
        <v>345</v>
      </c>
      <c r="Y34" s="83"/>
      <c r="Z34" s="88" t="s">
        <v>346</v>
      </c>
      <c r="AA34" s="118">
        <v>44926</v>
      </c>
      <c r="AB34" s="152" t="s">
        <v>789</v>
      </c>
      <c r="AC34" s="119">
        <v>2</v>
      </c>
      <c r="AD34" s="142">
        <f t="shared" si="41"/>
        <v>1</v>
      </c>
      <c r="AE34" s="82" t="str">
        <f t="shared" si="1"/>
        <v>TERMINADA EXTEMPORÁNEA</v>
      </c>
      <c r="AF34" s="82" t="b">
        <f t="shared" si="2"/>
        <v>0</v>
      </c>
      <c r="AG34" s="82" t="str">
        <f t="shared" si="42"/>
        <v>TERMINADA EXTEMPORÁNEA</v>
      </c>
      <c r="AH34" s="308" t="s">
        <v>790</v>
      </c>
      <c r="AI34" s="107" t="s">
        <v>346</v>
      </c>
      <c r="AJ34" s="119" t="str">
        <f t="shared" si="0"/>
        <v>CUMPLIDA</v>
      </c>
      <c r="AK34" s="151" t="s">
        <v>791</v>
      </c>
      <c r="AL34" s="107" t="s">
        <v>109</v>
      </c>
      <c r="AM34" s="107" t="s">
        <v>959</v>
      </c>
    </row>
    <row r="35" spans="1:39" s="20" customFormat="1" ht="81.599999999999994" x14ac:dyDescent="0.25">
      <c r="A35" s="28">
        <v>405</v>
      </c>
      <c r="B35" s="71">
        <v>44344</v>
      </c>
      <c r="C35" s="72" t="s">
        <v>171</v>
      </c>
      <c r="D35" s="72" t="s">
        <v>292</v>
      </c>
      <c r="E35" s="71">
        <v>44347</v>
      </c>
      <c r="F35" s="74" t="s">
        <v>310</v>
      </c>
      <c r="G35" s="77" t="s">
        <v>311</v>
      </c>
      <c r="H35" s="46" t="s">
        <v>180</v>
      </c>
      <c r="I35" s="46" t="s">
        <v>312</v>
      </c>
      <c r="J35" s="46" t="s">
        <v>355</v>
      </c>
      <c r="K35" s="135">
        <v>5</v>
      </c>
      <c r="L35" s="46" t="s">
        <v>182</v>
      </c>
      <c r="M35" s="46" t="s">
        <v>295</v>
      </c>
      <c r="N35" s="68">
        <v>1</v>
      </c>
      <c r="O35" s="45">
        <v>44362</v>
      </c>
      <c r="P35" s="45">
        <v>44667</v>
      </c>
      <c r="Q35" s="46" t="s">
        <v>62</v>
      </c>
      <c r="R35" s="46" t="s">
        <v>205</v>
      </c>
      <c r="S35" s="121" t="s">
        <v>205</v>
      </c>
      <c r="T35" s="40" t="s">
        <v>204</v>
      </c>
      <c r="U35" s="118">
        <v>44804</v>
      </c>
      <c r="V35" s="155" t="s">
        <v>572</v>
      </c>
      <c r="W35" s="103">
        <v>0.4</v>
      </c>
      <c r="X35" s="188" t="s">
        <v>342</v>
      </c>
      <c r="Y35" s="83"/>
      <c r="Z35" s="88" t="s">
        <v>346</v>
      </c>
      <c r="AA35" s="118">
        <v>44926</v>
      </c>
      <c r="AB35" s="152" t="s">
        <v>787</v>
      </c>
      <c r="AC35" s="119">
        <v>3</v>
      </c>
      <c r="AD35" s="142">
        <f t="shared" si="41"/>
        <v>0.6</v>
      </c>
      <c r="AE35" s="82" t="str">
        <f t="shared" si="1"/>
        <v>INCUMPLIDA</v>
      </c>
      <c r="AF35" s="82" t="b">
        <f t="shared" si="2"/>
        <v>0</v>
      </c>
      <c r="AG35" s="82" t="str">
        <f t="shared" si="42"/>
        <v>INCUMPLIDA</v>
      </c>
      <c r="AH35" s="308" t="s">
        <v>950</v>
      </c>
      <c r="AI35" s="107" t="s">
        <v>346</v>
      </c>
      <c r="AJ35" s="119" t="str">
        <f t="shared" si="0"/>
        <v>PENDIENTE</v>
      </c>
      <c r="AK35" s="107"/>
      <c r="AL35" s="107"/>
      <c r="AM35" s="107"/>
    </row>
    <row r="36" spans="1:39" ht="112.2" x14ac:dyDescent="0.25">
      <c r="A36" s="28">
        <v>407</v>
      </c>
      <c r="B36" s="71">
        <v>44344</v>
      </c>
      <c r="C36" s="72" t="s">
        <v>171</v>
      </c>
      <c r="D36" s="72" t="s">
        <v>292</v>
      </c>
      <c r="E36" s="71">
        <v>44347</v>
      </c>
      <c r="F36" s="74" t="s">
        <v>313</v>
      </c>
      <c r="G36" s="77" t="s">
        <v>314</v>
      </c>
      <c r="H36" s="46" t="s">
        <v>180</v>
      </c>
      <c r="I36" s="46" t="s">
        <v>315</v>
      </c>
      <c r="J36" s="46" t="s">
        <v>356</v>
      </c>
      <c r="K36" s="135">
        <v>5</v>
      </c>
      <c r="L36" s="46" t="s">
        <v>182</v>
      </c>
      <c r="M36" s="46" t="s">
        <v>295</v>
      </c>
      <c r="N36" s="68">
        <v>1</v>
      </c>
      <c r="O36" s="45">
        <v>44362</v>
      </c>
      <c r="P36" s="45">
        <v>44925</v>
      </c>
      <c r="Q36" s="46" t="s">
        <v>62</v>
      </c>
      <c r="R36" s="46" t="s">
        <v>205</v>
      </c>
      <c r="S36" s="121" t="s">
        <v>205</v>
      </c>
      <c r="T36" s="40" t="s">
        <v>204</v>
      </c>
      <c r="U36" s="118">
        <v>44804</v>
      </c>
      <c r="V36" s="155" t="s">
        <v>573</v>
      </c>
      <c r="W36" s="103">
        <v>0.6</v>
      </c>
      <c r="X36" s="188" t="s">
        <v>345</v>
      </c>
      <c r="Y36" s="83"/>
      <c r="Z36" s="88" t="s">
        <v>346</v>
      </c>
      <c r="AA36" s="118">
        <v>44926</v>
      </c>
      <c r="AB36" s="152" t="s">
        <v>792</v>
      </c>
      <c r="AC36" s="119">
        <v>4</v>
      </c>
      <c r="AD36" s="142">
        <f t="shared" si="41"/>
        <v>0.8</v>
      </c>
      <c r="AE36" s="82" t="str">
        <f t="shared" si="1"/>
        <v>INCUMPLIDA</v>
      </c>
      <c r="AF36" s="82" t="b">
        <f t="shared" si="2"/>
        <v>0</v>
      </c>
      <c r="AG36" s="82" t="str">
        <f t="shared" si="42"/>
        <v>INCUMPLIDA</v>
      </c>
      <c r="AH36" s="308" t="s">
        <v>793</v>
      </c>
      <c r="AI36" s="107" t="s">
        <v>346</v>
      </c>
      <c r="AJ36" s="119" t="str">
        <f t="shared" si="0"/>
        <v>PENDIENTE</v>
      </c>
      <c r="AK36" s="108"/>
      <c r="AL36" s="108"/>
      <c r="AM36" s="108"/>
    </row>
    <row r="37" spans="1:39" ht="102" x14ac:dyDescent="0.25">
      <c r="A37" s="28">
        <v>409</v>
      </c>
      <c r="B37" s="71">
        <v>44344</v>
      </c>
      <c r="C37" s="72" t="s">
        <v>171</v>
      </c>
      <c r="D37" s="72" t="s">
        <v>292</v>
      </c>
      <c r="E37" s="71">
        <v>44347</v>
      </c>
      <c r="F37" s="74" t="s">
        <v>316</v>
      </c>
      <c r="G37" s="77" t="s">
        <v>317</v>
      </c>
      <c r="H37" s="46" t="s">
        <v>180</v>
      </c>
      <c r="I37" s="46" t="s">
        <v>318</v>
      </c>
      <c r="J37" s="46" t="s">
        <v>319</v>
      </c>
      <c r="K37" s="135">
        <v>4</v>
      </c>
      <c r="L37" s="46" t="s">
        <v>182</v>
      </c>
      <c r="M37" s="46" t="s">
        <v>295</v>
      </c>
      <c r="N37" s="68">
        <v>1</v>
      </c>
      <c r="O37" s="45">
        <v>44362</v>
      </c>
      <c r="P37" s="45">
        <v>44910</v>
      </c>
      <c r="Q37" s="46" t="s">
        <v>62</v>
      </c>
      <c r="R37" s="46" t="s">
        <v>205</v>
      </c>
      <c r="S37" s="121" t="s">
        <v>205</v>
      </c>
      <c r="T37" s="40" t="s">
        <v>204</v>
      </c>
      <c r="U37" s="118">
        <v>44804</v>
      </c>
      <c r="V37" s="155" t="s">
        <v>637</v>
      </c>
      <c r="W37" s="103">
        <v>0.25</v>
      </c>
      <c r="X37" s="188" t="s">
        <v>345</v>
      </c>
      <c r="Y37" s="83"/>
      <c r="Z37" s="88" t="s">
        <v>346</v>
      </c>
      <c r="AA37" s="118">
        <v>44926</v>
      </c>
      <c r="AB37" s="152" t="s">
        <v>794</v>
      </c>
      <c r="AC37" s="119">
        <v>2</v>
      </c>
      <c r="AD37" s="142">
        <f t="shared" si="41"/>
        <v>0.5</v>
      </c>
      <c r="AE37" s="82" t="str">
        <f t="shared" si="1"/>
        <v>INCUMPLIDA</v>
      </c>
      <c r="AF37" s="82" t="b">
        <f t="shared" si="2"/>
        <v>0</v>
      </c>
      <c r="AG37" s="82" t="str">
        <f t="shared" si="42"/>
        <v>INCUMPLIDA</v>
      </c>
      <c r="AH37" s="308" t="s">
        <v>795</v>
      </c>
      <c r="AI37" s="108" t="s">
        <v>346</v>
      </c>
      <c r="AJ37" s="119" t="str">
        <f t="shared" si="0"/>
        <v>PENDIENTE</v>
      </c>
      <c r="AK37" s="108"/>
      <c r="AL37" s="108"/>
      <c r="AM37" s="108"/>
    </row>
    <row r="38" spans="1:39" ht="81.599999999999994" x14ac:dyDescent="0.25">
      <c r="A38" s="28">
        <v>412</v>
      </c>
      <c r="B38" s="71">
        <v>44344</v>
      </c>
      <c r="C38" s="72" t="s">
        <v>171</v>
      </c>
      <c r="D38" s="72" t="s">
        <v>292</v>
      </c>
      <c r="E38" s="71">
        <v>44347</v>
      </c>
      <c r="F38" s="74" t="s">
        <v>320</v>
      </c>
      <c r="G38" s="77" t="s">
        <v>321</v>
      </c>
      <c r="H38" s="46" t="s">
        <v>180</v>
      </c>
      <c r="I38" s="46" t="s">
        <v>322</v>
      </c>
      <c r="J38" s="46" t="s">
        <v>323</v>
      </c>
      <c r="K38" s="135">
        <v>3</v>
      </c>
      <c r="L38" s="46" t="s">
        <v>182</v>
      </c>
      <c r="M38" s="46" t="s">
        <v>295</v>
      </c>
      <c r="N38" s="68">
        <v>1</v>
      </c>
      <c r="O38" s="45">
        <v>44362</v>
      </c>
      <c r="P38" s="45">
        <v>44561</v>
      </c>
      <c r="Q38" s="46" t="s">
        <v>62</v>
      </c>
      <c r="R38" s="46" t="s">
        <v>205</v>
      </c>
      <c r="S38" s="121" t="s">
        <v>205</v>
      </c>
      <c r="T38" s="40" t="s">
        <v>204</v>
      </c>
      <c r="U38" s="118">
        <v>44804</v>
      </c>
      <c r="V38" s="155" t="s">
        <v>574</v>
      </c>
      <c r="W38" s="103">
        <v>0.5</v>
      </c>
      <c r="X38" s="188" t="s">
        <v>342</v>
      </c>
      <c r="Y38" s="83"/>
      <c r="Z38" s="88" t="s">
        <v>346</v>
      </c>
      <c r="AA38" s="118">
        <v>44926</v>
      </c>
      <c r="AB38" s="152" t="s">
        <v>789</v>
      </c>
      <c r="AC38" s="119">
        <v>3</v>
      </c>
      <c r="AD38" s="142">
        <f t="shared" si="41"/>
        <v>1</v>
      </c>
      <c r="AE38" s="82" t="str">
        <f t="shared" si="1"/>
        <v>TERMINADA EXTEMPORÁNEA</v>
      </c>
      <c r="AF38" s="82" t="b">
        <f t="shared" si="2"/>
        <v>0</v>
      </c>
      <c r="AG38" s="82" t="str">
        <f t="shared" si="42"/>
        <v>TERMINADA EXTEMPORÁNEA</v>
      </c>
      <c r="AH38" s="308" t="s">
        <v>955</v>
      </c>
      <c r="AI38" s="108" t="s">
        <v>346</v>
      </c>
      <c r="AJ38" s="119" t="str">
        <f t="shared" si="0"/>
        <v>CUMPLIDA</v>
      </c>
      <c r="AK38" s="34" t="s">
        <v>951</v>
      </c>
      <c r="AL38" s="108" t="s">
        <v>103</v>
      </c>
      <c r="AM38" s="108" t="s">
        <v>959</v>
      </c>
    </row>
    <row r="39" spans="1:39" ht="74.400000000000006" customHeight="1" x14ac:dyDescent="0.25">
      <c r="A39" s="28">
        <v>413</v>
      </c>
      <c r="B39" s="71">
        <v>44344</v>
      </c>
      <c r="C39" s="72" t="s">
        <v>171</v>
      </c>
      <c r="D39" s="72" t="s">
        <v>292</v>
      </c>
      <c r="E39" s="71">
        <v>44347</v>
      </c>
      <c r="F39" s="74" t="s">
        <v>324</v>
      </c>
      <c r="G39" s="77" t="s">
        <v>325</v>
      </c>
      <c r="H39" s="46" t="s">
        <v>180</v>
      </c>
      <c r="I39" s="46" t="s">
        <v>326</v>
      </c>
      <c r="J39" s="46" t="s">
        <v>327</v>
      </c>
      <c r="K39" s="135">
        <v>2</v>
      </c>
      <c r="L39" s="46" t="s">
        <v>182</v>
      </c>
      <c r="M39" s="46" t="s">
        <v>295</v>
      </c>
      <c r="N39" s="68">
        <v>1</v>
      </c>
      <c r="O39" s="45">
        <v>44362</v>
      </c>
      <c r="P39" s="45">
        <v>44561</v>
      </c>
      <c r="Q39" s="46" t="s">
        <v>62</v>
      </c>
      <c r="R39" s="46" t="s">
        <v>205</v>
      </c>
      <c r="S39" s="121" t="s">
        <v>205</v>
      </c>
      <c r="T39" s="40" t="s">
        <v>204</v>
      </c>
      <c r="U39" s="118">
        <v>44804</v>
      </c>
      <c r="V39" s="157" t="s">
        <v>575</v>
      </c>
      <c r="W39" s="103">
        <v>1</v>
      </c>
      <c r="X39" s="82" t="s">
        <v>344</v>
      </c>
      <c r="Y39" s="34" t="s">
        <v>103</v>
      </c>
      <c r="Z39" s="88" t="s">
        <v>346</v>
      </c>
      <c r="AA39" s="118">
        <v>44926</v>
      </c>
      <c r="AB39" s="152" t="s">
        <v>797</v>
      </c>
      <c r="AC39" s="119">
        <v>2</v>
      </c>
      <c r="AD39" s="142">
        <f t="shared" si="41"/>
        <v>1</v>
      </c>
      <c r="AE39" s="82" t="str">
        <f t="shared" si="1"/>
        <v>TERMINADA EXTEMPORÁNEA</v>
      </c>
      <c r="AF39" s="82" t="b">
        <f t="shared" si="2"/>
        <v>0</v>
      </c>
      <c r="AG39" s="82" t="str">
        <f t="shared" si="42"/>
        <v>TERMINADA EXTEMPORÁNEA</v>
      </c>
      <c r="AH39" s="182" t="s">
        <v>799</v>
      </c>
      <c r="AI39" s="108" t="s">
        <v>346</v>
      </c>
      <c r="AJ39" s="119" t="str">
        <f t="shared" si="0"/>
        <v>CUMPLIDA</v>
      </c>
      <c r="AK39" s="34" t="s">
        <v>798</v>
      </c>
      <c r="AL39" s="108" t="s">
        <v>109</v>
      </c>
      <c r="AM39" s="108" t="s">
        <v>959</v>
      </c>
    </row>
    <row r="40" spans="1:39" ht="71.400000000000006" x14ac:dyDescent="0.25">
      <c r="A40" s="28">
        <v>415</v>
      </c>
      <c r="B40" s="79">
        <v>44342</v>
      </c>
      <c r="C40" s="181" t="s">
        <v>171</v>
      </c>
      <c r="D40" s="181" t="s">
        <v>328</v>
      </c>
      <c r="E40" s="180">
        <v>44347</v>
      </c>
      <c r="F40" s="61" t="s">
        <v>329</v>
      </c>
      <c r="G40" s="41" t="s">
        <v>330</v>
      </c>
      <c r="H40" s="40" t="s">
        <v>331</v>
      </c>
      <c r="I40" s="40" t="s">
        <v>332</v>
      </c>
      <c r="J40" s="40" t="s">
        <v>333</v>
      </c>
      <c r="K40" s="134">
        <v>2</v>
      </c>
      <c r="L40" s="59" t="s">
        <v>182</v>
      </c>
      <c r="M40" s="59" t="s">
        <v>334</v>
      </c>
      <c r="N40" s="65">
        <v>1</v>
      </c>
      <c r="O40" s="58">
        <v>44501</v>
      </c>
      <c r="P40" s="58">
        <v>44712</v>
      </c>
      <c r="Q40" s="59" t="s">
        <v>71</v>
      </c>
      <c r="R40" s="63" t="s">
        <v>270</v>
      </c>
      <c r="S40" s="123" t="s">
        <v>335</v>
      </c>
      <c r="T40" s="40" t="s">
        <v>204</v>
      </c>
      <c r="U40" s="118">
        <v>44804</v>
      </c>
      <c r="V40" s="157" t="s">
        <v>626</v>
      </c>
      <c r="W40" s="103">
        <v>1</v>
      </c>
      <c r="X40" s="82" t="s">
        <v>348</v>
      </c>
      <c r="Y40" s="34" t="s">
        <v>103</v>
      </c>
      <c r="Z40" s="88" t="s">
        <v>346</v>
      </c>
      <c r="AA40" s="118">
        <v>44926</v>
      </c>
      <c r="AB40" s="152" t="s">
        <v>874</v>
      </c>
      <c r="AC40" s="119">
        <v>2</v>
      </c>
      <c r="AD40" s="142">
        <f t="shared" si="7"/>
        <v>1</v>
      </c>
      <c r="AE40" s="82" t="b">
        <f>IF(AC40="","",IF(AA40&lt;P40,IF(AD40&lt;100%,"INCUMPLIDA",IF(AD40=100%,"TERMINADA EXTEMPORÁNEA"))))</f>
        <v>0</v>
      </c>
      <c r="AF40" s="82" t="str">
        <f>IF(AC40="","",IF(AA40&gt;=P40,IF(AD40=0%,"SIN INICIAR",IF(AD40=100%,"TERMINADA",IF(AD40&gt;0%,"EN PROCESO")))))</f>
        <v>TERMINADA</v>
      </c>
      <c r="AG40" s="82" t="str">
        <f>IF(AC40="","",IF(AA40&lt;P40,AE40,IF(AA40&gt;P40,AF40)))</f>
        <v>TERMINADA</v>
      </c>
      <c r="AH40" s="182" t="s">
        <v>875</v>
      </c>
      <c r="AI40" s="108" t="s">
        <v>346</v>
      </c>
      <c r="AJ40" s="119" t="str">
        <f t="shared" si="0"/>
        <v>CUMPLIDA</v>
      </c>
      <c r="AK40" s="151" t="s">
        <v>873</v>
      </c>
      <c r="AL40" s="107" t="s">
        <v>109</v>
      </c>
      <c r="AM40" s="108" t="s">
        <v>959</v>
      </c>
    </row>
    <row r="41" spans="1:39" ht="105" customHeight="1" x14ac:dyDescent="0.25">
      <c r="A41" s="28">
        <v>416</v>
      </c>
      <c r="B41" s="166">
        <v>44342</v>
      </c>
      <c r="C41" s="181" t="s">
        <v>171</v>
      </c>
      <c r="D41" s="181" t="s">
        <v>328</v>
      </c>
      <c r="E41" s="180">
        <v>44347</v>
      </c>
      <c r="F41" s="61" t="s">
        <v>226</v>
      </c>
      <c r="G41" s="41" t="s">
        <v>336</v>
      </c>
      <c r="H41" s="40" t="s">
        <v>331</v>
      </c>
      <c r="I41" s="40" t="s">
        <v>337</v>
      </c>
      <c r="J41" s="40" t="s">
        <v>338</v>
      </c>
      <c r="K41" s="128">
        <v>1</v>
      </c>
      <c r="L41" s="59" t="s">
        <v>182</v>
      </c>
      <c r="M41" s="40" t="s">
        <v>339</v>
      </c>
      <c r="N41" s="65">
        <v>1</v>
      </c>
      <c r="O41" s="58">
        <v>44501</v>
      </c>
      <c r="P41" s="58">
        <v>44804</v>
      </c>
      <c r="Q41" s="40" t="s">
        <v>71</v>
      </c>
      <c r="R41" s="63" t="s">
        <v>270</v>
      </c>
      <c r="S41" s="123" t="s">
        <v>335</v>
      </c>
      <c r="T41" s="40" t="s">
        <v>204</v>
      </c>
      <c r="U41" s="118">
        <v>44804</v>
      </c>
      <c r="V41" s="157" t="s">
        <v>647</v>
      </c>
      <c r="W41" s="103">
        <v>0.5</v>
      </c>
      <c r="X41" s="188" t="s">
        <v>345</v>
      </c>
      <c r="Y41" s="83"/>
      <c r="Z41" s="88" t="s">
        <v>346</v>
      </c>
      <c r="AA41" s="118">
        <v>44926</v>
      </c>
      <c r="AB41" s="178" t="s">
        <v>876</v>
      </c>
      <c r="AC41" s="119">
        <v>1</v>
      </c>
      <c r="AD41" s="142">
        <f t="shared" si="7"/>
        <v>1</v>
      </c>
      <c r="AE41" s="82" t="str">
        <f t="shared" si="1"/>
        <v>TERMINADA EXTEMPORÁNEA</v>
      </c>
      <c r="AF41" s="82" t="b">
        <f t="shared" si="2"/>
        <v>0</v>
      </c>
      <c r="AG41" s="82" t="str">
        <f t="shared" si="3"/>
        <v>TERMINADA EXTEMPORÁNEA</v>
      </c>
      <c r="AH41" s="182" t="s">
        <v>877</v>
      </c>
      <c r="AI41" s="108" t="s">
        <v>346</v>
      </c>
      <c r="AJ41" s="119" t="str">
        <f t="shared" si="0"/>
        <v>CUMPLIDA</v>
      </c>
      <c r="AK41" s="151" t="s">
        <v>873</v>
      </c>
      <c r="AL41" s="107" t="s">
        <v>109</v>
      </c>
      <c r="AM41" s="108" t="s">
        <v>959</v>
      </c>
    </row>
    <row r="42" spans="1:39" s="19" customFormat="1" ht="81.599999999999994" x14ac:dyDescent="0.2">
      <c r="A42" s="28">
        <v>429</v>
      </c>
      <c r="B42" s="58">
        <v>44453</v>
      </c>
      <c r="C42" s="181" t="s">
        <v>16</v>
      </c>
      <c r="D42" s="181" t="s">
        <v>357</v>
      </c>
      <c r="E42" s="58">
        <v>44453</v>
      </c>
      <c r="F42" s="61" t="s">
        <v>358</v>
      </c>
      <c r="G42" s="41" t="s">
        <v>368</v>
      </c>
      <c r="H42" s="40" t="s">
        <v>359</v>
      </c>
      <c r="I42" s="40" t="s">
        <v>360</v>
      </c>
      <c r="J42" s="41" t="s">
        <v>361</v>
      </c>
      <c r="K42" s="134">
        <v>3</v>
      </c>
      <c r="L42" s="59" t="s">
        <v>18</v>
      </c>
      <c r="M42" s="59" t="s">
        <v>362</v>
      </c>
      <c r="N42" s="65">
        <v>1</v>
      </c>
      <c r="O42" s="58">
        <v>44470</v>
      </c>
      <c r="P42" s="58">
        <v>44803</v>
      </c>
      <c r="Q42" s="59" t="s">
        <v>51</v>
      </c>
      <c r="R42" s="63" t="s">
        <v>49</v>
      </c>
      <c r="S42" s="123" t="s">
        <v>49</v>
      </c>
      <c r="T42" s="40" t="s">
        <v>204</v>
      </c>
      <c r="U42" s="118">
        <v>44804</v>
      </c>
      <c r="V42" s="157" t="s">
        <v>563</v>
      </c>
      <c r="W42" s="103">
        <v>0.33300000000000002</v>
      </c>
      <c r="X42" s="188" t="s">
        <v>342</v>
      </c>
      <c r="Y42" s="83"/>
      <c r="Z42" s="87" t="s">
        <v>346</v>
      </c>
      <c r="AA42" s="118">
        <v>44926</v>
      </c>
      <c r="AB42" s="152" t="s">
        <v>882</v>
      </c>
      <c r="AC42" s="119">
        <v>3</v>
      </c>
      <c r="AD42" s="142">
        <f>IF(OR(AC42="",K42=""),"",IF(OR(AC42=0,K42=0),0,IF((AC42*100%)/K42&gt;100%,100%,(AC42*100%)/K42)))</f>
        <v>1</v>
      </c>
      <c r="AE42" s="82" t="str">
        <f t="shared" si="1"/>
        <v>TERMINADA EXTEMPORÁNEA</v>
      </c>
      <c r="AF42" s="82" t="b">
        <f t="shared" si="2"/>
        <v>0</v>
      </c>
      <c r="AG42" s="82" t="str">
        <f t="shared" si="3"/>
        <v>TERMINADA EXTEMPORÁNEA</v>
      </c>
      <c r="AH42" s="90" t="s">
        <v>883</v>
      </c>
      <c r="AI42" s="108" t="s">
        <v>346</v>
      </c>
      <c r="AJ42" s="119" t="str">
        <f t="shared" si="0"/>
        <v>CUMPLIDA</v>
      </c>
      <c r="AK42" s="34" t="s">
        <v>791</v>
      </c>
      <c r="AL42" s="108" t="s">
        <v>109</v>
      </c>
      <c r="AM42" s="108" t="s">
        <v>959</v>
      </c>
    </row>
    <row r="43" spans="1:39" s="19" customFormat="1" ht="61.2" x14ac:dyDescent="0.2">
      <c r="A43" s="28">
        <v>432</v>
      </c>
      <c r="B43" s="58">
        <v>44453</v>
      </c>
      <c r="C43" s="181" t="s">
        <v>16</v>
      </c>
      <c r="D43" s="181" t="s">
        <v>357</v>
      </c>
      <c r="E43" s="58">
        <v>44453</v>
      </c>
      <c r="F43" s="61" t="s">
        <v>364</v>
      </c>
      <c r="G43" s="41" t="s">
        <v>369</v>
      </c>
      <c r="H43" s="40" t="s">
        <v>359</v>
      </c>
      <c r="I43" s="40" t="s">
        <v>373</v>
      </c>
      <c r="J43" s="41" t="s">
        <v>365</v>
      </c>
      <c r="K43" s="128">
        <v>1</v>
      </c>
      <c r="L43" s="59" t="s">
        <v>18</v>
      </c>
      <c r="M43" s="59" t="s">
        <v>366</v>
      </c>
      <c r="N43" s="65">
        <v>1</v>
      </c>
      <c r="O43" s="58">
        <v>44470</v>
      </c>
      <c r="P43" s="58">
        <v>44803</v>
      </c>
      <c r="Q43" s="59" t="s">
        <v>51</v>
      </c>
      <c r="R43" s="63" t="s">
        <v>49</v>
      </c>
      <c r="S43" s="123" t="s">
        <v>49</v>
      </c>
      <c r="T43" s="40" t="s">
        <v>204</v>
      </c>
      <c r="U43" s="118">
        <v>44804</v>
      </c>
      <c r="V43" s="157" t="s">
        <v>564</v>
      </c>
      <c r="W43" s="103">
        <v>0.7</v>
      </c>
      <c r="X43" s="188" t="s">
        <v>342</v>
      </c>
      <c r="Y43" s="83"/>
      <c r="Z43" s="87" t="s">
        <v>346</v>
      </c>
      <c r="AA43" s="118">
        <v>44926</v>
      </c>
      <c r="AB43" s="152" t="s">
        <v>884</v>
      </c>
      <c r="AC43" s="119">
        <v>3</v>
      </c>
      <c r="AD43" s="142">
        <f t="shared" ref="AD43:AD44" si="43">IF(OR(AC43="",K43=""),"",IF(OR(AC43=0,K43=0),0,IF((AC43*100%)/K43&gt;100%,100%,(AC43*100%)/K43)))</f>
        <v>1</v>
      </c>
      <c r="AE43" s="82" t="str">
        <f t="shared" ref="AE43:AE44" si="44">IF(AC43="","",IF(AA43&gt;P43,IF(AD43&lt;100%,"INCUMPLIDA",IF(AD43=100%,"TERMINADA EXTEMPORÁNEA"))))</f>
        <v>TERMINADA EXTEMPORÁNEA</v>
      </c>
      <c r="AF43" s="82" t="b">
        <f t="shared" ref="AF43:AF44" si="45">IF(AC43="","",IF(AA43&lt;P43,IF(AD43=0%,"SIN INICIAR",IF(AD43=100%,"TERMINADA",IF(AD43&gt;0%,"EN PROCESO")))))</f>
        <v>0</v>
      </c>
      <c r="AG43" s="82" t="str">
        <f t="shared" ref="AG43:AG44" si="46">IF(AC43="","",IF(AA43&gt;P43,AE43,IF(AA43&lt;P43,AF43)))</f>
        <v>TERMINADA EXTEMPORÁNEA</v>
      </c>
      <c r="AH43" s="182" t="s">
        <v>885</v>
      </c>
      <c r="AI43" s="108" t="s">
        <v>346</v>
      </c>
      <c r="AJ43" s="119" t="str">
        <f t="shared" si="0"/>
        <v>CUMPLIDA</v>
      </c>
      <c r="AK43" s="34" t="s">
        <v>791</v>
      </c>
      <c r="AL43" s="108" t="s">
        <v>109</v>
      </c>
      <c r="AM43" s="108" t="s">
        <v>959</v>
      </c>
    </row>
    <row r="44" spans="1:39" s="19" customFormat="1" ht="61.2" x14ac:dyDescent="0.2">
      <c r="A44" s="28">
        <v>433</v>
      </c>
      <c r="B44" s="58">
        <v>44453</v>
      </c>
      <c r="C44" s="181" t="s">
        <v>16</v>
      </c>
      <c r="D44" s="181" t="s">
        <v>357</v>
      </c>
      <c r="E44" s="58">
        <v>44453</v>
      </c>
      <c r="F44" s="61" t="s">
        <v>367</v>
      </c>
      <c r="G44" s="41" t="s">
        <v>374</v>
      </c>
      <c r="H44" s="40" t="s">
        <v>359</v>
      </c>
      <c r="I44" s="40" t="s">
        <v>373</v>
      </c>
      <c r="J44" s="41" t="s">
        <v>365</v>
      </c>
      <c r="K44" s="128">
        <v>1</v>
      </c>
      <c r="L44" s="59" t="s">
        <v>18</v>
      </c>
      <c r="M44" s="59" t="s">
        <v>366</v>
      </c>
      <c r="N44" s="65">
        <v>1</v>
      </c>
      <c r="O44" s="58">
        <v>44470</v>
      </c>
      <c r="P44" s="58">
        <v>44803</v>
      </c>
      <c r="Q44" s="59" t="s">
        <v>51</v>
      </c>
      <c r="R44" s="63" t="s">
        <v>49</v>
      </c>
      <c r="S44" s="123" t="s">
        <v>49</v>
      </c>
      <c r="T44" s="40" t="s">
        <v>204</v>
      </c>
      <c r="U44" s="118">
        <v>44804</v>
      </c>
      <c r="V44" s="157" t="s">
        <v>564</v>
      </c>
      <c r="W44" s="103">
        <v>0.7</v>
      </c>
      <c r="X44" s="188" t="s">
        <v>342</v>
      </c>
      <c r="Y44" s="83"/>
      <c r="Z44" s="87" t="s">
        <v>346</v>
      </c>
      <c r="AA44" s="118">
        <v>44926</v>
      </c>
      <c r="AB44" s="152" t="s">
        <v>884</v>
      </c>
      <c r="AC44" s="119">
        <v>3</v>
      </c>
      <c r="AD44" s="142">
        <f t="shared" si="43"/>
        <v>1</v>
      </c>
      <c r="AE44" s="82" t="str">
        <f t="shared" si="44"/>
        <v>TERMINADA EXTEMPORÁNEA</v>
      </c>
      <c r="AF44" s="82" t="b">
        <f t="shared" si="45"/>
        <v>0</v>
      </c>
      <c r="AG44" s="82" t="str">
        <f t="shared" si="46"/>
        <v>TERMINADA EXTEMPORÁNEA</v>
      </c>
      <c r="AH44" s="182" t="s">
        <v>885</v>
      </c>
      <c r="AI44" s="108" t="s">
        <v>346</v>
      </c>
      <c r="AJ44" s="119" t="str">
        <f t="shared" si="0"/>
        <v>CUMPLIDA</v>
      </c>
      <c r="AK44" s="34" t="s">
        <v>791</v>
      </c>
      <c r="AL44" s="108" t="s">
        <v>109</v>
      </c>
      <c r="AM44" s="108" t="s">
        <v>959</v>
      </c>
    </row>
    <row r="45" spans="1:39" s="19" customFormat="1" ht="91.8" x14ac:dyDescent="0.2">
      <c r="A45" s="28">
        <v>435</v>
      </c>
      <c r="B45" s="47">
        <v>44460</v>
      </c>
      <c r="C45" s="48" t="s">
        <v>171</v>
      </c>
      <c r="D45" s="48" t="s">
        <v>415</v>
      </c>
      <c r="E45" s="47">
        <v>44460</v>
      </c>
      <c r="F45" s="49" t="s">
        <v>363</v>
      </c>
      <c r="G45" s="89" t="s">
        <v>418</v>
      </c>
      <c r="H45" s="34" t="s">
        <v>180</v>
      </c>
      <c r="I45" s="34" t="s">
        <v>419</v>
      </c>
      <c r="J45" s="89" t="s">
        <v>420</v>
      </c>
      <c r="K45" s="136">
        <v>2</v>
      </c>
      <c r="L45" s="48" t="s">
        <v>182</v>
      </c>
      <c r="M45" s="57" t="s">
        <v>295</v>
      </c>
      <c r="N45" s="67">
        <v>1</v>
      </c>
      <c r="O45" s="47">
        <v>44562</v>
      </c>
      <c r="P45" s="47">
        <v>44925</v>
      </c>
      <c r="Q45" s="48" t="s">
        <v>62</v>
      </c>
      <c r="R45" s="48" t="s">
        <v>416</v>
      </c>
      <c r="S45" s="49" t="s">
        <v>417</v>
      </c>
      <c r="T45" s="34" t="s">
        <v>204</v>
      </c>
      <c r="U45" s="118">
        <v>44804</v>
      </c>
      <c r="V45" s="155" t="s">
        <v>584</v>
      </c>
      <c r="W45" s="103">
        <v>0.5</v>
      </c>
      <c r="X45" s="188" t="s">
        <v>345</v>
      </c>
      <c r="Y45" s="83"/>
      <c r="Z45" s="87" t="s">
        <v>346</v>
      </c>
      <c r="AA45" s="118">
        <v>44926</v>
      </c>
      <c r="AB45" s="152" t="s">
        <v>796</v>
      </c>
      <c r="AC45" s="119">
        <v>1.5</v>
      </c>
      <c r="AD45" s="142">
        <f t="shared" ref="AD45:AD50" si="47">IF(OR(AC45="",K45=""),"",IF(OR(AC45=0,K45=0),0,IF((AC45*100%)/K45&gt;100%,100%,(AC45*100%)/K45)))</f>
        <v>0.75</v>
      </c>
      <c r="AE45" s="82" t="str">
        <f t="shared" si="1"/>
        <v>INCUMPLIDA</v>
      </c>
      <c r="AF45" s="82" t="b">
        <f t="shared" si="2"/>
        <v>0</v>
      </c>
      <c r="AG45" s="82" t="str">
        <f t="shared" ref="AG45:AG50" si="48">IF(AC45="","",IF(AA45&gt;=P45,AE45,IF(AA45&lt;P45,AF45)))</f>
        <v>INCUMPLIDA</v>
      </c>
      <c r="AH45" s="308" t="s">
        <v>800</v>
      </c>
      <c r="AI45" s="107" t="s">
        <v>346</v>
      </c>
      <c r="AJ45" s="119" t="str">
        <f t="shared" si="0"/>
        <v>PENDIENTE</v>
      </c>
      <c r="AK45" s="108"/>
      <c r="AL45" s="108"/>
      <c r="AM45" s="108"/>
    </row>
    <row r="46" spans="1:39" s="19" customFormat="1" ht="91.8" x14ac:dyDescent="0.2">
      <c r="A46" s="28">
        <v>436</v>
      </c>
      <c r="B46" s="47">
        <v>44460</v>
      </c>
      <c r="C46" s="48" t="s">
        <v>171</v>
      </c>
      <c r="D46" s="48" t="s">
        <v>415</v>
      </c>
      <c r="E46" s="47">
        <v>44460</v>
      </c>
      <c r="F46" s="49" t="s">
        <v>421</v>
      </c>
      <c r="G46" s="89" t="s">
        <v>422</v>
      </c>
      <c r="H46" s="34" t="s">
        <v>180</v>
      </c>
      <c r="I46" s="34" t="s">
        <v>419</v>
      </c>
      <c r="J46" s="139" t="s">
        <v>423</v>
      </c>
      <c r="K46" s="136">
        <v>4</v>
      </c>
      <c r="L46" s="48" t="s">
        <v>182</v>
      </c>
      <c r="M46" s="57" t="s">
        <v>295</v>
      </c>
      <c r="N46" s="67">
        <v>1</v>
      </c>
      <c r="O46" s="47">
        <v>44562</v>
      </c>
      <c r="P46" s="47">
        <v>44925</v>
      </c>
      <c r="Q46" s="48" t="s">
        <v>62</v>
      </c>
      <c r="R46" s="48" t="s">
        <v>416</v>
      </c>
      <c r="S46" s="49" t="s">
        <v>417</v>
      </c>
      <c r="T46" s="34" t="s">
        <v>204</v>
      </c>
      <c r="U46" s="118">
        <v>44804</v>
      </c>
      <c r="V46" s="157" t="s">
        <v>585</v>
      </c>
      <c r="W46" s="103">
        <v>0.5</v>
      </c>
      <c r="X46" s="188" t="s">
        <v>345</v>
      </c>
      <c r="Y46" s="83"/>
      <c r="Z46" s="87" t="s">
        <v>346</v>
      </c>
      <c r="AA46" s="118">
        <v>44926</v>
      </c>
      <c r="AB46" s="152" t="s">
        <v>796</v>
      </c>
      <c r="AC46" s="119">
        <v>3</v>
      </c>
      <c r="AD46" s="142">
        <f t="shared" si="47"/>
        <v>0.75</v>
      </c>
      <c r="AE46" s="82" t="str">
        <f t="shared" si="1"/>
        <v>INCUMPLIDA</v>
      </c>
      <c r="AF46" s="82" t="b">
        <f t="shared" si="2"/>
        <v>0</v>
      </c>
      <c r="AG46" s="82" t="str">
        <f t="shared" si="48"/>
        <v>INCUMPLIDA</v>
      </c>
      <c r="AH46" s="308" t="s">
        <v>800</v>
      </c>
      <c r="AI46" s="108" t="s">
        <v>346</v>
      </c>
      <c r="AJ46" s="119" t="str">
        <f t="shared" si="0"/>
        <v>PENDIENTE</v>
      </c>
      <c r="AK46" s="108"/>
      <c r="AL46" s="108"/>
      <c r="AM46" s="108"/>
    </row>
    <row r="47" spans="1:39" s="19" customFormat="1" ht="129" customHeight="1" x14ac:dyDescent="0.2">
      <c r="A47" s="28">
        <v>437</v>
      </c>
      <c r="B47" s="47">
        <v>44460</v>
      </c>
      <c r="C47" s="48" t="s">
        <v>171</v>
      </c>
      <c r="D47" s="48" t="s">
        <v>415</v>
      </c>
      <c r="E47" s="47">
        <v>44460</v>
      </c>
      <c r="F47" s="49" t="s">
        <v>424</v>
      </c>
      <c r="G47" s="89" t="s">
        <v>425</v>
      </c>
      <c r="H47" s="34" t="s">
        <v>180</v>
      </c>
      <c r="I47" s="34" t="s">
        <v>426</v>
      </c>
      <c r="J47" s="89" t="s">
        <v>427</v>
      </c>
      <c r="K47" s="131">
        <v>4</v>
      </c>
      <c r="L47" s="48" t="s">
        <v>18</v>
      </c>
      <c r="M47" s="57" t="s">
        <v>295</v>
      </c>
      <c r="N47" s="67">
        <v>1</v>
      </c>
      <c r="O47" s="47">
        <v>44562</v>
      </c>
      <c r="P47" s="47">
        <v>45046</v>
      </c>
      <c r="Q47" s="48" t="s">
        <v>62</v>
      </c>
      <c r="R47" s="48" t="s">
        <v>416</v>
      </c>
      <c r="S47" s="49" t="s">
        <v>417</v>
      </c>
      <c r="T47" s="34" t="s">
        <v>204</v>
      </c>
      <c r="U47" s="118">
        <v>44804</v>
      </c>
      <c r="V47" s="155" t="s">
        <v>586</v>
      </c>
      <c r="W47" s="103">
        <v>7.4999999999999997E-2</v>
      </c>
      <c r="X47" s="188" t="s">
        <v>345</v>
      </c>
      <c r="Y47" s="83"/>
      <c r="Z47" s="87" t="s">
        <v>346</v>
      </c>
      <c r="AA47" s="118">
        <v>44926</v>
      </c>
      <c r="AB47" s="152" t="s">
        <v>801</v>
      </c>
      <c r="AC47" s="119">
        <v>0.5</v>
      </c>
      <c r="AD47" s="142">
        <f t="shared" si="47"/>
        <v>0.125</v>
      </c>
      <c r="AE47" s="82" t="b">
        <f t="shared" si="1"/>
        <v>0</v>
      </c>
      <c r="AF47" s="82" t="str">
        <f t="shared" si="2"/>
        <v>EN PROCESO</v>
      </c>
      <c r="AG47" s="82" t="str">
        <f t="shared" si="48"/>
        <v>EN PROCESO</v>
      </c>
      <c r="AH47" s="308" t="s">
        <v>802</v>
      </c>
      <c r="AI47" s="108" t="s">
        <v>346</v>
      </c>
      <c r="AJ47" s="119" t="str">
        <f t="shared" si="0"/>
        <v>PENDIENTE</v>
      </c>
      <c r="AK47" s="108"/>
      <c r="AL47" s="108"/>
      <c r="AM47" s="108"/>
    </row>
    <row r="48" spans="1:39" s="19" customFormat="1" ht="122.4" x14ac:dyDescent="0.2">
      <c r="A48" s="28">
        <v>438</v>
      </c>
      <c r="B48" s="47">
        <v>44460</v>
      </c>
      <c r="C48" s="48" t="s">
        <v>171</v>
      </c>
      <c r="D48" s="48" t="s">
        <v>415</v>
      </c>
      <c r="E48" s="47">
        <v>44460</v>
      </c>
      <c r="F48" s="49" t="s">
        <v>428</v>
      </c>
      <c r="G48" s="89" t="s">
        <v>429</v>
      </c>
      <c r="H48" s="34" t="s">
        <v>180</v>
      </c>
      <c r="I48" s="34" t="s">
        <v>430</v>
      </c>
      <c r="J48" s="89" t="s">
        <v>437</v>
      </c>
      <c r="K48" s="131">
        <v>6</v>
      </c>
      <c r="L48" s="48" t="s">
        <v>18</v>
      </c>
      <c r="M48" s="57" t="s">
        <v>295</v>
      </c>
      <c r="N48" s="67">
        <v>1</v>
      </c>
      <c r="O48" s="47">
        <v>44562</v>
      </c>
      <c r="P48" s="47">
        <v>44956</v>
      </c>
      <c r="Q48" s="48" t="s">
        <v>62</v>
      </c>
      <c r="R48" s="48" t="s">
        <v>416</v>
      </c>
      <c r="S48" s="49" t="s">
        <v>417</v>
      </c>
      <c r="T48" s="34" t="s">
        <v>204</v>
      </c>
      <c r="U48" s="118">
        <v>44804</v>
      </c>
      <c r="V48" s="157" t="s">
        <v>587</v>
      </c>
      <c r="W48" s="103">
        <v>0.5</v>
      </c>
      <c r="X48" s="188" t="s">
        <v>345</v>
      </c>
      <c r="Y48" s="83"/>
      <c r="Z48" s="87" t="s">
        <v>346</v>
      </c>
      <c r="AA48" s="118">
        <v>44926</v>
      </c>
      <c r="AB48" s="152" t="s">
        <v>803</v>
      </c>
      <c r="AC48" s="119">
        <v>6</v>
      </c>
      <c r="AD48" s="142">
        <f t="shared" si="47"/>
        <v>1</v>
      </c>
      <c r="AE48" s="82" t="b">
        <f t="shared" si="1"/>
        <v>0</v>
      </c>
      <c r="AF48" s="82" t="str">
        <f t="shared" si="2"/>
        <v>TERMINADA</v>
      </c>
      <c r="AG48" s="82" t="str">
        <f t="shared" si="48"/>
        <v>TERMINADA</v>
      </c>
      <c r="AH48" s="182" t="s">
        <v>937</v>
      </c>
      <c r="AI48" s="108" t="s">
        <v>346</v>
      </c>
      <c r="AJ48" s="119" t="str">
        <f t="shared" si="0"/>
        <v>CUMPLIDA</v>
      </c>
      <c r="AK48" s="34" t="s">
        <v>939</v>
      </c>
      <c r="AL48" s="108" t="s">
        <v>109</v>
      </c>
      <c r="AM48" s="108" t="s">
        <v>959</v>
      </c>
    </row>
    <row r="49" spans="1:39" s="19" customFormat="1" ht="110.25" customHeight="1" x14ac:dyDescent="0.2">
      <c r="A49" s="28">
        <v>439</v>
      </c>
      <c r="B49" s="47">
        <v>44460</v>
      </c>
      <c r="C49" s="48" t="s">
        <v>171</v>
      </c>
      <c r="D49" s="48" t="s">
        <v>415</v>
      </c>
      <c r="E49" s="47">
        <v>44460</v>
      </c>
      <c r="F49" s="49">
        <v>4</v>
      </c>
      <c r="G49" s="89" t="s">
        <v>431</v>
      </c>
      <c r="H49" s="34" t="s">
        <v>180</v>
      </c>
      <c r="I49" s="34" t="s">
        <v>432</v>
      </c>
      <c r="J49" s="89" t="s">
        <v>433</v>
      </c>
      <c r="K49" s="131">
        <v>4</v>
      </c>
      <c r="L49" s="48" t="s">
        <v>18</v>
      </c>
      <c r="M49" s="57" t="s">
        <v>295</v>
      </c>
      <c r="N49" s="67">
        <v>1</v>
      </c>
      <c r="O49" s="47">
        <v>44562</v>
      </c>
      <c r="P49" s="47">
        <v>45046</v>
      </c>
      <c r="Q49" s="48" t="s">
        <v>62</v>
      </c>
      <c r="R49" s="48" t="s">
        <v>416</v>
      </c>
      <c r="S49" s="49" t="s">
        <v>417</v>
      </c>
      <c r="T49" s="34" t="s">
        <v>204</v>
      </c>
      <c r="U49" s="118">
        <v>44804</v>
      </c>
      <c r="V49" s="155" t="s">
        <v>576</v>
      </c>
      <c r="W49" s="103">
        <v>7.4999999999999997E-2</v>
      </c>
      <c r="X49" s="188" t="s">
        <v>345</v>
      </c>
      <c r="Y49" s="83"/>
      <c r="Z49" s="87" t="s">
        <v>346</v>
      </c>
      <c r="AA49" s="118">
        <v>44926</v>
      </c>
      <c r="AB49" s="152" t="s">
        <v>804</v>
      </c>
      <c r="AC49" s="119">
        <v>0.3</v>
      </c>
      <c r="AD49" s="142">
        <f t="shared" si="47"/>
        <v>7.4999999999999997E-2</v>
      </c>
      <c r="AE49" s="82" t="b">
        <f t="shared" si="1"/>
        <v>0</v>
      </c>
      <c r="AF49" s="82" t="str">
        <f t="shared" si="2"/>
        <v>EN PROCESO</v>
      </c>
      <c r="AG49" s="82" t="str">
        <f t="shared" si="48"/>
        <v>EN PROCESO</v>
      </c>
      <c r="AH49" s="311" t="s">
        <v>805</v>
      </c>
      <c r="AI49" s="108" t="s">
        <v>346</v>
      </c>
      <c r="AJ49" s="119" t="str">
        <f t="shared" si="0"/>
        <v>PENDIENTE</v>
      </c>
      <c r="AK49" s="108"/>
      <c r="AL49" s="108"/>
      <c r="AM49" s="108"/>
    </row>
    <row r="50" spans="1:39" s="19" customFormat="1" ht="84" customHeight="1" x14ac:dyDescent="0.2">
      <c r="A50" s="28">
        <v>440</v>
      </c>
      <c r="B50" s="47">
        <v>44460</v>
      </c>
      <c r="C50" s="48" t="s">
        <v>171</v>
      </c>
      <c r="D50" s="48" t="s">
        <v>415</v>
      </c>
      <c r="E50" s="47">
        <v>44460</v>
      </c>
      <c r="F50" s="49">
        <v>6</v>
      </c>
      <c r="G50" s="89" t="s">
        <v>434</v>
      </c>
      <c r="H50" s="34" t="s">
        <v>180</v>
      </c>
      <c r="I50" s="30" t="s">
        <v>435</v>
      </c>
      <c r="J50" s="89" t="s">
        <v>436</v>
      </c>
      <c r="K50" s="131">
        <v>5</v>
      </c>
      <c r="L50" s="48" t="s">
        <v>18</v>
      </c>
      <c r="M50" s="57" t="s">
        <v>295</v>
      </c>
      <c r="N50" s="67">
        <v>1</v>
      </c>
      <c r="O50" s="47">
        <v>44562</v>
      </c>
      <c r="P50" s="47">
        <v>44956</v>
      </c>
      <c r="Q50" s="48" t="s">
        <v>62</v>
      </c>
      <c r="R50" s="48" t="s">
        <v>416</v>
      </c>
      <c r="S50" s="49" t="s">
        <v>417</v>
      </c>
      <c r="T50" s="34" t="s">
        <v>204</v>
      </c>
      <c r="U50" s="118">
        <v>44804</v>
      </c>
      <c r="V50" s="157" t="s">
        <v>588</v>
      </c>
      <c r="W50" s="103">
        <v>0.1</v>
      </c>
      <c r="X50" s="188" t="s">
        <v>345</v>
      </c>
      <c r="Y50" s="83"/>
      <c r="Z50" s="87" t="s">
        <v>346</v>
      </c>
      <c r="AA50" s="118">
        <v>44926</v>
      </c>
      <c r="AB50" s="152" t="s">
        <v>806</v>
      </c>
      <c r="AC50" s="119">
        <v>2</v>
      </c>
      <c r="AD50" s="142">
        <f t="shared" si="47"/>
        <v>0.4</v>
      </c>
      <c r="AE50" s="82" t="b">
        <f t="shared" si="1"/>
        <v>0</v>
      </c>
      <c r="AF50" s="82" t="str">
        <f t="shared" si="2"/>
        <v>EN PROCESO</v>
      </c>
      <c r="AG50" s="82" t="str">
        <f t="shared" si="48"/>
        <v>EN PROCESO</v>
      </c>
      <c r="AH50" s="182" t="s">
        <v>807</v>
      </c>
      <c r="AI50" s="108" t="s">
        <v>346</v>
      </c>
      <c r="AJ50" s="119" t="str">
        <f t="shared" si="0"/>
        <v>PENDIENTE</v>
      </c>
      <c r="AK50" s="108"/>
      <c r="AL50" s="108"/>
      <c r="AM50" s="108"/>
    </row>
    <row r="51" spans="1:39" s="19" customFormat="1" ht="163.19999999999999" x14ac:dyDescent="0.2">
      <c r="A51" s="28">
        <v>442</v>
      </c>
      <c r="B51" s="58">
        <v>44489</v>
      </c>
      <c r="C51" s="181" t="s">
        <v>171</v>
      </c>
      <c r="D51" s="181" t="s">
        <v>385</v>
      </c>
      <c r="E51" s="58">
        <v>44489</v>
      </c>
      <c r="F51" s="61">
        <v>1</v>
      </c>
      <c r="G51" s="41" t="s">
        <v>386</v>
      </c>
      <c r="H51" s="40" t="s">
        <v>387</v>
      </c>
      <c r="I51" s="40" t="s">
        <v>589</v>
      </c>
      <c r="J51" s="41" t="s">
        <v>388</v>
      </c>
      <c r="K51" s="134">
        <v>2</v>
      </c>
      <c r="L51" s="59" t="s">
        <v>207</v>
      </c>
      <c r="M51" s="66" t="s">
        <v>389</v>
      </c>
      <c r="N51" s="65">
        <v>1</v>
      </c>
      <c r="O51" s="58">
        <v>44531</v>
      </c>
      <c r="P51" s="58">
        <v>44896</v>
      </c>
      <c r="Q51" s="59" t="s">
        <v>61</v>
      </c>
      <c r="R51" s="63" t="s">
        <v>64</v>
      </c>
      <c r="S51" s="123" t="s">
        <v>43</v>
      </c>
      <c r="T51" s="40" t="s">
        <v>204</v>
      </c>
      <c r="U51" s="118">
        <v>44804</v>
      </c>
      <c r="V51" s="90" t="s">
        <v>640</v>
      </c>
      <c r="W51" s="103">
        <v>0.5</v>
      </c>
      <c r="X51" s="188" t="s">
        <v>345</v>
      </c>
      <c r="Y51" s="83"/>
      <c r="Z51" s="87" t="s">
        <v>729</v>
      </c>
      <c r="AA51" s="118">
        <v>44926</v>
      </c>
      <c r="AB51" s="175" t="s">
        <v>893</v>
      </c>
      <c r="AC51" s="119">
        <v>2</v>
      </c>
      <c r="AD51" s="142">
        <f t="shared" si="7"/>
        <v>1</v>
      </c>
      <c r="AE51" s="82" t="b">
        <f>IF(AC51="","",IF(AA51&lt;P51,IF(AD51&lt;100%,"INCUMPLIDA",IF(AD51=100%,"TERMINADA EXTEMPORÁNEA"))))</f>
        <v>0</v>
      </c>
      <c r="AF51" s="82" t="str">
        <f>IF(AC51="","",IF(AA51&gt;P51,IF(AD51=0%,"SIN INICIAR",IF(AD51=100%,"TERMINADA",IF(AD51&gt;0%,"EN PROCESO")))))</f>
        <v>TERMINADA</v>
      </c>
      <c r="AG51" s="82" t="str">
        <f>IF(AC51="","",IF(AA51&lt;P51,AE51,IF(AA51&gt;P51,AF51)))</f>
        <v>TERMINADA</v>
      </c>
      <c r="AH51" s="90" t="s">
        <v>894</v>
      </c>
      <c r="AI51" s="108" t="s">
        <v>889</v>
      </c>
      <c r="AJ51" s="119" t="str">
        <f t="shared" si="0"/>
        <v>CUMPLIDA</v>
      </c>
      <c r="AK51" s="34" t="s">
        <v>895</v>
      </c>
      <c r="AL51" s="108" t="s">
        <v>103</v>
      </c>
      <c r="AM51" s="108" t="s">
        <v>959</v>
      </c>
    </row>
    <row r="52" spans="1:39" s="19" customFormat="1" ht="122.4" x14ac:dyDescent="0.2">
      <c r="A52" s="28">
        <v>443</v>
      </c>
      <c r="B52" s="58">
        <v>44489</v>
      </c>
      <c r="C52" s="181" t="s">
        <v>171</v>
      </c>
      <c r="D52" s="181" t="s">
        <v>385</v>
      </c>
      <c r="E52" s="58">
        <v>44489</v>
      </c>
      <c r="F52" s="61">
        <v>2</v>
      </c>
      <c r="G52" s="64" t="s">
        <v>390</v>
      </c>
      <c r="H52" s="40" t="s">
        <v>387</v>
      </c>
      <c r="I52" s="40" t="s">
        <v>590</v>
      </c>
      <c r="J52" s="41" t="s">
        <v>391</v>
      </c>
      <c r="K52" s="128">
        <v>1</v>
      </c>
      <c r="L52" s="59" t="s">
        <v>207</v>
      </c>
      <c r="M52" s="41" t="s">
        <v>392</v>
      </c>
      <c r="N52" s="65">
        <v>1</v>
      </c>
      <c r="O52" s="58">
        <v>44531</v>
      </c>
      <c r="P52" s="58">
        <v>44896</v>
      </c>
      <c r="Q52" s="59" t="s">
        <v>61</v>
      </c>
      <c r="R52" s="63" t="s">
        <v>64</v>
      </c>
      <c r="S52" s="123" t="s">
        <v>43</v>
      </c>
      <c r="T52" s="40" t="s">
        <v>204</v>
      </c>
      <c r="U52" s="118">
        <v>44804</v>
      </c>
      <c r="V52" s="90" t="s">
        <v>591</v>
      </c>
      <c r="W52" s="103">
        <v>0.3</v>
      </c>
      <c r="X52" s="188" t="s">
        <v>345</v>
      </c>
      <c r="Y52" s="83"/>
      <c r="Z52" s="87" t="s">
        <v>729</v>
      </c>
      <c r="AA52" s="118">
        <v>44926</v>
      </c>
      <c r="AB52" s="175" t="s">
        <v>896</v>
      </c>
      <c r="AC52" s="119">
        <v>0.7</v>
      </c>
      <c r="AD52" s="142">
        <f>IF(OR(AC52="",K52=""),"",IF(OR(AC52=0,K52=0),0,IF((AC52*100%)/K52&gt;100%,100%,(AC52*100%)/K52)))</f>
        <v>0.7</v>
      </c>
      <c r="AE52" s="82" t="str">
        <f>IF(AC52="","",IF(AA52&gt;P52,IF(AD52&lt;100%,"INCUMPLIDA",IF(AD52=100%,"TERMINADA EXTEMPORÁNEA"))))</f>
        <v>INCUMPLIDA</v>
      </c>
      <c r="AF52" s="82" t="b">
        <f>IF(AC52="","",IF(AA52&lt;P52,IF(AD52=0%,"SIN INICIAR",IF(AD52=100%,"TERMINADA",IF(AD52&gt;0%,"EN PROCESO")))))</f>
        <v>0</v>
      </c>
      <c r="AG52" s="82" t="str">
        <f>IF(AC52="","",IF(AA52&gt;P52,AE52,IF(AA52&lt;P52,AF52)))</f>
        <v>INCUMPLIDA</v>
      </c>
      <c r="AH52" s="90" t="s">
        <v>897</v>
      </c>
      <c r="AI52" s="108" t="s">
        <v>889</v>
      </c>
      <c r="AJ52" s="119" t="str">
        <f t="shared" si="0"/>
        <v>PENDIENTE</v>
      </c>
      <c r="AK52" s="108"/>
      <c r="AL52" s="108"/>
      <c r="AM52" s="108"/>
    </row>
    <row r="53" spans="1:39" s="19" customFormat="1" ht="346.8" x14ac:dyDescent="0.2">
      <c r="A53" s="28">
        <v>445</v>
      </c>
      <c r="B53" s="58">
        <v>44489</v>
      </c>
      <c r="C53" s="181" t="s">
        <v>171</v>
      </c>
      <c r="D53" s="181" t="s">
        <v>385</v>
      </c>
      <c r="E53" s="58">
        <v>44489</v>
      </c>
      <c r="F53" s="61">
        <v>4</v>
      </c>
      <c r="G53" s="41" t="s">
        <v>393</v>
      </c>
      <c r="H53" s="40" t="s">
        <v>387</v>
      </c>
      <c r="I53" s="40" t="s">
        <v>592</v>
      </c>
      <c r="J53" s="41" t="s">
        <v>394</v>
      </c>
      <c r="K53" s="128">
        <v>3</v>
      </c>
      <c r="L53" s="59" t="s">
        <v>207</v>
      </c>
      <c r="M53" s="41" t="s">
        <v>395</v>
      </c>
      <c r="N53" s="65">
        <v>1</v>
      </c>
      <c r="O53" s="58">
        <v>44531</v>
      </c>
      <c r="P53" s="58">
        <v>44896</v>
      </c>
      <c r="Q53" s="59" t="s">
        <v>61</v>
      </c>
      <c r="R53" s="63" t="s">
        <v>64</v>
      </c>
      <c r="S53" s="123" t="s">
        <v>43</v>
      </c>
      <c r="T53" s="40" t="s">
        <v>206</v>
      </c>
      <c r="U53" s="118">
        <v>44804</v>
      </c>
      <c r="V53" s="90" t="s">
        <v>558</v>
      </c>
      <c r="W53" s="103">
        <v>0.16700000000000001</v>
      </c>
      <c r="X53" s="188" t="s">
        <v>345</v>
      </c>
      <c r="Y53" s="83"/>
      <c r="Z53" s="87" t="s">
        <v>729</v>
      </c>
      <c r="AA53" s="118">
        <v>44926</v>
      </c>
      <c r="AB53" s="175" t="s">
        <v>804</v>
      </c>
      <c r="AC53" s="119">
        <v>0.5</v>
      </c>
      <c r="AD53" s="142">
        <f>IF(OR(AC53="",K53=""),"",IF(OR(AC53=0,K53=0),0,IF((AC53*100%)/K53&gt;100%,100%,(AC53*100%)/K53)))</f>
        <v>0.16666666666666666</v>
      </c>
      <c r="AE53" s="82" t="str">
        <f>IF(AC53="","",IF(AA53&gt;P53,IF(AD53&lt;100%,"INCUMPLIDA",IF(AD53=100%,"TERMINADA EXTEMPORÁNEA"))))</f>
        <v>INCUMPLIDA</v>
      </c>
      <c r="AF53" s="82" t="b">
        <f>IF(AC53="","",IF(AA53&lt;P53,IF(AD53=0%,"SIN INICIAR",IF(AD53=100%,"TERMINADA",IF(AD53&gt;0%,"EN PROCESO")))))</f>
        <v>0</v>
      </c>
      <c r="AG53" s="82" t="str">
        <f>IF(AC53="","",IF(AA53&gt;P53,AE53,IF(AA53&lt;P53,AF53)))</f>
        <v>INCUMPLIDA</v>
      </c>
      <c r="AH53" s="90" t="s">
        <v>898</v>
      </c>
      <c r="AI53" s="108" t="s">
        <v>889</v>
      </c>
      <c r="AJ53" s="119" t="str">
        <f t="shared" si="0"/>
        <v>PENDIENTE</v>
      </c>
      <c r="AK53" s="108"/>
      <c r="AL53" s="108"/>
      <c r="AM53" s="108"/>
    </row>
    <row r="54" spans="1:39" s="19" customFormat="1" ht="132.6" x14ac:dyDescent="0.2">
      <c r="A54" s="28">
        <v>447</v>
      </c>
      <c r="B54" s="58">
        <v>44489</v>
      </c>
      <c r="C54" s="181" t="s">
        <v>171</v>
      </c>
      <c r="D54" s="181" t="s">
        <v>385</v>
      </c>
      <c r="E54" s="58">
        <v>44489</v>
      </c>
      <c r="F54" s="61">
        <v>6</v>
      </c>
      <c r="G54" s="64" t="s">
        <v>396</v>
      </c>
      <c r="H54" s="40" t="s">
        <v>387</v>
      </c>
      <c r="I54" s="40" t="s">
        <v>593</v>
      </c>
      <c r="J54" s="41" t="s">
        <v>397</v>
      </c>
      <c r="K54" s="128">
        <v>1</v>
      </c>
      <c r="L54" s="59" t="s">
        <v>207</v>
      </c>
      <c r="M54" s="41" t="s">
        <v>398</v>
      </c>
      <c r="N54" s="65">
        <v>1</v>
      </c>
      <c r="O54" s="58">
        <v>44531</v>
      </c>
      <c r="P54" s="58">
        <v>44896</v>
      </c>
      <c r="Q54" s="59" t="s">
        <v>61</v>
      </c>
      <c r="R54" s="63" t="s">
        <v>64</v>
      </c>
      <c r="S54" s="123" t="s">
        <v>43</v>
      </c>
      <c r="T54" s="40" t="s">
        <v>204</v>
      </c>
      <c r="U54" s="118">
        <v>44804</v>
      </c>
      <c r="V54" s="90" t="s">
        <v>648</v>
      </c>
      <c r="W54" s="103">
        <v>1</v>
      </c>
      <c r="X54" s="82" t="s">
        <v>348</v>
      </c>
      <c r="Y54" s="76" t="s">
        <v>103</v>
      </c>
      <c r="Z54" s="87" t="s">
        <v>729</v>
      </c>
      <c r="AA54" s="118">
        <v>44926</v>
      </c>
      <c r="AB54" s="175" t="s">
        <v>804</v>
      </c>
      <c r="AC54" s="119">
        <v>1</v>
      </c>
      <c r="AD54" s="142">
        <f t="shared" ref="AD54:AD60" si="49">IF(OR(AC54="",K54=""),"",IF(OR(AC54=0,K54=0),0,IF((K54*100%)/AC54&gt;100%,100%,(K54*100%)/AC54)))</f>
        <v>1</v>
      </c>
      <c r="AE54" s="82" t="b">
        <f t="shared" ref="AE54:AE60" si="50">IF(AC54="","",IF(AA54&lt;P54,IF(AD54&lt;100%,"INCUMPLIDA",IF(AD54=100%,"TERMINADA EXTEMPORÁNEA"))))</f>
        <v>0</v>
      </c>
      <c r="AF54" s="82" t="str">
        <f t="shared" ref="AF54:AF60" si="51">IF(AC54="","",IF(AA54&gt;P54,IF(AD54=0%,"SIN INICIAR",IF(AD54=100%,"TERMINADA",IF(AD54&gt;0%,"EN PROCESO")))))</f>
        <v>TERMINADA</v>
      </c>
      <c r="AG54" s="82" t="str">
        <f t="shared" ref="AG54:AG60" si="52">IF(AC54="","",IF(AA54&lt;P54,AE54,IF(AA54&gt;P54,AF54)))</f>
        <v>TERMINADA</v>
      </c>
      <c r="AH54" s="90" t="s">
        <v>900</v>
      </c>
      <c r="AI54" s="108" t="s">
        <v>889</v>
      </c>
      <c r="AJ54" s="119" t="str">
        <f t="shared" si="0"/>
        <v>CUMPLIDA</v>
      </c>
      <c r="AK54" s="34" t="s">
        <v>899</v>
      </c>
      <c r="AL54" s="108" t="s">
        <v>103</v>
      </c>
      <c r="AM54" s="108" t="s">
        <v>959</v>
      </c>
    </row>
    <row r="55" spans="1:39" s="19" customFormat="1" ht="193.8" x14ac:dyDescent="0.2">
      <c r="A55" s="28">
        <v>448</v>
      </c>
      <c r="B55" s="58">
        <v>44489</v>
      </c>
      <c r="C55" s="181" t="s">
        <v>171</v>
      </c>
      <c r="D55" s="181" t="s">
        <v>385</v>
      </c>
      <c r="E55" s="58">
        <v>44489</v>
      </c>
      <c r="F55" s="61">
        <v>7</v>
      </c>
      <c r="G55" s="41" t="s">
        <v>594</v>
      </c>
      <c r="H55" s="40" t="s">
        <v>387</v>
      </c>
      <c r="I55" s="40" t="s">
        <v>399</v>
      </c>
      <c r="J55" s="41" t="s">
        <v>400</v>
      </c>
      <c r="K55" s="128">
        <v>3</v>
      </c>
      <c r="L55" s="59" t="s">
        <v>207</v>
      </c>
      <c r="M55" s="41" t="s">
        <v>401</v>
      </c>
      <c r="N55" s="65">
        <v>1</v>
      </c>
      <c r="O55" s="58">
        <v>44531</v>
      </c>
      <c r="P55" s="58">
        <v>44896</v>
      </c>
      <c r="Q55" s="59" t="s">
        <v>61</v>
      </c>
      <c r="R55" s="63" t="s">
        <v>64</v>
      </c>
      <c r="S55" s="123" t="s">
        <v>43</v>
      </c>
      <c r="T55" s="40" t="s">
        <v>206</v>
      </c>
      <c r="U55" s="118">
        <v>44804</v>
      </c>
      <c r="V55" s="90" t="s">
        <v>559</v>
      </c>
      <c r="W55" s="103">
        <v>0.33300000000000002</v>
      </c>
      <c r="X55" s="188" t="s">
        <v>345</v>
      </c>
      <c r="Y55" s="83"/>
      <c r="Z55" s="87" t="s">
        <v>729</v>
      </c>
      <c r="AA55" s="118">
        <v>44926</v>
      </c>
      <c r="AB55" s="175" t="s">
        <v>901</v>
      </c>
      <c r="AC55" s="119">
        <v>3</v>
      </c>
      <c r="AD55" s="142">
        <f t="shared" si="49"/>
        <v>1</v>
      </c>
      <c r="AE55" s="82" t="b">
        <f t="shared" si="50"/>
        <v>0</v>
      </c>
      <c r="AF55" s="82" t="str">
        <f t="shared" si="51"/>
        <v>TERMINADA</v>
      </c>
      <c r="AG55" s="82" t="str">
        <f t="shared" si="52"/>
        <v>TERMINADA</v>
      </c>
      <c r="AH55" s="90" t="s">
        <v>902</v>
      </c>
      <c r="AI55" s="108" t="s">
        <v>889</v>
      </c>
      <c r="AJ55" s="119" t="str">
        <f t="shared" si="0"/>
        <v>CUMPLIDA</v>
      </c>
      <c r="AK55" s="34" t="s">
        <v>903</v>
      </c>
      <c r="AL55" s="108" t="s">
        <v>109</v>
      </c>
      <c r="AM55" s="108" t="s">
        <v>959</v>
      </c>
    </row>
    <row r="56" spans="1:39" s="19" customFormat="1" ht="122.4" x14ac:dyDescent="0.2">
      <c r="A56" s="28">
        <v>449</v>
      </c>
      <c r="B56" s="58">
        <v>44489</v>
      </c>
      <c r="C56" s="181" t="s">
        <v>171</v>
      </c>
      <c r="D56" s="181" t="s">
        <v>385</v>
      </c>
      <c r="E56" s="58">
        <v>44489</v>
      </c>
      <c r="F56" s="61">
        <v>8</v>
      </c>
      <c r="G56" s="64" t="s">
        <v>402</v>
      </c>
      <c r="H56" s="40" t="s">
        <v>403</v>
      </c>
      <c r="I56" s="46" t="s">
        <v>404</v>
      </c>
      <c r="J56" s="77" t="s">
        <v>405</v>
      </c>
      <c r="K56" s="128">
        <v>1</v>
      </c>
      <c r="L56" s="59" t="s">
        <v>19</v>
      </c>
      <c r="M56" s="41" t="s">
        <v>406</v>
      </c>
      <c r="N56" s="65">
        <v>1</v>
      </c>
      <c r="O56" s="58">
        <v>44515</v>
      </c>
      <c r="P56" s="58">
        <v>44880</v>
      </c>
      <c r="Q56" s="54" t="s">
        <v>57</v>
      </c>
      <c r="R56" s="53" t="s">
        <v>39</v>
      </c>
      <c r="S56" s="122" t="s">
        <v>111</v>
      </c>
      <c r="T56" s="40" t="s">
        <v>204</v>
      </c>
      <c r="U56" s="118">
        <v>44804</v>
      </c>
      <c r="V56" s="158" t="s">
        <v>635</v>
      </c>
      <c r="W56" s="103">
        <v>1</v>
      </c>
      <c r="X56" s="82" t="s">
        <v>348</v>
      </c>
      <c r="Y56" s="76" t="s">
        <v>103</v>
      </c>
      <c r="Z56" s="87" t="s">
        <v>346</v>
      </c>
      <c r="AA56" s="118">
        <v>44926</v>
      </c>
      <c r="AB56" s="152" t="s">
        <v>865</v>
      </c>
      <c r="AC56" s="119">
        <v>1</v>
      </c>
      <c r="AD56" s="142">
        <f t="shared" si="49"/>
        <v>1</v>
      </c>
      <c r="AE56" s="82" t="b">
        <f t="shared" si="50"/>
        <v>0</v>
      </c>
      <c r="AF56" s="82" t="str">
        <f t="shared" si="51"/>
        <v>TERMINADA</v>
      </c>
      <c r="AG56" s="82" t="str">
        <f t="shared" si="52"/>
        <v>TERMINADA</v>
      </c>
      <c r="AH56" s="182" t="s">
        <v>866</v>
      </c>
      <c r="AI56" s="108" t="s">
        <v>346</v>
      </c>
      <c r="AJ56" s="119" t="str">
        <f t="shared" si="0"/>
        <v>CUMPLIDA</v>
      </c>
      <c r="AK56" s="96" t="s">
        <v>867</v>
      </c>
      <c r="AL56" s="108" t="s">
        <v>109</v>
      </c>
      <c r="AM56" s="108" t="s">
        <v>959</v>
      </c>
    </row>
    <row r="57" spans="1:39" s="19" customFormat="1" ht="214.2" x14ac:dyDescent="0.2">
      <c r="A57" s="28">
        <v>450</v>
      </c>
      <c r="B57" s="58">
        <v>44489</v>
      </c>
      <c r="C57" s="181" t="s">
        <v>171</v>
      </c>
      <c r="D57" s="181" t="s">
        <v>385</v>
      </c>
      <c r="E57" s="58">
        <v>44489</v>
      </c>
      <c r="F57" s="61">
        <v>9</v>
      </c>
      <c r="G57" s="64" t="s">
        <v>407</v>
      </c>
      <c r="H57" s="40" t="s">
        <v>387</v>
      </c>
      <c r="I57" s="40" t="s">
        <v>408</v>
      </c>
      <c r="J57" s="41" t="s">
        <v>409</v>
      </c>
      <c r="K57" s="128">
        <v>2</v>
      </c>
      <c r="L57" s="59" t="s">
        <v>207</v>
      </c>
      <c r="M57" s="41" t="s">
        <v>410</v>
      </c>
      <c r="N57" s="65">
        <v>1</v>
      </c>
      <c r="O57" s="58">
        <v>44531</v>
      </c>
      <c r="P57" s="58">
        <v>44896</v>
      </c>
      <c r="Q57" s="59" t="s">
        <v>61</v>
      </c>
      <c r="R57" s="63" t="s">
        <v>64</v>
      </c>
      <c r="S57" s="123" t="s">
        <v>43</v>
      </c>
      <c r="T57" s="40" t="s">
        <v>204</v>
      </c>
      <c r="U57" s="118">
        <v>44804</v>
      </c>
      <c r="V57" s="90" t="s">
        <v>560</v>
      </c>
      <c r="W57" s="103">
        <v>0.35</v>
      </c>
      <c r="X57" s="188" t="s">
        <v>345</v>
      </c>
      <c r="Y57" s="83"/>
      <c r="Z57" s="87" t="s">
        <v>729</v>
      </c>
      <c r="AA57" s="118">
        <v>44926</v>
      </c>
      <c r="AB57" s="175" t="s">
        <v>904</v>
      </c>
      <c r="AC57" s="119">
        <v>2</v>
      </c>
      <c r="AD57" s="142">
        <f t="shared" si="49"/>
        <v>1</v>
      </c>
      <c r="AE57" s="82" t="b">
        <f t="shared" si="50"/>
        <v>0</v>
      </c>
      <c r="AF57" s="82" t="str">
        <f t="shared" si="51"/>
        <v>TERMINADA</v>
      </c>
      <c r="AG57" s="82" t="str">
        <f t="shared" si="52"/>
        <v>TERMINADA</v>
      </c>
      <c r="AH57" s="90" t="s">
        <v>905</v>
      </c>
      <c r="AI57" s="108" t="s">
        <v>889</v>
      </c>
      <c r="AJ57" s="119" t="str">
        <f t="shared" si="0"/>
        <v>CUMPLIDA</v>
      </c>
      <c r="AK57" s="34" t="s">
        <v>906</v>
      </c>
      <c r="AL57" s="108" t="s">
        <v>103</v>
      </c>
      <c r="AM57" s="108" t="s">
        <v>959</v>
      </c>
    </row>
    <row r="58" spans="1:39" s="19" customFormat="1" ht="91.8" x14ac:dyDescent="0.2">
      <c r="A58" s="28">
        <v>451</v>
      </c>
      <c r="B58" s="58">
        <v>44489</v>
      </c>
      <c r="C58" s="181" t="s">
        <v>171</v>
      </c>
      <c r="D58" s="181" t="s">
        <v>385</v>
      </c>
      <c r="E58" s="58">
        <v>44489</v>
      </c>
      <c r="F58" s="61">
        <v>10</v>
      </c>
      <c r="G58" s="64" t="s">
        <v>411</v>
      </c>
      <c r="H58" s="40" t="s">
        <v>387</v>
      </c>
      <c r="I58" s="40" t="s">
        <v>412</v>
      </c>
      <c r="J58" s="41" t="s">
        <v>413</v>
      </c>
      <c r="K58" s="128">
        <v>1</v>
      </c>
      <c r="L58" s="59" t="s">
        <v>207</v>
      </c>
      <c r="M58" s="41" t="s">
        <v>410</v>
      </c>
      <c r="N58" s="65">
        <v>1</v>
      </c>
      <c r="O58" s="58">
        <v>44531</v>
      </c>
      <c r="P58" s="58">
        <v>44896</v>
      </c>
      <c r="Q58" s="59" t="s">
        <v>61</v>
      </c>
      <c r="R58" s="63" t="s">
        <v>64</v>
      </c>
      <c r="S58" s="63" t="s">
        <v>43</v>
      </c>
      <c r="T58" s="61" t="s">
        <v>204</v>
      </c>
      <c r="U58" s="118">
        <v>44804</v>
      </c>
      <c r="V58" s="90" t="s">
        <v>561</v>
      </c>
      <c r="W58" s="103">
        <v>0.3</v>
      </c>
      <c r="X58" s="188" t="s">
        <v>345</v>
      </c>
      <c r="Y58" s="83"/>
      <c r="Z58" s="87" t="s">
        <v>729</v>
      </c>
      <c r="AA58" s="118">
        <v>44926</v>
      </c>
      <c r="AB58" s="175" t="s">
        <v>907</v>
      </c>
      <c r="AC58" s="119">
        <v>1</v>
      </c>
      <c r="AD58" s="142">
        <f t="shared" si="49"/>
        <v>1</v>
      </c>
      <c r="AE58" s="82" t="b">
        <f t="shared" si="50"/>
        <v>0</v>
      </c>
      <c r="AF58" s="82" t="str">
        <f t="shared" si="51"/>
        <v>TERMINADA</v>
      </c>
      <c r="AG58" s="82" t="str">
        <f t="shared" si="52"/>
        <v>TERMINADA</v>
      </c>
      <c r="AH58" s="90" t="s">
        <v>940</v>
      </c>
      <c r="AI58" s="108" t="s">
        <v>889</v>
      </c>
      <c r="AJ58" s="119" t="str">
        <f t="shared" si="0"/>
        <v>CUMPLIDA</v>
      </c>
      <c r="AK58" s="34" t="s">
        <v>903</v>
      </c>
      <c r="AL58" s="108" t="s">
        <v>109</v>
      </c>
      <c r="AM58" s="108" t="s">
        <v>959</v>
      </c>
    </row>
    <row r="59" spans="1:39" s="19" customFormat="1" ht="112.2" x14ac:dyDescent="0.2">
      <c r="A59" s="28">
        <v>452</v>
      </c>
      <c r="B59" s="58">
        <v>44489</v>
      </c>
      <c r="C59" s="181" t="s">
        <v>171</v>
      </c>
      <c r="D59" s="181" t="s">
        <v>385</v>
      </c>
      <c r="E59" s="58">
        <v>44489</v>
      </c>
      <c r="F59" s="61">
        <v>11</v>
      </c>
      <c r="G59" s="41" t="s">
        <v>414</v>
      </c>
      <c r="H59" s="40" t="s">
        <v>595</v>
      </c>
      <c r="I59" s="40" t="s">
        <v>596</v>
      </c>
      <c r="J59" s="41" t="s">
        <v>597</v>
      </c>
      <c r="K59" s="128">
        <v>2</v>
      </c>
      <c r="L59" s="59" t="s">
        <v>207</v>
      </c>
      <c r="M59" s="41" t="s">
        <v>410</v>
      </c>
      <c r="N59" s="65">
        <v>1</v>
      </c>
      <c r="O59" s="58">
        <v>44531</v>
      </c>
      <c r="P59" s="58">
        <v>44896</v>
      </c>
      <c r="Q59" s="59" t="s">
        <v>595</v>
      </c>
      <c r="R59" s="63" t="s">
        <v>64</v>
      </c>
      <c r="S59" s="63" t="s">
        <v>43</v>
      </c>
      <c r="T59" s="61" t="s">
        <v>204</v>
      </c>
      <c r="U59" s="118">
        <v>44804</v>
      </c>
      <c r="V59" s="182" t="s">
        <v>636</v>
      </c>
      <c r="W59" s="103">
        <v>1</v>
      </c>
      <c r="X59" s="82" t="s">
        <v>348</v>
      </c>
      <c r="Y59" s="76" t="s">
        <v>103</v>
      </c>
      <c r="Z59" s="87" t="s">
        <v>729</v>
      </c>
      <c r="AA59" s="118">
        <v>44926</v>
      </c>
      <c r="AB59" s="175" t="s">
        <v>908</v>
      </c>
      <c r="AC59" s="119">
        <v>2</v>
      </c>
      <c r="AD59" s="142">
        <f t="shared" si="49"/>
        <v>1</v>
      </c>
      <c r="AE59" s="82" t="b">
        <f t="shared" si="50"/>
        <v>0</v>
      </c>
      <c r="AF59" s="82" t="str">
        <f t="shared" si="51"/>
        <v>TERMINADA</v>
      </c>
      <c r="AG59" s="82" t="str">
        <f t="shared" si="52"/>
        <v>TERMINADA</v>
      </c>
      <c r="AH59" s="90" t="s">
        <v>941</v>
      </c>
      <c r="AI59" s="108" t="s">
        <v>889</v>
      </c>
      <c r="AJ59" s="119" t="str">
        <f t="shared" si="0"/>
        <v>CUMPLIDA</v>
      </c>
      <c r="AK59" s="34" t="s">
        <v>909</v>
      </c>
      <c r="AL59" s="108" t="s">
        <v>109</v>
      </c>
      <c r="AM59" s="108" t="s">
        <v>959</v>
      </c>
    </row>
    <row r="60" spans="1:39" ht="102" x14ac:dyDescent="0.25">
      <c r="A60" s="28">
        <v>453</v>
      </c>
      <c r="B60" s="58">
        <v>44530</v>
      </c>
      <c r="C60" s="181" t="s">
        <v>171</v>
      </c>
      <c r="D60" s="181" t="s">
        <v>375</v>
      </c>
      <c r="E60" s="58">
        <v>44522</v>
      </c>
      <c r="F60" s="61">
        <v>1</v>
      </c>
      <c r="G60" s="93" t="s">
        <v>384</v>
      </c>
      <c r="H60" s="40" t="s">
        <v>99</v>
      </c>
      <c r="I60" s="40" t="s">
        <v>376</v>
      </c>
      <c r="J60" s="41" t="s">
        <v>377</v>
      </c>
      <c r="K60" s="134">
        <v>1</v>
      </c>
      <c r="L60" s="59" t="s">
        <v>18</v>
      </c>
      <c r="M60" s="66" t="s">
        <v>378</v>
      </c>
      <c r="N60" s="65">
        <v>1</v>
      </c>
      <c r="O60" s="58">
        <v>44562</v>
      </c>
      <c r="P60" s="58">
        <v>44743</v>
      </c>
      <c r="Q60" s="59" t="s">
        <v>29</v>
      </c>
      <c r="R60" s="63" t="s">
        <v>48</v>
      </c>
      <c r="S60" s="63" t="s">
        <v>112</v>
      </c>
      <c r="T60" s="61" t="s">
        <v>204</v>
      </c>
      <c r="U60" s="118">
        <v>44804</v>
      </c>
      <c r="V60" s="90" t="s">
        <v>598</v>
      </c>
      <c r="W60" s="103">
        <v>1</v>
      </c>
      <c r="X60" s="82" t="s">
        <v>348</v>
      </c>
      <c r="Y60" s="76" t="s">
        <v>103</v>
      </c>
      <c r="Z60" s="87" t="s">
        <v>729</v>
      </c>
      <c r="AA60" s="118">
        <v>44926</v>
      </c>
      <c r="AB60" s="175" t="s">
        <v>804</v>
      </c>
      <c r="AC60" s="119">
        <v>1</v>
      </c>
      <c r="AD60" s="142">
        <f t="shared" si="49"/>
        <v>1</v>
      </c>
      <c r="AE60" s="82" t="b">
        <f t="shared" si="50"/>
        <v>0</v>
      </c>
      <c r="AF60" s="82" t="str">
        <f t="shared" si="51"/>
        <v>TERMINADA</v>
      </c>
      <c r="AG60" s="82" t="str">
        <f t="shared" si="52"/>
        <v>TERMINADA</v>
      </c>
      <c r="AH60" s="90" t="s">
        <v>942</v>
      </c>
      <c r="AI60" s="108" t="s">
        <v>889</v>
      </c>
      <c r="AJ60" s="119" t="str">
        <f t="shared" si="0"/>
        <v>CUMPLIDA</v>
      </c>
      <c r="AK60" s="34" t="s">
        <v>910</v>
      </c>
      <c r="AL60" s="108" t="s">
        <v>109</v>
      </c>
      <c r="AM60" s="108" t="s">
        <v>959</v>
      </c>
    </row>
    <row r="61" spans="1:39" ht="122.4" x14ac:dyDescent="0.25">
      <c r="A61" s="28">
        <v>454</v>
      </c>
      <c r="B61" s="58">
        <v>44530</v>
      </c>
      <c r="C61" s="181" t="s">
        <v>171</v>
      </c>
      <c r="D61" s="181" t="s">
        <v>375</v>
      </c>
      <c r="E61" s="58">
        <v>44522</v>
      </c>
      <c r="F61" s="61">
        <v>2</v>
      </c>
      <c r="G61" s="92" t="s">
        <v>379</v>
      </c>
      <c r="H61" s="40" t="s">
        <v>380</v>
      </c>
      <c r="I61" s="40" t="s">
        <v>381</v>
      </c>
      <c r="J61" s="41" t="s">
        <v>382</v>
      </c>
      <c r="K61" s="128">
        <v>1</v>
      </c>
      <c r="L61" s="59" t="s">
        <v>18</v>
      </c>
      <c r="M61" s="41" t="s">
        <v>383</v>
      </c>
      <c r="N61" s="65">
        <v>1</v>
      </c>
      <c r="O61" s="58">
        <v>44562</v>
      </c>
      <c r="P61" s="58">
        <v>44743</v>
      </c>
      <c r="Q61" s="59" t="s">
        <v>29</v>
      </c>
      <c r="R61" s="63" t="s">
        <v>48</v>
      </c>
      <c r="S61" s="63" t="s">
        <v>112</v>
      </c>
      <c r="T61" s="61" t="s">
        <v>204</v>
      </c>
      <c r="U61" s="118">
        <v>44804</v>
      </c>
      <c r="V61" s="90" t="s">
        <v>638</v>
      </c>
      <c r="W61" s="103">
        <v>0.7</v>
      </c>
      <c r="X61" s="188" t="s">
        <v>342</v>
      </c>
      <c r="Y61" s="83"/>
      <c r="Z61" s="87" t="s">
        <v>729</v>
      </c>
      <c r="AA61" s="118">
        <v>44926</v>
      </c>
      <c r="AB61" s="175" t="s">
        <v>804</v>
      </c>
      <c r="AC61" s="119">
        <v>1</v>
      </c>
      <c r="AD61" s="142">
        <f t="shared" ref="AD61" si="53">IF(OR(AC61="",K61=""),"",IF(OR(AC61=0,K61=0),0,IF((AC61*100%)/K61&gt;100%,100%,(AC61*100%)/K61)))</f>
        <v>1</v>
      </c>
      <c r="AE61" s="82" t="str">
        <f t="shared" ref="AE61" si="54">IF(AC61="","",IF(AA61&gt;P61,IF(AD61&lt;100%,"INCUMPLIDA",IF(AD61=100%,"TERMINADA EXTEMPORÁNEA"))))</f>
        <v>TERMINADA EXTEMPORÁNEA</v>
      </c>
      <c r="AF61" s="82" t="b">
        <f t="shared" ref="AF61" si="55">IF(AC61="","",IF(AA61&lt;P61,IF(AD61=0%,"SIN INICIAR",IF(AD61=100%,"TERMINADA",IF(AD61&gt;0%,"EN PROCESO")))))</f>
        <v>0</v>
      </c>
      <c r="AG61" s="82" t="str">
        <f t="shared" ref="AG61" si="56">IF(AC61="","",IF(AA61&gt;P61,AE61,IF(AA61&lt;P61,AF61)))</f>
        <v>TERMINADA EXTEMPORÁNEA</v>
      </c>
      <c r="AH61" s="90" t="s">
        <v>911</v>
      </c>
      <c r="AI61" s="108" t="s">
        <v>889</v>
      </c>
      <c r="AJ61" s="119" t="str">
        <f t="shared" si="0"/>
        <v>CUMPLIDA</v>
      </c>
      <c r="AK61" s="34" t="s">
        <v>912</v>
      </c>
      <c r="AL61" s="108" t="s">
        <v>103</v>
      </c>
      <c r="AM61" s="108" t="s">
        <v>959</v>
      </c>
    </row>
    <row r="62" spans="1:39" ht="122.4" x14ac:dyDescent="0.25">
      <c r="A62" s="28">
        <v>458</v>
      </c>
      <c r="B62" s="143">
        <v>44536</v>
      </c>
      <c r="C62" s="144" t="s">
        <v>171</v>
      </c>
      <c r="D62" s="144" t="s">
        <v>440</v>
      </c>
      <c r="E62" s="143">
        <v>44536</v>
      </c>
      <c r="F62" s="144">
        <v>2</v>
      </c>
      <c r="G62" s="145" t="s">
        <v>599</v>
      </c>
      <c r="H62" s="144" t="s">
        <v>441</v>
      </c>
      <c r="I62" s="147" t="s">
        <v>600</v>
      </c>
      <c r="J62" s="146" t="s">
        <v>601</v>
      </c>
      <c r="K62" s="147">
        <v>2</v>
      </c>
      <c r="L62" s="144" t="s">
        <v>182</v>
      </c>
      <c r="M62" s="147" t="s">
        <v>602</v>
      </c>
      <c r="N62" s="62">
        <v>1</v>
      </c>
      <c r="O62" s="143">
        <v>44571</v>
      </c>
      <c r="P62" s="143">
        <v>44919</v>
      </c>
      <c r="Q62" s="144" t="s">
        <v>55</v>
      </c>
      <c r="R62" s="144" t="s">
        <v>443</v>
      </c>
      <c r="S62" s="149" t="s">
        <v>442</v>
      </c>
      <c r="T62" s="144" t="s">
        <v>204</v>
      </c>
      <c r="U62" s="118">
        <v>44804</v>
      </c>
      <c r="V62" s="157" t="s">
        <v>603</v>
      </c>
      <c r="W62" s="103">
        <v>1</v>
      </c>
      <c r="X62" s="82" t="s">
        <v>348</v>
      </c>
      <c r="Y62" s="76" t="s">
        <v>103</v>
      </c>
      <c r="Z62" s="87" t="s">
        <v>346</v>
      </c>
      <c r="AA62" s="118">
        <v>44926</v>
      </c>
      <c r="AB62" s="152" t="s">
        <v>868</v>
      </c>
      <c r="AC62" s="119">
        <v>2</v>
      </c>
      <c r="AD62" s="142">
        <f t="shared" si="7"/>
        <v>1</v>
      </c>
      <c r="AE62" s="82" t="b">
        <f>IF(AC62="","",IF(AA62&lt;P62,IF(AD62&lt;100%,"INCUMPLIDA",IF(AD62=100%,"TERMINADA EXTEMPORÁNEA"))))</f>
        <v>0</v>
      </c>
      <c r="AF62" s="82" t="str">
        <f>IF(AC62="","",IF(AA62&gt;P62,IF(AD62=0%,"SIN INICIAR",IF(AD62=100%,"TERMINADA",IF(AD62&gt;0%,"EN PROCESO")))))</f>
        <v>TERMINADA</v>
      </c>
      <c r="AG62" s="82" t="str">
        <f>IF(AC62="","",IF(AA62&lt;P62,AE62,IF(AA62&gt;P62,AF62)))</f>
        <v>TERMINADA</v>
      </c>
      <c r="AH62" s="182" t="s">
        <v>869</v>
      </c>
      <c r="AI62" s="108" t="s">
        <v>346</v>
      </c>
      <c r="AJ62" s="119" t="str">
        <f t="shared" si="0"/>
        <v>CUMPLIDA</v>
      </c>
      <c r="AK62" s="96" t="s">
        <v>870</v>
      </c>
      <c r="AL62" s="108" t="s">
        <v>109</v>
      </c>
      <c r="AM62" s="108" t="s">
        <v>959</v>
      </c>
    </row>
    <row r="63" spans="1:39" ht="112.2" x14ac:dyDescent="0.25">
      <c r="A63" s="28">
        <v>459</v>
      </c>
      <c r="B63" s="143">
        <v>44536</v>
      </c>
      <c r="C63" s="144" t="s">
        <v>171</v>
      </c>
      <c r="D63" s="144" t="s">
        <v>440</v>
      </c>
      <c r="E63" s="143">
        <v>44536</v>
      </c>
      <c r="F63" s="144">
        <v>3</v>
      </c>
      <c r="G63" s="148" t="s">
        <v>604</v>
      </c>
      <c r="H63" s="144" t="s">
        <v>441</v>
      </c>
      <c r="I63" s="147" t="s">
        <v>444</v>
      </c>
      <c r="J63" s="145" t="s">
        <v>445</v>
      </c>
      <c r="K63" s="144">
        <v>2</v>
      </c>
      <c r="L63" s="144" t="s">
        <v>182</v>
      </c>
      <c r="M63" s="144" t="s">
        <v>446</v>
      </c>
      <c r="N63" s="62">
        <v>1</v>
      </c>
      <c r="O63" s="143">
        <v>44571</v>
      </c>
      <c r="P63" s="143">
        <v>44919</v>
      </c>
      <c r="Q63" s="144" t="s">
        <v>55</v>
      </c>
      <c r="R63" s="144" t="s">
        <v>447</v>
      </c>
      <c r="S63" s="149" t="s">
        <v>448</v>
      </c>
      <c r="T63" s="144" t="s">
        <v>204</v>
      </c>
      <c r="U63" s="118">
        <v>44804</v>
      </c>
      <c r="V63" s="157" t="s">
        <v>642</v>
      </c>
      <c r="W63" s="103">
        <v>1</v>
      </c>
      <c r="X63" s="82" t="s">
        <v>348</v>
      </c>
      <c r="Y63" s="76" t="s">
        <v>103</v>
      </c>
      <c r="Z63" s="87" t="s">
        <v>346</v>
      </c>
      <c r="AA63" s="118">
        <v>44926</v>
      </c>
      <c r="AB63" s="152" t="s">
        <v>808</v>
      </c>
      <c r="AC63" s="119">
        <v>2</v>
      </c>
      <c r="AD63" s="142">
        <f t="shared" si="7"/>
        <v>1</v>
      </c>
      <c r="AE63" s="82" t="b">
        <f>IF(AC63="","",IF(AA63&lt;P63,IF(AD63&lt;100%,"INCUMPLIDA",IF(AD63=100%,"TERMINADA EXTEMPORÁNEA"))))</f>
        <v>0</v>
      </c>
      <c r="AF63" s="82" t="str">
        <f>IF(AC63="","",IF(AA63&gt;P63,IF(AD63=0%,"SIN INICIAR",IF(AD63=100%,"TERMINADA",IF(AD63&gt;0%,"EN PROCESO")))))</f>
        <v>TERMINADA</v>
      </c>
      <c r="AG63" s="82" t="str">
        <f>IF(AC63="","",IF(AA63&lt;P63,AE63,IF(AA63&gt;P63,AF63)))</f>
        <v>TERMINADA</v>
      </c>
      <c r="AH63" s="182" t="s">
        <v>809</v>
      </c>
      <c r="AI63" s="108" t="s">
        <v>346</v>
      </c>
      <c r="AJ63" s="119" t="str">
        <f t="shared" si="0"/>
        <v>CUMPLIDA</v>
      </c>
      <c r="AK63" s="96" t="s">
        <v>810</v>
      </c>
      <c r="AL63" s="108" t="s">
        <v>103</v>
      </c>
      <c r="AM63" s="108" t="s">
        <v>959</v>
      </c>
    </row>
    <row r="64" spans="1:39" ht="112.2" x14ac:dyDescent="0.25">
      <c r="A64" s="28">
        <v>460</v>
      </c>
      <c r="B64" s="143">
        <v>44536</v>
      </c>
      <c r="C64" s="144" t="s">
        <v>171</v>
      </c>
      <c r="D64" s="144" t="s">
        <v>440</v>
      </c>
      <c r="E64" s="143">
        <v>44536</v>
      </c>
      <c r="F64" s="144">
        <v>4</v>
      </c>
      <c r="G64" s="145" t="s">
        <v>605</v>
      </c>
      <c r="H64" s="144" t="s">
        <v>265</v>
      </c>
      <c r="I64" s="147" t="s">
        <v>449</v>
      </c>
      <c r="J64" s="145" t="s">
        <v>606</v>
      </c>
      <c r="K64" s="144">
        <v>3</v>
      </c>
      <c r="L64" s="144" t="s">
        <v>182</v>
      </c>
      <c r="M64" s="144" t="s">
        <v>450</v>
      </c>
      <c r="N64" s="62">
        <v>1</v>
      </c>
      <c r="O64" s="143">
        <v>44553</v>
      </c>
      <c r="P64" s="143">
        <v>44918</v>
      </c>
      <c r="Q64" s="144" t="s">
        <v>70</v>
      </c>
      <c r="R64" s="149" t="s">
        <v>451</v>
      </c>
      <c r="S64" s="149" t="s">
        <v>452</v>
      </c>
      <c r="T64" s="144" t="s">
        <v>204</v>
      </c>
      <c r="U64" s="118">
        <v>44804</v>
      </c>
      <c r="V64" s="157" t="s">
        <v>607</v>
      </c>
      <c r="W64" s="103">
        <v>0</v>
      </c>
      <c r="X64" s="188" t="s">
        <v>349</v>
      </c>
      <c r="Y64" s="83"/>
      <c r="Z64" s="87" t="s">
        <v>347</v>
      </c>
      <c r="AA64" s="118">
        <v>44926</v>
      </c>
      <c r="AB64" s="202" t="s">
        <v>821</v>
      </c>
      <c r="AC64" s="119">
        <v>0.3</v>
      </c>
      <c r="AD64" s="142">
        <f t="shared" ref="AD64" si="57">IF(OR(AC64="",K64=""),"",IF(OR(AC64=0,K64=0),0,IF((AC64*100%)/K64&gt;100%,100%,(AC64*100%)/K64)))</f>
        <v>9.9999999999999992E-2</v>
      </c>
      <c r="AE64" s="82" t="str">
        <f t="shared" ref="AE64" si="58">IF(AC64="","",IF(AA64&gt;P64,IF(AD64&lt;100%,"INCUMPLIDA",IF(AD64=100%,"TERMINADA EXTEMPORÁNEA"))))</f>
        <v>INCUMPLIDA</v>
      </c>
      <c r="AF64" s="82" t="b">
        <f t="shared" ref="AF64" si="59">IF(AC64="","",IF(AA64&lt;P64,IF(AD64=0%,"SIN INICIAR",IF(AD64=100%,"TERMINADA",IF(AD64&gt;0%,"EN PROCESO")))))</f>
        <v>0</v>
      </c>
      <c r="AG64" s="82" t="str">
        <f t="shared" ref="AG64" si="60">IF(AC64="","",IF(AA64&gt;=P64,AE64,IF(AA64&lt;P64,AF64)))</f>
        <v>INCUMPLIDA</v>
      </c>
      <c r="AH64" s="312" t="s">
        <v>822</v>
      </c>
      <c r="AI64" s="107" t="s">
        <v>347</v>
      </c>
      <c r="AJ64" s="119" t="str">
        <f t="shared" si="0"/>
        <v>PENDIENTE</v>
      </c>
      <c r="AK64" s="108"/>
      <c r="AL64" s="108"/>
      <c r="AM64" s="108"/>
    </row>
    <row r="65" spans="1:39" ht="122.4" x14ac:dyDescent="0.25">
      <c r="A65" s="28">
        <v>461</v>
      </c>
      <c r="B65" s="169">
        <v>44536</v>
      </c>
      <c r="C65" s="170" t="s">
        <v>171</v>
      </c>
      <c r="D65" s="170" t="s">
        <v>440</v>
      </c>
      <c r="E65" s="169">
        <v>44536</v>
      </c>
      <c r="F65" s="170">
        <v>5</v>
      </c>
      <c r="G65" s="171" t="s">
        <v>608</v>
      </c>
      <c r="H65" s="170" t="s">
        <v>265</v>
      </c>
      <c r="I65" s="197" t="s">
        <v>453</v>
      </c>
      <c r="J65" s="171" t="s">
        <v>454</v>
      </c>
      <c r="K65" s="170">
        <v>4</v>
      </c>
      <c r="L65" s="144" t="s">
        <v>182</v>
      </c>
      <c r="M65" s="144" t="s">
        <v>455</v>
      </c>
      <c r="N65" s="62">
        <v>1</v>
      </c>
      <c r="O65" s="143">
        <v>44553</v>
      </c>
      <c r="P65" s="143">
        <v>44918</v>
      </c>
      <c r="Q65" s="144" t="s">
        <v>70</v>
      </c>
      <c r="R65" s="149" t="s">
        <v>451</v>
      </c>
      <c r="S65" s="149" t="s">
        <v>452</v>
      </c>
      <c r="T65" s="144" t="s">
        <v>204</v>
      </c>
      <c r="U65" s="118">
        <v>44804</v>
      </c>
      <c r="V65" s="157" t="s">
        <v>634</v>
      </c>
      <c r="W65" s="103">
        <v>0.5</v>
      </c>
      <c r="X65" s="188" t="s">
        <v>345</v>
      </c>
      <c r="Y65" s="83"/>
      <c r="Z65" s="87" t="s">
        <v>347</v>
      </c>
      <c r="AA65" s="118">
        <v>44926</v>
      </c>
      <c r="AB65" s="175" t="s">
        <v>823</v>
      </c>
      <c r="AC65" s="119">
        <v>2</v>
      </c>
      <c r="AD65" s="142">
        <f t="shared" ref="AD65" si="61">IF(OR(AC65="",K65=""),"",IF(OR(AC65=0,K65=0),0,IF((AC65*100%)/K65&gt;100%,100%,(AC65*100%)/K65)))</f>
        <v>0.5</v>
      </c>
      <c r="AE65" s="82" t="str">
        <f t="shared" ref="AE65" si="62">IF(AC65="","",IF(AA65&gt;P65,IF(AD65&lt;100%,"INCUMPLIDA",IF(AD65=100%,"TERMINADA EXTEMPORÁNEA"))))</f>
        <v>INCUMPLIDA</v>
      </c>
      <c r="AF65" s="82" t="b">
        <f t="shared" ref="AF65" si="63">IF(AC65="","",IF(AA65&lt;P65,IF(AD65=0%,"SIN INICIAR",IF(AD65=100%,"TERMINADA",IF(AD65&gt;0%,"EN PROCESO")))))</f>
        <v>0</v>
      </c>
      <c r="AG65" s="82" t="str">
        <f t="shared" ref="AG65" si="64">IF(AC65="","",IF(AA65&gt;=P65,AE65,IF(AA65&lt;P65,AF65)))</f>
        <v>INCUMPLIDA</v>
      </c>
      <c r="AH65" s="90" t="s">
        <v>952</v>
      </c>
      <c r="AI65" s="107" t="s">
        <v>347</v>
      </c>
      <c r="AJ65" s="119" t="str">
        <f t="shared" si="0"/>
        <v>PENDIENTE</v>
      </c>
      <c r="AK65" s="108"/>
      <c r="AL65" s="108"/>
      <c r="AM65" s="108"/>
    </row>
    <row r="66" spans="1:39" ht="132.6" x14ac:dyDescent="0.25">
      <c r="A66" s="302">
        <v>462</v>
      </c>
      <c r="B66" s="304">
        <v>44558</v>
      </c>
      <c r="C66" s="306" t="s">
        <v>171</v>
      </c>
      <c r="D66" s="306" t="s">
        <v>484</v>
      </c>
      <c r="E66" s="304">
        <v>44558</v>
      </c>
      <c r="F66" s="306" t="s">
        <v>225</v>
      </c>
      <c r="G66" s="298" t="s">
        <v>485</v>
      </c>
      <c r="H66" s="298" t="s">
        <v>486</v>
      </c>
      <c r="I66" s="300" t="s">
        <v>541</v>
      </c>
      <c r="J66" s="77" t="s">
        <v>543</v>
      </c>
      <c r="K66" s="40">
        <v>2</v>
      </c>
      <c r="L66" s="173" t="s">
        <v>18</v>
      </c>
      <c r="M66" s="66" t="s">
        <v>544</v>
      </c>
      <c r="N66" s="65">
        <v>1</v>
      </c>
      <c r="O66" s="58">
        <v>44596</v>
      </c>
      <c r="P66" s="58">
        <v>44926</v>
      </c>
      <c r="Q66" s="59" t="s">
        <v>58</v>
      </c>
      <c r="R66" s="63" t="s">
        <v>487</v>
      </c>
      <c r="S66" s="63" t="s">
        <v>488</v>
      </c>
      <c r="T66" s="144" t="s">
        <v>204</v>
      </c>
      <c r="U66" s="118">
        <v>44804</v>
      </c>
      <c r="V66" s="90" t="s">
        <v>549</v>
      </c>
      <c r="W66" s="103">
        <v>0.25</v>
      </c>
      <c r="X66" s="188" t="s">
        <v>345</v>
      </c>
      <c r="Y66" s="83"/>
      <c r="Z66" s="87" t="s">
        <v>343</v>
      </c>
      <c r="AA66" s="118">
        <v>44926</v>
      </c>
      <c r="AB66" s="175" t="s">
        <v>839</v>
      </c>
      <c r="AC66" s="119">
        <v>1</v>
      </c>
      <c r="AD66" s="142">
        <f t="shared" ref="AD66" si="65">IF(OR(AC66="",K66=""),"",IF(OR(AC66=0,K66=0),0,IF((AC66*100%)/K66&gt;100%,100%,(AC66*100%)/K66)))</f>
        <v>0.5</v>
      </c>
      <c r="AE66" s="82" t="str">
        <f>IF(AC66="","",IF(AA66&gt;=P66,IF(AD66&lt;100%,"INCUMPLIDA",IF(AD66=100%,"TERMINADA EXTEMPORÁNEA"))))</f>
        <v>INCUMPLIDA</v>
      </c>
      <c r="AF66" s="82" t="b">
        <f t="shared" ref="AF66" si="66">IF(AC66="","",IF(AA66&lt;P66,IF(AD66=0%,"SIN INICIAR",IF(AD66=100%,"TERMINADA",IF(AD66&gt;0%,"EN PROCESO")))))</f>
        <v>0</v>
      </c>
      <c r="AG66" s="82" t="str">
        <f t="shared" ref="AG66" si="67">IF(AC66="","",IF(AA66&gt;=P66,AE66,IF(AA66&lt;P66,AF66)))</f>
        <v>INCUMPLIDA</v>
      </c>
      <c r="AH66" s="90" t="s">
        <v>840</v>
      </c>
      <c r="AI66" s="107" t="s">
        <v>343</v>
      </c>
      <c r="AJ66" s="119" t="str">
        <f t="shared" si="0"/>
        <v>PENDIENTE</v>
      </c>
      <c r="AK66" s="108"/>
      <c r="AL66" s="108"/>
      <c r="AM66" s="108"/>
    </row>
    <row r="67" spans="1:39" ht="141" customHeight="1" x14ac:dyDescent="0.25">
      <c r="A67" s="303"/>
      <c r="B67" s="305"/>
      <c r="C67" s="307"/>
      <c r="D67" s="307"/>
      <c r="E67" s="305"/>
      <c r="F67" s="307"/>
      <c r="G67" s="299"/>
      <c r="H67" s="299"/>
      <c r="I67" s="301"/>
      <c r="J67" s="174" t="s">
        <v>542</v>
      </c>
      <c r="K67" s="59">
        <v>1</v>
      </c>
      <c r="L67" s="59" t="s">
        <v>18</v>
      </c>
      <c r="M67" s="146" t="s">
        <v>609</v>
      </c>
      <c r="N67" s="65">
        <v>0.75</v>
      </c>
      <c r="O67" s="58">
        <v>44682</v>
      </c>
      <c r="P67" s="58">
        <v>45046</v>
      </c>
      <c r="Q67" s="59" t="s">
        <v>59</v>
      </c>
      <c r="R67" s="76" t="s">
        <v>40</v>
      </c>
      <c r="S67" s="149" t="s">
        <v>489</v>
      </c>
      <c r="T67" s="144" t="s">
        <v>204</v>
      </c>
      <c r="U67" s="118">
        <v>44804</v>
      </c>
      <c r="V67" s="90" t="s">
        <v>550</v>
      </c>
      <c r="W67" s="103">
        <v>0</v>
      </c>
      <c r="X67" s="188" t="s">
        <v>349</v>
      </c>
      <c r="Y67" s="83"/>
      <c r="Z67" s="87" t="s">
        <v>343</v>
      </c>
      <c r="AA67" s="118">
        <v>44926</v>
      </c>
      <c r="AB67" s="176" t="s">
        <v>804</v>
      </c>
      <c r="AC67" s="119">
        <v>0</v>
      </c>
      <c r="AD67" s="142">
        <f t="shared" si="7"/>
        <v>0</v>
      </c>
      <c r="AE67" s="82" t="b">
        <f t="shared" si="1"/>
        <v>0</v>
      </c>
      <c r="AF67" s="82" t="str">
        <f t="shared" si="2"/>
        <v>SIN INICIAR</v>
      </c>
      <c r="AG67" s="82" t="str">
        <f t="shared" si="3"/>
        <v>SIN INICIAR</v>
      </c>
      <c r="AH67" s="90" t="s">
        <v>841</v>
      </c>
      <c r="AI67" s="107" t="s">
        <v>343</v>
      </c>
      <c r="AJ67" s="119" t="str">
        <f t="shared" si="0"/>
        <v>PENDIENTE</v>
      </c>
      <c r="AK67" s="108"/>
      <c r="AL67" s="108"/>
      <c r="AM67" s="108"/>
    </row>
    <row r="68" spans="1:39" ht="275.39999999999998" x14ac:dyDescent="0.25">
      <c r="A68" s="28">
        <v>463</v>
      </c>
      <c r="B68" s="79">
        <v>44558</v>
      </c>
      <c r="C68" s="181" t="s">
        <v>171</v>
      </c>
      <c r="D68" s="181" t="s">
        <v>484</v>
      </c>
      <c r="E68" s="180">
        <v>44558</v>
      </c>
      <c r="F68" s="181" t="s">
        <v>490</v>
      </c>
      <c r="G68" s="167" t="s">
        <v>491</v>
      </c>
      <c r="H68" s="59" t="s">
        <v>486</v>
      </c>
      <c r="I68" s="72" t="s">
        <v>492</v>
      </c>
      <c r="J68" s="41" t="s">
        <v>545</v>
      </c>
      <c r="K68" s="40">
        <v>3</v>
      </c>
      <c r="L68" s="59" t="s">
        <v>207</v>
      </c>
      <c r="M68" s="41" t="s">
        <v>493</v>
      </c>
      <c r="N68" s="65">
        <v>1</v>
      </c>
      <c r="O68" s="58">
        <v>44596</v>
      </c>
      <c r="P68" s="58">
        <v>44926</v>
      </c>
      <c r="Q68" s="72" t="s">
        <v>58</v>
      </c>
      <c r="R68" s="76" t="s">
        <v>487</v>
      </c>
      <c r="S68" s="76" t="s">
        <v>494</v>
      </c>
      <c r="T68" s="144" t="s">
        <v>204</v>
      </c>
      <c r="U68" s="118">
        <v>44804</v>
      </c>
      <c r="V68" s="90" t="s">
        <v>551</v>
      </c>
      <c r="W68" s="103">
        <v>0.16700000000000001</v>
      </c>
      <c r="X68" s="188" t="s">
        <v>345</v>
      </c>
      <c r="Y68" s="83"/>
      <c r="Z68" s="87" t="s">
        <v>343</v>
      </c>
      <c r="AA68" s="118">
        <v>44926</v>
      </c>
      <c r="AB68" s="176" t="s">
        <v>842</v>
      </c>
      <c r="AC68" s="119">
        <v>3</v>
      </c>
      <c r="AD68" s="142">
        <f t="shared" si="7"/>
        <v>1</v>
      </c>
      <c r="AE68" s="82" t="b">
        <f t="shared" si="1"/>
        <v>0</v>
      </c>
      <c r="AF68" s="82" t="str">
        <f>IF(AC68="","",IF(AA68&lt;=P68,IF(AD68=0%,"SIN INICIAR",IF(AD68=100%,"TERMINADA",IF(AD68&gt;0%,"EN PROCESO")))))</f>
        <v>TERMINADA</v>
      </c>
      <c r="AG68" s="82" t="str">
        <f>IF(AC68="","",IF(AA68&gt;P68,AE68,IF(AA68&lt;=P68,AF68)))</f>
        <v>TERMINADA</v>
      </c>
      <c r="AH68" s="90" t="s">
        <v>845</v>
      </c>
      <c r="AI68" s="107" t="s">
        <v>343</v>
      </c>
      <c r="AJ68" s="119" t="str">
        <f t="shared" si="0"/>
        <v>CUMPLIDA</v>
      </c>
      <c r="AK68" s="34" t="s">
        <v>791</v>
      </c>
      <c r="AL68" s="108" t="s">
        <v>109</v>
      </c>
      <c r="AM68" s="108" t="s">
        <v>959</v>
      </c>
    </row>
    <row r="69" spans="1:39" ht="132.6" x14ac:dyDescent="0.25">
      <c r="A69" s="28">
        <v>464</v>
      </c>
      <c r="B69" s="172">
        <v>44558</v>
      </c>
      <c r="C69" s="181" t="s">
        <v>171</v>
      </c>
      <c r="D69" s="181" t="s">
        <v>484</v>
      </c>
      <c r="E69" s="180">
        <v>44558</v>
      </c>
      <c r="F69" s="181" t="s">
        <v>259</v>
      </c>
      <c r="G69" s="93" t="s">
        <v>495</v>
      </c>
      <c r="H69" s="40" t="s">
        <v>496</v>
      </c>
      <c r="I69" s="40" t="s">
        <v>497</v>
      </c>
      <c r="J69" s="41" t="s">
        <v>498</v>
      </c>
      <c r="K69" s="40">
        <v>3</v>
      </c>
      <c r="L69" s="59" t="s">
        <v>182</v>
      </c>
      <c r="M69" s="41" t="s">
        <v>493</v>
      </c>
      <c r="N69" s="65">
        <v>0.8</v>
      </c>
      <c r="O69" s="58">
        <v>44596</v>
      </c>
      <c r="P69" s="58">
        <v>44926</v>
      </c>
      <c r="Q69" s="40" t="s">
        <v>499</v>
      </c>
      <c r="R69" s="63" t="s">
        <v>500</v>
      </c>
      <c r="S69" s="63" t="s">
        <v>501</v>
      </c>
      <c r="T69" s="144" t="s">
        <v>204</v>
      </c>
      <c r="U69" s="118">
        <v>44804</v>
      </c>
      <c r="V69" s="157" t="s">
        <v>641</v>
      </c>
      <c r="W69" s="103">
        <v>0.5</v>
      </c>
      <c r="X69" s="188" t="s">
        <v>345</v>
      </c>
      <c r="Y69" s="83"/>
      <c r="Z69" s="87" t="s">
        <v>346</v>
      </c>
      <c r="AA69" s="118">
        <v>44926</v>
      </c>
      <c r="AB69" s="152" t="s">
        <v>808</v>
      </c>
      <c r="AC69" s="119">
        <v>2</v>
      </c>
      <c r="AD69" s="142">
        <f t="shared" ref="AD69" si="68">IF(OR(AC69="",K69=""),"",IF(OR(AC69=0,K69=0),0,IF((AC69*100%)/K69&gt;100%,100%,(AC69*100%)/K69)))</f>
        <v>0.66666666666666663</v>
      </c>
      <c r="AE69" s="82" t="str">
        <f>IF(AC69="","",IF(AA69&gt;=P69,IF(AD69&lt;100%,"INCUMPLIDA",IF(AD69=100%,"TERMINADA EXTEMPORÁNEA"))))</f>
        <v>INCUMPLIDA</v>
      </c>
      <c r="AF69" s="82" t="b">
        <f t="shared" ref="AF69" si="69">IF(AC69="","",IF(AA69&lt;P69,IF(AD69=0%,"SIN INICIAR",IF(AD69=100%,"TERMINADA",IF(AD69&gt;0%,"EN PROCESO")))))</f>
        <v>0</v>
      </c>
      <c r="AG69" s="82" t="str">
        <f t="shared" ref="AG69" si="70">IF(AC69="","",IF(AA69&gt;=P69,AE69,IF(AA69&lt;P69,AF69)))</f>
        <v>INCUMPLIDA</v>
      </c>
      <c r="AH69" s="182" t="s">
        <v>811</v>
      </c>
      <c r="AI69" s="107" t="s">
        <v>346</v>
      </c>
      <c r="AJ69" s="119" t="str">
        <f t="shared" si="0"/>
        <v>PENDIENTE</v>
      </c>
      <c r="AK69" s="108"/>
      <c r="AL69" s="108"/>
      <c r="AM69" s="108"/>
    </row>
    <row r="70" spans="1:39" ht="122.4" x14ac:dyDescent="0.25">
      <c r="A70" s="28">
        <v>465</v>
      </c>
      <c r="B70" s="143">
        <v>44621</v>
      </c>
      <c r="C70" s="144" t="s">
        <v>171</v>
      </c>
      <c r="D70" s="144" t="s">
        <v>502</v>
      </c>
      <c r="E70" s="143">
        <v>44621</v>
      </c>
      <c r="F70" s="144">
        <v>1</v>
      </c>
      <c r="G70" s="146" t="s">
        <v>503</v>
      </c>
      <c r="H70" s="146" t="s">
        <v>220</v>
      </c>
      <c r="I70" s="144" t="s">
        <v>540</v>
      </c>
      <c r="J70" s="146" t="s">
        <v>504</v>
      </c>
      <c r="K70" s="144">
        <v>11</v>
      </c>
      <c r="L70" s="144" t="s">
        <v>182</v>
      </c>
      <c r="M70" s="146" t="s">
        <v>223</v>
      </c>
      <c r="N70" s="62">
        <v>1</v>
      </c>
      <c r="O70" s="143">
        <v>44682</v>
      </c>
      <c r="P70" s="143">
        <v>44926</v>
      </c>
      <c r="Q70" s="144" t="s">
        <v>25</v>
      </c>
      <c r="R70" s="149" t="s">
        <v>224</v>
      </c>
      <c r="S70" s="149" t="s">
        <v>249</v>
      </c>
      <c r="T70" s="144" t="s">
        <v>204</v>
      </c>
      <c r="U70" s="118">
        <v>44804</v>
      </c>
      <c r="V70" s="90" t="s">
        <v>649</v>
      </c>
      <c r="W70" s="103">
        <v>0</v>
      </c>
      <c r="X70" s="188" t="s">
        <v>349</v>
      </c>
      <c r="Y70" s="83"/>
      <c r="Z70" s="87" t="s">
        <v>343</v>
      </c>
      <c r="AA70" s="118">
        <v>44926</v>
      </c>
      <c r="AB70" s="176" t="s">
        <v>804</v>
      </c>
      <c r="AC70" s="119">
        <v>0</v>
      </c>
      <c r="AD70" s="142">
        <f t="shared" ref="AD70" si="71">IF(OR(AC70="",K70=""),"",IF(OR(AC70=0,K70=0),0,IF((K70*100%)/AC70&gt;100%,100%,(K70*100%)/AC70)))</f>
        <v>0</v>
      </c>
      <c r="AE70" s="82" t="str">
        <f>IF(AC70="","",IF(AA70&gt;=P70,IF(AD70&lt;100%,"INCUMPLIDA",IF(AD70=100%,"TERMINADA EXTEMPORÁNEA"))))</f>
        <v>INCUMPLIDA</v>
      </c>
      <c r="AF70" s="82" t="b">
        <f>IF(AC70="","",IF(AA70&lt;P70,IF(AD70=0%,"SIN INICIAR",IF(AD70=100%,"TERMINADA",IF(AD70&gt;0%,"EN PROCESO")))))</f>
        <v>0</v>
      </c>
      <c r="AG70" s="82" t="str">
        <f>IF(AC70="","",IF(AA70&gt;=P70,AE70,IF(AA70&lt;P70,AF70)))</f>
        <v>INCUMPLIDA</v>
      </c>
      <c r="AH70" s="90" t="s">
        <v>843</v>
      </c>
      <c r="AI70" s="107" t="s">
        <v>343</v>
      </c>
      <c r="AJ70" s="119" t="str">
        <f t="shared" si="0"/>
        <v>PENDIENTE</v>
      </c>
      <c r="AK70" s="108"/>
      <c r="AL70" s="108"/>
      <c r="AM70" s="108"/>
    </row>
    <row r="71" spans="1:39" ht="97.5" customHeight="1" x14ac:dyDescent="0.25">
      <c r="A71" s="28">
        <v>466</v>
      </c>
      <c r="B71" s="143">
        <v>44621</v>
      </c>
      <c r="C71" s="144" t="s">
        <v>171</v>
      </c>
      <c r="D71" s="144" t="s">
        <v>502</v>
      </c>
      <c r="E71" s="143">
        <v>44621</v>
      </c>
      <c r="F71" s="147">
        <v>2</v>
      </c>
      <c r="G71" s="168" t="s">
        <v>505</v>
      </c>
      <c r="H71" s="146" t="s">
        <v>220</v>
      </c>
      <c r="I71" s="147" t="s">
        <v>610</v>
      </c>
      <c r="J71" s="145" t="s">
        <v>506</v>
      </c>
      <c r="K71" s="147">
        <v>11</v>
      </c>
      <c r="L71" s="144" t="s">
        <v>182</v>
      </c>
      <c r="M71" s="145" t="s">
        <v>507</v>
      </c>
      <c r="N71" s="62">
        <v>1</v>
      </c>
      <c r="O71" s="143">
        <v>44682</v>
      </c>
      <c r="P71" s="143">
        <v>45046</v>
      </c>
      <c r="Q71" s="144" t="s">
        <v>25</v>
      </c>
      <c r="R71" s="149" t="s">
        <v>224</v>
      </c>
      <c r="S71" s="149" t="s">
        <v>249</v>
      </c>
      <c r="T71" s="144" t="s">
        <v>204</v>
      </c>
      <c r="U71" s="118">
        <v>44804</v>
      </c>
      <c r="V71" s="90" t="s">
        <v>650</v>
      </c>
      <c r="W71" s="103">
        <v>4.4999999999999998E-2</v>
      </c>
      <c r="X71" s="188" t="s">
        <v>345</v>
      </c>
      <c r="Y71" s="83"/>
      <c r="Z71" s="87" t="s">
        <v>343</v>
      </c>
      <c r="AA71" s="118">
        <v>44926</v>
      </c>
      <c r="AB71" s="176" t="s">
        <v>804</v>
      </c>
      <c r="AC71" s="119">
        <v>0.5</v>
      </c>
      <c r="AD71" s="142">
        <f t="shared" ref="AD71" si="72">IF(OR(AC71="",K71=""),"",IF(OR(AC71=0,K71=0),0,IF((AC71*100%)/K71&gt;100%,100%,(AC71*100%)/K71)))</f>
        <v>4.5454545454545456E-2</v>
      </c>
      <c r="AE71" s="82" t="b">
        <f>IF(AC71="","",IF(AA71&gt;=P71,IF(AD71&lt;100%,"INCUMPLIDA",IF(AD71=100%,"TERMINADA EXTEMPORÁNEA"))))</f>
        <v>0</v>
      </c>
      <c r="AF71" s="82" t="str">
        <f t="shared" ref="AF71" si="73">IF(AC71="","",IF(AA71&lt;P71,IF(AD71=0%,"SIN INICIAR",IF(AD71=100%,"TERMINADA",IF(AD71&gt;0%,"EN PROCESO")))))</f>
        <v>EN PROCESO</v>
      </c>
      <c r="AG71" s="82" t="str">
        <f t="shared" ref="AG71" si="74">IF(AC71="","",IF(AA71&gt;=P71,AE71,IF(AA71&lt;P71,AF71)))</f>
        <v>EN PROCESO</v>
      </c>
      <c r="AH71" s="90" t="s">
        <v>844</v>
      </c>
      <c r="AI71" s="107" t="s">
        <v>343</v>
      </c>
      <c r="AJ71" s="119" t="str">
        <f t="shared" si="0"/>
        <v>PENDIENTE</v>
      </c>
      <c r="AK71" s="108"/>
      <c r="AL71" s="108"/>
      <c r="AM71" s="108"/>
    </row>
    <row r="72" spans="1:39" ht="234" customHeight="1" x14ac:dyDescent="0.25">
      <c r="A72" s="28">
        <v>467</v>
      </c>
      <c r="B72" s="143">
        <v>44621</v>
      </c>
      <c r="C72" s="144" t="s">
        <v>171</v>
      </c>
      <c r="D72" s="144" t="s">
        <v>502</v>
      </c>
      <c r="E72" s="143">
        <v>44621</v>
      </c>
      <c r="F72" s="147">
        <v>3</v>
      </c>
      <c r="G72" s="146" t="s">
        <v>508</v>
      </c>
      <c r="H72" s="146" t="s">
        <v>220</v>
      </c>
      <c r="I72" s="147" t="s">
        <v>611</v>
      </c>
      <c r="J72" s="145" t="s">
        <v>509</v>
      </c>
      <c r="K72" s="147">
        <v>2</v>
      </c>
      <c r="L72" s="144" t="s">
        <v>182</v>
      </c>
      <c r="M72" s="146" t="s">
        <v>223</v>
      </c>
      <c r="N72" s="62">
        <v>1</v>
      </c>
      <c r="O72" s="143">
        <v>44682</v>
      </c>
      <c r="P72" s="143">
        <v>45046</v>
      </c>
      <c r="Q72" s="144" t="s">
        <v>25</v>
      </c>
      <c r="R72" s="149" t="s">
        <v>224</v>
      </c>
      <c r="S72" s="149" t="s">
        <v>249</v>
      </c>
      <c r="T72" s="144" t="s">
        <v>204</v>
      </c>
      <c r="U72" s="118">
        <v>44804</v>
      </c>
      <c r="V72" s="90" t="s">
        <v>628</v>
      </c>
      <c r="W72" s="103">
        <v>0</v>
      </c>
      <c r="X72" s="188" t="s">
        <v>349</v>
      </c>
      <c r="Y72" s="83"/>
      <c r="Z72" s="87" t="s">
        <v>343</v>
      </c>
      <c r="AA72" s="118">
        <v>44926</v>
      </c>
      <c r="AB72" s="176" t="s">
        <v>804</v>
      </c>
      <c r="AC72" s="119">
        <v>0</v>
      </c>
      <c r="AD72" s="142">
        <f t="shared" ref="AD72:AD73" si="75">IF(OR(AC72="",K72=""),"",IF(OR(AC72=0,K72=0),0,IF((AC72*100%)/K72&gt;100%,100%,(AC72*100%)/K72)))</f>
        <v>0</v>
      </c>
      <c r="AE72" s="82" t="b">
        <f t="shared" ref="AE72:AE73" si="76">IF(AC72="","",IF(AA72&gt;=P72,IF(AD72&lt;100%,"INCUMPLIDA",IF(AD72=100%,"TERMINADA EXTEMPORÁNEA"))))</f>
        <v>0</v>
      </c>
      <c r="AF72" s="82" t="str">
        <f t="shared" ref="AF72:AF73" si="77">IF(AC72="","",IF(AA72&lt;P72,IF(AD72=0%,"SIN INICIAR",IF(AD72=100%,"TERMINADA",IF(AD72&gt;0%,"EN PROCESO")))))</f>
        <v>SIN INICIAR</v>
      </c>
      <c r="AG72" s="82" t="str">
        <f t="shared" ref="AG72:AG73" si="78">IF(AC72="","",IF(AA72&gt;=P72,AE72,IF(AA72&lt;P72,AF72)))</f>
        <v>SIN INICIAR</v>
      </c>
      <c r="AH72" s="90" t="s">
        <v>957</v>
      </c>
      <c r="AI72" s="107" t="s">
        <v>343</v>
      </c>
      <c r="AJ72" s="119" t="str">
        <f t="shared" si="0"/>
        <v>PENDIENTE</v>
      </c>
      <c r="AK72" s="108"/>
      <c r="AL72" s="108"/>
      <c r="AM72" s="108"/>
    </row>
    <row r="73" spans="1:39" ht="153.75" customHeight="1" x14ac:dyDescent="0.25">
      <c r="A73" s="28">
        <v>468</v>
      </c>
      <c r="B73" s="143">
        <v>44621</v>
      </c>
      <c r="C73" s="144" t="s">
        <v>171</v>
      </c>
      <c r="D73" s="144" t="s">
        <v>502</v>
      </c>
      <c r="E73" s="143">
        <v>44621</v>
      </c>
      <c r="F73" s="144">
        <v>4</v>
      </c>
      <c r="G73" s="146" t="s">
        <v>510</v>
      </c>
      <c r="H73" s="146" t="s">
        <v>220</v>
      </c>
      <c r="I73" s="147" t="s">
        <v>612</v>
      </c>
      <c r="J73" s="145" t="s">
        <v>511</v>
      </c>
      <c r="K73" s="147">
        <v>1</v>
      </c>
      <c r="L73" s="144" t="s">
        <v>182</v>
      </c>
      <c r="M73" s="146" t="s">
        <v>223</v>
      </c>
      <c r="N73" s="62">
        <v>1</v>
      </c>
      <c r="O73" s="143">
        <v>44682</v>
      </c>
      <c r="P73" s="143">
        <v>45046</v>
      </c>
      <c r="Q73" s="144" t="s">
        <v>25</v>
      </c>
      <c r="R73" s="149" t="s">
        <v>224</v>
      </c>
      <c r="S73" s="149" t="s">
        <v>249</v>
      </c>
      <c r="T73" s="144" t="s">
        <v>204</v>
      </c>
      <c r="U73" s="118">
        <v>44804</v>
      </c>
      <c r="V73" s="90" t="s">
        <v>643</v>
      </c>
      <c r="W73" s="103">
        <v>0.5</v>
      </c>
      <c r="X73" s="188" t="s">
        <v>345</v>
      </c>
      <c r="Y73" s="83"/>
      <c r="Z73" s="87" t="s">
        <v>343</v>
      </c>
      <c r="AA73" s="118">
        <v>44926</v>
      </c>
      <c r="AB73" s="176" t="s">
        <v>804</v>
      </c>
      <c r="AC73" s="119">
        <v>0.5</v>
      </c>
      <c r="AD73" s="142">
        <f t="shared" si="75"/>
        <v>0.5</v>
      </c>
      <c r="AE73" s="82" t="b">
        <f t="shared" si="76"/>
        <v>0</v>
      </c>
      <c r="AF73" s="82" t="str">
        <f t="shared" si="77"/>
        <v>EN PROCESO</v>
      </c>
      <c r="AG73" s="82" t="str">
        <f t="shared" si="78"/>
        <v>EN PROCESO</v>
      </c>
      <c r="AH73" s="90" t="s">
        <v>958</v>
      </c>
      <c r="AI73" s="107" t="s">
        <v>343</v>
      </c>
      <c r="AJ73" s="119" t="str">
        <f t="shared" si="0"/>
        <v>PENDIENTE</v>
      </c>
      <c r="AK73" s="108"/>
      <c r="AL73" s="108"/>
      <c r="AM73" s="108"/>
    </row>
    <row r="74" spans="1:39" ht="118.5" customHeight="1" x14ac:dyDescent="0.25">
      <c r="A74" s="28">
        <v>469</v>
      </c>
      <c r="B74" s="143">
        <v>44621</v>
      </c>
      <c r="C74" s="144" t="s">
        <v>171</v>
      </c>
      <c r="D74" s="144" t="s">
        <v>502</v>
      </c>
      <c r="E74" s="143">
        <v>44621</v>
      </c>
      <c r="F74" s="147">
        <v>5</v>
      </c>
      <c r="G74" s="146" t="s">
        <v>512</v>
      </c>
      <c r="H74" s="146" t="s">
        <v>220</v>
      </c>
      <c r="I74" s="147" t="s">
        <v>513</v>
      </c>
      <c r="J74" s="145" t="s">
        <v>613</v>
      </c>
      <c r="K74" s="147">
        <v>1</v>
      </c>
      <c r="L74" s="144" t="s">
        <v>182</v>
      </c>
      <c r="M74" s="145" t="s">
        <v>614</v>
      </c>
      <c r="N74" s="62">
        <v>1</v>
      </c>
      <c r="O74" s="143">
        <v>44682</v>
      </c>
      <c r="P74" s="143">
        <v>45046</v>
      </c>
      <c r="Q74" s="144" t="s">
        <v>25</v>
      </c>
      <c r="R74" s="149" t="s">
        <v>224</v>
      </c>
      <c r="S74" s="149" t="s">
        <v>249</v>
      </c>
      <c r="T74" s="144" t="s">
        <v>204</v>
      </c>
      <c r="U74" s="118">
        <v>44804</v>
      </c>
      <c r="V74" s="90" t="s">
        <v>629</v>
      </c>
      <c r="W74" s="103">
        <v>0</v>
      </c>
      <c r="X74" s="188" t="s">
        <v>349</v>
      </c>
      <c r="Y74" s="83"/>
      <c r="Z74" s="87" t="s">
        <v>343</v>
      </c>
      <c r="AA74" s="118">
        <v>44926</v>
      </c>
      <c r="AB74" s="176" t="s">
        <v>804</v>
      </c>
      <c r="AC74" s="119">
        <v>0</v>
      </c>
      <c r="AD74" s="142">
        <f t="shared" si="7"/>
        <v>0</v>
      </c>
      <c r="AE74" s="82" t="b">
        <f t="shared" si="1"/>
        <v>0</v>
      </c>
      <c r="AF74" s="82" t="str">
        <f t="shared" si="2"/>
        <v>SIN INICIAR</v>
      </c>
      <c r="AG74" s="82" t="str">
        <f t="shared" si="3"/>
        <v>SIN INICIAR</v>
      </c>
      <c r="AH74" s="90" t="s">
        <v>629</v>
      </c>
      <c r="AI74" s="107" t="s">
        <v>343</v>
      </c>
      <c r="AJ74" s="119" t="str">
        <f t="shared" si="0"/>
        <v>PENDIENTE</v>
      </c>
      <c r="AK74" s="108"/>
      <c r="AL74" s="108"/>
      <c r="AM74" s="108"/>
    </row>
    <row r="75" spans="1:39" ht="105" customHeight="1" x14ac:dyDescent="0.25">
      <c r="A75" s="28">
        <v>470</v>
      </c>
      <c r="B75" s="143">
        <v>44621</v>
      </c>
      <c r="C75" s="144" t="s">
        <v>171</v>
      </c>
      <c r="D75" s="144" t="s">
        <v>502</v>
      </c>
      <c r="E75" s="143">
        <v>44621</v>
      </c>
      <c r="F75" s="147">
        <v>6</v>
      </c>
      <c r="G75" s="146" t="s">
        <v>514</v>
      </c>
      <c r="H75" s="146" t="s">
        <v>220</v>
      </c>
      <c r="I75" s="147" t="s">
        <v>515</v>
      </c>
      <c r="J75" s="145" t="s">
        <v>516</v>
      </c>
      <c r="K75" s="147">
        <v>1</v>
      </c>
      <c r="L75" s="144" t="s">
        <v>182</v>
      </c>
      <c r="M75" s="145" t="s">
        <v>517</v>
      </c>
      <c r="N75" s="62">
        <v>1</v>
      </c>
      <c r="O75" s="143">
        <v>44682</v>
      </c>
      <c r="P75" s="143">
        <v>45016</v>
      </c>
      <c r="Q75" s="144" t="s">
        <v>25</v>
      </c>
      <c r="R75" s="149" t="s">
        <v>224</v>
      </c>
      <c r="S75" s="149" t="s">
        <v>249</v>
      </c>
      <c r="T75" s="144" t="s">
        <v>204</v>
      </c>
      <c r="U75" s="118">
        <v>44804</v>
      </c>
      <c r="V75" s="90" t="s">
        <v>630</v>
      </c>
      <c r="W75" s="103">
        <v>0.5</v>
      </c>
      <c r="X75" s="188" t="s">
        <v>345</v>
      </c>
      <c r="Y75" s="83"/>
      <c r="Z75" s="87" t="s">
        <v>343</v>
      </c>
      <c r="AA75" s="118">
        <v>44926</v>
      </c>
      <c r="AB75" s="176" t="s">
        <v>804</v>
      </c>
      <c r="AC75" s="119">
        <v>0.5</v>
      </c>
      <c r="AD75" s="142">
        <f t="shared" ref="AD75" si="79">IF(OR(AC75="",K75=""),"",IF(OR(AC75=0,K75=0),0,IF((AC75*100%)/K75&gt;100%,100%,(AC75*100%)/K75)))</f>
        <v>0.5</v>
      </c>
      <c r="AE75" s="82" t="b">
        <f t="shared" ref="AE75" si="80">IF(AC75="","",IF(AA75&gt;=P75,IF(AD75&lt;100%,"INCUMPLIDA",IF(AD75=100%,"TERMINADA EXTEMPORÁNEA"))))</f>
        <v>0</v>
      </c>
      <c r="AF75" s="82" t="str">
        <f t="shared" ref="AF75" si="81">IF(AC75="","",IF(AA75&lt;P75,IF(AD75=0%,"SIN INICIAR",IF(AD75=100%,"TERMINADA",IF(AD75&gt;0%,"EN PROCESO")))))</f>
        <v>EN PROCESO</v>
      </c>
      <c r="AG75" s="82" t="str">
        <f t="shared" ref="AG75" si="82">IF(AC75="","",IF(AA75&gt;=P75,AE75,IF(AA75&lt;P75,AF75)))</f>
        <v>EN PROCESO</v>
      </c>
      <c r="AH75" s="90" t="s">
        <v>846</v>
      </c>
      <c r="AI75" s="107" t="s">
        <v>343</v>
      </c>
      <c r="AJ75" s="119" t="str">
        <f t="shared" ref="AJ75:AJ103" si="83">IF(AD75="","",IF(OR(AD75=100%),"CUMPLIDA","PENDIENTE"))</f>
        <v>PENDIENTE</v>
      </c>
      <c r="AK75" s="108"/>
      <c r="AL75" s="108"/>
      <c r="AM75" s="108"/>
    </row>
    <row r="76" spans="1:39" ht="51" x14ac:dyDescent="0.25">
      <c r="A76" s="28">
        <v>471</v>
      </c>
      <c r="B76" s="143">
        <v>44621</v>
      </c>
      <c r="C76" s="144" t="s">
        <v>171</v>
      </c>
      <c r="D76" s="144" t="s">
        <v>502</v>
      </c>
      <c r="E76" s="143">
        <v>44621</v>
      </c>
      <c r="F76" s="144">
        <v>7</v>
      </c>
      <c r="G76" s="146" t="s">
        <v>518</v>
      </c>
      <c r="H76" s="146" t="s">
        <v>220</v>
      </c>
      <c r="I76" s="147" t="s">
        <v>615</v>
      </c>
      <c r="J76" s="145" t="s">
        <v>616</v>
      </c>
      <c r="K76" s="147">
        <v>1</v>
      </c>
      <c r="L76" s="144" t="s">
        <v>182</v>
      </c>
      <c r="M76" s="145" t="s">
        <v>519</v>
      </c>
      <c r="N76" s="62">
        <v>1</v>
      </c>
      <c r="O76" s="143">
        <v>44682</v>
      </c>
      <c r="P76" s="143">
        <v>45046</v>
      </c>
      <c r="Q76" s="144" t="s">
        <v>25</v>
      </c>
      <c r="R76" s="149" t="s">
        <v>224</v>
      </c>
      <c r="S76" s="149" t="s">
        <v>249</v>
      </c>
      <c r="T76" s="144" t="s">
        <v>204</v>
      </c>
      <c r="U76" s="118">
        <v>44804</v>
      </c>
      <c r="V76" s="90" t="s">
        <v>552</v>
      </c>
      <c r="W76" s="103">
        <v>0</v>
      </c>
      <c r="X76" s="188" t="s">
        <v>349</v>
      </c>
      <c r="Y76" s="83"/>
      <c r="Z76" s="87" t="s">
        <v>343</v>
      </c>
      <c r="AA76" s="118">
        <v>44926</v>
      </c>
      <c r="AB76" s="176" t="s">
        <v>804</v>
      </c>
      <c r="AC76" s="119">
        <v>1</v>
      </c>
      <c r="AD76" s="142">
        <f t="shared" ref="AD76:AD96" si="84">IF(OR(AC76="",K76=""),"",IF(OR(AC76=0,K76=0),0,IF((K76*100%)/AC76&gt;100%,100%,(K76*100%)/AC76)))</f>
        <v>1</v>
      </c>
      <c r="AE76" s="82" t="b">
        <f t="shared" ref="AE76:AE96" si="85">IF(AC76="","",IF(AA76&gt;P76,IF(AD76&lt;100%,"INCUMPLIDA",IF(AD76=100%,"TERMINADA EXTEMPORÁNEA"))))</f>
        <v>0</v>
      </c>
      <c r="AF76" s="82" t="str">
        <f t="shared" ref="AF76:AF96" si="86">IF(AC76="","",IF(AA76&lt;P76,IF(AD76=0%,"SIN INICIAR",IF(AD76=100%,"TERMINADA",IF(AD76&gt;0%,"EN PROCESO")))))</f>
        <v>TERMINADA</v>
      </c>
      <c r="AG76" s="82" t="str">
        <f t="shared" ref="AG76:AG96" si="87">IF(AC76="","",IF(AA76&gt;P76,AE76,IF(AA76&lt;P76,AF76)))</f>
        <v>TERMINADA</v>
      </c>
      <c r="AH76" s="90" t="s">
        <v>847</v>
      </c>
      <c r="AI76" s="107" t="s">
        <v>343</v>
      </c>
      <c r="AJ76" s="119" t="str">
        <f t="shared" si="83"/>
        <v>CUMPLIDA</v>
      </c>
      <c r="AK76" s="34" t="s">
        <v>791</v>
      </c>
      <c r="AL76" s="108" t="s">
        <v>109</v>
      </c>
      <c r="AM76" s="108" t="s">
        <v>959</v>
      </c>
    </row>
    <row r="77" spans="1:39" ht="81.599999999999994" x14ac:dyDescent="0.25">
      <c r="A77" s="28">
        <v>472</v>
      </c>
      <c r="B77" s="143">
        <v>44621</v>
      </c>
      <c r="C77" s="144" t="s">
        <v>171</v>
      </c>
      <c r="D77" s="144" t="s">
        <v>502</v>
      </c>
      <c r="E77" s="143">
        <v>44621</v>
      </c>
      <c r="F77" s="147">
        <v>8</v>
      </c>
      <c r="G77" s="146" t="s">
        <v>520</v>
      </c>
      <c r="H77" s="146" t="s">
        <v>220</v>
      </c>
      <c r="I77" s="147" t="s">
        <v>521</v>
      </c>
      <c r="J77" s="145" t="s">
        <v>522</v>
      </c>
      <c r="K77" s="147">
        <v>4</v>
      </c>
      <c r="L77" s="144" t="s">
        <v>182</v>
      </c>
      <c r="M77" s="145" t="s">
        <v>523</v>
      </c>
      <c r="N77" s="62">
        <v>1</v>
      </c>
      <c r="O77" s="143">
        <v>44682</v>
      </c>
      <c r="P77" s="143">
        <v>45046</v>
      </c>
      <c r="Q77" s="144" t="s">
        <v>25</v>
      </c>
      <c r="R77" s="149" t="s">
        <v>224</v>
      </c>
      <c r="S77" s="149" t="s">
        <v>249</v>
      </c>
      <c r="T77" s="144" t="s">
        <v>204</v>
      </c>
      <c r="U77" s="118">
        <v>44804</v>
      </c>
      <c r="V77" s="90" t="s">
        <v>631</v>
      </c>
      <c r="W77" s="103">
        <v>0</v>
      </c>
      <c r="X77" s="188" t="s">
        <v>349</v>
      </c>
      <c r="Y77" s="83"/>
      <c r="Z77" s="87" t="s">
        <v>343</v>
      </c>
      <c r="AA77" s="118">
        <v>44926</v>
      </c>
      <c r="AB77" s="176" t="s">
        <v>804</v>
      </c>
      <c r="AC77" s="119">
        <v>0</v>
      </c>
      <c r="AD77" s="142">
        <f t="shared" si="84"/>
        <v>0</v>
      </c>
      <c r="AE77" s="82" t="b">
        <f t="shared" si="85"/>
        <v>0</v>
      </c>
      <c r="AF77" s="82" t="str">
        <f t="shared" si="86"/>
        <v>SIN INICIAR</v>
      </c>
      <c r="AG77" s="82" t="str">
        <f t="shared" si="87"/>
        <v>SIN INICIAR</v>
      </c>
      <c r="AH77" s="90" t="s">
        <v>938</v>
      </c>
      <c r="AI77" s="107" t="s">
        <v>343</v>
      </c>
      <c r="AJ77" s="119" t="str">
        <f t="shared" si="83"/>
        <v>PENDIENTE</v>
      </c>
      <c r="AK77" s="108"/>
      <c r="AL77" s="108"/>
      <c r="AM77" s="108"/>
    </row>
    <row r="78" spans="1:39" ht="81.599999999999994" x14ac:dyDescent="0.25">
      <c r="A78" s="28">
        <v>473</v>
      </c>
      <c r="B78" s="143">
        <v>44621</v>
      </c>
      <c r="C78" s="144" t="s">
        <v>171</v>
      </c>
      <c r="D78" s="144" t="s">
        <v>502</v>
      </c>
      <c r="E78" s="143">
        <v>44621</v>
      </c>
      <c r="F78" s="147">
        <v>9</v>
      </c>
      <c r="G78" s="146" t="s">
        <v>524</v>
      </c>
      <c r="H78" s="146" t="s">
        <v>525</v>
      </c>
      <c r="I78" s="147" t="s">
        <v>617</v>
      </c>
      <c r="J78" s="145" t="s">
        <v>526</v>
      </c>
      <c r="K78" s="147">
        <v>1</v>
      </c>
      <c r="L78" s="144" t="s">
        <v>182</v>
      </c>
      <c r="M78" s="145" t="s">
        <v>527</v>
      </c>
      <c r="N78" s="62">
        <v>1</v>
      </c>
      <c r="O78" s="143">
        <v>44682</v>
      </c>
      <c r="P78" s="143">
        <v>45046</v>
      </c>
      <c r="Q78" s="144" t="s">
        <v>25</v>
      </c>
      <c r="R78" s="149" t="s">
        <v>224</v>
      </c>
      <c r="S78" s="149" t="s">
        <v>249</v>
      </c>
      <c r="T78" s="144" t="s">
        <v>204</v>
      </c>
      <c r="U78" s="118">
        <v>44804</v>
      </c>
      <c r="V78" s="90" t="s">
        <v>632</v>
      </c>
      <c r="W78" s="103">
        <v>0</v>
      </c>
      <c r="X78" s="188" t="s">
        <v>349</v>
      </c>
      <c r="Y78" s="83"/>
      <c r="Z78" s="87" t="s">
        <v>343</v>
      </c>
      <c r="AA78" s="118">
        <v>44926</v>
      </c>
      <c r="AB78" s="176" t="s">
        <v>804</v>
      </c>
      <c r="AC78" s="119">
        <v>0</v>
      </c>
      <c r="AD78" s="142">
        <f t="shared" si="84"/>
        <v>0</v>
      </c>
      <c r="AE78" s="82" t="b">
        <f t="shared" si="85"/>
        <v>0</v>
      </c>
      <c r="AF78" s="82" t="str">
        <f t="shared" si="86"/>
        <v>SIN INICIAR</v>
      </c>
      <c r="AG78" s="82" t="str">
        <f t="shared" si="87"/>
        <v>SIN INICIAR</v>
      </c>
      <c r="AH78" s="90" t="s">
        <v>848</v>
      </c>
      <c r="AI78" s="107" t="s">
        <v>343</v>
      </c>
      <c r="AJ78" s="119" t="str">
        <f t="shared" si="83"/>
        <v>PENDIENTE</v>
      </c>
      <c r="AK78" s="108"/>
      <c r="AL78" s="108"/>
      <c r="AM78" s="108"/>
    </row>
    <row r="79" spans="1:39" ht="81.599999999999994" x14ac:dyDescent="0.25">
      <c r="A79" s="28">
        <v>474</v>
      </c>
      <c r="B79" s="143">
        <v>44621</v>
      </c>
      <c r="C79" s="144" t="s">
        <v>171</v>
      </c>
      <c r="D79" s="144" t="s">
        <v>502</v>
      </c>
      <c r="E79" s="143">
        <v>44621</v>
      </c>
      <c r="F79" s="144">
        <v>10</v>
      </c>
      <c r="G79" s="146" t="s">
        <v>528</v>
      </c>
      <c r="H79" s="146" t="s">
        <v>220</v>
      </c>
      <c r="I79" s="147" t="s">
        <v>529</v>
      </c>
      <c r="J79" s="145" t="s">
        <v>618</v>
      </c>
      <c r="K79" s="147">
        <v>2</v>
      </c>
      <c r="L79" s="144" t="s">
        <v>182</v>
      </c>
      <c r="M79" s="146" t="s">
        <v>223</v>
      </c>
      <c r="N79" s="62">
        <v>1</v>
      </c>
      <c r="O79" s="143">
        <v>44682</v>
      </c>
      <c r="P79" s="143">
        <v>45046</v>
      </c>
      <c r="Q79" s="144" t="s">
        <v>25</v>
      </c>
      <c r="R79" s="149" t="s">
        <v>224</v>
      </c>
      <c r="S79" s="149" t="s">
        <v>249</v>
      </c>
      <c r="T79" s="144" t="s">
        <v>204</v>
      </c>
      <c r="U79" s="118">
        <v>44804</v>
      </c>
      <c r="V79" s="90" t="s">
        <v>619</v>
      </c>
      <c r="W79" s="103">
        <v>0</v>
      </c>
      <c r="X79" s="188" t="s">
        <v>349</v>
      </c>
      <c r="Y79" s="83"/>
      <c r="Z79" s="87" t="s">
        <v>343</v>
      </c>
      <c r="AA79" s="118">
        <v>44926</v>
      </c>
      <c r="AB79" s="176" t="s">
        <v>804</v>
      </c>
      <c r="AC79" s="119">
        <v>0</v>
      </c>
      <c r="AD79" s="142">
        <f t="shared" si="84"/>
        <v>0</v>
      </c>
      <c r="AE79" s="82" t="b">
        <f t="shared" si="85"/>
        <v>0</v>
      </c>
      <c r="AF79" s="82" t="str">
        <f t="shared" si="86"/>
        <v>SIN INICIAR</v>
      </c>
      <c r="AG79" s="82" t="str">
        <f t="shared" si="87"/>
        <v>SIN INICIAR</v>
      </c>
      <c r="AH79" s="90" t="s">
        <v>849</v>
      </c>
      <c r="AI79" s="107" t="s">
        <v>343</v>
      </c>
      <c r="AJ79" s="119" t="str">
        <f t="shared" si="83"/>
        <v>PENDIENTE</v>
      </c>
      <c r="AK79" s="108"/>
      <c r="AL79" s="108"/>
      <c r="AM79" s="108"/>
    </row>
    <row r="80" spans="1:39" ht="71.400000000000006" x14ac:dyDescent="0.25">
      <c r="A80" s="28">
        <v>475</v>
      </c>
      <c r="B80" s="143">
        <v>44621</v>
      </c>
      <c r="C80" s="144" t="s">
        <v>171</v>
      </c>
      <c r="D80" s="144" t="s">
        <v>502</v>
      </c>
      <c r="E80" s="143">
        <v>44621</v>
      </c>
      <c r="F80" s="147">
        <v>11</v>
      </c>
      <c r="G80" s="146" t="s">
        <v>530</v>
      </c>
      <c r="H80" s="146" t="s">
        <v>220</v>
      </c>
      <c r="I80" s="147" t="s">
        <v>531</v>
      </c>
      <c r="J80" s="145" t="s">
        <v>532</v>
      </c>
      <c r="K80" s="147">
        <v>1</v>
      </c>
      <c r="L80" s="144" t="s">
        <v>182</v>
      </c>
      <c r="M80" s="145" t="s">
        <v>533</v>
      </c>
      <c r="N80" s="62">
        <v>1</v>
      </c>
      <c r="O80" s="143">
        <v>44682</v>
      </c>
      <c r="P80" s="143">
        <v>44926</v>
      </c>
      <c r="Q80" s="144" t="s">
        <v>25</v>
      </c>
      <c r="R80" s="149" t="s">
        <v>224</v>
      </c>
      <c r="S80" s="149" t="s">
        <v>249</v>
      </c>
      <c r="T80" s="144" t="s">
        <v>204</v>
      </c>
      <c r="U80" s="118">
        <v>44804</v>
      </c>
      <c r="V80" s="90" t="s">
        <v>644</v>
      </c>
      <c r="W80" s="103">
        <v>0.5</v>
      </c>
      <c r="X80" s="188" t="s">
        <v>345</v>
      </c>
      <c r="Y80" s="83"/>
      <c r="Z80" s="87" t="s">
        <v>343</v>
      </c>
      <c r="AA80" s="118">
        <v>44926</v>
      </c>
      <c r="AB80" s="176" t="s">
        <v>804</v>
      </c>
      <c r="AC80" s="119">
        <v>1</v>
      </c>
      <c r="AD80" s="142">
        <f t="shared" ref="AD80" si="88">IF(OR(AC80="",K80=""),"",IF(OR(AC80=0,K80=0),0,IF((AC80*100%)/K80&gt;100%,100%,(AC80*100%)/K80)))</f>
        <v>1</v>
      </c>
      <c r="AE80" s="82" t="str">
        <f t="shared" ref="AE80" si="89">IF(AC80="","",IF(AA80&gt;=P80,IF(AD80&lt;100%,"INCUMPLIDA",IF(AD80=100%,"TERMINADA EXTEMPORÁNEA"))))</f>
        <v>TERMINADA EXTEMPORÁNEA</v>
      </c>
      <c r="AF80" s="82" t="b">
        <f t="shared" si="86"/>
        <v>0</v>
      </c>
      <c r="AG80" s="82" t="str">
        <f t="shared" ref="AG80" si="90">IF(AC80="","",IF(AA80&gt;=P80,AE80,IF(AA80&lt;P80,AF80)))</f>
        <v>TERMINADA EXTEMPORÁNEA</v>
      </c>
      <c r="AH80" s="182" t="s">
        <v>953</v>
      </c>
      <c r="AI80" s="107" t="s">
        <v>343</v>
      </c>
      <c r="AJ80" s="119" t="str">
        <f t="shared" si="83"/>
        <v>CUMPLIDA</v>
      </c>
      <c r="AK80" s="34" t="s">
        <v>927</v>
      </c>
      <c r="AL80" s="108" t="s">
        <v>109</v>
      </c>
      <c r="AM80" s="108" t="s">
        <v>959</v>
      </c>
    </row>
    <row r="81" spans="1:39" ht="71.400000000000006" x14ac:dyDescent="0.25">
      <c r="A81" s="28">
        <v>476</v>
      </c>
      <c r="B81" s="143">
        <v>44621</v>
      </c>
      <c r="C81" s="144" t="s">
        <v>171</v>
      </c>
      <c r="D81" s="144" t="s">
        <v>502</v>
      </c>
      <c r="E81" s="143">
        <v>44621</v>
      </c>
      <c r="F81" s="147">
        <v>12</v>
      </c>
      <c r="G81" s="145" t="s">
        <v>534</v>
      </c>
      <c r="H81" s="146" t="s">
        <v>220</v>
      </c>
      <c r="I81" s="147" t="s">
        <v>535</v>
      </c>
      <c r="J81" s="145" t="s">
        <v>536</v>
      </c>
      <c r="K81" s="147">
        <v>1</v>
      </c>
      <c r="L81" s="144" t="s">
        <v>182</v>
      </c>
      <c r="M81" s="145" t="s">
        <v>537</v>
      </c>
      <c r="N81" s="62">
        <v>1</v>
      </c>
      <c r="O81" s="143">
        <v>44682</v>
      </c>
      <c r="P81" s="143">
        <v>44926</v>
      </c>
      <c r="Q81" s="144" t="s">
        <v>25</v>
      </c>
      <c r="R81" s="149" t="s">
        <v>224</v>
      </c>
      <c r="S81" s="149" t="s">
        <v>249</v>
      </c>
      <c r="T81" s="144" t="s">
        <v>204</v>
      </c>
      <c r="U81" s="118">
        <v>44804</v>
      </c>
      <c r="V81" s="90" t="s">
        <v>553</v>
      </c>
      <c r="W81" s="103">
        <v>0</v>
      </c>
      <c r="X81" s="188" t="s">
        <v>349</v>
      </c>
      <c r="Y81" s="83"/>
      <c r="Z81" s="87" t="s">
        <v>343</v>
      </c>
      <c r="AA81" s="118">
        <v>44926</v>
      </c>
      <c r="AB81" s="176" t="s">
        <v>804</v>
      </c>
      <c r="AC81" s="119">
        <v>1</v>
      </c>
      <c r="AD81" s="142">
        <f t="shared" ref="AD81" si="91">IF(OR(AC81="",K81=""),"",IF(OR(AC81=0,K81=0),0,IF((AC81*100%)/K81&gt;100%,100%,(AC81*100%)/K81)))</f>
        <v>1</v>
      </c>
      <c r="AE81" s="82" t="b">
        <f>IF(AC81="","",IF(AA81&gt;P81,IF(AD81&lt;100%,"INCUMPLIDA",IF(AD81=100%,"TERMINADA EXTEMPORÁNEA"))))</f>
        <v>0</v>
      </c>
      <c r="AF81" s="82" t="str">
        <f>IF(AC81="","",IF(AA81&lt;=P81,IF(AD81=0%,"SIN INICIAR",IF(AD81=100%,"TERMINADA",IF(AD81&gt;0%,"EN PROCESO")))))</f>
        <v>TERMINADA</v>
      </c>
      <c r="AG81" s="82" t="str">
        <f>IF(AC81="","",IF(AA81&gt;P81,AE81,IF(AA81&lt;=P81,AF81)))</f>
        <v>TERMINADA</v>
      </c>
      <c r="AH81" s="90" t="s">
        <v>850</v>
      </c>
      <c r="AI81" s="107" t="s">
        <v>343</v>
      </c>
      <c r="AJ81" s="119" t="str">
        <f t="shared" si="83"/>
        <v>CUMPLIDA</v>
      </c>
      <c r="AK81" s="34" t="s">
        <v>791</v>
      </c>
      <c r="AL81" s="108" t="s">
        <v>109</v>
      </c>
      <c r="AM81" s="108" t="s">
        <v>959</v>
      </c>
    </row>
    <row r="82" spans="1:39" ht="71.400000000000006" x14ac:dyDescent="0.25">
      <c r="A82" s="28">
        <v>477</v>
      </c>
      <c r="B82" s="143">
        <v>44621</v>
      </c>
      <c r="C82" s="144" t="s">
        <v>171</v>
      </c>
      <c r="D82" s="144" t="s">
        <v>502</v>
      </c>
      <c r="E82" s="143">
        <v>44621</v>
      </c>
      <c r="F82" s="144">
        <v>13</v>
      </c>
      <c r="G82" s="145" t="s">
        <v>538</v>
      </c>
      <c r="H82" s="146" t="s">
        <v>220</v>
      </c>
      <c r="I82" s="147" t="s">
        <v>620</v>
      </c>
      <c r="J82" s="145" t="s">
        <v>621</v>
      </c>
      <c r="K82" s="147">
        <v>1</v>
      </c>
      <c r="L82" s="144" t="s">
        <v>182</v>
      </c>
      <c r="M82" s="145" t="s">
        <v>539</v>
      </c>
      <c r="N82" s="62">
        <v>1</v>
      </c>
      <c r="O82" s="143">
        <v>44682</v>
      </c>
      <c r="P82" s="143">
        <v>44957</v>
      </c>
      <c r="Q82" s="144" t="s">
        <v>25</v>
      </c>
      <c r="R82" s="149" t="s">
        <v>224</v>
      </c>
      <c r="S82" s="149" t="s">
        <v>249</v>
      </c>
      <c r="T82" s="144" t="s">
        <v>204</v>
      </c>
      <c r="U82" s="118">
        <v>44804</v>
      </c>
      <c r="V82" s="90" t="s">
        <v>554</v>
      </c>
      <c r="W82" s="103">
        <v>0.5</v>
      </c>
      <c r="X82" s="188" t="s">
        <v>345</v>
      </c>
      <c r="Y82" s="83"/>
      <c r="Z82" s="87" t="s">
        <v>343</v>
      </c>
      <c r="AA82" s="118">
        <v>44926</v>
      </c>
      <c r="AB82" s="176" t="s">
        <v>804</v>
      </c>
      <c r="AC82" s="119">
        <v>1</v>
      </c>
      <c r="AD82" s="142">
        <f t="shared" si="84"/>
        <v>1</v>
      </c>
      <c r="AE82" s="82" t="b">
        <f t="shared" si="85"/>
        <v>0</v>
      </c>
      <c r="AF82" s="82" t="str">
        <f t="shared" si="86"/>
        <v>TERMINADA</v>
      </c>
      <c r="AG82" s="82" t="str">
        <f t="shared" si="87"/>
        <v>TERMINADA</v>
      </c>
      <c r="AH82" s="90" t="s">
        <v>851</v>
      </c>
      <c r="AI82" s="107" t="s">
        <v>343</v>
      </c>
      <c r="AJ82" s="119" t="str">
        <f t="shared" si="83"/>
        <v>CUMPLIDA</v>
      </c>
      <c r="AK82" s="34" t="s">
        <v>852</v>
      </c>
      <c r="AL82" s="108" t="s">
        <v>109</v>
      </c>
      <c r="AM82" s="108" t="s">
        <v>959</v>
      </c>
    </row>
    <row r="83" spans="1:39" ht="96" customHeight="1" x14ac:dyDescent="0.25">
      <c r="A83" s="28">
        <v>479</v>
      </c>
      <c r="B83" s="47">
        <f t="shared" ref="B83:B88" ca="1" si="92">TODAY()</f>
        <v>44963</v>
      </c>
      <c r="C83" s="48" t="s">
        <v>171</v>
      </c>
      <c r="D83" s="48" t="s">
        <v>456</v>
      </c>
      <c r="E83" s="47">
        <f t="shared" ref="E83:E88" ca="1" si="93">TODAY()</f>
        <v>44963</v>
      </c>
      <c r="F83" s="48" t="s">
        <v>457</v>
      </c>
      <c r="G83" s="161" t="s">
        <v>458</v>
      </c>
      <c r="H83" s="48" t="s">
        <v>459</v>
      </c>
      <c r="I83" s="162" t="s">
        <v>460</v>
      </c>
      <c r="J83" s="162" t="s">
        <v>461</v>
      </c>
      <c r="K83" s="48">
        <v>3</v>
      </c>
      <c r="L83" s="162" t="s">
        <v>18</v>
      </c>
      <c r="M83" s="48" t="s">
        <v>462</v>
      </c>
      <c r="N83" s="67">
        <v>0.9</v>
      </c>
      <c r="O83" s="47">
        <v>44774</v>
      </c>
      <c r="P83" s="47">
        <v>45016</v>
      </c>
      <c r="Q83" s="48" t="s">
        <v>30</v>
      </c>
      <c r="R83" s="48" t="s">
        <v>64</v>
      </c>
      <c r="S83" s="48" t="s">
        <v>463</v>
      </c>
      <c r="T83" s="144" t="s">
        <v>204</v>
      </c>
      <c r="U83" s="118">
        <v>44804</v>
      </c>
      <c r="V83" s="158" t="s">
        <v>622</v>
      </c>
      <c r="W83" s="103">
        <v>0.16700000000000001</v>
      </c>
      <c r="X83" s="188" t="s">
        <v>345</v>
      </c>
      <c r="Y83" s="83"/>
      <c r="Z83" s="87" t="s">
        <v>347</v>
      </c>
      <c r="AA83" s="118">
        <v>44926</v>
      </c>
      <c r="AB83" s="175" t="s">
        <v>824</v>
      </c>
      <c r="AC83" s="119">
        <v>0.5</v>
      </c>
      <c r="AD83" s="142">
        <f t="shared" ref="AD83" si="94">IF(OR(AC83="",K83=""),"",IF(OR(AC83=0,K83=0),0,IF((AC83*100%)/K83&gt;100%,100%,(AC83*100%)/K83)))</f>
        <v>0.16666666666666666</v>
      </c>
      <c r="AE83" s="82" t="b">
        <f>IF(AC83="","",IF(AA83&gt;=P83,IF(AD83&lt;100%,"INCUMPLIDA",IF(AD83=100%,"TERMINADA EXTEMPORÁNEA"))))</f>
        <v>0</v>
      </c>
      <c r="AF83" s="82" t="str">
        <f t="shared" si="86"/>
        <v>EN PROCESO</v>
      </c>
      <c r="AG83" s="82" t="str">
        <f t="shared" ref="AG83" si="95">IF(AC83="","",IF(AA83&gt;=P83,AE83,IF(AA83&lt;P83,AF83)))</f>
        <v>EN PROCESO</v>
      </c>
      <c r="AH83" s="90" t="s">
        <v>954</v>
      </c>
      <c r="AI83" s="107" t="s">
        <v>347</v>
      </c>
      <c r="AJ83" s="119" t="str">
        <f t="shared" si="83"/>
        <v>PENDIENTE</v>
      </c>
      <c r="AK83" s="108"/>
      <c r="AL83" s="108"/>
      <c r="AM83" s="108"/>
    </row>
    <row r="84" spans="1:39" ht="77.25" customHeight="1" x14ac:dyDescent="0.25">
      <c r="A84" s="28">
        <v>480</v>
      </c>
      <c r="B84" s="47">
        <f t="shared" ca="1" si="92"/>
        <v>44963</v>
      </c>
      <c r="C84" s="48" t="s">
        <v>171</v>
      </c>
      <c r="D84" s="48" t="s">
        <v>456</v>
      </c>
      <c r="E84" s="47">
        <f t="shared" ca="1" si="93"/>
        <v>44963</v>
      </c>
      <c r="F84" s="48" t="s">
        <v>464</v>
      </c>
      <c r="G84" s="150" t="s">
        <v>465</v>
      </c>
      <c r="H84" s="48" t="s">
        <v>459</v>
      </c>
      <c r="I84" s="57" t="s">
        <v>466</v>
      </c>
      <c r="J84" s="163" t="s">
        <v>467</v>
      </c>
      <c r="K84" s="57">
        <v>4</v>
      </c>
      <c r="L84" s="162" t="s">
        <v>18</v>
      </c>
      <c r="M84" s="48" t="s">
        <v>462</v>
      </c>
      <c r="N84" s="67">
        <v>0.9</v>
      </c>
      <c r="O84" s="47">
        <v>44774</v>
      </c>
      <c r="P84" s="47">
        <v>45138</v>
      </c>
      <c r="Q84" s="48" t="s">
        <v>30</v>
      </c>
      <c r="R84" s="48" t="s">
        <v>64</v>
      </c>
      <c r="S84" s="48" t="s">
        <v>463</v>
      </c>
      <c r="T84" s="144" t="s">
        <v>204</v>
      </c>
      <c r="U84" s="118">
        <v>44804</v>
      </c>
      <c r="V84" s="158" t="s">
        <v>622</v>
      </c>
      <c r="W84" s="103">
        <v>0.125</v>
      </c>
      <c r="X84" s="188" t="s">
        <v>345</v>
      </c>
      <c r="Y84" s="83"/>
      <c r="Z84" s="87" t="s">
        <v>347</v>
      </c>
      <c r="AA84" s="118">
        <v>44926</v>
      </c>
      <c r="AB84" s="175" t="s">
        <v>804</v>
      </c>
      <c r="AC84" s="119">
        <v>0.5</v>
      </c>
      <c r="AD84" s="142">
        <f t="shared" ref="AD84" si="96">IF(OR(AC84="",K84=""),"",IF(OR(AC84=0,K84=0),0,IF((AC84*100%)/K84&gt;100%,100%,(AC84*100%)/K84)))</f>
        <v>0.125</v>
      </c>
      <c r="AE84" s="82" t="b">
        <f>IF(AC84="","",IF(AA84&gt;=P84,IF(AD84&lt;100%,"INCUMPLIDA",IF(AD84=100%,"TERMINADA EXTEMPORÁNEA"))))</f>
        <v>0</v>
      </c>
      <c r="AF84" s="82" t="str">
        <f t="shared" ref="AF84" si="97">IF(AC84="","",IF(AA84&lt;P84,IF(AD84=0%,"SIN INICIAR",IF(AD84=100%,"TERMINADA",IF(AD84&gt;0%,"EN PROCESO")))))</f>
        <v>EN PROCESO</v>
      </c>
      <c r="AG84" s="82" t="str">
        <f t="shared" ref="AG84" si="98">IF(AC84="","",IF(AA84&gt;=P84,AE84,IF(AA84&lt;P84,AF84)))</f>
        <v>EN PROCESO</v>
      </c>
      <c r="AH84" s="90" t="s">
        <v>826</v>
      </c>
      <c r="AI84" s="107" t="s">
        <v>347</v>
      </c>
      <c r="AJ84" s="119" t="str">
        <f t="shared" si="83"/>
        <v>PENDIENTE</v>
      </c>
      <c r="AK84" s="108"/>
      <c r="AL84" s="108"/>
      <c r="AM84" s="108"/>
    </row>
    <row r="85" spans="1:39" ht="61.2" x14ac:dyDescent="0.25">
      <c r="A85" s="28">
        <v>481</v>
      </c>
      <c r="B85" s="47">
        <f t="shared" ca="1" si="92"/>
        <v>44963</v>
      </c>
      <c r="C85" s="48" t="s">
        <v>171</v>
      </c>
      <c r="D85" s="48" t="s">
        <v>456</v>
      </c>
      <c r="E85" s="47">
        <f t="shared" ca="1" si="93"/>
        <v>44963</v>
      </c>
      <c r="F85" s="48" t="s">
        <v>468</v>
      </c>
      <c r="G85" s="150" t="s">
        <v>469</v>
      </c>
      <c r="H85" s="48" t="s">
        <v>459</v>
      </c>
      <c r="I85" s="163" t="s">
        <v>470</v>
      </c>
      <c r="J85" s="163" t="s">
        <v>471</v>
      </c>
      <c r="K85" s="57">
        <v>2</v>
      </c>
      <c r="L85" s="162" t="s">
        <v>18</v>
      </c>
      <c r="M85" s="48" t="s">
        <v>462</v>
      </c>
      <c r="N85" s="67">
        <v>1</v>
      </c>
      <c r="O85" s="47">
        <v>44774</v>
      </c>
      <c r="P85" s="47">
        <v>45138</v>
      </c>
      <c r="Q85" s="48" t="s">
        <v>30</v>
      </c>
      <c r="R85" s="48" t="s">
        <v>64</v>
      </c>
      <c r="S85" s="48" t="s">
        <v>463</v>
      </c>
      <c r="T85" s="144" t="s">
        <v>204</v>
      </c>
      <c r="U85" s="118">
        <v>44804</v>
      </c>
      <c r="V85" s="157" t="s">
        <v>639</v>
      </c>
      <c r="W85" s="103">
        <v>0</v>
      </c>
      <c r="X85" s="188" t="s">
        <v>349</v>
      </c>
      <c r="Y85" s="83"/>
      <c r="Z85" s="87" t="s">
        <v>347</v>
      </c>
      <c r="AA85" s="118">
        <v>44926</v>
      </c>
      <c r="AB85" s="175" t="s">
        <v>804</v>
      </c>
      <c r="AC85" s="119">
        <v>0</v>
      </c>
      <c r="AD85" s="142">
        <f t="shared" si="84"/>
        <v>0</v>
      </c>
      <c r="AE85" s="82" t="b">
        <f t="shared" si="85"/>
        <v>0</v>
      </c>
      <c r="AF85" s="82" t="str">
        <f t="shared" si="86"/>
        <v>SIN INICIAR</v>
      </c>
      <c r="AG85" s="82" t="str">
        <f t="shared" si="87"/>
        <v>SIN INICIAR</v>
      </c>
      <c r="AH85" s="90" t="s">
        <v>825</v>
      </c>
      <c r="AI85" s="107" t="s">
        <v>347</v>
      </c>
      <c r="AJ85" s="119" t="str">
        <f t="shared" si="83"/>
        <v>PENDIENTE</v>
      </c>
      <c r="AK85" s="108"/>
      <c r="AL85" s="108"/>
      <c r="AM85" s="108"/>
    </row>
    <row r="86" spans="1:39" ht="61.2" x14ac:dyDescent="0.25">
      <c r="A86" s="28">
        <v>482</v>
      </c>
      <c r="B86" s="47">
        <f t="shared" ca="1" si="92"/>
        <v>44963</v>
      </c>
      <c r="C86" s="48" t="s">
        <v>171</v>
      </c>
      <c r="D86" s="48" t="s">
        <v>456</v>
      </c>
      <c r="E86" s="47">
        <f t="shared" ca="1" si="93"/>
        <v>44963</v>
      </c>
      <c r="F86" s="48" t="s">
        <v>472</v>
      </c>
      <c r="G86" s="150" t="s">
        <v>473</v>
      </c>
      <c r="H86" s="48" t="s">
        <v>459</v>
      </c>
      <c r="I86" s="57" t="s">
        <v>474</v>
      </c>
      <c r="J86" s="163" t="s">
        <v>475</v>
      </c>
      <c r="K86" s="57">
        <v>2</v>
      </c>
      <c r="L86" s="48" t="s">
        <v>18</v>
      </c>
      <c r="M86" s="48" t="s">
        <v>462</v>
      </c>
      <c r="N86" s="67">
        <v>0.9</v>
      </c>
      <c r="O86" s="47">
        <v>44774</v>
      </c>
      <c r="P86" s="47">
        <v>45138</v>
      </c>
      <c r="Q86" s="48" t="s">
        <v>30</v>
      </c>
      <c r="R86" s="48" t="s">
        <v>64</v>
      </c>
      <c r="S86" s="48" t="s">
        <v>463</v>
      </c>
      <c r="T86" s="144" t="s">
        <v>204</v>
      </c>
      <c r="U86" s="118">
        <v>44804</v>
      </c>
      <c r="V86" s="157" t="s">
        <v>623</v>
      </c>
      <c r="W86" s="103">
        <v>0</v>
      </c>
      <c r="X86" s="188" t="s">
        <v>349</v>
      </c>
      <c r="Y86" s="83"/>
      <c r="Z86" s="87" t="s">
        <v>347</v>
      </c>
      <c r="AA86" s="118">
        <v>44926</v>
      </c>
      <c r="AB86" s="175" t="s">
        <v>804</v>
      </c>
      <c r="AC86" s="119">
        <v>0</v>
      </c>
      <c r="AD86" s="142">
        <f t="shared" si="84"/>
        <v>0</v>
      </c>
      <c r="AE86" s="82" t="b">
        <f t="shared" si="85"/>
        <v>0</v>
      </c>
      <c r="AF86" s="82" t="str">
        <f t="shared" si="86"/>
        <v>SIN INICIAR</v>
      </c>
      <c r="AG86" s="82" t="str">
        <f t="shared" si="87"/>
        <v>SIN INICIAR</v>
      </c>
      <c r="AH86" s="90" t="s">
        <v>825</v>
      </c>
      <c r="AI86" s="107" t="s">
        <v>347</v>
      </c>
      <c r="AJ86" s="119" t="str">
        <f t="shared" si="83"/>
        <v>PENDIENTE</v>
      </c>
      <c r="AK86" s="108"/>
      <c r="AL86" s="108"/>
      <c r="AM86" s="108"/>
    </row>
    <row r="87" spans="1:39" ht="61.2" x14ac:dyDescent="0.25">
      <c r="A87" s="28">
        <v>483</v>
      </c>
      <c r="B87" s="47">
        <f t="shared" ca="1" si="92"/>
        <v>44963</v>
      </c>
      <c r="C87" s="48" t="s">
        <v>171</v>
      </c>
      <c r="D87" s="48" t="s">
        <v>456</v>
      </c>
      <c r="E87" s="47">
        <f t="shared" ca="1" si="93"/>
        <v>44963</v>
      </c>
      <c r="F87" s="48" t="s">
        <v>476</v>
      </c>
      <c r="G87" s="150" t="s">
        <v>477</v>
      </c>
      <c r="H87" s="48" t="s">
        <v>459</v>
      </c>
      <c r="I87" s="163" t="s">
        <v>478</v>
      </c>
      <c r="J87" s="163" t="s">
        <v>479</v>
      </c>
      <c r="K87" s="57">
        <v>1</v>
      </c>
      <c r="L87" s="162" t="s">
        <v>18</v>
      </c>
      <c r="M87" s="48" t="s">
        <v>462</v>
      </c>
      <c r="N87" s="67">
        <v>0.9</v>
      </c>
      <c r="O87" s="47">
        <v>44774</v>
      </c>
      <c r="P87" s="47">
        <v>45138</v>
      </c>
      <c r="Q87" s="48" t="s">
        <v>30</v>
      </c>
      <c r="R87" s="48" t="s">
        <v>64</v>
      </c>
      <c r="S87" s="48" t="s">
        <v>463</v>
      </c>
      <c r="T87" s="144" t="s">
        <v>204</v>
      </c>
      <c r="U87" s="118">
        <v>44804</v>
      </c>
      <c r="V87" s="157" t="s">
        <v>624</v>
      </c>
      <c r="W87" s="103">
        <v>0</v>
      </c>
      <c r="X87" s="188" t="s">
        <v>349</v>
      </c>
      <c r="Y87" s="83"/>
      <c r="Z87" s="87" t="s">
        <v>347</v>
      </c>
      <c r="AA87" s="118">
        <v>44926</v>
      </c>
      <c r="AB87" s="175" t="s">
        <v>827</v>
      </c>
      <c r="AC87" s="119">
        <v>1</v>
      </c>
      <c r="AD87" s="142">
        <f t="shared" ref="AD87:AD88" si="99">IF(OR(AC87="",K87=""),"",IF(OR(AC87=0,K87=0),0,IF((K87*100%)/AC87&gt;100%,100%,(K87*100%)/AC87)))</f>
        <v>1</v>
      </c>
      <c r="AE87" s="82" t="b">
        <f t="shared" ref="AE87" si="100">IF(AC87="","",IF(AA87&gt;P87,IF(AD87&lt;100%,"INCUMPLIDA",IF(AD87=100%,"TERMINADA EXTEMPORÁNEA"))))</f>
        <v>0</v>
      </c>
      <c r="AF87" s="82" t="str">
        <f t="shared" ref="AF87:AF89" si="101">IF(AC87="","",IF(AA87&lt;P87,IF(AD87=0%,"SIN INICIAR",IF(AD87=100%,"TERMINADA",IF(AD87&gt;0%,"EN PROCESO")))))</f>
        <v>TERMINADA</v>
      </c>
      <c r="AG87" s="82" t="str">
        <f t="shared" ref="AG87" si="102">IF(AC87="","",IF(AA87&gt;P87,AE87,IF(AA87&lt;P87,AF87)))</f>
        <v>TERMINADA</v>
      </c>
      <c r="AH87" s="182" t="s">
        <v>828</v>
      </c>
      <c r="AI87" s="107" t="s">
        <v>347</v>
      </c>
      <c r="AJ87" s="119" t="str">
        <f t="shared" si="83"/>
        <v>CUMPLIDA</v>
      </c>
      <c r="AK87" s="34" t="s">
        <v>791</v>
      </c>
      <c r="AL87" s="108" t="s">
        <v>109</v>
      </c>
      <c r="AM87" s="108" t="s">
        <v>959</v>
      </c>
    </row>
    <row r="88" spans="1:39" ht="122.4" x14ac:dyDescent="0.25">
      <c r="A88" s="28">
        <v>484</v>
      </c>
      <c r="B88" s="47">
        <f t="shared" ca="1" si="92"/>
        <v>44963</v>
      </c>
      <c r="C88" s="48" t="s">
        <v>171</v>
      </c>
      <c r="D88" s="48" t="s">
        <v>456</v>
      </c>
      <c r="E88" s="47">
        <f t="shared" ca="1" si="93"/>
        <v>44963</v>
      </c>
      <c r="F88" s="48" t="s">
        <v>480</v>
      </c>
      <c r="G88" s="150" t="s">
        <v>481</v>
      </c>
      <c r="H88" s="48" t="s">
        <v>459</v>
      </c>
      <c r="I88" s="163" t="s">
        <v>482</v>
      </c>
      <c r="J88" s="163" t="s">
        <v>483</v>
      </c>
      <c r="K88" s="57">
        <v>1</v>
      </c>
      <c r="L88" s="162" t="s">
        <v>18</v>
      </c>
      <c r="M88" s="48" t="s">
        <v>462</v>
      </c>
      <c r="N88" s="165">
        <v>1</v>
      </c>
      <c r="O88" s="47">
        <v>44774</v>
      </c>
      <c r="P88" s="47">
        <v>44926</v>
      </c>
      <c r="Q88" s="48" t="s">
        <v>30</v>
      </c>
      <c r="R88" s="48" t="s">
        <v>64</v>
      </c>
      <c r="S88" s="48" t="s">
        <v>463</v>
      </c>
      <c r="T88" s="144" t="s">
        <v>204</v>
      </c>
      <c r="U88" s="118">
        <v>44804</v>
      </c>
      <c r="V88" s="157" t="s">
        <v>625</v>
      </c>
      <c r="W88" s="103">
        <v>0</v>
      </c>
      <c r="X88" s="188" t="s">
        <v>349</v>
      </c>
      <c r="Y88" s="83"/>
      <c r="Z88" s="87" t="s">
        <v>347</v>
      </c>
      <c r="AA88" s="118">
        <v>44926</v>
      </c>
      <c r="AB88" s="175" t="s">
        <v>804</v>
      </c>
      <c r="AC88" s="119">
        <v>0</v>
      </c>
      <c r="AD88" s="142">
        <f t="shared" si="99"/>
        <v>0</v>
      </c>
      <c r="AE88" s="82" t="str">
        <f>IF(AC88="","",IF(AA88&gt;=P88,IF(AD88&lt;100%,"INCUMPLIDA",IF(AD88=100%,"TERMINADA EXTEMPORÁNEA"))))</f>
        <v>INCUMPLIDA</v>
      </c>
      <c r="AF88" s="82" t="b">
        <f t="shared" si="101"/>
        <v>0</v>
      </c>
      <c r="AG88" s="82" t="str">
        <f>IF(AC88="","",IF(AA88&gt;=P88,AE88,IF(AA88&lt;P88,AF88)))</f>
        <v>INCUMPLIDA</v>
      </c>
      <c r="AH88" s="90" t="s">
        <v>829</v>
      </c>
      <c r="AI88" s="107" t="s">
        <v>347</v>
      </c>
      <c r="AJ88" s="119" t="str">
        <f t="shared" si="83"/>
        <v>PENDIENTE</v>
      </c>
      <c r="AK88" s="108"/>
      <c r="AL88" s="108"/>
      <c r="AM88" s="108"/>
    </row>
    <row r="89" spans="1:39" ht="171" customHeight="1" x14ac:dyDescent="0.25">
      <c r="A89" s="28">
        <v>485</v>
      </c>
      <c r="B89" s="58">
        <v>44729</v>
      </c>
      <c r="C89" s="181" t="s">
        <v>171</v>
      </c>
      <c r="D89" s="181" t="s">
        <v>696</v>
      </c>
      <c r="E89" s="180">
        <f>B89</f>
        <v>44729</v>
      </c>
      <c r="F89" s="181" t="s">
        <v>225</v>
      </c>
      <c r="G89" s="66" t="s">
        <v>697</v>
      </c>
      <c r="H89" s="181" t="s">
        <v>698</v>
      </c>
      <c r="I89" s="193" t="s">
        <v>699</v>
      </c>
      <c r="J89" s="179" t="s">
        <v>700</v>
      </c>
      <c r="K89" s="181">
        <v>5</v>
      </c>
      <c r="L89" s="181" t="s">
        <v>182</v>
      </c>
      <c r="M89" s="181" t="s">
        <v>701</v>
      </c>
      <c r="N89" s="65">
        <v>1</v>
      </c>
      <c r="O89" s="58">
        <v>44805</v>
      </c>
      <c r="P89" s="58">
        <v>45170</v>
      </c>
      <c r="Q89" s="181" t="s">
        <v>28</v>
      </c>
      <c r="R89" s="63" t="s">
        <v>64</v>
      </c>
      <c r="S89" s="63" t="s">
        <v>702</v>
      </c>
      <c r="T89" s="181" t="s">
        <v>204</v>
      </c>
      <c r="U89" s="83"/>
      <c r="V89" s="83"/>
      <c r="W89" s="83"/>
      <c r="X89" s="83"/>
      <c r="Y89" s="83"/>
      <c r="Z89" s="83"/>
      <c r="AA89" s="118">
        <v>44926</v>
      </c>
      <c r="AB89" s="175" t="s">
        <v>913</v>
      </c>
      <c r="AC89" s="119">
        <v>0.7</v>
      </c>
      <c r="AD89" s="142">
        <f t="shared" ref="AD89" si="103">IF(OR(AC89="",K89=""),"",IF(OR(AC89=0,K89=0),0,IF((AC89*100%)/K89&gt;100%,100%,(AC89*100%)/K89)))</f>
        <v>0.13999999999999999</v>
      </c>
      <c r="AE89" s="82" t="b">
        <f>IF(AC89="","",IF(AA89&gt;=P89,IF(AD89&lt;100%,"INCUMPLIDA",IF(AD89=100%,"TERMINADA EXTEMPORÁNEA"))))</f>
        <v>0</v>
      </c>
      <c r="AF89" s="82" t="str">
        <f t="shared" si="101"/>
        <v>EN PROCESO</v>
      </c>
      <c r="AG89" s="82" t="str">
        <f t="shared" ref="AG89" si="104">IF(AC89="","",IF(AA89&gt;=P89,AE89,IF(AA89&lt;P89,AF89)))</f>
        <v>EN PROCESO</v>
      </c>
      <c r="AH89" s="90" t="s">
        <v>914</v>
      </c>
      <c r="AI89" s="107" t="s">
        <v>889</v>
      </c>
      <c r="AJ89" s="119" t="str">
        <f t="shared" si="83"/>
        <v>PENDIENTE</v>
      </c>
      <c r="AK89" s="108"/>
      <c r="AL89" s="108"/>
      <c r="AM89" s="108"/>
    </row>
    <row r="90" spans="1:39" ht="120" customHeight="1" x14ac:dyDescent="0.25">
      <c r="A90" s="28">
        <v>486</v>
      </c>
      <c r="B90" s="58">
        <v>44729</v>
      </c>
      <c r="C90" s="181" t="s">
        <v>171</v>
      </c>
      <c r="D90" s="181" t="s">
        <v>696</v>
      </c>
      <c r="E90" s="180">
        <f t="shared" ref="E90:E93" si="105">B90</f>
        <v>44729</v>
      </c>
      <c r="F90" s="181" t="s">
        <v>490</v>
      </c>
      <c r="G90" s="64" t="s">
        <v>703</v>
      </c>
      <c r="H90" s="181" t="s">
        <v>698</v>
      </c>
      <c r="I90" s="40" t="s">
        <v>704</v>
      </c>
      <c r="J90" s="41" t="s">
        <v>705</v>
      </c>
      <c r="K90" s="40">
        <v>4</v>
      </c>
      <c r="L90" s="181" t="s">
        <v>18</v>
      </c>
      <c r="M90" s="40" t="s">
        <v>706</v>
      </c>
      <c r="N90" s="65">
        <v>1</v>
      </c>
      <c r="O90" s="58">
        <v>44805</v>
      </c>
      <c r="P90" s="58">
        <v>45170</v>
      </c>
      <c r="Q90" s="181" t="s">
        <v>707</v>
      </c>
      <c r="R90" s="63" t="s">
        <v>64</v>
      </c>
      <c r="S90" s="63" t="s">
        <v>708</v>
      </c>
      <c r="T90" s="181" t="s">
        <v>204</v>
      </c>
      <c r="U90" s="83"/>
      <c r="V90" s="83"/>
      <c r="W90" s="83"/>
      <c r="X90" s="83"/>
      <c r="Y90" s="83"/>
      <c r="Z90" s="83"/>
      <c r="AA90" s="118">
        <v>44926</v>
      </c>
      <c r="AB90" s="175" t="s">
        <v>915</v>
      </c>
      <c r="AC90" s="119">
        <v>0.5</v>
      </c>
      <c r="AD90" s="142">
        <f t="shared" ref="AD90" si="106">IF(OR(AC90="",K90=""),"",IF(OR(AC90=0,K90=0),0,IF((AC90*100%)/K90&gt;100%,100%,(AC90*100%)/K90)))</f>
        <v>0.125</v>
      </c>
      <c r="AE90" s="82" t="b">
        <f>IF(AC90="","",IF(AA90&gt;=P90,IF(AD90&lt;100%,"INCUMPLIDA",IF(AD90=100%,"TERMINADA EXTEMPORÁNEA"))))</f>
        <v>0</v>
      </c>
      <c r="AF90" s="82" t="str">
        <f t="shared" ref="AF90" si="107">IF(AC90="","",IF(AA90&lt;P90,IF(AD90=0%,"SIN INICIAR",IF(AD90=100%,"TERMINADA",IF(AD90&gt;0%,"EN PROCESO")))))</f>
        <v>EN PROCESO</v>
      </c>
      <c r="AG90" s="82" t="str">
        <f t="shared" ref="AG90" si="108">IF(AC90="","",IF(AA90&gt;=P90,AE90,IF(AA90&lt;P90,AF90)))</f>
        <v>EN PROCESO</v>
      </c>
      <c r="AH90" s="90" t="s">
        <v>916</v>
      </c>
      <c r="AI90" s="107" t="s">
        <v>889</v>
      </c>
      <c r="AJ90" s="119" t="str">
        <f t="shared" si="83"/>
        <v>PENDIENTE</v>
      </c>
      <c r="AK90" s="108"/>
      <c r="AL90" s="108"/>
      <c r="AM90" s="108"/>
    </row>
    <row r="91" spans="1:39" ht="251.25" customHeight="1" x14ac:dyDescent="0.25">
      <c r="A91" s="28">
        <v>487</v>
      </c>
      <c r="B91" s="58">
        <v>44729</v>
      </c>
      <c r="C91" s="181" t="s">
        <v>171</v>
      </c>
      <c r="D91" s="181" t="s">
        <v>696</v>
      </c>
      <c r="E91" s="180">
        <f t="shared" si="105"/>
        <v>44729</v>
      </c>
      <c r="F91" s="181" t="s">
        <v>296</v>
      </c>
      <c r="G91" s="64" t="s">
        <v>709</v>
      </c>
      <c r="H91" s="181" t="s">
        <v>698</v>
      </c>
      <c r="I91" s="198" t="s">
        <v>710</v>
      </c>
      <c r="J91" s="41" t="s">
        <v>711</v>
      </c>
      <c r="K91" s="40">
        <v>4</v>
      </c>
      <c r="L91" s="181" t="s">
        <v>18</v>
      </c>
      <c r="M91" s="40" t="s">
        <v>712</v>
      </c>
      <c r="N91" s="65">
        <v>1</v>
      </c>
      <c r="O91" s="58">
        <v>44805</v>
      </c>
      <c r="P91" s="58">
        <v>45170</v>
      </c>
      <c r="Q91" s="181" t="s">
        <v>707</v>
      </c>
      <c r="R91" s="63" t="s">
        <v>64</v>
      </c>
      <c r="S91" s="63" t="s">
        <v>708</v>
      </c>
      <c r="T91" s="181" t="s">
        <v>204</v>
      </c>
      <c r="U91" s="83"/>
      <c r="V91" s="83"/>
      <c r="W91" s="83"/>
      <c r="X91" s="83"/>
      <c r="Y91" s="83"/>
      <c r="Z91" s="83"/>
      <c r="AA91" s="118">
        <v>44926</v>
      </c>
      <c r="AB91" s="175" t="s">
        <v>917</v>
      </c>
      <c r="AC91" s="119">
        <v>1</v>
      </c>
      <c r="AD91" s="142">
        <f t="shared" ref="AD91" si="109">IF(OR(AC91="",K91=""),"",IF(OR(AC91=0,K91=0),0,IF((AC91*100%)/K91&gt;100%,100%,(AC91*100%)/K91)))</f>
        <v>0.25</v>
      </c>
      <c r="AE91" s="82" t="b">
        <f>IF(AC91="","",IF(AA91&gt;=P91,IF(AD91&lt;100%,"INCUMPLIDA",IF(AD91=100%,"TERMINADA EXTEMPORÁNEA"))))</f>
        <v>0</v>
      </c>
      <c r="AF91" s="82" t="str">
        <f t="shared" ref="AF91" si="110">IF(AC91="","",IF(AA91&lt;P91,IF(AD91=0%,"SIN INICIAR",IF(AD91=100%,"TERMINADA",IF(AD91&gt;0%,"EN PROCESO")))))</f>
        <v>EN PROCESO</v>
      </c>
      <c r="AG91" s="82" t="str">
        <f t="shared" ref="AG91" si="111">IF(AC91="","",IF(AA91&gt;=P91,AE91,IF(AA91&lt;P91,AF91)))</f>
        <v>EN PROCESO</v>
      </c>
      <c r="AH91" s="90" t="s">
        <v>918</v>
      </c>
      <c r="AI91" s="107" t="s">
        <v>889</v>
      </c>
      <c r="AJ91" s="119" t="str">
        <f t="shared" si="83"/>
        <v>PENDIENTE</v>
      </c>
      <c r="AK91" s="108"/>
      <c r="AL91" s="108"/>
      <c r="AM91" s="108"/>
    </row>
    <row r="92" spans="1:39" ht="126" customHeight="1" x14ac:dyDescent="0.25">
      <c r="A92" s="28">
        <v>488</v>
      </c>
      <c r="B92" s="58">
        <v>44729</v>
      </c>
      <c r="C92" s="181" t="s">
        <v>171</v>
      </c>
      <c r="D92" s="181" t="s">
        <v>696</v>
      </c>
      <c r="E92" s="180">
        <f t="shared" si="105"/>
        <v>44729</v>
      </c>
      <c r="F92" s="181" t="s">
        <v>713</v>
      </c>
      <c r="G92" s="64" t="s">
        <v>714</v>
      </c>
      <c r="H92" s="181" t="s">
        <v>698</v>
      </c>
      <c r="I92" s="40" t="s">
        <v>715</v>
      </c>
      <c r="J92" s="41" t="s">
        <v>716</v>
      </c>
      <c r="K92" s="40">
        <v>4</v>
      </c>
      <c r="L92" s="181" t="s">
        <v>18</v>
      </c>
      <c r="M92" s="40" t="s">
        <v>712</v>
      </c>
      <c r="N92" s="65">
        <v>1</v>
      </c>
      <c r="O92" s="58">
        <v>44805</v>
      </c>
      <c r="P92" s="58">
        <v>45170</v>
      </c>
      <c r="Q92" s="181" t="s">
        <v>707</v>
      </c>
      <c r="R92" s="63" t="s">
        <v>64</v>
      </c>
      <c r="S92" s="63" t="s">
        <v>717</v>
      </c>
      <c r="T92" s="181" t="s">
        <v>204</v>
      </c>
      <c r="U92" s="83"/>
      <c r="V92" s="83"/>
      <c r="W92" s="83"/>
      <c r="X92" s="83"/>
      <c r="Y92" s="83"/>
      <c r="Z92" s="83"/>
      <c r="AA92" s="118">
        <v>44926</v>
      </c>
      <c r="AB92" s="175" t="s">
        <v>919</v>
      </c>
      <c r="AC92" s="119">
        <v>0.3</v>
      </c>
      <c r="AD92" s="142">
        <f t="shared" ref="AD92" si="112">IF(OR(AC92="",K92=""),"",IF(OR(AC92=0,K92=0),0,IF((AC92*100%)/K92&gt;100%,100%,(AC92*100%)/K92)))</f>
        <v>7.4999999999999997E-2</v>
      </c>
      <c r="AE92" s="82" t="b">
        <f>IF(AC92="","",IF(AA92&gt;=P92,IF(AD92&lt;100%,"INCUMPLIDA",IF(AD92=100%,"TERMINADA EXTEMPORÁNEA"))))</f>
        <v>0</v>
      </c>
      <c r="AF92" s="82" t="str">
        <f t="shared" ref="AF92" si="113">IF(AC92="","",IF(AA92&lt;P92,IF(AD92=0%,"SIN INICIAR",IF(AD92=100%,"TERMINADA",IF(AD92&gt;0%,"EN PROCESO")))))</f>
        <v>EN PROCESO</v>
      </c>
      <c r="AG92" s="82" t="str">
        <f t="shared" ref="AG92" si="114">IF(AC92="","",IF(AA92&gt;=P92,AE92,IF(AA92&lt;P92,AF92)))</f>
        <v>EN PROCESO</v>
      </c>
      <c r="AH92" s="90" t="s">
        <v>920</v>
      </c>
      <c r="AI92" s="107" t="s">
        <v>889</v>
      </c>
      <c r="AJ92" s="119" t="str">
        <f t="shared" si="83"/>
        <v>PENDIENTE</v>
      </c>
      <c r="AK92" s="108"/>
      <c r="AL92" s="108"/>
      <c r="AM92" s="108"/>
    </row>
    <row r="93" spans="1:39" ht="173.4" x14ac:dyDescent="0.25">
      <c r="A93" s="28">
        <v>489</v>
      </c>
      <c r="B93" s="58">
        <v>44729</v>
      </c>
      <c r="C93" s="181" t="s">
        <v>171</v>
      </c>
      <c r="D93" s="181" t="s">
        <v>696</v>
      </c>
      <c r="E93" s="180">
        <f t="shared" si="105"/>
        <v>44729</v>
      </c>
      <c r="F93" s="181" t="s">
        <v>718</v>
      </c>
      <c r="G93" s="64" t="s">
        <v>719</v>
      </c>
      <c r="H93" s="181" t="s">
        <v>698</v>
      </c>
      <c r="I93" s="40" t="s">
        <v>720</v>
      </c>
      <c r="J93" s="77" t="s">
        <v>721</v>
      </c>
      <c r="K93" s="40">
        <v>2</v>
      </c>
      <c r="L93" s="181" t="s">
        <v>18</v>
      </c>
      <c r="M93" s="40" t="s">
        <v>712</v>
      </c>
      <c r="N93" s="65">
        <v>1</v>
      </c>
      <c r="O93" s="58">
        <v>44805</v>
      </c>
      <c r="P93" s="58">
        <v>45170</v>
      </c>
      <c r="Q93" s="181" t="s">
        <v>707</v>
      </c>
      <c r="R93" s="63" t="s">
        <v>64</v>
      </c>
      <c r="S93" s="63" t="s">
        <v>708</v>
      </c>
      <c r="T93" s="181" t="s">
        <v>204</v>
      </c>
      <c r="U93" s="83"/>
      <c r="V93" s="83"/>
      <c r="W93" s="83"/>
      <c r="X93" s="83"/>
      <c r="Y93" s="83"/>
      <c r="Z93" s="83"/>
      <c r="AA93" s="118">
        <v>44926</v>
      </c>
      <c r="AB93" s="175" t="s">
        <v>921</v>
      </c>
      <c r="AC93" s="119">
        <v>0</v>
      </c>
      <c r="AD93" s="142">
        <f t="shared" si="84"/>
        <v>0</v>
      </c>
      <c r="AE93" s="82" t="b">
        <f t="shared" si="85"/>
        <v>0</v>
      </c>
      <c r="AF93" s="82" t="str">
        <f t="shared" si="86"/>
        <v>SIN INICIAR</v>
      </c>
      <c r="AG93" s="82" t="str">
        <f t="shared" si="87"/>
        <v>SIN INICIAR</v>
      </c>
      <c r="AH93" s="90" t="s">
        <v>922</v>
      </c>
      <c r="AI93" s="107" t="s">
        <v>889</v>
      </c>
      <c r="AJ93" s="119" t="str">
        <f t="shared" si="83"/>
        <v>PENDIENTE</v>
      </c>
      <c r="AK93" s="108"/>
      <c r="AL93" s="108"/>
      <c r="AM93" s="108"/>
    </row>
    <row r="94" spans="1:39" ht="125.25" customHeight="1" x14ac:dyDescent="0.25">
      <c r="A94" s="28">
        <v>490</v>
      </c>
      <c r="B94" s="47">
        <v>44601</v>
      </c>
      <c r="C94" s="48" t="s">
        <v>16</v>
      </c>
      <c r="D94" s="48" t="s">
        <v>651</v>
      </c>
      <c r="E94" s="47">
        <v>44592</v>
      </c>
      <c r="F94" s="48">
        <v>3</v>
      </c>
      <c r="G94" s="150" t="s">
        <v>652</v>
      </c>
      <c r="H94" s="48" t="s">
        <v>653</v>
      </c>
      <c r="I94" s="163" t="s">
        <v>654</v>
      </c>
      <c r="J94" s="163" t="s">
        <v>655</v>
      </c>
      <c r="K94" s="57">
        <v>5</v>
      </c>
      <c r="L94" s="162" t="s">
        <v>182</v>
      </c>
      <c r="M94" s="48" t="s">
        <v>232</v>
      </c>
      <c r="N94" s="165">
        <v>1</v>
      </c>
      <c r="O94" s="47">
        <v>44621</v>
      </c>
      <c r="P94" s="47">
        <v>44986</v>
      </c>
      <c r="Q94" s="48" t="s">
        <v>71</v>
      </c>
      <c r="R94" s="48" t="s">
        <v>270</v>
      </c>
      <c r="S94" s="48" t="s">
        <v>335</v>
      </c>
      <c r="T94" s="144" t="s">
        <v>204</v>
      </c>
      <c r="U94" s="83"/>
      <c r="V94" s="83"/>
      <c r="W94" s="83"/>
      <c r="X94" s="83"/>
      <c r="Y94" s="83"/>
      <c r="Z94" s="83"/>
      <c r="AA94" s="118">
        <v>44926</v>
      </c>
      <c r="AB94" s="175" t="s">
        <v>878</v>
      </c>
      <c r="AC94" s="119">
        <v>4</v>
      </c>
      <c r="AD94" s="142">
        <f>IF(OR(AC94="",K94=""),"",IF(OR(AC94=0,K94=0),0,IF((AC94*100%)/K94&gt;100%,100%,(AC94*100%)/K94)))</f>
        <v>0.8</v>
      </c>
      <c r="AE94" s="82" t="b">
        <f t="shared" si="85"/>
        <v>0</v>
      </c>
      <c r="AF94" s="82" t="str">
        <f t="shared" si="86"/>
        <v>EN PROCESO</v>
      </c>
      <c r="AG94" s="82" t="str">
        <f t="shared" si="87"/>
        <v>EN PROCESO</v>
      </c>
      <c r="AH94" s="182" t="s">
        <v>879</v>
      </c>
      <c r="AI94" s="107" t="s">
        <v>346</v>
      </c>
      <c r="AJ94" s="119" t="str">
        <f t="shared" si="83"/>
        <v>PENDIENTE</v>
      </c>
      <c r="AK94" s="108"/>
      <c r="AL94" s="108"/>
      <c r="AM94" s="108"/>
    </row>
    <row r="95" spans="1:39" ht="142.80000000000001" x14ac:dyDescent="0.25">
      <c r="A95" s="28">
        <v>491</v>
      </c>
      <c r="B95" s="47">
        <v>44736</v>
      </c>
      <c r="C95" s="48" t="s">
        <v>171</v>
      </c>
      <c r="D95" s="48" t="s">
        <v>656</v>
      </c>
      <c r="E95" s="47">
        <v>44736</v>
      </c>
      <c r="F95" s="48" t="s">
        <v>244</v>
      </c>
      <c r="G95" s="150" t="s">
        <v>657</v>
      </c>
      <c r="H95" s="48" t="s">
        <v>658</v>
      </c>
      <c r="I95" s="163" t="s">
        <v>659</v>
      </c>
      <c r="J95" s="163" t="s">
        <v>660</v>
      </c>
      <c r="K95" s="57">
        <v>4</v>
      </c>
      <c r="L95" s="162" t="s">
        <v>207</v>
      </c>
      <c r="M95" s="48" t="s">
        <v>661</v>
      </c>
      <c r="N95" s="165">
        <v>1</v>
      </c>
      <c r="O95" s="47">
        <v>44872</v>
      </c>
      <c r="P95" s="47">
        <v>45054</v>
      </c>
      <c r="Q95" s="48" t="s">
        <v>662</v>
      </c>
      <c r="R95" s="48" t="s">
        <v>663</v>
      </c>
      <c r="S95" s="48" t="s">
        <v>664</v>
      </c>
      <c r="T95" s="144" t="s">
        <v>204</v>
      </c>
      <c r="U95" s="83"/>
      <c r="V95" s="83"/>
      <c r="W95" s="83"/>
      <c r="X95" s="83"/>
      <c r="Y95" s="83"/>
      <c r="Z95" s="83"/>
      <c r="AA95" s="118">
        <v>44926</v>
      </c>
      <c r="AB95" s="175" t="s">
        <v>853</v>
      </c>
      <c r="AC95" s="119">
        <v>1</v>
      </c>
      <c r="AD95" s="142">
        <f t="shared" si="84"/>
        <v>1</v>
      </c>
      <c r="AE95" s="82" t="b">
        <f t="shared" si="85"/>
        <v>0</v>
      </c>
      <c r="AF95" s="82" t="str">
        <f t="shared" si="86"/>
        <v>TERMINADA</v>
      </c>
      <c r="AG95" s="82" t="str">
        <f t="shared" si="87"/>
        <v>TERMINADA</v>
      </c>
      <c r="AH95" s="90" t="s">
        <v>854</v>
      </c>
      <c r="AI95" s="107" t="s">
        <v>343</v>
      </c>
      <c r="AJ95" s="119" t="str">
        <f t="shared" si="83"/>
        <v>CUMPLIDA</v>
      </c>
      <c r="AK95" s="34" t="s">
        <v>791</v>
      </c>
      <c r="AL95" s="108" t="s">
        <v>109</v>
      </c>
      <c r="AM95" s="108" t="s">
        <v>959</v>
      </c>
    </row>
    <row r="96" spans="1:39" ht="81.599999999999994" x14ac:dyDescent="0.25">
      <c r="A96" s="28">
        <v>492</v>
      </c>
      <c r="B96" s="47">
        <v>44736</v>
      </c>
      <c r="C96" s="48" t="s">
        <v>171</v>
      </c>
      <c r="D96" s="48" t="s">
        <v>656</v>
      </c>
      <c r="E96" s="47">
        <v>44736</v>
      </c>
      <c r="F96" s="48" t="s">
        <v>259</v>
      </c>
      <c r="G96" s="150" t="s">
        <v>665</v>
      </c>
      <c r="H96" s="48" t="s">
        <v>666</v>
      </c>
      <c r="I96" s="163" t="s">
        <v>667</v>
      </c>
      <c r="J96" s="163" t="s">
        <v>668</v>
      </c>
      <c r="K96" s="57">
        <v>2</v>
      </c>
      <c r="L96" s="162" t="s">
        <v>18</v>
      </c>
      <c r="M96" s="48" t="s">
        <v>669</v>
      </c>
      <c r="N96" s="165">
        <v>1</v>
      </c>
      <c r="O96" s="47">
        <v>44872</v>
      </c>
      <c r="P96" s="47">
        <v>45054</v>
      </c>
      <c r="Q96" s="48" t="s">
        <v>670</v>
      </c>
      <c r="R96" s="48" t="s">
        <v>671</v>
      </c>
      <c r="S96" s="48" t="s">
        <v>670</v>
      </c>
      <c r="T96" s="144" t="s">
        <v>204</v>
      </c>
      <c r="U96" s="83"/>
      <c r="V96" s="83"/>
      <c r="W96" s="83"/>
      <c r="X96" s="83"/>
      <c r="Y96" s="83"/>
      <c r="Z96" s="83"/>
      <c r="AA96" s="118">
        <v>44926</v>
      </c>
      <c r="AB96" s="175" t="s">
        <v>804</v>
      </c>
      <c r="AC96" s="119">
        <v>0</v>
      </c>
      <c r="AD96" s="142">
        <f t="shared" si="84"/>
        <v>0</v>
      </c>
      <c r="AE96" s="82" t="b">
        <f t="shared" si="85"/>
        <v>0</v>
      </c>
      <c r="AF96" s="82" t="str">
        <f t="shared" si="86"/>
        <v>SIN INICIAR</v>
      </c>
      <c r="AG96" s="82" t="str">
        <f t="shared" si="87"/>
        <v>SIN INICIAR</v>
      </c>
      <c r="AH96" s="182" t="s">
        <v>880</v>
      </c>
      <c r="AI96" s="107" t="s">
        <v>346</v>
      </c>
      <c r="AJ96" s="119" t="str">
        <f t="shared" si="83"/>
        <v>PENDIENTE</v>
      </c>
      <c r="AK96" s="108"/>
      <c r="AL96" s="108"/>
      <c r="AM96" s="108"/>
    </row>
    <row r="97" spans="1:39" ht="151.5" customHeight="1" x14ac:dyDescent="0.25">
      <c r="A97" s="209">
        <v>493</v>
      </c>
      <c r="B97" s="211">
        <v>44736</v>
      </c>
      <c r="C97" s="205" t="s">
        <v>171</v>
      </c>
      <c r="D97" s="205" t="s">
        <v>656</v>
      </c>
      <c r="E97" s="211">
        <v>44736</v>
      </c>
      <c r="F97" s="205" t="s">
        <v>263</v>
      </c>
      <c r="G97" s="205" t="s">
        <v>672</v>
      </c>
      <c r="H97" s="205" t="s">
        <v>658</v>
      </c>
      <c r="I97" s="163" t="s">
        <v>673</v>
      </c>
      <c r="J97" s="163" t="s">
        <v>674</v>
      </c>
      <c r="K97" s="57">
        <v>2</v>
      </c>
      <c r="L97" s="162" t="s">
        <v>18</v>
      </c>
      <c r="M97" s="48" t="s">
        <v>675</v>
      </c>
      <c r="N97" s="165">
        <v>1</v>
      </c>
      <c r="O97" s="47">
        <v>44872</v>
      </c>
      <c r="P97" s="47">
        <v>45054</v>
      </c>
      <c r="Q97" s="48" t="s">
        <v>662</v>
      </c>
      <c r="R97" s="48" t="s">
        <v>663</v>
      </c>
      <c r="S97" s="48" t="s">
        <v>676</v>
      </c>
      <c r="T97" s="144" t="s">
        <v>204</v>
      </c>
      <c r="U97" s="83"/>
      <c r="V97" s="83"/>
      <c r="W97" s="83"/>
      <c r="X97" s="83"/>
      <c r="Y97" s="83"/>
      <c r="Z97" s="83"/>
      <c r="AA97" s="118">
        <v>44926</v>
      </c>
      <c r="AB97" s="175" t="s">
        <v>855</v>
      </c>
      <c r="AC97" s="119">
        <v>0.3</v>
      </c>
      <c r="AD97" s="142">
        <f>IF(OR(AC97="",K97=""),"",IF(OR(AC97=0,K97=0),0,IF((AC97*100%)/K97&gt;100%,100%,(AC97*100%)/K97)))</f>
        <v>0.15</v>
      </c>
      <c r="AE97" s="82" t="b">
        <f>IF(AC97="","",IF(AA97&gt;P97,IF(AD97&lt;100%,"INCUMPLIDA",IF(AD97=100%,"TERMINADA EXTEMPORÁNEA"))))</f>
        <v>0</v>
      </c>
      <c r="AF97" s="82" t="str">
        <f>IF(AC97="","",IF(AA97&lt;P97,IF(AD97=0%,"SIN INICIAR",IF(AD97=100%,"TERMINADA",IF(AD97&gt;0%,"EN PROCESO")))))</f>
        <v>EN PROCESO</v>
      </c>
      <c r="AG97" s="82" t="str">
        <f>IF(AC97="","",IF(AA97&gt;P97,AE97,IF(AA97&lt;P97,AF97)))</f>
        <v>EN PROCESO</v>
      </c>
      <c r="AH97" s="90" t="s">
        <v>923</v>
      </c>
      <c r="AI97" s="107" t="s">
        <v>343</v>
      </c>
      <c r="AJ97" s="119" t="str">
        <f t="shared" si="83"/>
        <v>PENDIENTE</v>
      </c>
      <c r="AK97" s="108"/>
      <c r="AL97" s="108"/>
      <c r="AM97" s="108"/>
    </row>
    <row r="98" spans="1:39" ht="91.8" x14ac:dyDescent="0.25">
      <c r="A98" s="210"/>
      <c r="B98" s="212"/>
      <c r="C98" s="206"/>
      <c r="D98" s="206"/>
      <c r="E98" s="212"/>
      <c r="F98" s="206"/>
      <c r="G98" s="206"/>
      <c r="H98" s="206"/>
      <c r="I98" s="163" t="s">
        <v>722</v>
      </c>
      <c r="J98" s="164" t="s">
        <v>723</v>
      </c>
      <c r="K98" s="57">
        <v>1</v>
      </c>
      <c r="L98" s="48" t="s">
        <v>18</v>
      </c>
      <c r="M98" s="57" t="s">
        <v>724</v>
      </c>
      <c r="N98" s="67">
        <v>1</v>
      </c>
      <c r="O98" s="47">
        <v>44902</v>
      </c>
      <c r="P98" s="47">
        <v>44933</v>
      </c>
      <c r="Q98" s="57" t="s">
        <v>28</v>
      </c>
      <c r="R98" s="48" t="s">
        <v>64</v>
      </c>
      <c r="S98" s="48" t="s">
        <v>725</v>
      </c>
      <c r="T98" s="48" t="s">
        <v>206</v>
      </c>
      <c r="U98" s="83"/>
      <c r="V98" s="83"/>
      <c r="W98" s="83"/>
      <c r="X98" s="83"/>
      <c r="Y98" s="83"/>
      <c r="Z98" s="83"/>
      <c r="AA98" s="118">
        <v>44926</v>
      </c>
      <c r="AB98" s="175" t="s">
        <v>932</v>
      </c>
      <c r="AC98" s="119">
        <v>0</v>
      </c>
      <c r="AD98" s="142">
        <f t="shared" ref="AD98:AD99" si="115">IF(OR(AC98="",K98=""),"",IF(OR(AC98=0,K98=0),0,IF((AC98*100%)/K98&gt;100%,100%,(AC98*100%)/K98)))</f>
        <v>0</v>
      </c>
      <c r="AE98" s="82" t="b">
        <f t="shared" ref="AE98:AE99" si="116">IF(AC98="","",IF(AA98&gt;P98,IF(AD98&lt;100%,"INCUMPLIDA",IF(AD98=100%,"TERMINADA EXTEMPORÁNEA"))))</f>
        <v>0</v>
      </c>
      <c r="AF98" s="82" t="str">
        <f t="shared" ref="AF98:AF99" si="117">IF(AC98="","",IF(AA98&lt;P98,IF(AD98=0%,"SIN INICIAR",IF(AD98=100%,"TERMINADA",IF(AD98&gt;0%,"EN PROCESO")))))</f>
        <v>SIN INICIAR</v>
      </c>
      <c r="AG98" s="82" t="str">
        <f t="shared" ref="AG98:AG99" si="118">IF(AC98="","",IF(AA98&gt;P98,AE98,IF(AA98&lt;P98,AF98)))</f>
        <v>SIN INICIAR</v>
      </c>
      <c r="AH98" s="90" t="s">
        <v>933</v>
      </c>
      <c r="AI98" s="107" t="s">
        <v>889</v>
      </c>
      <c r="AJ98" s="119" t="str">
        <f t="shared" si="83"/>
        <v>PENDIENTE</v>
      </c>
      <c r="AK98" s="108"/>
      <c r="AL98" s="108"/>
      <c r="AM98" s="108"/>
    </row>
    <row r="99" spans="1:39" s="5" customFormat="1" ht="114" customHeight="1" x14ac:dyDescent="0.25">
      <c r="A99" s="313">
        <v>495</v>
      </c>
      <c r="B99" s="314">
        <v>44736</v>
      </c>
      <c r="C99" s="185" t="s">
        <v>171</v>
      </c>
      <c r="D99" s="185" t="s">
        <v>656</v>
      </c>
      <c r="E99" s="314">
        <v>44736</v>
      </c>
      <c r="F99" s="185" t="s">
        <v>677</v>
      </c>
      <c r="G99" s="159" t="s">
        <v>678</v>
      </c>
      <c r="H99" s="185" t="s">
        <v>679</v>
      </c>
      <c r="I99" s="186" t="s">
        <v>680</v>
      </c>
      <c r="J99" s="186" t="s">
        <v>681</v>
      </c>
      <c r="K99" s="186">
        <v>1</v>
      </c>
      <c r="L99" s="185" t="s">
        <v>18</v>
      </c>
      <c r="M99" s="185" t="s">
        <v>675</v>
      </c>
      <c r="N99" s="315">
        <v>1</v>
      </c>
      <c r="O99" s="314">
        <v>44872</v>
      </c>
      <c r="P99" s="314">
        <v>45085</v>
      </c>
      <c r="Q99" s="185" t="s">
        <v>682</v>
      </c>
      <c r="R99" s="185" t="s">
        <v>663</v>
      </c>
      <c r="S99" s="185" t="s">
        <v>683</v>
      </c>
      <c r="T99" s="144" t="s">
        <v>204</v>
      </c>
      <c r="U99" s="316"/>
      <c r="V99" s="316"/>
      <c r="W99" s="316"/>
      <c r="X99" s="316"/>
      <c r="Y99" s="316"/>
      <c r="Z99" s="316"/>
      <c r="AA99" s="317">
        <v>44926</v>
      </c>
      <c r="AB99" s="203" t="s">
        <v>856</v>
      </c>
      <c r="AC99" s="318">
        <v>0.5</v>
      </c>
      <c r="AD99" s="319">
        <f t="shared" si="115"/>
        <v>0.5</v>
      </c>
      <c r="AE99" s="320" t="b">
        <f t="shared" si="116"/>
        <v>0</v>
      </c>
      <c r="AF99" s="320" t="str">
        <f t="shared" si="117"/>
        <v>EN PROCESO</v>
      </c>
      <c r="AG99" s="320" t="str">
        <f t="shared" si="118"/>
        <v>EN PROCESO</v>
      </c>
      <c r="AH99" s="90" t="s">
        <v>858</v>
      </c>
      <c r="AI99" s="321" t="s">
        <v>343</v>
      </c>
      <c r="AJ99" s="318" t="str">
        <f t="shared" si="83"/>
        <v>PENDIENTE</v>
      </c>
      <c r="AK99" s="322"/>
      <c r="AL99" s="322"/>
      <c r="AM99" s="322"/>
    </row>
    <row r="100" spans="1:39" ht="105" customHeight="1" x14ac:dyDescent="0.25">
      <c r="A100" s="28">
        <v>496</v>
      </c>
      <c r="B100" s="47">
        <v>44736</v>
      </c>
      <c r="C100" s="48" t="s">
        <v>171</v>
      </c>
      <c r="D100" s="48" t="s">
        <v>656</v>
      </c>
      <c r="E100" s="47">
        <v>44736</v>
      </c>
      <c r="F100" s="48" t="s">
        <v>684</v>
      </c>
      <c r="G100" s="150" t="s">
        <v>685</v>
      </c>
      <c r="H100" s="48" t="s">
        <v>658</v>
      </c>
      <c r="I100" s="163" t="s">
        <v>680</v>
      </c>
      <c r="J100" s="183" t="s">
        <v>694</v>
      </c>
      <c r="K100" s="57">
        <v>1</v>
      </c>
      <c r="L100" s="162" t="s">
        <v>182</v>
      </c>
      <c r="M100" s="48" t="s">
        <v>686</v>
      </c>
      <c r="N100" s="165">
        <v>1</v>
      </c>
      <c r="O100" s="47">
        <v>44902</v>
      </c>
      <c r="P100" s="47" t="s">
        <v>687</v>
      </c>
      <c r="Q100" s="48" t="s">
        <v>662</v>
      </c>
      <c r="R100" s="48" t="s">
        <v>663</v>
      </c>
      <c r="S100" s="48" t="s">
        <v>688</v>
      </c>
      <c r="T100" s="144" t="s">
        <v>204</v>
      </c>
      <c r="U100" s="83"/>
      <c r="V100" s="83"/>
      <c r="W100" s="83"/>
      <c r="X100" s="83"/>
      <c r="Y100" s="83"/>
      <c r="Z100" s="83"/>
      <c r="AA100" s="118">
        <v>44926</v>
      </c>
      <c r="AB100" s="175" t="s">
        <v>857</v>
      </c>
      <c r="AC100" s="119">
        <v>0.7</v>
      </c>
      <c r="AD100" s="142">
        <f t="shared" ref="AD100" si="119">IF(OR(AC100="",K100=""),"",IF(OR(AC100=0,K100=0),0,IF((AC100*100%)/K100&gt;100%,100%,(AC100*100%)/K100)))</f>
        <v>0.7</v>
      </c>
      <c r="AE100" s="82" t="b">
        <f t="shared" ref="AE100" si="120">IF(AC100="","",IF(AA100&gt;P100,IF(AD100&lt;100%,"INCUMPLIDA",IF(AD100=100%,"TERMINADA EXTEMPORÁNEA"))))</f>
        <v>0</v>
      </c>
      <c r="AF100" s="82" t="str">
        <f t="shared" ref="AF100" si="121">IF(AC100="","",IF(AA100&lt;P100,IF(AD100=0%,"SIN INICIAR",IF(AD100=100%,"TERMINADA",IF(AD100&gt;0%,"EN PROCESO")))))</f>
        <v>EN PROCESO</v>
      </c>
      <c r="AG100" s="82" t="str">
        <f t="shared" ref="AG100" si="122">IF(AC100="","",IF(AA100&gt;P100,AE100,IF(AA100&lt;P100,AF100)))</f>
        <v>EN PROCESO</v>
      </c>
      <c r="AH100" s="90" t="s">
        <v>859</v>
      </c>
      <c r="AI100" s="107" t="s">
        <v>343</v>
      </c>
      <c r="AJ100" s="119" t="str">
        <f t="shared" si="83"/>
        <v>PENDIENTE</v>
      </c>
      <c r="AK100" s="108"/>
      <c r="AL100" s="108"/>
      <c r="AM100" s="108"/>
    </row>
    <row r="101" spans="1:39" ht="185.25" customHeight="1" x14ac:dyDescent="0.25">
      <c r="A101" s="209">
        <v>497</v>
      </c>
      <c r="B101" s="211">
        <v>44736</v>
      </c>
      <c r="C101" s="205" t="s">
        <v>171</v>
      </c>
      <c r="D101" s="205" t="s">
        <v>656</v>
      </c>
      <c r="E101" s="211">
        <v>44736</v>
      </c>
      <c r="F101" s="205" t="s">
        <v>264</v>
      </c>
      <c r="G101" s="207" t="s">
        <v>693</v>
      </c>
      <c r="H101" s="205" t="s">
        <v>658</v>
      </c>
      <c r="I101" s="163" t="s">
        <v>689</v>
      </c>
      <c r="J101" s="163" t="s">
        <v>695</v>
      </c>
      <c r="K101" s="57">
        <v>3</v>
      </c>
      <c r="L101" s="185" t="s">
        <v>18</v>
      </c>
      <c r="M101" s="48" t="s">
        <v>690</v>
      </c>
      <c r="N101" s="165">
        <v>1</v>
      </c>
      <c r="O101" s="47">
        <v>44902</v>
      </c>
      <c r="P101" s="47">
        <v>45268</v>
      </c>
      <c r="Q101" s="48" t="s">
        <v>691</v>
      </c>
      <c r="R101" s="48" t="s">
        <v>663</v>
      </c>
      <c r="S101" s="48" t="s">
        <v>692</v>
      </c>
      <c r="T101" s="144" t="s">
        <v>204</v>
      </c>
      <c r="U101" s="83"/>
      <c r="V101" s="83"/>
      <c r="W101" s="83"/>
      <c r="X101" s="83"/>
      <c r="Y101" s="83"/>
      <c r="Z101" s="83"/>
      <c r="AA101" s="118">
        <v>44926</v>
      </c>
      <c r="AB101" s="175" t="s">
        <v>860</v>
      </c>
      <c r="AC101" s="119">
        <v>1</v>
      </c>
      <c r="AD101" s="142">
        <f t="shared" ref="AD101" si="123">IF(OR(AC101="",K101=""),"",IF(OR(AC101=0,K101=0),0,IF((AC101*100%)/K101&gt;100%,100%,(AC101*100%)/K101)))</f>
        <v>0.33333333333333331</v>
      </c>
      <c r="AE101" s="82" t="b">
        <f t="shared" ref="AE101" si="124">IF(AC101="","",IF(AA101&gt;P101,IF(AD101&lt;100%,"INCUMPLIDA",IF(AD101=100%,"TERMINADA EXTEMPORÁNEA"))))</f>
        <v>0</v>
      </c>
      <c r="AF101" s="82" t="str">
        <f t="shared" ref="AF101" si="125">IF(AC101="","",IF(AA101&lt;P101,IF(AD101=0%,"SIN INICIAR",IF(AD101=100%,"TERMINADA",IF(AD101&gt;0%,"EN PROCESO")))))</f>
        <v>EN PROCESO</v>
      </c>
      <c r="AG101" s="82" t="str">
        <f t="shared" ref="AG101" si="126">IF(AC101="","",IF(AA101&gt;P101,AE101,IF(AA101&lt;P101,AF101)))</f>
        <v>EN PROCESO</v>
      </c>
      <c r="AH101" s="90" t="s">
        <v>924</v>
      </c>
      <c r="AI101" s="151" t="s">
        <v>892</v>
      </c>
      <c r="AJ101" s="119" t="str">
        <f t="shared" si="83"/>
        <v>PENDIENTE</v>
      </c>
      <c r="AK101" s="108"/>
      <c r="AL101" s="108"/>
      <c r="AM101" s="108"/>
    </row>
    <row r="102" spans="1:39" ht="102" x14ac:dyDescent="0.25">
      <c r="A102" s="210"/>
      <c r="B102" s="212"/>
      <c r="C102" s="206"/>
      <c r="D102" s="206"/>
      <c r="E102" s="212"/>
      <c r="F102" s="206"/>
      <c r="G102" s="208"/>
      <c r="H102" s="206"/>
      <c r="I102" s="163" t="s">
        <v>726</v>
      </c>
      <c r="J102" s="184" t="s">
        <v>727</v>
      </c>
      <c r="K102" s="57">
        <v>2</v>
      </c>
      <c r="L102" s="185" t="s">
        <v>18</v>
      </c>
      <c r="M102" s="186" t="s">
        <v>728</v>
      </c>
      <c r="N102" s="187">
        <v>1</v>
      </c>
      <c r="O102" s="47">
        <v>44902</v>
      </c>
      <c r="P102" s="47">
        <v>44933</v>
      </c>
      <c r="Q102" s="186" t="s">
        <v>28</v>
      </c>
      <c r="R102" s="185" t="s">
        <v>64</v>
      </c>
      <c r="S102" s="185" t="s">
        <v>725</v>
      </c>
      <c r="T102" s="185" t="s">
        <v>206</v>
      </c>
      <c r="U102" s="83"/>
      <c r="V102" s="83"/>
      <c r="W102" s="83"/>
      <c r="X102" s="83"/>
      <c r="Y102" s="83"/>
      <c r="Z102" s="83"/>
      <c r="AA102" s="118">
        <v>44926</v>
      </c>
      <c r="AB102" s="203" t="s">
        <v>930</v>
      </c>
      <c r="AC102" s="119">
        <v>0</v>
      </c>
      <c r="AD102" s="142">
        <f t="shared" ref="AD102:AD105" si="127">IF(OR(AC102="",K102=""),"",IF(OR(AC102=0,K102=0),0,IF((AC102*100%)/K102&gt;100%,100%,(AC102*100%)/K102)))</f>
        <v>0</v>
      </c>
      <c r="AE102" s="82" t="b">
        <f t="shared" ref="AE102:AE105" si="128">IF(AC102="","",IF(AA102&gt;P102,IF(AD102&lt;100%,"INCUMPLIDA",IF(AD102=100%,"TERMINADA EXTEMPORÁNEA"))))</f>
        <v>0</v>
      </c>
      <c r="AF102" s="82" t="str">
        <f t="shared" ref="AF102:AF105" si="129">IF(AC102="","",IF(AA102&lt;P102,IF(AD102=0%,"SIN INICIAR",IF(AD102=100%,"TERMINADA",IF(AD102&gt;0%,"EN PROCESO")))))</f>
        <v>SIN INICIAR</v>
      </c>
      <c r="AG102" s="82" t="str">
        <f t="shared" ref="AG102:AG105" si="130">IF(AC102="","",IF(AA102&gt;P102,AE102,IF(AA102&lt;P102,AF102)))</f>
        <v>SIN INICIAR</v>
      </c>
      <c r="AH102" s="90" t="s">
        <v>931</v>
      </c>
      <c r="AI102" s="107" t="s">
        <v>889</v>
      </c>
      <c r="AJ102" s="119" t="str">
        <f t="shared" si="83"/>
        <v>PENDIENTE</v>
      </c>
      <c r="AK102" s="108"/>
      <c r="AL102" s="108"/>
      <c r="AM102" s="108"/>
    </row>
    <row r="103" spans="1:39" ht="153" x14ac:dyDescent="0.25">
      <c r="A103" s="196">
        <v>498</v>
      </c>
      <c r="B103" s="201">
        <v>44874</v>
      </c>
      <c r="C103" s="200" t="s">
        <v>171</v>
      </c>
      <c r="D103" s="200" t="s">
        <v>731</v>
      </c>
      <c r="E103" s="201">
        <v>44874</v>
      </c>
      <c r="F103" s="200" t="s">
        <v>732</v>
      </c>
      <c r="G103" s="150" t="s">
        <v>733</v>
      </c>
      <c r="H103" s="200" t="s">
        <v>99</v>
      </c>
      <c r="I103" s="163" t="s">
        <v>734</v>
      </c>
      <c r="J103" s="183" t="s">
        <v>735</v>
      </c>
      <c r="K103" s="57">
        <v>4</v>
      </c>
      <c r="L103" s="162" t="s">
        <v>18</v>
      </c>
      <c r="M103" s="200" t="s">
        <v>736</v>
      </c>
      <c r="N103" s="165">
        <v>1</v>
      </c>
      <c r="O103" s="201">
        <v>44896</v>
      </c>
      <c r="P103" s="201">
        <v>45107</v>
      </c>
      <c r="Q103" s="200" t="s">
        <v>29</v>
      </c>
      <c r="R103" s="200" t="s">
        <v>737</v>
      </c>
      <c r="S103" s="200" t="s">
        <v>738</v>
      </c>
      <c r="T103" s="144" t="s">
        <v>204</v>
      </c>
      <c r="U103" s="83"/>
      <c r="V103" s="83"/>
      <c r="W103" s="83"/>
      <c r="X103" s="83"/>
      <c r="Y103" s="83"/>
      <c r="Z103" s="83"/>
      <c r="AA103" s="118">
        <v>44926</v>
      </c>
      <c r="AB103" s="175" t="s">
        <v>804</v>
      </c>
      <c r="AC103" s="119">
        <v>0</v>
      </c>
      <c r="AD103" s="142">
        <f t="shared" ref="AD103" si="131">IF(OR(AC103="",K103=""),"",IF(OR(AC103=0,K103=0),0,IF((AC103*100%)/K103&gt;100%,100%,(AC103*100%)/K103)))</f>
        <v>0</v>
      </c>
      <c r="AE103" s="82" t="b">
        <f t="shared" ref="AE103" si="132">IF(AC103="","",IF(AA103&gt;P103,IF(AD103&lt;100%,"INCUMPLIDA",IF(AD103=100%,"TERMINADA EXTEMPORÁNEA"))))</f>
        <v>0</v>
      </c>
      <c r="AF103" s="82" t="str">
        <f t="shared" ref="AF103" si="133">IF(AC103="","",IF(AA103&lt;P103,IF(AD103=0%,"SIN INICIAR",IF(AD103=100%,"TERMINADA",IF(AD103&gt;0%,"EN PROCESO")))))</f>
        <v>SIN INICIAR</v>
      </c>
      <c r="AG103" s="82" t="str">
        <f t="shared" ref="AG103" si="134">IF(AC103="","",IF(AA103&gt;P103,AE103,IF(AA103&lt;P103,AF103)))</f>
        <v>SIN INICIAR</v>
      </c>
      <c r="AH103" s="182" t="s">
        <v>935</v>
      </c>
      <c r="AI103" s="107" t="s">
        <v>346</v>
      </c>
      <c r="AJ103" s="119" t="str">
        <f t="shared" si="83"/>
        <v>PENDIENTE</v>
      </c>
      <c r="AK103" s="108"/>
      <c r="AL103" s="108"/>
      <c r="AM103" s="108"/>
    </row>
    <row r="104" spans="1:39" ht="132.6" x14ac:dyDescent="0.25">
      <c r="A104" s="196">
        <v>499</v>
      </c>
      <c r="B104" s="195">
        <v>44874</v>
      </c>
      <c r="C104" s="194" t="s">
        <v>171</v>
      </c>
      <c r="D104" s="194" t="s">
        <v>731</v>
      </c>
      <c r="E104" s="195">
        <v>44874</v>
      </c>
      <c r="F104" s="194" t="s">
        <v>732</v>
      </c>
      <c r="G104" s="150" t="s">
        <v>739</v>
      </c>
      <c r="H104" s="194" t="s">
        <v>740</v>
      </c>
      <c r="I104" s="163" t="s">
        <v>741</v>
      </c>
      <c r="J104" s="183" t="s">
        <v>742</v>
      </c>
      <c r="K104" s="57">
        <v>3</v>
      </c>
      <c r="L104" s="162" t="s">
        <v>182</v>
      </c>
      <c r="M104" s="194" t="s">
        <v>743</v>
      </c>
      <c r="N104" s="165">
        <v>1</v>
      </c>
      <c r="O104" s="195">
        <v>44896</v>
      </c>
      <c r="P104" s="195" t="s">
        <v>744</v>
      </c>
      <c r="Q104" s="194" t="s">
        <v>745</v>
      </c>
      <c r="R104" s="194" t="s">
        <v>746</v>
      </c>
      <c r="S104" s="194" t="s">
        <v>747</v>
      </c>
      <c r="T104" s="144" t="s">
        <v>204</v>
      </c>
      <c r="U104" s="83"/>
      <c r="V104" s="83"/>
      <c r="W104" s="83"/>
      <c r="X104" s="83"/>
      <c r="Y104" s="83"/>
      <c r="Z104" s="83"/>
      <c r="AA104" s="118">
        <v>44926</v>
      </c>
      <c r="AB104" s="175" t="s">
        <v>804</v>
      </c>
      <c r="AC104" s="119">
        <v>0</v>
      </c>
      <c r="AD104" s="142">
        <f t="shared" si="127"/>
        <v>0</v>
      </c>
      <c r="AE104" s="82" t="b">
        <f t="shared" si="128"/>
        <v>0</v>
      </c>
      <c r="AF104" s="82" t="str">
        <f t="shared" si="129"/>
        <v>SIN INICIAR</v>
      </c>
      <c r="AG104" s="82" t="str">
        <f t="shared" si="130"/>
        <v>SIN INICIAR</v>
      </c>
      <c r="AH104" s="182" t="s">
        <v>934</v>
      </c>
      <c r="AI104" s="107" t="s">
        <v>346</v>
      </c>
      <c r="AJ104" s="119" t="str">
        <f t="shared" ref="AJ104:AJ109" si="135">IF(AD104="","",IF(OR(AD104=100%),"CUMPLIDA","PENDIENTE"))</f>
        <v>PENDIENTE</v>
      </c>
      <c r="AK104" s="108"/>
      <c r="AL104" s="108"/>
      <c r="AM104" s="108"/>
    </row>
    <row r="105" spans="1:39" ht="61.2" x14ac:dyDescent="0.25">
      <c r="A105" s="209">
        <v>500</v>
      </c>
      <c r="B105" s="211">
        <v>44874</v>
      </c>
      <c r="C105" s="205" t="s">
        <v>171</v>
      </c>
      <c r="D105" s="205" t="s">
        <v>731</v>
      </c>
      <c r="E105" s="211">
        <v>44874</v>
      </c>
      <c r="F105" s="205" t="s">
        <v>732</v>
      </c>
      <c r="G105" s="150" t="s">
        <v>748</v>
      </c>
      <c r="H105" s="194" t="s">
        <v>99</v>
      </c>
      <c r="I105" s="163" t="s">
        <v>749</v>
      </c>
      <c r="J105" s="183" t="s">
        <v>750</v>
      </c>
      <c r="K105" s="57">
        <v>2</v>
      </c>
      <c r="L105" s="162" t="s">
        <v>18</v>
      </c>
      <c r="M105" s="194" t="s">
        <v>751</v>
      </c>
      <c r="N105" s="165">
        <v>1</v>
      </c>
      <c r="O105" s="201">
        <v>44896</v>
      </c>
      <c r="P105" s="195">
        <v>45107</v>
      </c>
      <c r="Q105" s="194" t="s">
        <v>29</v>
      </c>
      <c r="R105" s="194" t="s">
        <v>737</v>
      </c>
      <c r="S105" s="194" t="s">
        <v>738</v>
      </c>
      <c r="T105" s="144" t="s">
        <v>204</v>
      </c>
      <c r="U105" s="83"/>
      <c r="V105" s="83"/>
      <c r="W105" s="83"/>
      <c r="X105" s="83"/>
      <c r="Y105" s="83"/>
      <c r="Z105" s="83"/>
      <c r="AA105" s="118">
        <v>44926</v>
      </c>
      <c r="AB105" s="175" t="s">
        <v>804</v>
      </c>
      <c r="AC105" s="119">
        <v>0</v>
      </c>
      <c r="AD105" s="142">
        <f t="shared" si="127"/>
        <v>0</v>
      </c>
      <c r="AE105" s="82" t="b">
        <f t="shared" si="128"/>
        <v>0</v>
      </c>
      <c r="AF105" s="82" t="str">
        <f t="shared" si="129"/>
        <v>SIN INICIAR</v>
      </c>
      <c r="AG105" s="82" t="str">
        <f t="shared" si="130"/>
        <v>SIN INICIAR</v>
      </c>
      <c r="AH105" s="182" t="s">
        <v>935</v>
      </c>
      <c r="AI105" s="107" t="s">
        <v>889</v>
      </c>
      <c r="AJ105" s="119" t="str">
        <f t="shared" si="135"/>
        <v>PENDIENTE</v>
      </c>
      <c r="AK105" s="108"/>
      <c r="AL105" s="108"/>
      <c r="AM105" s="108"/>
    </row>
    <row r="106" spans="1:39" ht="198.75" customHeight="1" x14ac:dyDescent="0.25">
      <c r="A106" s="210"/>
      <c r="B106" s="212"/>
      <c r="C106" s="206"/>
      <c r="D106" s="206"/>
      <c r="E106" s="212"/>
      <c r="F106" s="206"/>
      <c r="G106" s="150" t="s">
        <v>752</v>
      </c>
      <c r="H106" s="194" t="s">
        <v>753</v>
      </c>
      <c r="I106" s="163" t="s">
        <v>754</v>
      </c>
      <c r="J106" s="183" t="s">
        <v>755</v>
      </c>
      <c r="K106" s="57">
        <v>7</v>
      </c>
      <c r="L106" s="162" t="s">
        <v>756</v>
      </c>
      <c r="M106" s="194" t="s">
        <v>757</v>
      </c>
      <c r="N106" s="165">
        <v>1</v>
      </c>
      <c r="O106" s="195">
        <v>44900</v>
      </c>
      <c r="P106" s="195">
        <v>45265</v>
      </c>
      <c r="Q106" s="194" t="s">
        <v>758</v>
      </c>
      <c r="R106" s="194" t="s">
        <v>270</v>
      </c>
      <c r="S106" s="194" t="s">
        <v>759</v>
      </c>
      <c r="T106" s="144" t="s">
        <v>204</v>
      </c>
      <c r="U106" s="83"/>
      <c r="V106" s="83"/>
      <c r="W106" s="83"/>
      <c r="X106" s="83"/>
      <c r="Y106" s="83"/>
      <c r="Z106" s="83"/>
      <c r="AA106" s="118">
        <v>44926</v>
      </c>
      <c r="AB106" s="175" t="s">
        <v>928</v>
      </c>
      <c r="AC106" s="119">
        <v>0.5</v>
      </c>
      <c r="AD106" s="142">
        <f t="shared" ref="AD106" si="136">IF(OR(AC106="",K106=""),"",IF(OR(AC106=0,K106=0),0,IF((AC106*100%)/K106&gt;100%,100%,(AC106*100%)/K106)))</f>
        <v>7.1428571428571425E-2</v>
      </c>
      <c r="AE106" s="82" t="b">
        <f t="shared" ref="AE106" si="137">IF(AC106="","",IF(AA106&gt;P106,IF(AD106&lt;100%,"INCUMPLIDA",IF(AD106=100%,"TERMINADA EXTEMPORÁNEA"))))</f>
        <v>0</v>
      </c>
      <c r="AF106" s="82" t="str">
        <f t="shared" ref="AF106" si="138">IF(AC106="","",IF(AA106&lt;P106,IF(AD106=0%,"SIN INICIAR",IF(AD106=100%,"TERMINADA",IF(AD106&gt;0%,"EN PROCESO")))))</f>
        <v>EN PROCESO</v>
      </c>
      <c r="AG106" s="82" t="str">
        <f t="shared" ref="AG106" si="139">IF(AC106="","",IF(AA106&gt;P106,AE106,IF(AA106&lt;P106,AF106)))</f>
        <v>EN PROCESO</v>
      </c>
      <c r="AH106" s="182" t="s">
        <v>929</v>
      </c>
      <c r="AI106" s="107" t="s">
        <v>346</v>
      </c>
      <c r="AJ106" s="119" t="str">
        <f t="shared" si="135"/>
        <v>PENDIENTE</v>
      </c>
      <c r="AK106" s="108"/>
      <c r="AL106" s="108"/>
      <c r="AM106" s="108"/>
    </row>
    <row r="107" spans="1:39" ht="81.599999999999994" x14ac:dyDescent="0.25">
      <c r="A107" s="34">
        <v>501</v>
      </c>
      <c r="B107" s="199">
        <v>44736</v>
      </c>
      <c r="C107" s="194" t="s">
        <v>171</v>
      </c>
      <c r="D107" s="194" t="s">
        <v>731</v>
      </c>
      <c r="E107" s="195">
        <v>44736</v>
      </c>
      <c r="F107" s="194" t="s">
        <v>732</v>
      </c>
      <c r="G107" s="150" t="s">
        <v>760</v>
      </c>
      <c r="H107" s="194" t="s">
        <v>761</v>
      </c>
      <c r="I107" s="163" t="s">
        <v>762</v>
      </c>
      <c r="J107" s="183" t="s">
        <v>763</v>
      </c>
      <c r="K107" s="57">
        <v>1</v>
      </c>
      <c r="L107" s="162" t="s">
        <v>182</v>
      </c>
      <c r="M107" s="194" t="s">
        <v>764</v>
      </c>
      <c r="N107" s="165">
        <v>1</v>
      </c>
      <c r="O107" s="195">
        <v>44881</v>
      </c>
      <c r="P107" s="195">
        <v>44926</v>
      </c>
      <c r="Q107" s="194" t="s">
        <v>25</v>
      </c>
      <c r="R107" s="194" t="s">
        <v>224</v>
      </c>
      <c r="S107" s="194" t="s">
        <v>765</v>
      </c>
      <c r="T107" s="144" t="s">
        <v>204</v>
      </c>
      <c r="U107" s="83"/>
      <c r="V107" s="83"/>
      <c r="W107" s="83"/>
      <c r="X107" s="83"/>
      <c r="Y107" s="83"/>
      <c r="Z107" s="83"/>
      <c r="AA107" s="118">
        <v>44926</v>
      </c>
      <c r="AB107" s="175" t="s">
        <v>925</v>
      </c>
      <c r="AC107" s="119">
        <v>1</v>
      </c>
      <c r="AD107" s="142">
        <f t="shared" ref="AD107" si="140">IF(OR(AC107="",K107=""),"",IF(OR(AC107=0,K107=0),0,IF((K107*100%)/AC107&gt;100%,100%,(K107*100%)/AC107)))</f>
        <v>1</v>
      </c>
      <c r="AE107" s="82" t="b">
        <f>IF(AC107="","",IF(AA107&gt;P107,IF(AD107&lt;100%,"INCUMPLIDA",IF(AD107=100%,"TERMINADA EXTEMPORÁNEA"))))</f>
        <v>0</v>
      </c>
      <c r="AF107" s="82" t="str">
        <f>IF(AC107="","",IF(AA107&lt;=P107,IF(AD107=0%,"SIN INICIAR",IF(AD107=100%,"TERMINADA",IF(AD107&gt;0%,"EN PROCESO")))))</f>
        <v>TERMINADA</v>
      </c>
      <c r="AG107" s="82" t="str">
        <f>IF(AC107="","",IF(AA107&gt;P107,AE107,IF(AA107&lt;=P107,AF107)))</f>
        <v>TERMINADA</v>
      </c>
      <c r="AH107" s="182" t="s">
        <v>926</v>
      </c>
      <c r="AI107" s="107" t="s">
        <v>346</v>
      </c>
      <c r="AJ107" s="119" t="str">
        <f t="shared" si="135"/>
        <v>CUMPLIDA</v>
      </c>
      <c r="AK107" s="34" t="s">
        <v>927</v>
      </c>
      <c r="AL107" s="108" t="s">
        <v>109</v>
      </c>
      <c r="AM107" s="108" t="s">
        <v>959</v>
      </c>
    </row>
    <row r="108" spans="1:39" ht="138.75" customHeight="1" x14ac:dyDescent="0.25">
      <c r="A108" s="34">
        <v>502</v>
      </c>
      <c r="B108" s="199">
        <v>44874</v>
      </c>
      <c r="C108" s="200" t="s">
        <v>171</v>
      </c>
      <c r="D108" s="200" t="s">
        <v>731</v>
      </c>
      <c r="E108" s="201">
        <v>44874</v>
      </c>
      <c r="F108" s="200" t="s">
        <v>766</v>
      </c>
      <c r="G108" s="150" t="s">
        <v>767</v>
      </c>
      <c r="H108" s="200" t="s">
        <v>768</v>
      </c>
      <c r="I108" s="163" t="s">
        <v>769</v>
      </c>
      <c r="J108" s="183" t="s">
        <v>770</v>
      </c>
      <c r="K108" s="57">
        <v>4</v>
      </c>
      <c r="L108" s="162" t="s">
        <v>182</v>
      </c>
      <c r="M108" s="200" t="s">
        <v>771</v>
      </c>
      <c r="N108" s="165">
        <v>1</v>
      </c>
      <c r="O108" s="201">
        <v>44896</v>
      </c>
      <c r="P108" s="201">
        <v>45261</v>
      </c>
      <c r="Q108" s="200" t="s">
        <v>772</v>
      </c>
      <c r="R108" s="200" t="s">
        <v>270</v>
      </c>
      <c r="S108" s="200" t="s">
        <v>773</v>
      </c>
      <c r="T108" s="144" t="s">
        <v>204</v>
      </c>
      <c r="U108" s="83"/>
      <c r="V108" s="83"/>
      <c r="W108" s="83"/>
      <c r="X108" s="83"/>
      <c r="Y108" s="83"/>
      <c r="Z108" s="83"/>
      <c r="AA108" s="118">
        <v>44926</v>
      </c>
      <c r="AB108" s="175" t="s">
        <v>881</v>
      </c>
      <c r="AC108" s="119">
        <v>2</v>
      </c>
      <c r="AD108" s="142">
        <f t="shared" ref="AD108" si="141">IF(OR(AC108="",K108=""),"",IF(OR(AC108=0,K108=0),0,IF((AC108*100%)/K108&gt;100%,100%,(AC108*100%)/K108)))</f>
        <v>0.5</v>
      </c>
      <c r="AE108" s="82" t="b">
        <f t="shared" ref="AE108" si="142">IF(AC108="","",IF(AA108&gt;P108,IF(AD108&lt;100%,"INCUMPLIDA",IF(AD108=100%,"TERMINADA EXTEMPORÁNEA"))))</f>
        <v>0</v>
      </c>
      <c r="AF108" s="82" t="str">
        <f t="shared" ref="AF108" si="143">IF(AC108="","",IF(AA108&lt;P108,IF(AD108=0%,"SIN INICIAR",IF(AD108=100%,"TERMINADA",IF(AD108&gt;0%,"EN PROCESO")))))</f>
        <v>EN PROCESO</v>
      </c>
      <c r="AG108" s="82" t="str">
        <f t="shared" ref="AG108" si="144">IF(AC108="","",IF(AA108&gt;P108,AE108,IF(AA108&lt;P108,AF108)))</f>
        <v>EN PROCESO</v>
      </c>
      <c r="AH108" s="182" t="s">
        <v>936</v>
      </c>
      <c r="AI108" s="107" t="s">
        <v>346</v>
      </c>
      <c r="AJ108" s="119" t="str">
        <f t="shared" si="135"/>
        <v>PENDIENTE</v>
      </c>
      <c r="AK108" s="34"/>
      <c r="AL108" s="108"/>
      <c r="AM108" s="108"/>
    </row>
    <row r="109" spans="1:39" ht="71.400000000000006" x14ac:dyDescent="0.25">
      <c r="A109" s="34">
        <v>503</v>
      </c>
      <c r="B109" s="199">
        <v>44874</v>
      </c>
      <c r="C109" s="200" t="s">
        <v>171</v>
      </c>
      <c r="D109" s="200" t="s">
        <v>731</v>
      </c>
      <c r="E109" s="201">
        <v>44874</v>
      </c>
      <c r="F109" s="200" t="s">
        <v>774</v>
      </c>
      <c r="G109" s="150" t="s">
        <v>775</v>
      </c>
      <c r="H109" s="200" t="s">
        <v>99</v>
      </c>
      <c r="I109" s="163" t="s">
        <v>776</v>
      </c>
      <c r="J109" s="183" t="s">
        <v>777</v>
      </c>
      <c r="K109" s="57">
        <v>1</v>
      </c>
      <c r="L109" s="162" t="s">
        <v>182</v>
      </c>
      <c r="M109" s="200" t="s">
        <v>778</v>
      </c>
      <c r="N109" s="165">
        <v>1</v>
      </c>
      <c r="O109" s="201">
        <v>44896</v>
      </c>
      <c r="P109" s="201">
        <v>45107</v>
      </c>
      <c r="Q109" s="200" t="s">
        <v>29</v>
      </c>
      <c r="R109" s="200" t="s">
        <v>737</v>
      </c>
      <c r="S109" s="200" t="s">
        <v>738</v>
      </c>
      <c r="T109" s="144" t="s">
        <v>204</v>
      </c>
      <c r="U109" s="83"/>
      <c r="V109" s="83"/>
      <c r="W109" s="83"/>
      <c r="X109" s="83"/>
      <c r="Y109" s="83"/>
      <c r="Z109" s="83"/>
      <c r="AA109" s="118">
        <v>44926</v>
      </c>
      <c r="AB109" s="175" t="s">
        <v>804</v>
      </c>
      <c r="AC109" s="119">
        <v>0</v>
      </c>
      <c r="AD109" s="142">
        <f t="shared" ref="AD109" si="145">IF(OR(AC109="",K109=""),"",IF(OR(AC109=0,K109=0),0,IF((AC109*100%)/K109&gt;100%,100%,(AC109*100%)/K109)))</f>
        <v>0</v>
      </c>
      <c r="AE109" s="82" t="b">
        <f t="shared" ref="AE109" si="146">IF(AC109="","",IF(AA109&gt;P109,IF(AD109&lt;100%,"INCUMPLIDA",IF(AD109=100%,"TERMINADA EXTEMPORÁNEA"))))</f>
        <v>0</v>
      </c>
      <c r="AF109" s="82" t="str">
        <f t="shared" ref="AF109" si="147">IF(AC109="","",IF(AA109&lt;P109,IF(AD109=0%,"SIN INICIAR",IF(AD109=100%,"TERMINADA",IF(AD109&gt;0%,"EN PROCESO")))))</f>
        <v>SIN INICIAR</v>
      </c>
      <c r="AG109" s="82" t="str">
        <f t="shared" ref="AG109" si="148">IF(AC109="","",IF(AA109&gt;P109,AE109,IF(AA109&lt;P109,AF109)))</f>
        <v>SIN INICIAR</v>
      </c>
      <c r="AH109" s="182" t="s">
        <v>935</v>
      </c>
      <c r="AI109" s="107" t="s">
        <v>346</v>
      </c>
      <c r="AJ109" s="119" t="str">
        <f t="shared" si="135"/>
        <v>PENDIENTE</v>
      </c>
      <c r="AK109" s="34"/>
      <c r="AL109" s="108"/>
      <c r="AM109" s="108"/>
    </row>
    <row r="110" spans="1:39" x14ac:dyDescent="0.25">
      <c r="W110" s="189"/>
      <c r="X110" s="19"/>
      <c r="Y110" s="19"/>
      <c r="Z110" s="19"/>
    </row>
    <row r="111" spans="1:39" x14ac:dyDescent="0.25">
      <c r="W111" s="189"/>
      <c r="X111" s="19"/>
      <c r="Y111" s="19"/>
      <c r="Z111" s="19"/>
    </row>
    <row r="112" spans="1:39" x14ac:dyDescent="0.25">
      <c r="W112" s="189"/>
      <c r="X112" s="19"/>
      <c r="Y112" s="19"/>
      <c r="Z112" s="19"/>
    </row>
    <row r="113" spans="23:26" x14ac:dyDescent="0.25">
      <c r="W113" s="189"/>
      <c r="X113" s="19"/>
      <c r="Y113" s="19"/>
      <c r="Z113" s="19"/>
    </row>
  </sheetData>
  <sheetProtection formatCells="0"/>
  <mergeCells count="81">
    <mergeCell ref="A105:A106"/>
    <mergeCell ref="B105:B106"/>
    <mergeCell ref="C105:C106"/>
    <mergeCell ref="D105:D106"/>
    <mergeCell ref="E105:E106"/>
    <mergeCell ref="F105:F106"/>
    <mergeCell ref="G66:G67"/>
    <mergeCell ref="H66:H67"/>
    <mergeCell ref="I66:I67"/>
    <mergeCell ref="A66:A67"/>
    <mergeCell ref="B66:B67"/>
    <mergeCell ref="C66:C67"/>
    <mergeCell ref="D66:D67"/>
    <mergeCell ref="E66:E67"/>
    <mergeCell ref="F66:F67"/>
    <mergeCell ref="H97:H98"/>
    <mergeCell ref="A101:A102"/>
    <mergeCell ref="B101:B102"/>
    <mergeCell ref="C101:C102"/>
    <mergeCell ref="D101:D102"/>
    <mergeCell ref="E101:E102"/>
    <mergeCell ref="Y7:Y8"/>
    <mergeCell ref="Z7:Z8"/>
    <mergeCell ref="U7:U8"/>
    <mergeCell ref="X7:X8"/>
    <mergeCell ref="V7:V8"/>
    <mergeCell ref="D1:AI4"/>
    <mergeCell ref="A1:C4"/>
    <mergeCell ref="A6:H6"/>
    <mergeCell ref="I6:T6"/>
    <mergeCell ref="W7:W8"/>
    <mergeCell ref="F7:F8"/>
    <mergeCell ref="H7:H8"/>
    <mergeCell ref="G7:G8"/>
    <mergeCell ref="Q7:Q8"/>
    <mergeCell ref="R7:R8"/>
    <mergeCell ref="S7:S8"/>
    <mergeCell ref="T7:T8"/>
    <mergeCell ref="U6:Z6"/>
    <mergeCell ref="AG7:AG8"/>
    <mergeCell ref="AH7:AH8"/>
    <mergeCell ref="AI7:AI8"/>
    <mergeCell ref="AA6:AI6"/>
    <mergeCell ref="A7:A8"/>
    <mergeCell ref="B7:B8"/>
    <mergeCell ref="C7:C8"/>
    <mergeCell ref="D7:D8"/>
    <mergeCell ref="E7:E8"/>
    <mergeCell ref="N7:N8"/>
    <mergeCell ref="O7:O8"/>
    <mergeCell ref="P7:P8"/>
    <mergeCell ref="L7:L8"/>
    <mergeCell ref="M7:M8"/>
    <mergeCell ref="J7:K7"/>
    <mergeCell ref="I7:I8"/>
    <mergeCell ref="AE7:AE9"/>
    <mergeCell ref="AF7:AF9"/>
    <mergeCell ref="AD7:AD8"/>
    <mergeCell ref="AA7:AA8"/>
    <mergeCell ref="AC7:AC8"/>
    <mergeCell ref="AB7:AB8"/>
    <mergeCell ref="AL7:AL8"/>
    <mergeCell ref="AM7:AM8"/>
    <mergeCell ref="AJ7:AJ8"/>
    <mergeCell ref="AK7:AK8"/>
    <mergeCell ref="AJ6:AM6"/>
    <mergeCell ref="AM1:AM4"/>
    <mergeCell ref="AJ1:AL1"/>
    <mergeCell ref="AJ2:AL2"/>
    <mergeCell ref="AJ3:AL3"/>
    <mergeCell ref="AJ4:AL4"/>
    <mergeCell ref="F101:F102"/>
    <mergeCell ref="G101:G102"/>
    <mergeCell ref="H101:H102"/>
    <mergeCell ref="A97:A98"/>
    <mergeCell ref="B97:B98"/>
    <mergeCell ref="C97:C98"/>
    <mergeCell ref="D97:D98"/>
    <mergeCell ref="E97:E98"/>
    <mergeCell ref="F97:F98"/>
    <mergeCell ref="G97:G98"/>
  </mergeCells>
  <conditionalFormatting sqref="Y14 Y16:Y17">
    <cfRule type="containsText" dxfId="625" priority="2361" operator="containsText" text="ABIERTA">
      <formula>NOT(ISERROR(SEARCH("ABIERTA",Y14)))</formula>
    </cfRule>
  </conditionalFormatting>
  <conditionalFormatting sqref="X10:X13 Y14 X41:X44 X17:Y17 X24:X27 X15 Y16 X29:X38">
    <cfRule type="containsText" dxfId="624" priority="2350" operator="containsText" text="TERMINADA EXTEMPORÁNEA">
      <formula>NOT(ISERROR(SEARCH("TERMINADA EXTEMPORÁNEA",X10)))</formula>
    </cfRule>
    <cfRule type="containsText" dxfId="623" priority="2351" operator="containsText" text="TERMINADA">
      <formula>NOT(ISERROR(SEARCH("TERMINADA",X10)))</formula>
    </cfRule>
    <cfRule type="containsText" dxfId="622" priority="2352" operator="containsText" text="EN PROCESO">
      <formula>NOT(ISERROR(SEARCH("EN PROCESO",X10)))</formula>
    </cfRule>
    <cfRule type="containsText" dxfId="621" priority="2353" operator="containsText" text="INCUMPLIDA">
      <formula>NOT(ISERROR(SEARCH("INCUMPLIDA",X10)))</formula>
    </cfRule>
    <cfRule type="containsText" dxfId="620" priority="2354" operator="containsText" text="SIN INICIAR">
      <formula>NOT(ISERROR(SEARCH("SIN INICIAR",X10)))</formula>
    </cfRule>
  </conditionalFormatting>
  <conditionalFormatting sqref="Y18">
    <cfRule type="containsText" dxfId="619" priority="2202" operator="containsText" text="TERMINADA EXTEMPORÁNEA">
      <formula>NOT(ISERROR(SEARCH("TERMINADA EXTEMPORÁNEA",Y18)))</formula>
    </cfRule>
    <cfRule type="containsText" dxfId="618" priority="2203" operator="containsText" text="TERMINADA">
      <formula>NOT(ISERROR(SEARCH("TERMINADA",Y18)))</formula>
    </cfRule>
    <cfRule type="containsText" dxfId="617" priority="2204" operator="containsText" text="EN PROCESO">
      <formula>NOT(ISERROR(SEARCH("EN PROCESO",Y18)))</formula>
    </cfRule>
    <cfRule type="containsText" dxfId="616" priority="2205" operator="containsText" text="INCUMPLIDA">
      <formula>NOT(ISERROR(SEARCH("INCUMPLIDA",Y18)))</formula>
    </cfRule>
    <cfRule type="containsText" dxfId="615" priority="2206" operator="containsText" text="SIN INICIAR">
      <formula>NOT(ISERROR(SEARCH("SIN INICIAR",Y18)))</formula>
    </cfRule>
  </conditionalFormatting>
  <conditionalFormatting sqref="Y18">
    <cfRule type="containsText" dxfId="614" priority="2201" operator="containsText" text="ABIERTA">
      <formula>NOT(ISERROR(SEARCH("ABIERTA",Y18)))</formula>
    </cfRule>
  </conditionalFormatting>
  <conditionalFormatting sqref="X19">
    <cfRule type="containsText" dxfId="613" priority="2157" operator="containsText" text="TERMINADA EXTEMPORÁNEA">
      <formula>NOT(ISERROR(SEARCH("TERMINADA EXTEMPORÁNEA",X19)))</formula>
    </cfRule>
    <cfRule type="containsText" dxfId="612" priority="2158" operator="containsText" text="TERMINADA">
      <formula>NOT(ISERROR(SEARCH("TERMINADA",X19)))</formula>
    </cfRule>
    <cfRule type="containsText" dxfId="611" priority="2159" operator="containsText" text="EN PROCESO">
      <formula>NOT(ISERROR(SEARCH("EN PROCESO",X19)))</formula>
    </cfRule>
    <cfRule type="containsText" dxfId="610" priority="2160" operator="containsText" text="INCUMPLIDA">
      <formula>NOT(ISERROR(SEARCH("INCUMPLIDA",X19)))</formula>
    </cfRule>
    <cfRule type="containsText" dxfId="609" priority="2161" operator="containsText" text="SIN INICIAR">
      <formula>NOT(ISERROR(SEARCH("SIN INICIAR",X19)))</formula>
    </cfRule>
  </conditionalFormatting>
  <conditionalFormatting sqref="X19">
    <cfRule type="containsText" dxfId="608" priority="2145" operator="containsText" text="TERMINADA EXTEMPORÁNEA">
      <formula>NOT(ISERROR(SEARCH("TERMINADA EXTEMPORÁNEA",X19)))</formula>
    </cfRule>
    <cfRule type="containsText" dxfId="607" priority="2146" operator="containsText" text="TERMINADA">
      <formula>NOT(ISERROR(SEARCH("TERMINADA",X19)))</formula>
    </cfRule>
    <cfRule type="containsText" dxfId="606" priority="2147" operator="containsText" text="EN PROCESO">
      <formula>NOT(ISERROR(SEARCH("EN PROCESO",X19)))</formula>
    </cfRule>
    <cfRule type="containsText" dxfId="605" priority="2148" operator="containsText" text="INCUMPLIDA">
      <formula>NOT(ISERROR(SEARCH("INCUMPLIDA",X19)))</formula>
    </cfRule>
    <cfRule type="containsText" dxfId="604" priority="2149" operator="containsText" text="SIN INICIAR">
      <formula>NOT(ISERROR(SEARCH("SIN INICIAR",X19)))</formula>
    </cfRule>
  </conditionalFormatting>
  <conditionalFormatting sqref="X20">
    <cfRule type="containsText" dxfId="603" priority="2123" operator="containsText" text="TERMINADA EXTEMPORÁNEA">
      <formula>NOT(ISERROR(SEARCH("TERMINADA EXTEMPORÁNEA",X20)))</formula>
    </cfRule>
    <cfRule type="containsText" dxfId="602" priority="2124" operator="containsText" text="TERMINADA">
      <formula>NOT(ISERROR(SEARCH("TERMINADA",X20)))</formula>
    </cfRule>
    <cfRule type="containsText" dxfId="601" priority="2125" operator="containsText" text="EN PROCESO">
      <formula>NOT(ISERROR(SEARCH("EN PROCESO",X20)))</formula>
    </cfRule>
    <cfRule type="containsText" dxfId="600" priority="2126" operator="containsText" text="INCUMPLIDA">
      <formula>NOT(ISERROR(SEARCH("INCUMPLIDA",X20)))</formula>
    </cfRule>
    <cfRule type="containsText" dxfId="599" priority="2127" operator="containsText" text="SIN INICIAR">
      <formula>NOT(ISERROR(SEARCH("SIN INICIAR",X20)))</formula>
    </cfRule>
  </conditionalFormatting>
  <conditionalFormatting sqref="X20">
    <cfRule type="containsText" dxfId="598" priority="2111" operator="containsText" text="TERMINADA EXTEMPORÁNEA">
      <formula>NOT(ISERROR(SEARCH("TERMINADA EXTEMPORÁNEA",X20)))</formula>
    </cfRule>
    <cfRule type="containsText" dxfId="597" priority="2112" operator="containsText" text="TERMINADA">
      <formula>NOT(ISERROR(SEARCH("TERMINADA",X20)))</formula>
    </cfRule>
    <cfRule type="containsText" dxfId="596" priority="2113" operator="containsText" text="EN PROCESO">
      <formula>NOT(ISERROR(SEARCH("EN PROCESO",X20)))</formula>
    </cfRule>
    <cfRule type="containsText" dxfId="595" priority="2114" operator="containsText" text="INCUMPLIDA">
      <formula>NOT(ISERROR(SEARCH("INCUMPLIDA",X20)))</formula>
    </cfRule>
    <cfRule type="containsText" dxfId="594" priority="2115" operator="containsText" text="SIN INICIAR">
      <formula>NOT(ISERROR(SEARCH("SIN INICIAR",X20)))</formula>
    </cfRule>
  </conditionalFormatting>
  <conditionalFormatting sqref="X21">
    <cfRule type="containsText" dxfId="593" priority="1987" operator="containsText" text="TERMINADA EXTEMPORÁNEA">
      <formula>NOT(ISERROR(SEARCH("TERMINADA EXTEMPORÁNEA",X21)))</formula>
    </cfRule>
    <cfRule type="containsText" dxfId="592" priority="1988" operator="containsText" text="TERMINADA">
      <formula>NOT(ISERROR(SEARCH("TERMINADA",X21)))</formula>
    </cfRule>
    <cfRule type="containsText" dxfId="591" priority="1989" operator="containsText" text="EN PROCESO">
      <formula>NOT(ISERROR(SEARCH("EN PROCESO",X21)))</formula>
    </cfRule>
    <cfRule type="containsText" dxfId="590" priority="1990" operator="containsText" text="INCUMPLIDA">
      <formula>NOT(ISERROR(SEARCH("INCUMPLIDA",X21)))</formula>
    </cfRule>
    <cfRule type="containsText" dxfId="589" priority="1991" operator="containsText" text="SIN INICIAR">
      <formula>NOT(ISERROR(SEARCH("SIN INICIAR",X21)))</formula>
    </cfRule>
  </conditionalFormatting>
  <conditionalFormatting sqref="X21">
    <cfRule type="containsText" dxfId="588" priority="1982" operator="containsText" text="TERMINADA EXTEMPORÁNEA">
      <formula>NOT(ISERROR(SEARCH("TERMINADA EXTEMPORÁNEA",X21)))</formula>
    </cfRule>
    <cfRule type="containsText" dxfId="587" priority="1983" operator="containsText" text="TERMINADA">
      <formula>NOT(ISERROR(SEARCH("TERMINADA",X21)))</formula>
    </cfRule>
    <cfRule type="containsText" dxfId="586" priority="1984" operator="containsText" text="EN PROCESO">
      <formula>NOT(ISERROR(SEARCH("EN PROCESO",X21)))</formula>
    </cfRule>
    <cfRule type="containsText" dxfId="585" priority="1985" operator="containsText" text="INCUMPLIDA">
      <formula>NOT(ISERROR(SEARCH("INCUMPLIDA",X21)))</formula>
    </cfRule>
    <cfRule type="containsText" dxfId="584" priority="1986" operator="containsText" text="SIN INICIAR">
      <formula>NOT(ISERROR(SEARCH("SIN INICIAR",X21)))</formula>
    </cfRule>
  </conditionalFormatting>
  <conditionalFormatting sqref="X23">
    <cfRule type="containsText" dxfId="583" priority="1967" operator="containsText" text="TERMINADA EXTEMPORÁNEA">
      <formula>NOT(ISERROR(SEARCH("TERMINADA EXTEMPORÁNEA",X23)))</formula>
    </cfRule>
    <cfRule type="containsText" dxfId="582" priority="1968" operator="containsText" text="TERMINADA">
      <formula>NOT(ISERROR(SEARCH("TERMINADA",X23)))</formula>
    </cfRule>
    <cfRule type="containsText" dxfId="581" priority="1969" operator="containsText" text="EN PROCESO">
      <formula>NOT(ISERROR(SEARCH("EN PROCESO",X23)))</formula>
    </cfRule>
    <cfRule type="containsText" dxfId="580" priority="1970" operator="containsText" text="INCUMPLIDA">
      <formula>NOT(ISERROR(SEARCH("INCUMPLIDA",X23)))</formula>
    </cfRule>
    <cfRule type="containsText" dxfId="579" priority="1971" operator="containsText" text="SIN INICIAR">
      <formula>NOT(ISERROR(SEARCH("SIN INICIAR",X23)))</formula>
    </cfRule>
  </conditionalFormatting>
  <conditionalFormatting sqref="X23">
    <cfRule type="containsText" dxfId="578" priority="1962" operator="containsText" text="TERMINADA EXTEMPORÁNEA">
      <formula>NOT(ISERROR(SEARCH("TERMINADA EXTEMPORÁNEA",X23)))</formula>
    </cfRule>
    <cfRule type="containsText" dxfId="577" priority="1963" operator="containsText" text="TERMINADA">
      <formula>NOT(ISERROR(SEARCH("TERMINADA",X23)))</formula>
    </cfRule>
    <cfRule type="containsText" dxfId="576" priority="1964" operator="containsText" text="EN PROCESO">
      <formula>NOT(ISERROR(SEARCH("EN PROCESO",X23)))</formula>
    </cfRule>
    <cfRule type="containsText" dxfId="575" priority="1965" operator="containsText" text="INCUMPLIDA">
      <formula>NOT(ISERROR(SEARCH("INCUMPLIDA",X23)))</formula>
    </cfRule>
    <cfRule type="containsText" dxfId="574" priority="1966" operator="containsText" text="SIN INICIAR">
      <formula>NOT(ISERROR(SEARCH("SIN INICIAR",X23)))</formula>
    </cfRule>
  </conditionalFormatting>
  <conditionalFormatting sqref="X22">
    <cfRule type="containsText" dxfId="573" priority="1907" operator="containsText" text="TERMINADA EXTEMPORÁNEA">
      <formula>NOT(ISERROR(SEARCH("TERMINADA EXTEMPORÁNEA",X22)))</formula>
    </cfRule>
    <cfRule type="containsText" dxfId="572" priority="1908" operator="containsText" text="TERMINADA">
      <formula>NOT(ISERROR(SEARCH("TERMINADA",X22)))</formula>
    </cfRule>
    <cfRule type="containsText" dxfId="571" priority="1909" operator="containsText" text="EN PROCESO">
      <formula>NOT(ISERROR(SEARCH("EN PROCESO",X22)))</formula>
    </cfRule>
    <cfRule type="containsText" dxfId="570" priority="1910" operator="containsText" text="INCUMPLIDA">
      <formula>NOT(ISERROR(SEARCH("INCUMPLIDA",X22)))</formula>
    </cfRule>
    <cfRule type="containsText" dxfId="569" priority="1911" operator="containsText" text="SIN INICIAR">
      <formula>NOT(ISERROR(SEARCH("SIN INICIAR",X22)))</formula>
    </cfRule>
  </conditionalFormatting>
  <conditionalFormatting sqref="X22">
    <cfRule type="containsText" dxfId="568" priority="1902" operator="containsText" text="TERMINADA EXTEMPORÁNEA">
      <formula>NOT(ISERROR(SEARCH("TERMINADA EXTEMPORÁNEA",X22)))</formula>
    </cfRule>
    <cfRule type="containsText" dxfId="567" priority="1903" operator="containsText" text="TERMINADA">
      <formula>NOT(ISERROR(SEARCH("TERMINADA",X22)))</formula>
    </cfRule>
    <cfRule type="containsText" dxfId="566" priority="1904" operator="containsText" text="EN PROCESO">
      <formula>NOT(ISERROR(SEARCH("EN PROCESO",X22)))</formula>
    </cfRule>
    <cfRule type="containsText" dxfId="565" priority="1905" operator="containsText" text="INCUMPLIDA">
      <formula>NOT(ISERROR(SEARCH("INCUMPLIDA",X22)))</formula>
    </cfRule>
    <cfRule type="containsText" dxfId="564" priority="1906" operator="containsText" text="SIN INICIAR">
      <formula>NOT(ISERROR(SEARCH("SIN INICIAR",X22)))</formula>
    </cfRule>
  </conditionalFormatting>
  <conditionalFormatting sqref="AJ10:AJ102 AJ104:AJ109">
    <cfRule type="containsText" dxfId="563" priority="756" operator="containsText" text="PENDIENTE">
      <formula>NOT(ISERROR(SEARCH("PENDIENTE",AJ10)))</formula>
    </cfRule>
    <cfRule type="containsText" dxfId="562" priority="757" operator="containsText" text="CUMPLIDA">
      <formula>NOT(ISERROR(SEARCH("CUMPLIDA",AJ10)))</formula>
    </cfRule>
  </conditionalFormatting>
  <conditionalFormatting sqref="AL10:AL21 AL23:AL39 AL42 AL45:AL102 AL104:AL107">
    <cfRule type="containsText" dxfId="561" priority="754" operator="containsText" text="CERRADA">
      <formula>NOT(ISERROR(SEARCH("CERRADA",AL10)))</formula>
    </cfRule>
    <cfRule type="containsText" dxfId="560" priority="755" operator="containsText" text="ABIERTA">
      <formula>NOT(ISERROR(SEARCH("ABIERTA",AL10)))</formula>
    </cfRule>
  </conditionalFormatting>
  <conditionalFormatting sqref="AG11:AG12 AG74 AG29:AG42 AG67:AG68 AG85:AG86 AG93:AG96 AG76:AG79 AG82 AG14:AG16 AG63 AG45:AG51">
    <cfRule type="containsText" dxfId="559" priority="749" operator="containsText" text="INCUMPLIDA">
      <formula>NOT(ISERROR(SEARCH("INCUMPLIDA",AG11)))</formula>
    </cfRule>
    <cfRule type="containsText" dxfId="558" priority="750" operator="containsText" text="TERMINADA EXTEMPORÁNEA">
      <formula>NOT(ISERROR(SEARCH("TERMINADA EXTEMPORÁNEA",AG11)))</formula>
    </cfRule>
    <cfRule type="containsText" dxfId="557" priority="751" operator="containsText" text="TERMINADA">
      <formula>NOT(ISERROR(SEARCH("TERMINADA",AG11)))</formula>
    </cfRule>
    <cfRule type="containsText" dxfId="556" priority="752" operator="containsText" text="EN PROCESO">
      <formula>NOT(ISERROR(SEARCH("EN PROCESO",AG11)))</formula>
    </cfRule>
    <cfRule type="containsText" dxfId="555" priority="753" operator="containsText" text="SIN INICIAR">
      <formula>NOT(ISERROR(SEARCH("SIN INICIAR",AG11)))</formula>
    </cfRule>
  </conditionalFormatting>
  <conditionalFormatting sqref="AL22">
    <cfRule type="containsText" dxfId="554" priority="739" operator="containsText" text="CERRADA">
      <formula>NOT(ISERROR(SEARCH("CERRADA",AL22)))</formula>
    </cfRule>
    <cfRule type="containsText" dxfId="553" priority="740" operator="containsText" text="ABIERTA">
      <formula>NOT(ISERROR(SEARCH("ABIERTA",AL22)))</formula>
    </cfRule>
  </conditionalFormatting>
  <conditionalFormatting sqref="X14">
    <cfRule type="containsText" dxfId="552" priority="729" operator="containsText" text="INCUMPLIDA">
      <formula>NOT(ISERROR(SEARCH("INCUMPLIDA",X14)))</formula>
    </cfRule>
    <cfRule type="containsText" dxfId="551" priority="730" operator="containsText" text="TERMINADA EXTEMPORÁNEA">
      <formula>NOT(ISERROR(SEARCH("TERMINADA EXTEMPORÁNEA",X14)))</formula>
    </cfRule>
    <cfRule type="containsText" dxfId="550" priority="731" operator="containsText" text="TERMINADA">
      <formula>NOT(ISERROR(SEARCH("TERMINADA",X14)))</formula>
    </cfRule>
    <cfRule type="containsText" dxfId="549" priority="732" operator="containsText" text="EN PROCESO">
      <formula>NOT(ISERROR(SEARCH("EN PROCESO",X14)))</formula>
    </cfRule>
    <cfRule type="containsText" dxfId="548" priority="733" operator="containsText" text="SIN INICIAR">
      <formula>NOT(ISERROR(SEARCH("SIN INICIAR",X14)))</formula>
    </cfRule>
  </conditionalFormatting>
  <conditionalFormatting sqref="X40">
    <cfRule type="containsText" dxfId="547" priority="718" operator="containsText" text="INCUMPLIDA">
      <formula>NOT(ISERROR(SEARCH("INCUMPLIDA",X40)))</formula>
    </cfRule>
    <cfRule type="containsText" dxfId="546" priority="719" operator="containsText" text="TERMINADA EXTEMPORÁNEA">
      <formula>NOT(ISERROR(SEARCH("TERMINADA EXTEMPORÁNEA",X40)))</formula>
    </cfRule>
    <cfRule type="containsText" dxfId="545" priority="720" operator="containsText" text="TERMINADA">
      <formula>NOT(ISERROR(SEARCH("TERMINADA",X40)))</formula>
    </cfRule>
    <cfRule type="containsText" dxfId="544" priority="721" operator="containsText" text="EN PROCESO">
      <formula>NOT(ISERROR(SEARCH("EN PROCESO",X40)))</formula>
    </cfRule>
    <cfRule type="containsText" dxfId="543" priority="722" operator="containsText" text="SIN INICIAR">
      <formula>NOT(ISERROR(SEARCH("SIN INICIAR",X40)))</formula>
    </cfRule>
  </conditionalFormatting>
  <conditionalFormatting sqref="X45">
    <cfRule type="containsText" dxfId="542" priority="708" operator="containsText" text="TERMINADA EXTEMPORÁNEA">
      <formula>NOT(ISERROR(SEARCH("TERMINADA EXTEMPORÁNEA",X45)))</formula>
    </cfRule>
    <cfRule type="containsText" dxfId="541" priority="709" operator="containsText" text="TERMINADA">
      <formula>NOT(ISERROR(SEARCH("TERMINADA",X45)))</formula>
    </cfRule>
    <cfRule type="containsText" dxfId="540" priority="710" operator="containsText" text="EN PROCESO">
      <formula>NOT(ISERROR(SEARCH("EN PROCESO",X45)))</formula>
    </cfRule>
    <cfRule type="containsText" dxfId="539" priority="711" operator="containsText" text="INCUMPLIDA">
      <formula>NOT(ISERROR(SEARCH("INCUMPLIDA",X45)))</formula>
    </cfRule>
    <cfRule type="containsText" dxfId="538" priority="712" operator="containsText" text="SIN INICIAR">
      <formula>NOT(ISERROR(SEARCH("SIN INICIAR",X45)))</formula>
    </cfRule>
  </conditionalFormatting>
  <conditionalFormatting sqref="X46">
    <cfRule type="containsText" dxfId="537" priority="703" operator="containsText" text="TERMINADA EXTEMPORÁNEA">
      <formula>NOT(ISERROR(SEARCH("TERMINADA EXTEMPORÁNEA",X46)))</formula>
    </cfRule>
    <cfRule type="containsText" dxfId="536" priority="704" operator="containsText" text="TERMINADA">
      <formula>NOT(ISERROR(SEARCH("TERMINADA",X46)))</formula>
    </cfRule>
    <cfRule type="containsText" dxfId="535" priority="705" operator="containsText" text="EN PROCESO">
      <formula>NOT(ISERROR(SEARCH("EN PROCESO",X46)))</formula>
    </cfRule>
    <cfRule type="containsText" dxfId="534" priority="706" operator="containsText" text="INCUMPLIDA">
      <formula>NOT(ISERROR(SEARCH("INCUMPLIDA",X46)))</formula>
    </cfRule>
    <cfRule type="containsText" dxfId="533" priority="707" operator="containsText" text="SIN INICIAR">
      <formula>NOT(ISERROR(SEARCH("SIN INICIAR",X46)))</formula>
    </cfRule>
  </conditionalFormatting>
  <conditionalFormatting sqref="X47">
    <cfRule type="containsText" dxfId="532" priority="698" operator="containsText" text="TERMINADA EXTEMPORÁNEA">
      <formula>NOT(ISERROR(SEARCH("TERMINADA EXTEMPORÁNEA",X47)))</formula>
    </cfRule>
    <cfRule type="containsText" dxfId="531" priority="699" operator="containsText" text="TERMINADA">
      <formula>NOT(ISERROR(SEARCH("TERMINADA",X47)))</formula>
    </cfRule>
    <cfRule type="containsText" dxfId="530" priority="700" operator="containsText" text="EN PROCESO">
      <formula>NOT(ISERROR(SEARCH("EN PROCESO",X47)))</formula>
    </cfRule>
    <cfRule type="containsText" dxfId="529" priority="701" operator="containsText" text="INCUMPLIDA">
      <formula>NOT(ISERROR(SEARCH("INCUMPLIDA",X47)))</formula>
    </cfRule>
    <cfRule type="containsText" dxfId="528" priority="702" operator="containsText" text="SIN INICIAR">
      <formula>NOT(ISERROR(SEARCH("SIN INICIAR",X47)))</formula>
    </cfRule>
  </conditionalFormatting>
  <conditionalFormatting sqref="X48">
    <cfRule type="containsText" dxfId="527" priority="693" operator="containsText" text="TERMINADA EXTEMPORÁNEA">
      <formula>NOT(ISERROR(SEARCH("TERMINADA EXTEMPORÁNEA",X48)))</formula>
    </cfRule>
    <cfRule type="containsText" dxfId="526" priority="694" operator="containsText" text="TERMINADA">
      <formula>NOT(ISERROR(SEARCH("TERMINADA",X48)))</formula>
    </cfRule>
    <cfRule type="containsText" dxfId="525" priority="695" operator="containsText" text="EN PROCESO">
      <formula>NOT(ISERROR(SEARCH("EN PROCESO",X48)))</formula>
    </cfRule>
    <cfRule type="containsText" dxfId="524" priority="696" operator="containsText" text="INCUMPLIDA">
      <formula>NOT(ISERROR(SEARCH("INCUMPLIDA",X48)))</formula>
    </cfRule>
    <cfRule type="containsText" dxfId="523" priority="697" operator="containsText" text="SIN INICIAR">
      <formula>NOT(ISERROR(SEARCH("SIN INICIAR",X48)))</formula>
    </cfRule>
  </conditionalFormatting>
  <conditionalFormatting sqref="X49">
    <cfRule type="containsText" dxfId="522" priority="688" operator="containsText" text="TERMINADA EXTEMPORÁNEA">
      <formula>NOT(ISERROR(SEARCH("TERMINADA EXTEMPORÁNEA",X49)))</formula>
    </cfRule>
    <cfRule type="containsText" dxfId="521" priority="689" operator="containsText" text="TERMINADA">
      <formula>NOT(ISERROR(SEARCH("TERMINADA",X49)))</formula>
    </cfRule>
    <cfRule type="containsText" dxfId="520" priority="690" operator="containsText" text="EN PROCESO">
      <formula>NOT(ISERROR(SEARCH("EN PROCESO",X49)))</formula>
    </cfRule>
    <cfRule type="containsText" dxfId="519" priority="691" operator="containsText" text="INCUMPLIDA">
      <formula>NOT(ISERROR(SEARCH("INCUMPLIDA",X49)))</formula>
    </cfRule>
    <cfRule type="containsText" dxfId="518" priority="692" operator="containsText" text="SIN INICIAR">
      <formula>NOT(ISERROR(SEARCH("SIN INICIAR",X49)))</formula>
    </cfRule>
  </conditionalFormatting>
  <conditionalFormatting sqref="X50">
    <cfRule type="containsText" dxfId="517" priority="683" operator="containsText" text="TERMINADA EXTEMPORÁNEA">
      <formula>NOT(ISERROR(SEARCH("TERMINADA EXTEMPORÁNEA",X50)))</formula>
    </cfRule>
    <cfRule type="containsText" dxfId="516" priority="684" operator="containsText" text="TERMINADA">
      <formula>NOT(ISERROR(SEARCH("TERMINADA",X50)))</formula>
    </cfRule>
    <cfRule type="containsText" dxfId="515" priority="685" operator="containsText" text="EN PROCESO">
      <formula>NOT(ISERROR(SEARCH("EN PROCESO",X50)))</formula>
    </cfRule>
    <cfRule type="containsText" dxfId="514" priority="686" operator="containsText" text="INCUMPLIDA">
      <formula>NOT(ISERROR(SEARCH("INCUMPLIDA",X50)))</formula>
    </cfRule>
    <cfRule type="containsText" dxfId="513" priority="687" operator="containsText" text="SIN INICIAR">
      <formula>NOT(ISERROR(SEARCH("SIN INICIAR",X50)))</formula>
    </cfRule>
  </conditionalFormatting>
  <conditionalFormatting sqref="X51">
    <cfRule type="containsText" dxfId="512" priority="667" operator="containsText" text="TERMINADA EXTEMPORÁNEA">
      <formula>NOT(ISERROR(SEARCH("TERMINADA EXTEMPORÁNEA",X51)))</formula>
    </cfRule>
    <cfRule type="containsText" dxfId="511" priority="668" operator="containsText" text="TERMINADA">
      <formula>NOT(ISERROR(SEARCH("TERMINADA",X51)))</formula>
    </cfRule>
    <cfRule type="containsText" dxfId="510" priority="669" operator="containsText" text="EN PROCESO">
      <formula>NOT(ISERROR(SEARCH("EN PROCESO",X51)))</formula>
    </cfRule>
    <cfRule type="containsText" dxfId="509" priority="670" operator="containsText" text="INCUMPLIDA">
      <formula>NOT(ISERROR(SEARCH("INCUMPLIDA",X51)))</formula>
    </cfRule>
    <cfRule type="containsText" dxfId="508" priority="671" operator="containsText" text="SIN INICIAR">
      <formula>NOT(ISERROR(SEARCH("SIN INICIAR",X51)))</formula>
    </cfRule>
  </conditionalFormatting>
  <conditionalFormatting sqref="X52">
    <cfRule type="containsText" dxfId="507" priority="662" operator="containsText" text="TERMINADA EXTEMPORÁNEA">
      <formula>NOT(ISERROR(SEARCH("TERMINADA EXTEMPORÁNEA",X52)))</formula>
    </cfRule>
    <cfRule type="containsText" dxfId="506" priority="663" operator="containsText" text="TERMINADA">
      <formula>NOT(ISERROR(SEARCH("TERMINADA",X52)))</formula>
    </cfRule>
    <cfRule type="containsText" dxfId="505" priority="664" operator="containsText" text="EN PROCESO">
      <formula>NOT(ISERROR(SEARCH("EN PROCESO",X52)))</formula>
    </cfRule>
    <cfRule type="containsText" dxfId="504" priority="665" operator="containsText" text="INCUMPLIDA">
      <formula>NOT(ISERROR(SEARCH("INCUMPLIDA",X52)))</formula>
    </cfRule>
    <cfRule type="containsText" dxfId="503" priority="666" operator="containsText" text="SIN INICIAR">
      <formula>NOT(ISERROR(SEARCH("SIN INICIAR",X52)))</formula>
    </cfRule>
  </conditionalFormatting>
  <conditionalFormatting sqref="X53">
    <cfRule type="containsText" dxfId="502" priority="657" operator="containsText" text="TERMINADA EXTEMPORÁNEA">
      <formula>NOT(ISERROR(SEARCH("TERMINADA EXTEMPORÁNEA",X53)))</formula>
    </cfRule>
    <cfRule type="containsText" dxfId="501" priority="658" operator="containsText" text="TERMINADA">
      <formula>NOT(ISERROR(SEARCH("TERMINADA",X53)))</formula>
    </cfRule>
    <cfRule type="containsText" dxfId="500" priority="659" operator="containsText" text="EN PROCESO">
      <formula>NOT(ISERROR(SEARCH("EN PROCESO",X53)))</formula>
    </cfRule>
    <cfRule type="containsText" dxfId="499" priority="660" operator="containsText" text="INCUMPLIDA">
      <formula>NOT(ISERROR(SEARCH("INCUMPLIDA",X53)))</formula>
    </cfRule>
    <cfRule type="containsText" dxfId="498" priority="661" operator="containsText" text="SIN INICIAR">
      <formula>NOT(ISERROR(SEARCH("SIN INICIAR",X53)))</formula>
    </cfRule>
  </conditionalFormatting>
  <conditionalFormatting sqref="X55">
    <cfRule type="containsText" dxfId="497" priority="642" operator="containsText" text="TERMINADA EXTEMPORÁNEA">
      <formula>NOT(ISERROR(SEARCH("TERMINADA EXTEMPORÁNEA",X55)))</formula>
    </cfRule>
    <cfRule type="containsText" dxfId="496" priority="643" operator="containsText" text="TERMINADA">
      <formula>NOT(ISERROR(SEARCH("TERMINADA",X55)))</formula>
    </cfRule>
    <cfRule type="containsText" dxfId="495" priority="644" operator="containsText" text="EN PROCESO">
      <formula>NOT(ISERROR(SEARCH("EN PROCESO",X55)))</formula>
    </cfRule>
    <cfRule type="containsText" dxfId="494" priority="645" operator="containsText" text="INCUMPLIDA">
      <formula>NOT(ISERROR(SEARCH("INCUMPLIDA",X55)))</formula>
    </cfRule>
    <cfRule type="containsText" dxfId="493" priority="646" operator="containsText" text="SIN INICIAR">
      <formula>NOT(ISERROR(SEARCH("SIN INICIAR",X55)))</formula>
    </cfRule>
  </conditionalFormatting>
  <conditionalFormatting sqref="X57">
    <cfRule type="containsText" dxfId="492" priority="632" operator="containsText" text="TERMINADA EXTEMPORÁNEA">
      <formula>NOT(ISERROR(SEARCH("TERMINADA EXTEMPORÁNEA",X57)))</formula>
    </cfRule>
    <cfRule type="containsText" dxfId="491" priority="633" operator="containsText" text="TERMINADA">
      <formula>NOT(ISERROR(SEARCH("TERMINADA",X57)))</formula>
    </cfRule>
    <cfRule type="containsText" dxfId="490" priority="634" operator="containsText" text="EN PROCESO">
      <formula>NOT(ISERROR(SEARCH("EN PROCESO",X57)))</formula>
    </cfRule>
    <cfRule type="containsText" dxfId="489" priority="635" operator="containsText" text="INCUMPLIDA">
      <formula>NOT(ISERROR(SEARCH("INCUMPLIDA",X57)))</formula>
    </cfRule>
    <cfRule type="containsText" dxfId="488" priority="636" operator="containsText" text="SIN INICIAR">
      <formula>NOT(ISERROR(SEARCH("SIN INICIAR",X57)))</formula>
    </cfRule>
  </conditionalFormatting>
  <conditionalFormatting sqref="X58">
    <cfRule type="containsText" dxfId="487" priority="627" operator="containsText" text="TERMINADA EXTEMPORÁNEA">
      <formula>NOT(ISERROR(SEARCH("TERMINADA EXTEMPORÁNEA",X58)))</formula>
    </cfRule>
    <cfRule type="containsText" dxfId="486" priority="628" operator="containsText" text="TERMINADA">
      <formula>NOT(ISERROR(SEARCH("TERMINADA",X58)))</formula>
    </cfRule>
    <cfRule type="containsText" dxfId="485" priority="629" operator="containsText" text="EN PROCESO">
      <formula>NOT(ISERROR(SEARCH("EN PROCESO",X58)))</formula>
    </cfRule>
    <cfRule type="containsText" dxfId="484" priority="630" operator="containsText" text="INCUMPLIDA">
      <formula>NOT(ISERROR(SEARCH("INCUMPLIDA",X58)))</formula>
    </cfRule>
    <cfRule type="containsText" dxfId="483" priority="631" operator="containsText" text="SIN INICIAR">
      <formula>NOT(ISERROR(SEARCH("SIN INICIAR",X58)))</formula>
    </cfRule>
  </conditionalFormatting>
  <conditionalFormatting sqref="Y59">
    <cfRule type="containsText" dxfId="482" priority="626" operator="containsText" text="ABIERTA">
      <formula>NOT(ISERROR(SEARCH("ABIERTA",Y59)))</formula>
    </cfRule>
  </conditionalFormatting>
  <conditionalFormatting sqref="Y59">
    <cfRule type="containsText" dxfId="481" priority="621" operator="containsText" text="TERMINADA EXTEMPORÁNEA">
      <formula>NOT(ISERROR(SEARCH("TERMINADA EXTEMPORÁNEA",Y59)))</formula>
    </cfRule>
    <cfRule type="containsText" dxfId="480" priority="622" operator="containsText" text="TERMINADA">
      <formula>NOT(ISERROR(SEARCH("TERMINADA",Y59)))</formula>
    </cfRule>
    <cfRule type="containsText" dxfId="479" priority="623" operator="containsText" text="EN PROCESO">
      <formula>NOT(ISERROR(SEARCH("EN PROCESO",Y59)))</formula>
    </cfRule>
    <cfRule type="containsText" dxfId="478" priority="624" operator="containsText" text="INCUMPLIDA">
      <formula>NOT(ISERROR(SEARCH("INCUMPLIDA",Y59)))</formula>
    </cfRule>
    <cfRule type="containsText" dxfId="477" priority="625" operator="containsText" text="SIN INICIAR">
      <formula>NOT(ISERROR(SEARCH("SIN INICIAR",Y59)))</formula>
    </cfRule>
  </conditionalFormatting>
  <conditionalFormatting sqref="X59">
    <cfRule type="containsText" dxfId="476" priority="616" operator="containsText" text="INCUMPLIDA">
      <formula>NOT(ISERROR(SEARCH("INCUMPLIDA",X59)))</formula>
    </cfRule>
    <cfRule type="containsText" dxfId="475" priority="617" operator="containsText" text="TERMINADA EXTEMPORÁNEA">
      <formula>NOT(ISERROR(SEARCH("TERMINADA EXTEMPORÁNEA",X59)))</formula>
    </cfRule>
    <cfRule type="containsText" dxfId="474" priority="618" operator="containsText" text="TERMINADA">
      <formula>NOT(ISERROR(SEARCH("TERMINADA",X59)))</formula>
    </cfRule>
    <cfRule type="containsText" dxfId="473" priority="619" operator="containsText" text="EN PROCESO">
      <formula>NOT(ISERROR(SEARCH("EN PROCESO",X59)))</formula>
    </cfRule>
    <cfRule type="containsText" dxfId="472" priority="620" operator="containsText" text="SIN INICIAR">
      <formula>NOT(ISERROR(SEARCH("SIN INICIAR",X59)))</formula>
    </cfRule>
  </conditionalFormatting>
  <conditionalFormatting sqref="X61">
    <cfRule type="containsText" dxfId="471" priority="606" operator="containsText" text="TERMINADA EXTEMPORÁNEA">
      <formula>NOT(ISERROR(SEARCH("TERMINADA EXTEMPORÁNEA",X61)))</formula>
    </cfRule>
    <cfRule type="containsText" dxfId="470" priority="607" operator="containsText" text="TERMINADA">
      <formula>NOT(ISERROR(SEARCH("TERMINADA",X61)))</formula>
    </cfRule>
    <cfRule type="containsText" dxfId="469" priority="608" operator="containsText" text="EN PROCESO">
      <formula>NOT(ISERROR(SEARCH("EN PROCESO",X61)))</formula>
    </cfRule>
    <cfRule type="containsText" dxfId="468" priority="609" operator="containsText" text="INCUMPLIDA">
      <formula>NOT(ISERROR(SEARCH("INCUMPLIDA",X61)))</formula>
    </cfRule>
    <cfRule type="containsText" dxfId="467" priority="610" operator="containsText" text="SIN INICIAR">
      <formula>NOT(ISERROR(SEARCH("SIN INICIAR",X61)))</formula>
    </cfRule>
  </conditionalFormatting>
  <conditionalFormatting sqref="X64">
    <cfRule type="containsText" dxfId="466" priority="586" operator="containsText" text="TERMINADA EXTEMPORÁNEA">
      <formula>NOT(ISERROR(SEARCH("TERMINADA EXTEMPORÁNEA",X64)))</formula>
    </cfRule>
    <cfRule type="containsText" dxfId="465" priority="587" operator="containsText" text="TERMINADA">
      <formula>NOT(ISERROR(SEARCH("TERMINADA",X64)))</formula>
    </cfRule>
    <cfRule type="containsText" dxfId="464" priority="588" operator="containsText" text="EN PROCESO">
      <formula>NOT(ISERROR(SEARCH("EN PROCESO",X64)))</formula>
    </cfRule>
    <cfRule type="containsText" dxfId="463" priority="589" operator="containsText" text="INCUMPLIDA">
      <formula>NOT(ISERROR(SEARCH("INCUMPLIDA",X64)))</formula>
    </cfRule>
    <cfRule type="containsText" dxfId="462" priority="590" operator="containsText" text="SIN INICIAR">
      <formula>NOT(ISERROR(SEARCH("SIN INICIAR",X64)))</formula>
    </cfRule>
  </conditionalFormatting>
  <conditionalFormatting sqref="X65:X66 X68">
    <cfRule type="containsText" dxfId="461" priority="581" operator="containsText" text="TERMINADA EXTEMPORÁNEA">
      <formula>NOT(ISERROR(SEARCH("TERMINADA EXTEMPORÁNEA",X65)))</formula>
    </cfRule>
    <cfRule type="containsText" dxfId="460" priority="582" operator="containsText" text="TERMINADA">
      <formula>NOT(ISERROR(SEARCH("TERMINADA",X65)))</formula>
    </cfRule>
    <cfRule type="containsText" dxfId="459" priority="583" operator="containsText" text="EN PROCESO">
      <formula>NOT(ISERROR(SEARCH("EN PROCESO",X65)))</formula>
    </cfRule>
    <cfRule type="containsText" dxfId="458" priority="584" operator="containsText" text="INCUMPLIDA">
      <formula>NOT(ISERROR(SEARCH("INCUMPLIDA",X65)))</formula>
    </cfRule>
    <cfRule type="containsText" dxfId="457" priority="585" operator="containsText" text="SIN INICIAR">
      <formula>NOT(ISERROR(SEARCH("SIN INICIAR",X65)))</formula>
    </cfRule>
  </conditionalFormatting>
  <conditionalFormatting sqref="Y28">
    <cfRule type="containsText" dxfId="456" priority="539" operator="containsText" text="TERMINADA EXTEMPORÁNEA">
      <formula>NOT(ISERROR(SEARCH("TERMINADA EXTEMPORÁNEA",Y28)))</formula>
    </cfRule>
    <cfRule type="containsText" dxfId="455" priority="540" operator="containsText" text="TERMINADA">
      <formula>NOT(ISERROR(SEARCH("TERMINADA",Y28)))</formula>
    </cfRule>
    <cfRule type="containsText" dxfId="454" priority="541" operator="containsText" text="EN PROCESO">
      <formula>NOT(ISERROR(SEARCH("EN PROCESO",Y28)))</formula>
    </cfRule>
    <cfRule type="containsText" dxfId="453" priority="542" operator="containsText" text="INCUMPLIDA">
      <formula>NOT(ISERROR(SEARCH("INCUMPLIDA",Y28)))</formula>
    </cfRule>
    <cfRule type="containsText" dxfId="452" priority="543" operator="containsText" text="SIN INICIAR">
      <formula>NOT(ISERROR(SEARCH("SIN INICIAR",Y28)))</formula>
    </cfRule>
  </conditionalFormatting>
  <conditionalFormatting sqref="Y28">
    <cfRule type="containsText" dxfId="451" priority="538" operator="containsText" text="ABIERTA">
      <formula>NOT(ISERROR(SEARCH("ABIERTA",Y28)))</formula>
    </cfRule>
  </conditionalFormatting>
  <conditionalFormatting sqref="Y39">
    <cfRule type="containsText" dxfId="450" priority="533" operator="containsText" text="TERMINADA EXTEMPORÁNEA">
      <formula>NOT(ISERROR(SEARCH("TERMINADA EXTEMPORÁNEA",Y39)))</formula>
    </cfRule>
    <cfRule type="containsText" dxfId="449" priority="534" operator="containsText" text="TERMINADA">
      <formula>NOT(ISERROR(SEARCH("TERMINADA",Y39)))</formula>
    </cfRule>
    <cfRule type="containsText" dxfId="448" priority="535" operator="containsText" text="EN PROCESO">
      <formula>NOT(ISERROR(SEARCH("EN PROCESO",Y39)))</formula>
    </cfRule>
    <cfRule type="containsText" dxfId="447" priority="536" operator="containsText" text="INCUMPLIDA">
      <formula>NOT(ISERROR(SEARCH("INCUMPLIDA",Y39)))</formula>
    </cfRule>
    <cfRule type="containsText" dxfId="446" priority="537" operator="containsText" text="SIN INICIAR">
      <formula>NOT(ISERROR(SEARCH("SIN INICIAR",Y39)))</formula>
    </cfRule>
  </conditionalFormatting>
  <conditionalFormatting sqref="Y39">
    <cfRule type="containsText" dxfId="445" priority="532" operator="containsText" text="ABIERTA">
      <formula>NOT(ISERROR(SEARCH("ABIERTA",Y39)))</formula>
    </cfRule>
  </conditionalFormatting>
  <conditionalFormatting sqref="Y40">
    <cfRule type="containsText" dxfId="444" priority="527" operator="containsText" text="TERMINADA EXTEMPORÁNEA">
      <formula>NOT(ISERROR(SEARCH("TERMINADA EXTEMPORÁNEA",Y40)))</formula>
    </cfRule>
    <cfRule type="containsText" dxfId="443" priority="528" operator="containsText" text="TERMINADA">
      <formula>NOT(ISERROR(SEARCH("TERMINADA",Y40)))</formula>
    </cfRule>
    <cfRule type="containsText" dxfId="442" priority="529" operator="containsText" text="EN PROCESO">
      <formula>NOT(ISERROR(SEARCH("EN PROCESO",Y40)))</formula>
    </cfRule>
    <cfRule type="containsText" dxfId="441" priority="530" operator="containsText" text="INCUMPLIDA">
      <formula>NOT(ISERROR(SEARCH("INCUMPLIDA",Y40)))</formula>
    </cfRule>
    <cfRule type="containsText" dxfId="440" priority="531" operator="containsText" text="SIN INICIAR">
      <formula>NOT(ISERROR(SEARCH("SIN INICIAR",Y40)))</formula>
    </cfRule>
  </conditionalFormatting>
  <conditionalFormatting sqref="Y40">
    <cfRule type="containsText" dxfId="439" priority="526" operator="containsText" text="ABIERTA">
      <formula>NOT(ISERROR(SEARCH("ABIERTA",Y40)))</formula>
    </cfRule>
  </conditionalFormatting>
  <conditionalFormatting sqref="Y56">
    <cfRule type="containsText" dxfId="438" priority="525" operator="containsText" text="ABIERTA">
      <formula>NOT(ISERROR(SEARCH("ABIERTA",Y56)))</formula>
    </cfRule>
  </conditionalFormatting>
  <conditionalFormatting sqref="Y56">
    <cfRule type="containsText" dxfId="437" priority="520" operator="containsText" text="TERMINADA EXTEMPORÁNEA">
      <formula>NOT(ISERROR(SEARCH("TERMINADA EXTEMPORÁNEA",Y56)))</formula>
    </cfRule>
    <cfRule type="containsText" dxfId="436" priority="521" operator="containsText" text="TERMINADA">
      <formula>NOT(ISERROR(SEARCH("TERMINADA",Y56)))</formula>
    </cfRule>
    <cfRule type="containsText" dxfId="435" priority="522" operator="containsText" text="EN PROCESO">
      <formula>NOT(ISERROR(SEARCH("EN PROCESO",Y56)))</formula>
    </cfRule>
    <cfRule type="containsText" dxfId="434" priority="523" operator="containsText" text="INCUMPLIDA">
      <formula>NOT(ISERROR(SEARCH("INCUMPLIDA",Y56)))</formula>
    </cfRule>
    <cfRule type="containsText" dxfId="433" priority="524" operator="containsText" text="SIN INICIAR">
      <formula>NOT(ISERROR(SEARCH("SIN INICIAR",Y56)))</formula>
    </cfRule>
  </conditionalFormatting>
  <conditionalFormatting sqref="Y54">
    <cfRule type="containsText" dxfId="432" priority="519" operator="containsText" text="ABIERTA">
      <formula>NOT(ISERROR(SEARCH("ABIERTA",Y54)))</formula>
    </cfRule>
  </conditionalFormatting>
  <conditionalFormatting sqref="Y54">
    <cfRule type="containsText" dxfId="431" priority="514" operator="containsText" text="TERMINADA EXTEMPORÁNEA">
      <formula>NOT(ISERROR(SEARCH("TERMINADA EXTEMPORÁNEA",Y54)))</formula>
    </cfRule>
    <cfRule type="containsText" dxfId="430" priority="515" operator="containsText" text="TERMINADA">
      <formula>NOT(ISERROR(SEARCH("TERMINADA",Y54)))</formula>
    </cfRule>
    <cfRule type="containsText" dxfId="429" priority="516" operator="containsText" text="EN PROCESO">
      <formula>NOT(ISERROR(SEARCH("EN PROCESO",Y54)))</formula>
    </cfRule>
    <cfRule type="containsText" dxfId="428" priority="517" operator="containsText" text="INCUMPLIDA">
      <formula>NOT(ISERROR(SEARCH("INCUMPLIDA",Y54)))</formula>
    </cfRule>
    <cfRule type="containsText" dxfId="427" priority="518" operator="containsText" text="SIN INICIAR">
      <formula>NOT(ISERROR(SEARCH("SIN INICIAR",Y54)))</formula>
    </cfRule>
  </conditionalFormatting>
  <conditionalFormatting sqref="Y60">
    <cfRule type="containsText" dxfId="426" priority="513" operator="containsText" text="ABIERTA">
      <formula>NOT(ISERROR(SEARCH("ABIERTA",Y60)))</formula>
    </cfRule>
  </conditionalFormatting>
  <conditionalFormatting sqref="Y60">
    <cfRule type="containsText" dxfId="425" priority="508" operator="containsText" text="TERMINADA EXTEMPORÁNEA">
      <formula>NOT(ISERROR(SEARCH("TERMINADA EXTEMPORÁNEA",Y60)))</formula>
    </cfRule>
    <cfRule type="containsText" dxfId="424" priority="509" operator="containsText" text="TERMINADA">
      <formula>NOT(ISERROR(SEARCH("TERMINADA",Y60)))</formula>
    </cfRule>
    <cfRule type="containsText" dxfId="423" priority="510" operator="containsText" text="EN PROCESO">
      <formula>NOT(ISERROR(SEARCH("EN PROCESO",Y60)))</formula>
    </cfRule>
    <cfRule type="containsText" dxfId="422" priority="511" operator="containsText" text="INCUMPLIDA">
      <formula>NOT(ISERROR(SEARCH("INCUMPLIDA",Y60)))</formula>
    </cfRule>
    <cfRule type="containsText" dxfId="421" priority="512" operator="containsText" text="SIN INICIAR">
      <formula>NOT(ISERROR(SEARCH("SIN INICIAR",Y60)))</formula>
    </cfRule>
  </conditionalFormatting>
  <conditionalFormatting sqref="X60">
    <cfRule type="containsText" dxfId="420" priority="503" operator="containsText" text="INCUMPLIDA">
      <formula>NOT(ISERROR(SEARCH("INCUMPLIDA",X60)))</formula>
    </cfRule>
    <cfRule type="containsText" dxfId="419" priority="504" operator="containsText" text="TERMINADA EXTEMPORÁNEA">
      <formula>NOT(ISERROR(SEARCH("TERMINADA EXTEMPORÁNEA",X60)))</formula>
    </cfRule>
    <cfRule type="containsText" dxfId="418" priority="505" operator="containsText" text="TERMINADA">
      <formula>NOT(ISERROR(SEARCH("TERMINADA",X60)))</formula>
    </cfRule>
    <cfRule type="containsText" dxfId="417" priority="506" operator="containsText" text="EN PROCESO">
      <formula>NOT(ISERROR(SEARCH("EN PROCESO",X60)))</formula>
    </cfRule>
    <cfRule type="containsText" dxfId="416" priority="507" operator="containsText" text="SIN INICIAR">
      <formula>NOT(ISERROR(SEARCH("SIN INICIAR",X60)))</formula>
    </cfRule>
  </conditionalFormatting>
  <conditionalFormatting sqref="Y62">
    <cfRule type="containsText" dxfId="415" priority="502" operator="containsText" text="ABIERTA">
      <formula>NOT(ISERROR(SEARCH("ABIERTA",Y62)))</formula>
    </cfRule>
  </conditionalFormatting>
  <conditionalFormatting sqref="Y62">
    <cfRule type="containsText" dxfId="414" priority="497" operator="containsText" text="TERMINADA EXTEMPORÁNEA">
      <formula>NOT(ISERROR(SEARCH("TERMINADA EXTEMPORÁNEA",Y62)))</formula>
    </cfRule>
    <cfRule type="containsText" dxfId="413" priority="498" operator="containsText" text="TERMINADA">
      <formula>NOT(ISERROR(SEARCH("TERMINADA",Y62)))</formula>
    </cfRule>
    <cfRule type="containsText" dxfId="412" priority="499" operator="containsText" text="EN PROCESO">
      <formula>NOT(ISERROR(SEARCH("EN PROCESO",Y62)))</formula>
    </cfRule>
    <cfRule type="containsText" dxfId="411" priority="500" operator="containsText" text="INCUMPLIDA">
      <formula>NOT(ISERROR(SEARCH("INCUMPLIDA",Y62)))</formula>
    </cfRule>
    <cfRule type="containsText" dxfId="410" priority="501" operator="containsText" text="SIN INICIAR">
      <formula>NOT(ISERROR(SEARCH("SIN INICIAR",Y62)))</formula>
    </cfRule>
  </conditionalFormatting>
  <conditionalFormatting sqref="X62">
    <cfRule type="containsText" dxfId="409" priority="492" operator="containsText" text="INCUMPLIDA">
      <formula>NOT(ISERROR(SEARCH("INCUMPLIDA",X62)))</formula>
    </cfRule>
    <cfRule type="containsText" dxfId="408" priority="493" operator="containsText" text="TERMINADA EXTEMPORÁNEA">
      <formula>NOT(ISERROR(SEARCH("TERMINADA EXTEMPORÁNEA",X62)))</formula>
    </cfRule>
    <cfRule type="containsText" dxfId="407" priority="494" operator="containsText" text="TERMINADA">
      <formula>NOT(ISERROR(SEARCH("TERMINADA",X62)))</formula>
    </cfRule>
    <cfRule type="containsText" dxfId="406" priority="495" operator="containsText" text="EN PROCESO">
      <formula>NOT(ISERROR(SEARCH("EN PROCESO",X62)))</formula>
    </cfRule>
    <cfRule type="containsText" dxfId="405" priority="496" operator="containsText" text="SIN INICIAR">
      <formula>NOT(ISERROR(SEARCH("SIN INICIAR",X62)))</formula>
    </cfRule>
  </conditionalFormatting>
  <conditionalFormatting sqref="Y63">
    <cfRule type="containsText" dxfId="404" priority="491" operator="containsText" text="ABIERTA">
      <formula>NOT(ISERROR(SEARCH("ABIERTA",Y63)))</formula>
    </cfRule>
  </conditionalFormatting>
  <conditionalFormatting sqref="Y63">
    <cfRule type="containsText" dxfId="403" priority="486" operator="containsText" text="TERMINADA EXTEMPORÁNEA">
      <formula>NOT(ISERROR(SEARCH("TERMINADA EXTEMPORÁNEA",Y63)))</formula>
    </cfRule>
    <cfRule type="containsText" dxfId="402" priority="487" operator="containsText" text="TERMINADA">
      <formula>NOT(ISERROR(SEARCH("TERMINADA",Y63)))</formula>
    </cfRule>
    <cfRule type="containsText" dxfId="401" priority="488" operator="containsText" text="EN PROCESO">
      <formula>NOT(ISERROR(SEARCH("EN PROCESO",Y63)))</formula>
    </cfRule>
    <cfRule type="containsText" dxfId="400" priority="489" operator="containsText" text="INCUMPLIDA">
      <formula>NOT(ISERROR(SEARCH("INCUMPLIDA",Y63)))</formula>
    </cfRule>
    <cfRule type="containsText" dxfId="399" priority="490" operator="containsText" text="SIN INICIAR">
      <formula>NOT(ISERROR(SEARCH("SIN INICIAR",Y63)))</formula>
    </cfRule>
  </conditionalFormatting>
  <conditionalFormatting sqref="X63">
    <cfRule type="containsText" dxfId="398" priority="481" operator="containsText" text="INCUMPLIDA">
      <formula>NOT(ISERROR(SEARCH("INCUMPLIDA",X63)))</formula>
    </cfRule>
    <cfRule type="containsText" dxfId="397" priority="482" operator="containsText" text="TERMINADA EXTEMPORÁNEA">
      <formula>NOT(ISERROR(SEARCH("TERMINADA EXTEMPORÁNEA",X63)))</formula>
    </cfRule>
    <cfRule type="containsText" dxfId="396" priority="483" operator="containsText" text="TERMINADA">
      <formula>NOT(ISERROR(SEARCH("TERMINADA",X63)))</formula>
    </cfRule>
    <cfRule type="containsText" dxfId="395" priority="484" operator="containsText" text="EN PROCESO">
      <formula>NOT(ISERROR(SEARCH("EN PROCESO",X63)))</formula>
    </cfRule>
    <cfRule type="containsText" dxfId="394" priority="485" operator="containsText" text="SIN INICIAR">
      <formula>NOT(ISERROR(SEARCH("SIN INICIAR",X63)))</formula>
    </cfRule>
  </conditionalFormatting>
  <conditionalFormatting sqref="X67">
    <cfRule type="containsText" dxfId="393" priority="476" operator="containsText" text="TERMINADA EXTEMPORÁNEA">
      <formula>NOT(ISERROR(SEARCH("TERMINADA EXTEMPORÁNEA",X67)))</formula>
    </cfRule>
    <cfRule type="containsText" dxfId="392" priority="477" operator="containsText" text="TERMINADA">
      <formula>NOT(ISERROR(SEARCH("TERMINADA",X67)))</formula>
    </cfRule>
    <cfRule type="containsText" dxfId="391" priority="478" operator="containsText" text="EN PROCESO">
      <formula>NOT(ISERROR(SEARCH("EN PROCESO",X67)))</formula>
    </cfRule>
    <cfRule type="containsText" dxfId="390" priority="479" operator="containsText" text="INCUMPLIDA">
      <formula>NOT(ISERROR(SEARCH("INCUMPLIDA",X67)))</formula>
    </cfRule>
    <cfRule type="containsText" dxfId="389" priority="480" operator="containsText" text="SIN INICIAR">
      <formula>NOT(ISERROR(SEARCH("SIN INICIAR",X67)))</formula>
    </cfRule>
  </conditionalFormatting>
  <conditionalFormatting sqref="X69">
    <cfRule type="containsText" dxfId="388" priority="471" operator="containsText" text="TERMINADA EXTEMPORÁNEA">
      <formula>NOT(ISERROR(SEARCH("TERMINADA EXTEMPORÁNEA",X69)))</formula>
    </cfRule>
    <cfRule type="containsText" dxfId="387" priority="472" operator="containsText" text="TERMINADA">
      <formula>NOT(ISERROR(SEARCH("TERMINADA",X69)))</formula>
    </cfRule>
    <cfRule type="containsText" dxfId="386" priority="473" operator="containsText" text="EN PROCESO">
      <formula>NOT(ISERROR(SEARCH("EN PROCESO",X69)))</formula>
    </cfRule>
    <cfRule type="containsText" dxfId="385" priority="474" operator="containsText" text="INCUMPLIDA">
      <formula>NOT(ISERROR(SEARCH("INCUMPLIDA",X69)))</formula>
    </cfRule>
    <cfRule type="containsText" dxfId="384" priority="475" operator="containsText" text="SIN INICIAR">
      <formula>NOT(ISERROR(SEARCH("SIN INICIAR",X69)))</formula>
    </cfRule>
  </conditionalFormatting>
  <conditionalFormatting sqref="X70">
    <cfRule type="containsText" dxfId="383" priority="466" operator="containsText" text="TERMINADA EXTEMPORÁNEA">
      <formula>NOT(ISERROR(SEARCH("TERMINADA EXTEMPORÁNEA",X70)))</formula>
    </cfRule>
    <cfRule type="containsText" dxfId="382" priority="467" operator="containsText" text="TERMINADA">
      <formula>NOT(ISERROR(SEARCH("TERMINADA",X70)))</formula>
    </cfRule>
    <cfRule type="containsText" dxfId="381" priority="468" operator="containsText" text="EN PROCESO">
      <formula>NOT(ISERROR(SEARCH("EN PROCESO",X70)))</formula>
    </cfRule>
    <cfRule type="containsText" dxfId="380" priority="469" operator="containsText" text="INCUMPLIDA">
      <formula>NOT(ISERROR(SEARCH("INCUMPLIDA",X70)))</formula>
    </cfRule>
    <cfRule type="containsText" dxfId="379" priority="470" operator="containsText" text="SIN INICIAR">
      <formula>NOT(ISERROR(SEARCH("SIN INICIAR",X70)))</formula>
    </cfRule>
  </conditionalFormatting>
  <conditionalFormatting sqref="X71">
    <cfRule type="containsText" dxfId="378" priority="461" operator="containsText" text="TERMINADA EXTEMPORÁNEA">
      <formula>NOT(ISERROR(SEARCH("TERMINADA EXTEMPORÁNEA",X71)))</formula>
    </cfRule>
    <cfRule type="containsText" dxfId="377" priority="462" operator="containsText" text="TERMINADA">
      <formula>NOT(ISERROR(SEARCH("TERMINADA",X71)))</formula>
    </cfRule>
    <cfRule type="containsText" dxfId="376" priority="463" operator="containsText" text="EN PROCESO">
      <formula>NOT(ISERROR(SEARCH("EN PROCESO",X71)))</formula>
    </cfRule>
    <cfRule type="containsText" dxfId="375" priority="464" operator="containsText" text="INCUMPLIDA">
      <formula>NOT(ISERROR(SEARCH("INCUMPLIDA",X71)))</formula>
    </cfRule>
    <cfRule type="containsText" dxfId="374" priority="465" operator="containsText" text="SIN INICIAR">
      <formula>NOT(ISERROR(SEARCH("SIN INICIAR",X71)))</formula>
    </cfRule>
  </conditionalFormatting>
  <conditionalFormatting sqref="X72">
    <cfRule type="containsText" dxfId="373" priority="456" operator="containsText" text="TERMINADA EXTEMPORÁNEA">
      <formula>NOT(ISERROR(SEARCH("TERMINADA EXTEMPORÁNEA",X72)))</formula>
    </cfRule>
    <cfRule type="containsText" dxfId="372" priority="457" operator="containsText" text="TERMINADA">
      <formula>NOT(ISERROR(SEARCH("TERMINADA",X72)))</formula>
    </cfRule>
    <cfRule type="containsText" dxfId="371" priority="458" operator="containsText" text="EN PROCESO">
      <formula>NOT(ISERROR(SEARCH("EN PROCESO",X72)))</formula>
    </cfRule>
    <cfRule type="containsText" dxfId="370" priority="459" operator="containsText" text="INCUMPLIDA">
      <formula>NOT(ISERROR(SEARCH("INCUMPLIDA",X72)))</formula>
    </cfRule>
    <cfRule type="containsText" dxfId="369" priority="460" operator="containsText" text="SIN INICIAR">
      <formula>NOT(ISERROR(SEARCH("SIN INICIAR",X72)))</formula>
    </cfRule>
  </conditionalFormatting>
  <conditionalFormatting sqref="X74">
    <cfRule type="containsText" dxfId="368" priority="451" operator="containsText" text="TERMINADA EXTEMPORÁNEA">
      <formula>NOT(ISERROR(SEARCH("TERMINADA EXTEMPORÁNEA",X74)))</formula>
    </cfRule>
    <cfRule type="containsText" dxfId="367" priority="452" operator="containsText" text="TERMINADA">
      <formula>NOT(ISERROR(SEARCH("TERMINADA",X74)))</formula>
    </cfRule>
    <cfRule type="containsText" dxfId="366" priority="453" operator="containsText" text="EN PROCESO">
      <formula>NOT(ISERROR(SEARCH("EN PROCESO",X74)))</formula>
    </cfRule>
    <cfRule type="containsText" dxfId="365" priority="454" operator="containsText" text="INCUMPLIDA">
      <formula>NOT(ISERROR(SEARCH("INCUMPLIDA",X74)))</formula>
    </cfRule>
    <cfRule type="containsText" dxfId="364" priority="455" operator="containsText" text="SIN INICIAR">
      <formula>NOT(ISERROR(SEARCH("SIN INICIAR",X74)))</formula>
    </cfRule>
  </conditionalFormatting>
  <conditionalFormatting sqref="X73">
    <cfRule type="containsText" dxfId="363" priority="446" operator="containsText" text="TERMINADA EXTEMPORÁNEA">
      <formula>NOT(ISERROR(SEARCH("TERMINADA EXTEMPORÁNEA",X73)))</formula>
    </cfRule>
    <cfRule type="containsText" dxfId="362" priority="447" operator="containsText" text="TERMINADA">
      <formula>NOT(ISERROR(SEARCH("TERMINADA",X73)))</formula>
    </cfRule>
    <cfRule type="containsText" dxfId="361" priority="448" operator="containsText" text="EN PROCESO">
      <formula>NOT(ISERROR(SEARCH("EN PROCESO",X73)))</formula>
    </cfRule>
    <cfRule type="containsText" dxfId="360" priority="449" operator="containsText" text="INCUMPLIDA">
      <formula>NOT(ISERROR(SEARCH("INCUMPLIDA",X73)))</formula>
    </cfRule>
    <cfRule type="containsText" dxfId="359" priority="450" operator="containsText" text="SIN INICIAR">
      <formula>NOT(ISERROR(SEARCH("SIN INICIAR",X73)))</formula>
    </cfRule>
  </conditionalFormatting>
  <conditionalFormatting sqref="X75">
    <cfRule type="containsText" dxfId="358" priority="441" operator="containsText" text="TERMINADA EXTEMPORÁNEA">
      <formula>NOT(ISERROR(SEARCH("TERMINADA EXTEMPORÁNEA",X75)))</formula>
    </cfRule>
    <cfRule type="containsText" dxfId="357" priority="442" operator="containsText" text="TERMINADA">
      <formula>NOT(ISERROR(SEARCH("TERMINADA",X75)))</formula>
    </cfRule>
    <cfRule type="containsText" dxfId="356" priority="443" operator="containsText" text="EN PROCESO">
      <formula>NOT(ISERROR(SEARCH("EN PROCESO",X75)))</formula>
    </cfRule>
    <cfRule type="containsText" dxfId="355" priority="444" operator="containsText" text="INCUMPLIDA">
      <formula>NOT(ISERROR(SEARCH("INCUMPLIDA",X75)))</formula>
    </cfRule>
    <cfRule type="containsText" dxfId="354" priority="445" operator="containsText" text="SIN INICIAR">
      <formula>NOT(ISERROR(SEARCH("SIN INICIAR",X75)))</formula>
    </cfRule>
  </conditionalFormatting>
  <conditionalFormatting sqref="X76">
    <cfRule type="containsText" dxfId="353" priority="436" operator="containsText" text="TERMINADA EXTEMPORÁNEA">
      <formula>NOT(ISERROR(SEARCH("TERMINADA EXTEMPORÁNEA",X76)))</formula>
    </cfRule>
    <cfRule type="containsText" dxfId="352" priority="437" operator="containsText" text="TERMINADA">
      <formula>NOT(ISERROR(SEARCH("TERMINADA",X76)))</formula>
    </cfRule>
    <cfRule type="containsText" dxfId="351" priority="438" operator="containsText" text="EN PROCESO">
      <formula>NOT(ISERROR(SEARCH("EN PROCESO",X76)))</formula>
    </cfRule>
    <cfRule type="containsText" dxfId="350" priority="439" operator="containsText" text="INCUMPLIDA">
      <formula>NOT(ISERROR(SEARCH("INCUMPLIDA",X76)))</formula>
    </cfRule>
    <cfRule type="containsText" dxfId="349" priority="440" operator="containsText" text="SIN INICIAR">
      <formula>NOT(ISERROR(SEARCH("SIN INICIAR",X76)))</formula>
    </cfRule>
  </conditionalFormatting>
  <conditionalFormatting sqref="X77">
    <cfRule type="containsText" dxfId="348" priority="431" operator="containsText" text="TERMINADA EXTEMPORÁNEA">
      <formula>NOT(ISERROR(SEARCH("TERMINADA EXTEMPORÁNEA",X77)))</formula>
    </cfRule>
    <cfRule type="containsText" dxfId="347" priority="432" operator="containsText" text="TERMINADA">
      <formula>NOT(ISERROR(SEARCH("TERMINADA",X77)))</formula>
    </cfRule>
    <cfRule type="containsText" dxfId="346" priority="433" operator="containsText" text="EN PROCESO">
      <formula>NOT(ISERROR(SEARCH("EN PROCESO",X77)))</formula>
    </cfRule>
    <cfRule type="containsText" dxfId="345" priority="434" operator="containsText" text="INCUMPLIDA">
      <formula>NOT(ISERROR(SEARCH("INCUMPLIDA",X77)))</formula>
    </cfRule>
    <cfRule type="containsText" dxfId="344" priority="435" operator="containsText" text="SIN INICIAR">
      <formula>NOT(ISERROR(SEARCH("SIN INICIAR",X77)))</formula>
    </cfRule>
  </conditionalFormatting>
  <conditionalFormatting sqref="X78">
    <cfRule type="containsText" dxfId="343" priority="426" operator="containsText" text="TERMINADA EXTEMPORÁNEA">
      <formula>NOT(ISERROR(SEARCH("TERMINADA EXTEMPORÁNEA",X78)))</formula>
    </cfRule>
    <cfRule type="containsText" dxfId="342" priority="427" operator="containsText" text="TERMINADA">
      <formula>NOT(ISERROR(SEARCH("TERMINADA",X78)))</formula>
    </cfRule>
    <cfRule type="containsText" dxfId="341" priority="428" operator="containsText" text="EN PROCESO">
      <formula>NOT(ISERROR(SEARCH("EN PROCESO",X78)))</formula>
    </cfRule>
    <cfRule type="containsText" dxfId="340" priority="429" operator="containsText" text="INCUMPLIDA">
      <formula>NOT(ISERROR(SEARCH("INCUMPLIDA",X78)))</formula>
    </cfRule>
    <cfRule type="containsText" dxfId="339" priority="430" operator="containsText" text="SIN INICIAR">
      <formula>NOT(ISERROR(SEARCH("SIN INICIAR",X78)))</formula>
    </cfRule>
  </conditionalFormatting>
  <conditionalFormatting sqref="X79">
    <cfRule type="containsText" dxfId="338" priority="421" operator="containsText" text="TERMINADA EXTEMPORÁNEA">
      <formula>NOT(ISERROR(SEARCH("TERMINADA EXTEMPORÁNEA",X79)))</formula>
    </cfRule>
    <cfRule type="containsText" dxfId="337" priority="422" operator="containsText" text="TERMINADA">
      <formula>NOT(ISERROR(SEARCH("TERMINADA",X79)))</formula>
    </cfRule>
    <cfRule type="containsText" dxfId="336" priority="423" operator="containsText" text="EN PROCESO">
      <formula>NOT(ISERROR(SEARCH("EN PROCESO",X79)))</formula>
    </cfRule>
    <cfRule type="containsText" dxfId="335" priority="424" operator="containsText" text="INCUMPLIDA">
      <formula>NOT(ISERROR(SEARCH("INCUMPLIDA",X79)))</formula>
    </cfRule>
    <cfRule type="containsText" dxfId="334" priority="425" operator="containsText" text="SIN INICIAR">
      <formula>NOT(ISERROR(SEARCH("SIN INICIAR",X79)))</formula>
    </cfRule>
  </conditionalFormatting>
  <conditionalFormatting sqref="X80">
    <cfRule type="containsText" dxfId="333" priority="416" operator="containsText" text="TERMINADA EXTEMPORÁNEA">
      <formula>NOT(ISERROR(SEARCH("TERMINADA EXTEMPORÁNEA",X80)))</formula>
    </cfRule>
    <cfRule type="containsText" dxfId="332" priority="417" operator="containsText" text="TERMINADA">
      <formula>NOT(ISERROR(SEARCH("TERMINADA",X80)))</formula>
    </cfRule>
    <cfRule type="containsText" dxfId="331" priority="418" operator="containsText" text="EN PROCESO">
      <formula>NOT(ISERROR(SEARCH("EN PROCESO",X80)))</formula>
    </cfRule>
    <cfRule type="containsText" dxfId="330" priority="419" operator="containsText" text="INCUMPLIDA">
      <formula>NOT(ISERROR(SEARCH("INCUMPLIDA",X80)))</formula>
    </cfRule>
    <cfRule type="containsText" dxfId="329" priority="420" operator="containsText" text="SIN INICIAR">
      <formula>NOT(ISERROR(SEARCH("SIN INICIAR",X80)))</formula>
    </cfRule>
  </conditionalFormatting>
  <conditionalFormatting sqref="X81">
    <cfRule type="containsText" dxfId="328" priority="411" operator="containsText" text="TERMINADA EXTEMPORÁNEA">
      <formula>NOT(ISERROR(SEARCH("TERMINADA EXTEMPORÁNEA",X81)))</formula>
    </cfRule>
    <cfRule type="containsText" dxfId="327" priority="412" operator="containsText" text="TERMINADA">
      <formula>NOT(ISERROR(SEARCH("TERMINADA",X81)))</formula>
    </cfRule>
    <cfRule type="containsText" dxfId="326" priority="413" operator="containsText" text="EN PROCESO">
      <formula>NOT(ISERROR(SEARCH("EN PROCESO",X81)))</formula>
    </cfRule>
    <cfRule type="containsText" dxfId="325" priority="414" operator="containsText" text="INCUMPLIDA">
      <formula>NOT(ISERROR(SEARCH("INCUMPLIDA",X81)))</formula>
    </cfRule>
    <cfRule type="containsText" dxfId="324" priority="415" operator="containsText" text="SIN INICIAR">
      <formula>NOT(ISERROR(SEARCH("SIN INICIAR",X81)))</formula>
    </cfRule>
  </conditionalFormatting>
  <conditionalFormatting sqref="X82">
    <cfRule type="containsText" dxfId="323" priority="406" operator="containsText" text="TERMINADA EXTEMPORÁNEA">
      <formula>NOT(ISERROR(SEARCH("TERMINADA EXTEMPORÁNEA",X82)))</formula>
    </cfRule>
    <cfRule type="containsText" dxfId="322" priority="407" operator="containsText" text="TERMINADA">
      <formula>NOT(ISERROR(SEARCH("TERMINADA",X82)))</formula>
    </cfRule>
    <cfRule type="containsText" dxfId="321" priority="408" operator="containsText" text="EN PROCESO">
      <formula>NOT(ISERROR(SEARCH("EN PROCESO",X82)))</formula>
    </cfRule>
    <cfRule type="containsText" dxfId="320" priority="409" operator="containsText" text="INCUMPLIDA">
      <formula>NOT(ISERROR(SEARCH("INCUMPLIDA",X82)))</formula>
    </cfRule>
    <cfRule type="containsText" dxfId="319" priority="410" operator="containsText" text="SIN INICIAR">
      <formula>NOT(ISERROR(SEARCH("SIN INICIAR",X82)))</formula>
    </cfRule>
  </conditionalFormatting>
  <conditionalFormatting sqref="X83">
    <cfRule type="containsText" dxfId="318" priority="401" operator="containsText" text="TERMINADA EXTEMPORÁNEA">
      <formula>NOT(ISERROR(SEARCH("TERMINADA EXTEMPORÁNEA",X83)))</formula>
    </cfRule>
    <cfRule type="containsText" dxfId="317" priority="402" operator="containsText" text="TERMINADA">
      <formula>NOT(ISERROR(SEARCH("TERMINADA",X83)))</formula>
    </cfRule>
    <cfRule type="containsText" dxfId="316" priority="403" operator="containsText" text="EN PROCESO">
      <formula>NOT(ISERROR(SEARCH("EN PROCESO",X83)))</formula>
    </cfRule>
    <cfRule type="containsText" dxfId="315" priority="404" operator="containsText" text="INCUMPLIDA">
      <formula>NOT(ISERROR(SEARCH("INCUMPLIDA",X83)))</formula>
    </cfRule>
    <cfRule type="containsText" dxfId="314" priority="405" operator="containsText" text="SIN INICIAR">
      <formula>NOT(ISERROR(SEARCH("SIN INICIAR",X83)))</formula>
    </cfRule>
  </conditionalFormatting>
  <conditionalFormatting sqref="X84">
    <cfRule type="containsText" dxfId="313" priority="396" operator="containsText" text="TERMINADA EXTEMPORÁNEA">
      <formula>NOT(ISERROR(SEARCH("TERMINADA EXTEMPORÁNEA",X84)))</formula>
    </cfRule>
    <cfRule type="containsText" dxfId="312" priority="397" operator="containsText" text="TERMINADA">
      <formula>NOT(ISERROR(SEARCH("TERMINADA",X84)))</formula>
    </cfRule>
    <cfRule type="containsText" dxfId="311" priority="398" operator="containsText" text="EN PROCESO">
      <formula>NOT(ISERROR(SEARCH("EN PROCESO",X84)))</formula>
    </cfRule>
    <cfRule type="containsText" dxfId="310" priority="399" operator="containsText" text="INCUMPLIDA">
      <formula>NOT(ISERROR(SEARCH("INCUMPLIDA",X84)))</formula>
    </cfRule>
    <cfRule type="containsText" dxfId="309" priority="400" operator="containsText" text="SIN INICIAR">
      <formula>NOT(ISERROR(SEARCH("SIN INICIAR",X84)))</formula>
    </cfRule>
  </conditionalFormatting>
  <conditionalFormatting sqref="X85">
    <cfRule type="containsText" dxfId="308" priority="391" operator="containsText" text="TERMINADA EXTEMPORÁNEA">
      <formula>NOT(ISERROR(SEARCH("TERMINADA EXTEMPORÁNEA",X85)))</formula>
    </cfRule>
    <cfRule type="containsText" dxfId="307" priority="392" operator="containsText" text="TERMINADA">
      <formula>NOT(ISERROR(SEARCH("TERMINADA",X85)))</formula>
    </cfRule>
    <cfRule type="containsText" dxfId="306" priority="393" operator="containsText" text="EN PROCESO">
      <formula>NOT(ISERROR(SEARCH("EN PROCESO",X85)))</formula>
    </cfRule>
    <cfRule type="containsText" dxfId="305" priority="394" operator="containsText" text="INCUMPLIDA">
      <formula>NOT(ISERROR(SEARCH("INCUMPLIDA",X85)))</formula>
    </cfRule>
    <cfRule type="containsText" dxfId="304" priority="395" operator="containsText" text="SIN INICIAR">
      <formula>NOT(ISERROR(SEARCH("SIN INICIAR",X85)))</formula>
    </cfRule>
  </conditionalFormatting>
  <conditionalFormatting sqref="X86">
    <cfRule type="containsText" dxfId="303" priority="386" operator="containsText" text="TERMINADA EXTEMPORÁNEA">
      <formula>NOT(ISERROR(SEARCH("TERMINADA EXTEMPORÁNEA",X86)))</formula>
    </cfRule>
    <cfRule type="containsText" dxfId="302" priority="387" operator="containsText" text="TERMINADA">
      <formula>NOT(ISERROR(SEARCH("TERMINADA",X86)))</formula>
    </cfRule>
    <cfRule type="containsText" dxfId="301" priority="388" operator="containsText" text="EN PROCESO">
      <formula>NOT(ISERROR(SEARCH("EN PROCESO",X86)))</formula>
    </cfRule>
    <cfRule type="containsText" dxfId="300" priority="389" operator="containsText" text="INCUMPLIDA">
      <formula>NOT(ISERROR(SEARCH("INCUMPLIDA",X86)))</formula>
    </cfRule>
    <cfRule type="containsText" dxfId="299" priority="390" operator="containsText" text="SIN INICIAR">
      <formula>NOT(ISERROR(SEARCH("SIN INICIAR",X86)))</formula>
    </cfRule>
  </conditionalFormatting>
  <conditionalFormatting sqref="X87">
    <cfRule type="containsText" dxfId="298" priority="381" operator="containsText" text="TERMINADA EXTEMPORÁNEA">
      <formula>NOT(ISERROR(SEARCH("TERMINADA EXTEMPORÁNEA",X87)))</formula>
    </cfRule>
    <cfRule type="containsText" dxfId="297" priority="382" operator="containsText" text="TERMINADA">
      <formula>NOT(ISERROR(SEARCH("TERMINADA",X87)))</formula>
    </cfRule>
    <cfRule type="containsText" dxfId="296" priority="383" operator="containsText" text="EN PROCESO">
      <formula>NOT(ISERROR(SEARCH("EN PROCESO",X87)))</formula>
    </cfRule>
    <cfRule type="containsText" dxfId="295" priority="384" operator="containsText" text="INCUMPLIDA">
      <formula>NOT(ISERROR(SEARCH("INCUMPLIDA",X87)))</formula>
    </cfRule>
    <cfRule type="containsText" dxfId="294" priority="385" operator="containsText" text="SIN INICIAR">
      <formula>NOT(ISERROR(SEARCH("SIN INICIAR",X87)))</formula>
    </cfRule>
  </conditionalFormatting>
  <conditionalFormatting sqref="X88">
    <cfRule type="containsText" dxfId="293" priority="376" operator="containsText" text="TERMINADA EXTEMPORÁNEA">
      <formula>NOT(ISERROR(SEARCH("TERMINADA EXTEMPORÁNEA",X88)))</formula>
    </cfRule>
    <cfRule type="containsText" dxfId="292" priority="377" operator="containsText" text="TERMINADA">
      <formula>NOT(ISERROR(SEARCH("TERMINADA",X88)))</formula>
    </cfRule>
    <cfRule type="containsText" dxfId="291" priority="378" operator="containsText" text="EN PROCESO">
      <formula>NOT(ISERROR(SEARCH("EN PROCESO",X88)))</formula>
    </cfRule>
    <cfRule type="containsText" dxfId="290" priority="379" operator="containsText" text="INCUMPLIDA">
      <formula>NOT(ISERROR(SEARCH("INCUMPLIDA",X88)))</formula>
    </cfRule>
    <cfRule type="containsText" dxfId="289" priority="380" operator="containsText" text="SIN INICIAR">
      <formula>NOT(ISERROR(SEARCH("SIN INICIAR",X88)))</formula>
    </cfRule>
  </conditionalFormatting>
  <conditionalFormatting sqref="X16">
    <cfRule type="containsText" dxfId="288" priority="371" operator="containsText" text="INCUMPLIDA">
      <formula>NOT(ISERROR(SEARCH("INCUMPLIDA",X16)))</formula>
    </cfRule>
    <cfRule type="containsText" dxfId="287" priority="372" operator="containsText" text="TERMINADA EXTEMPORÁNEA">
      <formula>NOT(ISERROR(SEARCH("TERMINADA EXTEMPORÁNEA",X16)))</formula>
    </cfRule>
    <cfRule type="containsText" dxfId="286" priority="373" operator="containsText" text="TERMINADA">
      <formula>NOT(ISERROR(SEARCH("TERMINADA",X16)))</formula>
    </cfRule>
    <cfRule type="containsText" dxfId="285" priority="374" operator="containsText" text="EN PROCESO">
      <formula>NOT(ISERROR(SEARCH("EN PROCESO",X16)))</formula>
    </cfRule>
    <cfRule type="containsText" dxfId="284" priority="375" operator="containsText" text="SIN INICIAR">
      <formula>NOT(ISERROR(SEARCH("SIN INICIAR",X16)))</formula>
    </cfRule>
  </conditionalFormatting>
  <conditionalFormatting sqref="X18">
    <cfRule type="containsText" dxfId="283" priority="366" operator="containsText" text="INCUMPLIDA">
      <formula>NOT(ISERROR(SEARCH("INCUMPLIDA",X18)))</formula>
    </cfRule>
    <cfRule type="containsText" dxfId="282" priority="367" operator="containsText" text="TERMINADA EXTEMPORÁNEA">
      <formula>NOT(ISERROR(SEARCH("TERMINADA EXTEMPORÁNEA",X18)))</formula>
    </cfRule>
    <cfRule type="containsText" dxfId="281" priority="368" operator="containsText" text="TERMINADA">
      <formula>NOT(ISERROR(SEARCH("TERMINADA",X18)))</formula>
    </cfRule>
    <cfRule type="containsText" dxfId="280" priority="369" operator="containsText" text="EN PROCESO">
      <formula>NOT(ISERROR(SEARCH("EN PROCESO",X18)))</formula>
    </cfRule>
    <cfRule type="containsText" dxfId="279" priority="370" operator="containsText" text="SIN INICIAR">
      <formula>NOT(ISERROR(SEARCH("SIN INICIAR",X18)))</formula>
    </cfRule>
  </conditionalFormatting>
  <conditionalFormatting sqref="X28">
    <cfRule type="containsText" dxfId="278" priority="361" operator="containsText" text="INCUMPLIDA">
      <formula>NOT(ISERROR(SEARCH("INCUMPLIDA",X28)))</formula>
    </cfRule>
    <cfRule type="containsText" dxfId="277" priority="362" operator="containsText" text="TERMINADA EXTEMPORÁNEA">
      <formula>NOT(ISERROR(SEARCH("TERMINADA EXTEMPORÁNEA",X28)))</formula>
    </cfRule>
    <cfRule type="containsText" dxfId="276" priority="363" operator="containsText" text="TERMINADA">
      <formula>NOT(ISERROR(SEARCH("TERMINADA",X28)))</formula>
    </cfRule>
    <cfRule type="containsText" dxfId="275" priority="364" operator="containsText" text="EN PROCESO">
      <formula>NOT(ISERROR(SEARCH("EN PROCESO",X28)))</formula>
    </cfRule>
    <cfRule type="containsText" dxfId="274" priority="365" operator="containsText" text="SIN INICIAR">
      <formula>NOT(ISERROR(SEARCH("SIN INICIAR",X28)))</formula>
    </cfRule>
  </conditionalFormatting>
  <conditionalFormatting sqref="X39">
    <cfRule type="containsText" dxfId="273" priority="356" operator="containsText" text="INCUMPLIDA">
      <formula>NOT(ISERROR(SEARCH("INCUMPLIDA",X39)))</formula>
    </cfRule>
    <cfRule type="containsText" dxfId="272" priority="357" operator="containsText" text="TERMINADA EXTEMPORÁNEA">
      <formula>NOT(ISERROR(SEARCH("TERMINADA EXTEMPORÁNEA",X39)))</formula>
    </cfRule>
    <cfRule type="containsText" dxfId="271" priority="358" operator="containsText" text="TERMINADA">
      <formula>NOT(ISERROR(SEARCH("TERMINADA",X39)))</formula>
    </cfRule>
    <cfRule type="containsText" dxfId="270" priority="359" operator="containsText" text="EN PROCESO">
      <formula>NOT(ISERROR(SEARCH("EN PROCESO",X39)))</formula>
    </cfRule>
    <cfRule type="containsText" dxfId="269" priority="360" operator="containsText" text="SIN INICIAR">
      <formula>NOT(ISERROR(SEARCH("SIN INICIAR",X39)))</formula>
    </cfRule>
  </conditionalFormatting>
  <conditionalFormatting sqref="X54">
    <cfRule type="containsText" dxfId="268" priority="351" operator="containsText" text="INCUMPLIDA">
      <formula>NOT(ISERROR(SEARCH("INCUMPLIDA",X54)))</formula>
    </cfRule>
    <cfRule type="containsText" dxfId="267" priority="352" operator="containsText" text="TERMINADA EXTEMPORÁNEA">
      <formula>NOT(ISERROR(SEARCH("TERMINADA EXTEMPORÁNEA",X54)))</formula>
    </cfRule>
    <cfRule type="containsText" dxfId="266" priority="353" operator="containsText" text="TERMINADA">
      <formula>NOT(ISERROR(SEARCH("TERMINADA",X54)))</formula>
    </cfRule>
    <cfRule type="containsText" dxfId="265" priority="354" operator="containsText" text="EN PROCESO">
      <formula>NOT(ISERROR(SEARCH("EN PROCESO",X54)))</formula>
    </cfRule>
    <cfRule type="containsText" dxfId="264" priority="355" operator="containsText" text="SIN INICIAR">
      <formula>NOT(ISERROR(SEARCH("SIN INICIAR",X54)))</formula>
    </cfRule>
  </conditionalFormatting>
  <conditionalFormatting sqref="X56">
    <cfRule type="containsText" dxfId="263" priority="346" operator="containsText" text="INCUMPLIDA">
      <formula>NOT(ISERROR(SEARCH("INCUMPLIDA",X56)))</formula>
    </cfRule>
    <cfRule type="containsText" dxfId="262" priority="347" operator="containsText" text="TERMINADA EXTEMPORÁNEA">
      <formula>NOT(ISERROR(SEARCH("TERMINADA EXTEMPORÁNEA",X56)))</formula>
    </cfRule>
    <cfRule type="containsText" dxfId="261" priority="348" operator="containsText" text="TERMINADA">
      <formula>NOT(ISERROR(SEARCH("TERMINADA",X56)))</formula>
    </cfRule>
    <cfRule type="containsText" dxfId="260" priority="349" operator="containsText" text="EN PROCESO">
      <formula>NOT(ISERROR(SEARCH("EN PROCESO",X56)))</formula>
    </cfRule>
    <cfRule type="containsText" dxfId="259" priority="350" operator="containsText" text="SIN INICIAR">
      <formula>NOT(ISERROR(SEARCH("SIN INICIAR",X56)))</formula>
    </cfRule>
  </conditionalFormatting>
  <conditionalFormatting sqref="AG69">
    <cfRule type="containsText" dxfId="258" priority="332" operator="containsText" text="INCUMPLIDA">
      <formula>NOT(ISERROR(SEARCH("INCUMPLIDA",AG69)))</formula>
    </cfRule>
    <cfRule type="containsText" dxfId="257" priority="333" operator="containsText" text="TERMINADA EXTEMPORÁNEA">
      <formula>NOT(ISERROR(SEARCH("TERMINADA EXTEMPORÁNEA",AG69)))</formula>
    </cfRule>
    <cfRule type="containsText" dxfId="256" priority="334" operator="containsText" text="TERMINADA">
      <formula>NOT(ISERROR(SEARCH("TERMINADA",AG69)))</formula>
    </cfRule>
    <cfRule type="containsText" dxfId="255" priority="335" operator="containsText" text="EN PROCESO">
      <formula>NOT(ISERROR(SEARCH("EN PROCESO",AG69)))</formula>
    </cfRule>
    <cfRule type="containsText" dxfId="254" priority="336" operator="containsText" text="SIN INICIAR">
      <formula>NOT(ISERROR(SEARCH("SIN INICIAR",AG69)))</formula>
    </cfRule>
  </conditionalFormatting>
  <conditionalFormatting sqref="AG24">
    <cfRule type="containsText" dxfId="253" priority="327" operator="containsText" text="INCUMPLIDA">
      <formula>NOT(ISERROR(SEARCH("INCUMPLIDA",AG24)))</formula>
    </cfRule>
    <cfRule type="containsText" dxfId="252" priority="328" operator="containsText" text="TERMINADA EXTEMPORÁNEA">
      <formula>NOT(ISERROR(SEARCH("TERMINADA EXTEMPORÁNEA",AG24)))</formula>
    </cfRule>
    <cfRule type="containsText" dxfId="251" priority="329" operator="containsText" text="TERMINADA">
      <formula>NOT(ISERROR(SEARCH("TERMINADA",AG24)))</formula>
    </cfRule>
    <cfRule type="containsText" dxfId="250" priority="330" operator="containsText" text="EN PROCESO">
      <formula>NOT(ISERROR(SEARCH("EN PROCESO",AG24)))</formula>
    </cfRule>
    <cfRule type="containsText" dxfId="249" priority="331" operator="containsText" text="SIN INICIAR">
      <formula>NOT(ISERROR(SEARCH("SIN INICIAR",AG24)))</formula>
    </cfRule>
  </conditionalFormatting>
  <conditionalFormatting sqref="AG25">
    <cfRule type="containsText" dxfId="248" priority="322" operator="containsText" text="INCUMPLIDA">
      <formula>NOT(ISERROR(SEARCH("INCUMPLIDA",AG25)))</formula>
    </cfRule>
    <cfRule type="containsText" dxfId="247" priority="323" operator="containsText" text="TERMINADA EXTEMPORÁNEA">
      <formula>NOT(ISERROR(SEARCH("TERMINADA EXTEMPORÁNEA",AG25)))</formula>
    </cfRule>
    <cfRule type="containsText" dxfId="246" priority="324" operator="containsText" text="TERMINADA">
      <formula>NOT(ISERROR(SEARCH("TERMINADA",AG25)))</formula>
    </cfRule>
    <cfRule type="containsText" dxfId="245" priority="325" operator="containsText" text="EN PROCESO">
      <formula>NOT(ISERROR(SEARCH("EN PROCESO",AG25)))</formula>
    </cfRule>
    <cfRule type="containsText" dxfId="244" priority="326" operator="containsText" text="SIN INICIAR">
      <formula>NOT(ISERROR(SEARCH("SIN INICIAR",AG25)))</formula>
    </cfRule>
  </conditionalFormatting>
  <conditionalFormatting sqref="AG26">
    <cfRule type="containsText" dxfId="243" priority="317" operator="containsText" text="INCUMPLIDA">
      <formula>NOT(ISERROR(SEARCH("INCUMPLIDA",AG26)))</formula>
    </cfRule>
    <cfRule type="containsText" dxfId="242" priority="318" operator="containsText" text="TERMINADA EXTEMPORÁNEA">
      <formula>NOT(ISERROR(SEARCH("TERMINADA EXTEMPORÁNEA",AG26)))</formula>
    </cfRule>
    <cfRule type="containsText" dxfId="241" priority="319" operator="containsText" text="TERMINADA">
      <formula>NOT(ISERROR(SEARCH("TERMINADA",AG26)))</formula>
    </cfRule>
    <cfRule type="containsText" dxfId="240" priority="320" operator="containsText" text="EN PROCESO">
      <formula>NOT(ISERROR(SEARCH("EN PROCESO",AG26)))</formula>
    </cfRule>
    <cfRule type="containsText" dxfId="239" priority="321" operator="containsText" text="SIN INICIAR">
      <formula>NOT(ISERROR(SEARCH("SIN INICIAR",AG26)))</formula>
    </cfRule>
  </conditionalFormatting>
  <conditionalFormatting sqref="AG64">
    <cfRule type="containsText" dxfId="238" priority="307" operator="containsText" text="INCUMPLIDA">
      <formula>NOT(ISERROR(SEARCH("INCUMPLIDA",AG64)))</formula>
    </cfRule>
    <cfRule type="containsText" dxfId="237" priority="308" operator="containsText" text="TERMINADA EXTEMPORÁNEA">
      <formula>NOT(ISERROR(SEARCH("TERMINADA EXTEMPORÁNEA",AG64)))</formula>
    </cfRule>
    <cfRule type="containsText" dxfId="236" priority="309" operator="containsText" text="TERMINADA">
      <formula>NOT(ISERROR(SEARCH("TERMINADA",AG64)))</formula>
    </cfRule>
    <cfRule type="containsText" dxfId="235" priority="310" operator="containsText" text="EN PROCESO">
      <formula>NOT(ISERROR(SEARCH("EN PROCESO",AG64)))</formula>
    </cfRule>
    <cfRule type="containsText" dxfId="234" priority="311" operator="containsText" text="SIN INICIAR">
      <formula>NOT(ISERROR(SEARCH("SIN INICIAR",AG64)))</formula>
    </cfRule>
  </conditionalFormatting>
  <conditionalFormatting sqref="AG65">
    <cfRule type="containsText" dxfId="233" priority="302" operator="containsText" text="INCUMPLIDA">
      <formula>NOT(ISERROR(SEARCH("INCUMPLIDA",AG65)))</formula>
    </cfRule>
    <cfRule type="containsText" dxfId="232" priority="303" operator="containsText" text="TERMINADA EXTEMPORÁNEA">
      <formula>NOT(ISERROR(SEARCH("TERMINADA EXTEMPORÁNEA",AG65)))</formula>
    </cfRule>
    <cfRule type="containsText" dxfId="231" priority="304" operator="containsText" text="TERMINADA">
      <formula>NOT(ISERROR(SEARCH("TERMINADA",AG65)))</formula>
    </cfRule>
    <cfRule type="containsText" dxfId="230" priority="305" operator="containsText" text="EN PROCESO">
      <formula>NOT(ISERROR(SEARCH("EN PROCESO",AG65)))</formula>
    </cfRule>
    <cfRule type="containsText" dxfId="229" priority="306" operator="containsText" text="SIN INICIAR">
      <formula>NOT(ISERROR(SEARCH("SIN INICIAR",AG65)))</formula>
    </cfRule>
  </conditionalFormatting>
  <conditionalFormatting sqref="AG83">
    <cfRule type="containsText" dxfId="228" priority="297" operator="containsText" text="INCUMPLIDA">
      <formula>NOT(ISERROR(SEARCH("INCUMPLIDA",AG83)))</formula>
    </cfRule>
    <cfRule type="containsText" dxfId="227" priority="298" operator="containsText" text="TERMINADA EXTEMPORÁNEA">
      <formula>NOT(ISERROR(SEARCH("TERMINADA EXTEMPORÁNEA",AG83)))</formula>
    </cfRule>
    <cfRule type="containsText" dxfId="226" priority="299" operator="containsText" text="TERMINADA">
      <formula>NOT(ISERROR(SEARCH("TERMINADA",AG83)))</formula>
    </cfRule>
    <cfRule type="containsText" dxfId="225" priority="300" operator="containsText" text="EN PROCESO">
      <formula>NOT(ISERROR(SEARCH("EN PROCESO",AG83)))</formula>
    </cfRule>
    <cfRule type="containsText" dxfId="224" priority="301" operator="containsText" text="SIN INICIAR">
      <formula>NOT(ISERROR(SEARCH("SIN INICIAR",AG83)))</formula>
    </cfRule>
  </conditionalFormatting>
  <conditionalFormatting sqref="AG84">
    <cfRule type="containsText" dxfId="223" priority="292" operator="containsText" text="INCUMPLIDA">
      <formula>NOT(ISERROR(SEARCH("INCUMPLIDA",AG84)))</formula>
    </cfRule>
    <cfRule type="containsText" dxfId="222" priority="293" operator="containsText" text="TERMINADA EXTEMPORÁNEA">
      <formula>NOT(ISERROR(SEARCH("TERMINADA EXTEMPORÁNEA",AG84)))</formula>
    </cfRule>
    <cfRule type="containsText" dxfId="221" priority="294" operator="containsText" text="TERMINADA">
      <formula>NOT(ISERROR(SEARCH("TERMINADA",AG84)))</formula>
    </cfRule>
    <cfRule type="containsText" dxfId="220" priority="295" operator="containsText" text="EN PROCESO">
      <formula>NOT(ISERROR(SEARCH("EN PROCESO",AG84)))</formula>
    </cfRule>
    <cfRule type="containsText" dxfId="219" priority="296" operator="containsText" text="SIN INICIAR">
      <formula>NOT(ISERROR(SEARCH("SIN INICIAR",AG84)))</formula>
    </cfRule>
  </conditionalFormatting>
  <conditionalFormatting sqref="AG87">
    <cfRule type="containsText" dxfId="218" priority="287" operator="containsText" text="INCUMPLIDA">
      <formula>NOT(ISERROR(SEARCH("INCUMPLIDA",AG87)))</formula>
    </cfRule>
    <cfRule type="containsText" dxfId="217" priority="288" operator="containsText" text="TERMINADA EXTEMPORÁNEA">
      <formula>NOT(ISERROR(SEARCH("TERMINADA EXTEMPORÁNEA",AG87)))</formula>
    </cfRule>
    <cfRule type="containsText" dxfId="216" priority="289" operator="containsText" text="TERMINADA">
      <formula>NOT(ISERROR(SEARCH("TERMINADA",AG87)))</formula>
    </cfRule>
    <cfRule type="containsText" dxfId="215" priority="290" operator="containsText" text="EN PROCESO">
      <formula>NOT(ISERROR(SEARCH("EN PROCESO",AG87)))</formula>
    </cfRule>
    <cfRule type="containsText" dxfId="214" priority="291" operator="containsText" text="SIN INICIAR">
      <formula>NOT(ISERROR(SEARCH("SIN INICIAR",AG87)))</formula>
    </cfRule>
  </conditionalFormatting>
  <conditionalFormatting sqref="AG88">
    <cfRule type="containsText" dxfId="213" priority="282" operator="containsText" text="INCUMPLIDA">
      <formula>NOT(ISERROR(SEARCH("INCUMPLIDA",AG88)))</formula>
    </cfRule>
    <cfRule type="containsText" dxfId="212" priority="283" operator="containsText" text="TERMINADA EXTEMPORÁNEA">
      <formula>NOT(ISERROR(SEARCH("TERMINADA EXTEMPORÁNEA",AG88)))</formula>
    </cfRule>
    <cfRule type="containsText" dxfId="211" priority="284" operator="containsText" text="TERMINADA">
      <formula>NOT(ISERROR(SEARCH("TERMINADA",AG88)))</formula>
    </cfRule>
    <cfRule type="containsText" dxfId="210" priority="285" operator="containsText" text="EN PROCESO">
      <formula>NOT(ISERROR(SEARCH("EN PROCESO",AG88)))</formula>
    </cfRule>
    <cfRule type="containsText" dxfId="209" priority="286" operator="containsText" text="SIN INICIAR">
      <formula>NOT(ISERROR(SEARCH("SIN INICIAR",AG88)))</formula>
    </cfRule>
  </conditionalFormatting>
  <conditionalFormatting sqref="AG10">
    <cfRule type="containsText" dxfId="208" priority="277" operator="containsText" text="INCUMPLIDA">
      <formula>NOT(ISERROR(SEARCH("INCUMPLIDA",AG10)))</formula>
    </cfRule>
    <cfRule type="containsText" dxfId="207" priority="278" operator="containsText" text="TERMINADA EXTEMPORÁNEA">
      <formula>NOT(ISERROR(SEARCH("TERMINADA EXTEMPORÁNEA",AG10)))</formula>
    </cfRule>
    <cfRule type="containsText" dxfId="206" priority="279" operator="containsText" text="TERMINADA">
      <formula>NOT(ISERROR(SEARCH("TERMINADA",AG10)))</formula>
    </cfRule>
    <cfRule type="containsText" dxfId="205" priority="280" operator="containsText" text="EN PROCESO">
      <formula>NOT(ISERROR(SEARCH("EN PROCESO",AG10)))</formula>
    </cfRule>
    <cfRule type="containsText" dxfId="204" priority="281" operator="containsText" text="SIN INICIAR">
      <formula>NOT(ISERROR(SEARCH("SIN INICIAR",AG10)))</formula>
    </cfRule>
  </conditionalFormatting>
  <conditionalFormatting sqref="AG17:AG18 AG21:AG23">
    <cfRule type="containsText" dxfId="203" priority="272" operator="containsText" text="INCUMPLIDA">
      <formula>NOT(ISERROR(SEARCH("INCUMPLIDA",AG17)))</formula>
    </cfRule>
    <cfRule type="containsText" dxfId="202" priority="273" operator="containsText" text="TERMINADA EXTEMPORÁNEA">
      <formula>NOT(ISERROR(SEARCH("TERMINADA EXTEMPORÁNEA",AG17)))</formula>
    </cfRule>
    <cfRule type="containsText" dxfId="201" priority="274" operator="containsText" text="TERMINADA">
      <formula>NOT(ISERROR(SEARCH("TERMINADA",AG17)))</formula>
    </cfRule>
    <cfRule type="containsText" dxfId="200" priority="275" operator="containsText" text="EN PROCESO">
      <formula>NOT(ISERROR(SEARCH("EN PROCESO",AG17)))</formula>
    </cfRule>
    <cfRule type="containsText" dxfId="199" priority="276" operator="containsText" text="SIN INICIAR">
      <formula>NOT(ISERROR(SEARCH("SIN INICIAR",AG17)))</formula>
    </cfRule>
  </conditionalFormatting>
  <conditionalFormatting sqref="AG27">
    <cfRule type="containsText" dxfId="198" priority="267" operator="containsText" text="INCUMPLIDA">
      <formula>NOT(ISERROR(SEARCH("INCUMPLIDA",AG27)))</formula>
    </cfRule>
    <cfRule type="containsText" dxfId="197" priority="268" operator="containsText" text="TERMINADA EXTEMPORÁNEA">
      <formula>NOT(ISERROR(SEARCH("TERMINADA EXTEMPORÁNEA",AG27)))</formula>
    </cfRule>
    <cfRule type="containsText" dxfId="196" priority="269" operator="containsText" text="TERMINADA">
      <formula>NOT(ISERROR(SEARCH("TERMINADA",AG27)))</formula>
    </cfRule>
    <cfRule type="containsText" dxfId="195" priority="270" operator="containsText" text="EN PROCESO">
      <formula>NOT(ISERROR(SEARCH("EN PROCESO",AG27)))</formula>
    </cfRule>
    <cfRule type="containsText" dxfId="194" priority="271" operator="containsText" text="SIN INICIAR">
      <formula>NOT(ISERROR(SEARCH("SIN INICIAR",AG27)))</formula>
    </cfRule>
  </conditionalFormatting>
  <conditionalFormatting sqref="AG28">
    <cfRule type="containsText" dxfId="193" priority="262" operator="containsText" text="INCUMPLIDA">
      <formula>NOT(ISERROR(SEARCH("INCUMPLIDA",AG28)))</formula>
    </cfRule>
    <cfRule type="containsText" dxfId="192" priority="263" operator="containsText" text="TERMINADA EXTEMPORÁNEA">
      <formula>NOT(ISERROR(SEARCH("TERMINADA EXTEMPORÁNEA",AG28)))</formula>
    </cfRule>
    <cfRule type="containsText" dxfId="191" priority="264" operator="containsText" text="TERMINADA">
      <formula>NOT(ISERROR(SEARCH("TERMINADA",AG28)))</formula>
    </cfRule>
    <cfRule type="containsText" dxfId="190" priority="265" operator="containsText" text="EN PROCESO">
      <formula>NOT(ISERROR(SEARCH("EN PROCESO",AG28)))</formula>
    </cfRule>
    <cfRule type="containsText" dxfId="189" priority="266" operator="containsText" text="SIN INICIAR">
      <formula>NOT(ISERROR(SEARCH("SIN INICIAR",AG28)))</formula>
    </cfRule>
  </conditionalFormatting>
  <conditionalFormatting sqref="AG66">
    <cfRule type="containsText" dxfId="188" priority="257" operator="containsText" text="INCUMPLIDA">
      <formula>NOT(ISERROR(SEARCH("INCUMPLIDA",AG66)))</formula>
    </cfRule>
    <cfRule type="containsText" dxfId="187" priority="258" operator="containsText" text="TERMINADA EXTEMPORÁNEA">
      <formula>NOT(ISERROR(SEARCH("TERMINADA EXTEMPORÁNEA",AG66)))</formula>
    </cfRule>
    <cfRule type="containsText" dxfId="186" priority="259" operator="containsText" text="TERMINADA">
      <formula>NOT(ISERROR(SEARCH("TERMINADA",AG66)))</formula>
    </cfRule>
    <cfRule type="containsText" dxfId="185" priority="260" operator="containsText" text="EN PROCESO">
      <formula>NOT(ISERROR(SEARCH("EN PROCESO",AG66)))</formula>
    </cfRule>
    <cfRule type="containsText" dxfId="184" priority="261" operator="containsText" text="SIN INICIAR">
      <formula>NOT(ISERROR(SEARCH("SIN INICIAR",AG66)))</formula>
    </cfRule>
  </conditionalFormatting>
  <conditionalFormatting sqref="AG70">
    <cfRule type="containsText" dxfId="183" priority="252" operator="containsText" text="INCUMPLIDA">
      <formula>NOT(ISERROR(SEARCH("INCUMPLIDA",AG70)))</formula>
    </cfRule>
    <cfRule type="containsText" dxfId="182" priority="253" operator="containsText" text="TERMINADA EXTEMPORÁNEA">
      <formula>NOT(ISERROR(SEARCH("TERMINADA EXTEMPORÁNEA",AG70)))</formula>
    </cfRule>
    <cfRule type="containsText" dxfId="181" priority="254" operator="containsText" text="TERMINADA">
      <formula>NOT(ISERROR(SEARCH("TERMINADA",AG70)))</formula>
    </cfRule>
    <cfRule type="containsText" dxfId="180" priority="255" operator="containsText" text="EN PROCESO">
      <formula>NOT(ISERROR(SEARCH("EN PROCESO",AG70)))</formula>
    </cfRule>
    <cfRule type="containsText" dxfId="179" priority="256" operator="containsText" text="SIN INICIAR">
      <formula>NOT(ISERROR(SEARCH("SIN INICIAR",AG70)))</formula>
    </cfRule>
  </conditionalFormatting>
  <conditionalFormatting sqref="AG71">
    <cfRule type="containsText" dxfId="178" priority="242" operator="containsText" text="INCUMPLIDA">
      <formula>NOT(ISERROR(SEARCH("INCUMPLIDA",AG71)))</formula>
    </cfRule>
    <cfRule type="containsText" dxfId="177" priority="243" operator="containsText" text="TERMINADA EXTEMPORÁNEA">
      <formula>NOT(ISERROR(SEARCH("TERMINADA EXTEMPORÁNEA",AG71)))</formula>
    </cfRule>
    <cfRule type="containsText" dxfId="176" priority="244" operator="containsText" text="TERMINADA">
      <formula>NOT(ISERROR(SEARCH("TERMINADA",AG71)))</formula>
    </cfRule>
    <cfRule type="containsText" dxfId="175" priority="245" operator="containsText" text="EN PROCESO">
      <formula>NOT(ISERROR(SEARCH("EN PROCESO",AG71)))</formula>
    </cfRule>
    <cfRule type="containsText" dxfId="174" priority="246" operator="containsText" text="SIN INICIAR">
      <formula>NOT(ISERROR(SEARCH("SIN INICIAR",AG71)))</formula>
    </cfRule>
  </conditionalFormatting>
  <conditionalFormatting sqref="AG72:AG73">
    <cfRule type="containsText" dxfId="173" priority="237" operator="containsText" text="INCUMPLIDA">
      <formula>NOT(ISERROR(SEARCH("INCUMPLIDA",AG72)))</formula>
    </cfRule>
    <cfRule type="containsText" dxfId="172" priority="238" operator="containsText" text="TERMINADA EXTEMPORÁNEA">
      <formula>NOT(ISERROR(SEARCH("TERMINADA EXTEMPORÁNEA",AG72)))</formula>
    </cfRule>
    <cfRule type="containsText" dxfId="171" priority="239" operator="containsText" text="TERMINADA">
      <formula>NOT(ISERROR(SEARCH("TERMINADA",AG72)))</formula>
    </cfRule>
    <cfRule type="containsText" dxfId="170" priority="240" operator="containsText" text="EN PROCESO">
      <formula>NOT(ISERROR(SEARCH("EN PROCESO",AG72)))</formula>
    </cfRule>
    <cfRule type="containsText" dxfId="169" priority="241" operator="containsText" text="SIN INICIAR">
      <formula>NOT(ISERROR(SEARCH("SIN INICIAR",AG72)))</formula>
    </cfRule>
  </conditionalFormatting>
  <conditionalFormatting sqref="AG75">
    <cfRule type="containsText" dxfId="168" priority="227" operator="containsText" text="INCUMPLIDA">
      <formula>NOT(ISERROR(SEARCH("INCUMPLIDA",AG75)))</formula>
    </cfRule>
    <cfRule type="containsText" dxfId="167" priority="228" operator="containsText" text="TERMINADA EXTEMPORÁNEA">
      <formula>NOT(ISERROR(SEARCH("TERMINADA EXTEMPORÁNEA",AG75)))</formula>
    </cfRule>
    <cfRule type="containsText" dxfId="166" priority="229" operator="containsText" text="TERMINADA">
      <formula>NOT(ISERROR(SEARCH("TERMINADA",AG75)))</formula>
    </cfRule>
    <cfRule type="containsText" dxfId="165" priority="230" operator="containsText" text="EN PROCESO">
      <formula>NOT(ISERROR(SEARCH("EN PROCESO",AG75)))</formula>
    </cfRule>
    <cfRule type="containsText" dxfId="164" priority="231" operator="containsText" text="SIN INICIAR">
      <formula>NOT(ISERROR(SEARCH("SIN INICIAR",AG75)))</formula>
    </cfRule>
  </conditionalFormatting>
  <conditionalFormatting sqref="AG80">
    <cfRule type="containsText" dxfId="163" priority="222" operator="containsText" text="INCUMPLIDA">
      <formula>NOT(ISERROR(SEARCH("INCUMPLIDA",AG80)))</formula>
    </cfRule>
    <cfRule type="containsText" dxfId="162" priority="223" operator="containsText" text="TERMINADA EXTEMPORÁNEA">
      <formula>NOT(ISERROR(SEARCH("TERMINADA EXTEMPORÁNEA",AG80)))</formula>
    </cfRule>
    <cfRule type="containsText" dxfId="161" priority="224" operator="containsText" text="TERMINADA">
      <formula>NOT(ISERROR(SEARCH("TERMINADA",AG80)))</formula>
    </cfRule>
    <cfRule type="containsText" dxfId="160" priority="225" operator="containsText" text="EN PROCESO">
      <formula>NOT(ISERROR(SEARCH("EN PROCESO",AG80)))</formula>
    </cfRule>
    <cfRule type="containsText" dxfId="159" priority="226" operator="containsText" text="SIN INICIAR">
      <formula>NOT(ISERROR(SEARCH("SIN INICIAR",AG80)))</formula>
    </cfRule>
  </conditionalFormatting>
  <conditionalFormatting sqref="AG81">
    <cfRule type="containsText" dxfId="158" priority="217" operator="containsText" text="INCUMPLIDA">
      <formula>NOT(ISERROR(SEARCH("INCUMPLIDA",AG81)))</formula>
    </cfRule>
    <cfRule type="containsText" dxfId="157" priority="218" operator="containsText" text="TERMINADA EXTEMPORÁNEA">
      <formula>NOT(ISERROR(SEARCH("TERMINADA EXTEMPORÁNEA",AG81)))</formula>
    </cfRule>
    <cfRule type="containsText" dxfId="156" priority="219" operator="containsText" text="TERMINADA">
      <formula>NOT(ISERROR(SEARCH("TERMINADA",AG81)))</formula>
    </cfRule>
    <cfRule type="containsText" dxfId="155" priority="220" operator="containsText" text="EN PROCESO">
      <formula>NOT(ISERROR(SEARCH("EN PROCESO",AG81)))</formula>
    </cfRule>
    <cfRule type="containsText" dxfId="154" priority="221" operator="containsText" text="SIN INICIAR">
      <formula>NOT(ISERROR(SEARCH("SIN INICIAR",AG81)))</formula>
    </cfRule>
  </conditionalFormatting>
  <conditionalFormatting sqref="AG97">
    <cfRule type="containsText" dxfId="153" priority="207" operator="containsText" text="INCUMPLIDA">
      <formula>NOT(ISERROR(SEARCH("INCUMPLIDA",AG97)))</formula>
    </cfRule>
    <cfRule type="containsText" dxfId="152" priority="208" operator="containsText" text="TERMINADA EXTEMPORÁNEA">
      <formula>NOT(ISERROR(SEARCH("TERMINADA EXTEMPORÁNEA",AG97)))</formula>
    </cfRule>
    <cfRule type="containsText" dxfId="151" priority="209" operator="containsText" text="TERMINADA">
      <formula>NOT(ISERROR(SEARCH("TERMINADA",AG97)))</formula>
    </cfRule>
    <cfRule type="containsText" dxfId="150" priority="210" operator="containsText" text="EN PROCESO">
      <formula>NOT(ISERROR(SEARCH("EN PROCESO",AG97)))</formula>
    </cfRule>
    <cfRule type="containsText" dxfId="149" priority="211" operator="containsText" text="SIN INICIAR">
      <formula>NOT(ISERROR(SEARCH("SIN INICIAR",AG97)))</formula>
    </cfRule>
  </conditionalFormatting>
  <conditionalFormatting sqref="AG98:AG99">
    <cfRule type="containsText" dxfId="148" priority="202" operator="containsText" text="INCUMPLIDA">
      <formula>NOT(ISERROR(SEARCH("INCUMPLIDA",AG98)))</formula>
    </cfRule>
    <cfRule type="containsText" dxfId="147" priority="203" operator="containsText" text="TERMINADA EXTEMPORÁNEA">
      <formula>NOT(ISERROR(SEARCH("TERMINADA EXTEMPORÁNEA",AG98)))</formula>
    </cfRule>
    <cfRule type="containsText" dxfId="146" priority="204" operator="containsText" text="TERMINADA">
      <formula>NOT(ISERROR(SEARCH("TERMINADA",AG98)))</formula>
    </cfRule>
    <cfRule type="containsText" dxfId="145" priority="205" operator="containsText" text="EN PROCESO">
      <formula>NOT(ISERROR(SEARCH("EN PROCESO",AG98)))</formula>
    </cfRule>
    <cfRule type="containsText" dxfId="144" priority="206" operator="containsText" text="SIN INICIAR">
      <formula>NOT(ISERROR(SEARCH("SIN INICIAR",AG98)))</formula>
    </cfRule>
  </conditionalFormatting>
  <conditionalFormatting sqref="AG100">
    <cfRule type="containsText" dxfId="143" priority="197" operator="containsText" text="INCUMPLIDA">
      <formula>NOT(ISERROR(SEARCH("INCUMPLIDA",AG100)))</formula>
    </cfRule>
    <cfRule type="containsText" dxfId="142" priority="198" operator="containsText" text="TERMINADA EXTEMPORÁNEA">
      <formula>NOT(ISERROR(SEARCH("TERMINADA EXTEMPORÁNEA",AG100)))</formula>
    </cfRule>
    <cfRule type="containsText" dxfId="141" priority="199" operator="containsText" text="TERMINADA">
      <formula>NOT(ISERROR(SEARCH("TERMINADA",AG100)))</formula>
    </cfRule>
    <cfRule type="containsText" dxfId="140" priority="200" operator="containsText" text="EN PROCESO">
      <formula>NOT(ISERROR(SEARCH("EN PROCESO",AG100)))</formula>
    </cfRule>
    <cfRule type="containsText" dxfId="139" priority="201" operator="containsText" text="SIN INICIAR">
      <formula>NOT(ISERROR(SEARCH("SIN INICIAR",AG100)))</formula>
    </cfRule>
  </conditionalFormatting>
  <conditionalFormatting sqref="AG101">
    <cfRule type="containsText" dxfId="138" priority="192" operator="containsText" text="INCUMPLIDA">
      <formula>NOT(ISERROR(SEARCH("INCUMPLIDA",AG101)))</formula>
    </cfRule>
    <cfRule type="containsText" dxfId="137" priority="193" operator="containsText" text="TERMINADA EXTEMPORÁNEA">
      <formula>NOT(ISERROR(SEARCH("TERMINADA EXTEMPORÁNEA",AG101)))</formula>
    </cfRule>
    <cfRule type="containsText" dxfId="136" priority="194" operator="containsText" text="TERMINADA">
      <formula>NOT(ISERROR(SEARCH("TERMINADA",AG101)))</formula>
    </cfRule>
    <cfRule type="containsText" dxfId="135" priority="195" operator="containsText" text="EN PROCESO">
      <formula>NOT(ISERROR(SEARCH("EN PROCESO",AG101)))</formula>
    </cfRule>
    <cfRule type="containsText" dxfId="134" priority="196" operator="containsText" text="SIN INICIAR">
      <formula>NOT(ISERROR(SEARCH("SIN INICIAR",AG101)))</formula>
    </cfRule>
  </conditionalFormatting>
  <conditionalFormatting sqref="AG13">
    <cfRule type="containsText" dxfId="133" priority="187" operator="containsText" text="INCUMPLIDA">
      <formula>NOT(ISERROR(SEARCH("INCUMPLIDA",AG13)))</formula>
    </cfRule>
    <cfRule type="containsText" dxfId="132" priority="188" operator="containsText" text="TERMINADA EXTEMPORÁNEA">
      <formula>NOT(ISERROR(SEARCH("TERMINADA EXTEMPORÁNEA",AG13)))</formula>
    </cfRule>
    <cfRule type="containsText" dxfId="131" priority="189" operator="containsText" text="TERMINADA">
      <formula>NOT(ISERROR(SEARCH("TERMINADA",AG13)))</formula>
    </cfRule>
    <cfRule type="containsText" dxfId="130" priority="190" operator="containsText" text="EN PROCESO">
      <formula>NOT(ISERROR(SEARCH("EN PROCESO",AG13)))</formula>
    </cfRule>
    <cfRule type="containsText" dxfId="129" priority="191" operator="containsText" text="SIN INICIAR">
      <formula>NOT(ISERROR(SEARCH("SIN INICIAR",AG13)))</formula>
    </cfRule>
  </conditionalFormatting>
  <conditionalFormatting sqref="AG19:AG20">
    <cfRule type="containsText" dxfId="128" priority="182" operator="containsText" text="INCUMPLIDA">
      <formula>NOT(ISERROR(SEARCH("INCUMPLIDA",AG19)))</formula>
    </cfRule>
    <cfRule type="containsText" dxfId="127" priority="183" operator="containsText" text="TERMINADA EXTEMPORÁNEA">
      <formula>NOT(ISERROR(SEARCH("TERMINADA EXTEMPORÁNEA",AG19)))</formula>
    </cfRule>
    <cfRule type="containsText" dxfId="126" priority="184" operator="containsText" text="TERMINADA">
      <formula>NOT(ISERROR(SEARCH("TERMINADA",AG19)))</formula>
    </cfRule>
    <cfRule type="containsText" dxfId="125" priority="185" operator="containsText" text="EN PROCESO">
      <formula>NOT(ISERROR(SEARCH("EN PROCESO",AG19)))</formula>
    </cfRule>
    <cfRule type="containsText" dxfId="124" priority="186" operator="containsText" text="SIN INICIAR">
      <formula>NOT(ISERROR(SEARCH("SIN INICIAR",AG19)))</formula>
    </cfRule>
  </conditionalFormatting>
  <conditionalFormatting sqref="AG62">
    <cfRule type="containsText" dxfId="123" priority="177" operator="containsText" text="INCUMPLIDA">
      <formula>NOT(ISERROR(SEARCH("INCUMPLIDA",AG62)))</formula>
    </cfRule>
    <cfRule type="containsText" dxfId="122" priority="178" operator="containsText" text="TERMINADA EXTEMPORÁNEA">
      <formula>NOT(ISERROR(SEARCH("TERMINADA EXTEMPORÁNEA",AG62)))</formula>
    </cfRule>
    <cfRule type="containsText" dxfId="121" priority="179" operator="containsText" text="TERMINADA">
      <formula>NOT(ISERROR(SEARCH("TERMINADA",AG62)))</formula>
    </cfRule>
    <cfRule type="containsText" dxfId="120" priority="180" operator="containsText" text="EN PROCESO">
      <formula>NOT(ISERROR(SEARCH("EN PROCESO",AG62)))</formula>
    </cfRule>
    <cfRule type="containsText" dxfId="119" priority="181" operator="containsText" text="SIN INICIAR">
      <formula>NOT(ISERROR(SEARCH("SIN INICIAR",AG62)))</formula>
    </cfRule>
  </conditionalFormatting>
  <conditionalFormatting sqref="AL40">
    <cfRule type="containsText" dxfId="118" priority="175" operator="containsText" text="CERRADA">
      <formula>NOT(ISERROR(SEARCH("CERRADA",AL40)))</formula>
    </cfRule>
    <cfRule type="containsText" dxfId="117" priority="176" operator="containsText" text="ABIERTA">
      <formula>NOT(ISERROR(SEARCH("ABIERTA",AL40)))</formula>
    </cfRule>
  </conditionalFormatting>
  <conditionalFormatting sqref="AL41">
    <cfRule type="containsText" dxfId="116" priority="173" operator="containsText" text="CERRADA">
      <formula>NOT(ISERROR(SEARCH("CERRADA",AL41)))</formula>
    </cfRule>
    <cfRule type="containsText" dxfId="115" priority="174" operator="containsText" text="ABIERTA">
      <formula>NOT(ISERROR(SEARCH("ABIERTA",AL41)))</formula>
    </cfRule>
  </conditionalFormatting>
  <conditionalFormatting sqref="AG43:AG44">
    <cfRule type="containsText" dxfId="114" priority="163" operator="containsText" text="INCUMPLIDA">
      <formula>NOT(ISERROR(SEARCH("INCUMPLIDA",AG43)))</formula>
    </cfRule>
    <cfRule type="containsText" dxfId="113" priority="164" operator="containsText" text="TERMINADA EXTEMPORÁNEA">
      <formula>NOT(ISERROR(SEARCH("TERMINADA EXTEMPORÁNEA",AG43)))</formula>
    </cfRule>
    <cfRule type="containsText" dxfId="112" priority="165" operator="containsText" text="TERMINADA">
      <formula>NOT(ISERROR(SEARCH("TERMINADA",AG43)))</formula>
    </cfRule>
    <cfRule type="containsText" dxfId="111" priority="166" operator="containsText" text="EN PROCESO">
      <formula>NOT(ISERROR(SEARCH("EN PROCESO",AG43)))</formula>
    </cfRule>
    <cfRule type="containsText" dxfId="110" priority="167" operator="containsText" text="SIN INICIAR">
      <formula>NOT(ISERROR(SEARCH("SIN INICIAR",AG43)))</formula>
    </cfRule>
  </conditionalFormatting>
  <conditionalFormatting sqref="AL43">
    <cfRule type="containsText" dxfId="109" priority="161" operator="containsText" text="CERRADA">
      <formula>NOT(ISERROR(SEARCH("CERRADA",AL43)))</formula>
    </cfRule>
    <cfRule type="containsText" dxfId="108" priority="162" operator="containsText" text="ABIERTA">
      <formula>NOT(ISERROR(SEARCH("ABIERTA",AL43)))</formula>
    </cfRule>
  </conditionalFormatting>
  <conditionalFormatting sqref="AL44">
    <cfRule type="containsText" dxfId="107" priority="159" operator="containsText" text="CERRADA">
      <formula>NOT(ISERROR(SEARCH("CERRADA",AL44)))</formula>
    </cfRule>
    <cfRule type="containsText" dxfId="106" priority="160" operator="containsText" text="ABIERTA">
      <formula>NOT(ISERROR(SEARCH("ABIERTA",AL44)))</formula>
    </cfRule>
  </conditionalFormatting>
  <conditionalFormatting sqref="AG52">
    <cfRule type="containsText" dxfId="105" priority="154" operator="containsText" text="INCUMPLIDA">
      <formula>NOT(ISERROR(SEARCH("INCUMPLIDA",AG52)))</formula>
    </cfRule>
    <cfRule type="containsText" dxfId="104" priority="155" operator="containsText" text="TERMINADA EXTEMPORÁNEA">
      <formula>NOT(ISERROR(SEARCH("TERMINADA EXTEMPORÁNEA",AG52)))</formula>
    </cfRule>
    <cfRule type="containsText" dxfId="103" priority="156" operator="containsText" text="TERMINADA">
      <formula>NOT(ISERROR(SEARCH("TERMINADA",AG52)))</formula>
    </cfRule>
    <cfRule type="containsText" dxfId="102" priority="157" operator="containsText" text="EN PROCESO">
      <formula>NOT(ISERROR(SEARCH("EN PROCESO",AG52)))</formula>
    </cfRule>
    <cfRule type="containsText" dxfId="101" priority="158" operator="containsText" text="SIN INICIAR">
      <formula>NOT(ISERROR(SEARCH("SIN INICIAR",AG52)))</formula>
    </cfRule>
  </conditionalFormatting>
  <conditionalFormatting sqref="AG53 AG61">
    <cfRule type="containsText" dxfId="100" priority="149" operator="containsText" text="INCUMPLIDA">
      <formula>NOT(ISERROR(SEARCH("INCUMPLIDA",AG53)))</formula>
    </cfRule>
    <cfRule type="containsText" dxfId="99" priority="150" operator="containsText" text="TERMINADA EXTEMPORÁNEA">
      <formula>NOT(ISERROR(SEARCH("TERMINADA EXTEMPORÁNEA",AG53)))</formula>
    </cfRule>
    <cfRule type="containsText" dxfId="98" priority="151" operator="containsText" text="TERMINADA">
      <formula>NOT(ISERROR(SEARCH("TERMINADA",AG53)))</formula>
    </cfRule>
    <cfRule type="containsText" dxfId="97" priority="152" operator="containsText" text="EN PROCESO">
      <formula>NOT(ISERROR(SEARCH("EN PROCESO",AG53)))</formula>
    </cfRule>
    <cfRule type="containsText" dxfId="96" priority="153" operator="containsText" text="SIN INICIAR">
      <formula>NOT(ISERROR(SEARCH("SIN INICIAR",AG53)))</formula>
    </cfRule>
  </conditionalFormatting>
  <conditionalFormatting sqref="AG92">
    <cfRule type="containsText" dxfId="95" priority="54" operator="containsText" text="INCUMPLIDA">
      <formula>NOT(ISERROR(SEARCH("INCUMPLIDA",AG92)))</formula>
    </cfRule>
    <cfRule type="containsText" dxfId="94" priority="55" operator="containsText" text="TERMINADA EXTEMPORÁNEA">
      <formula>NOT(ISERROR(SEARCH("TERMINADA EXTEMPORÁNEA",AG92)))</formula>
    </cfRule>
    <cfRule type="containsText" dxfId="93" priority="56" operator="containsText" text="TERMINADA">
      <formula>NOT(ISERROR(SEARCH("TERMINADA",AG92)))</formula>
    </cfRule>
    <cfRule type="containsText" dxfId="92" priority="57" operator="containsText" text="EN PROCESO">
      <formula>NOT(ISERROR(SEARCH("EN PROCESO",AG92)))</formula>
    </cfRule>
    <cfRule type="containsText" dxfId="91" priority="58" operator="containsText" text="SIN INICIAR">
      <formula>NOT(ISERROR(SEARCH("SIN INICIAR",AG92)))</formula>
    </cfRule>
  </conditionalFormatting>
  <conditionalFormatting sqref="AG60">
    <cfRule type="containsText" dxfId="90" priority="79" operator="containsText" text="INCUMPLIDA">
      <formula>NOT(ISERROR(SEARCH("INCUMPLIDA",AG60)))</formula>
    </cfRule>
    <cfRule type="containsText" dxfId="89" priority="80" operator="containsText" text="TERMINADA EXTEMPORÁNEA">
      <formula>NOT(ISERROR(SEARCH("TERMINADA EXTEMPORÁNEA",AG60)))</formula>
    </cfRule>
    <cfRule type="containsText" dxfId="88" priority="81" operator="containsText" text="TERMINADA">
      <formula>NOT(ISERROR(SEARCH("TERMINADA",AG60)))</formula>
    </cfRule>
    <cfRule type="containsText" dxfId="87" priority="82" operator="containsText" text="EN PROCESO">
      <formula>NOT(ISERROR(SEARCH("EN PROCESO",AG60)))</formula>
    </cfRule>
    <cfRule type="containsText" dxfId="86" priority="83" operator="containsText" text="SIN INICIAR">
      <formula>NOT(ISERROR(SEARCH("SIN INICIAR",AG60)))</formula>
    </cfRule>
  </conditionalFormatting>
  <conditionalFormatting sqref="AG89">
    <cfRule type="containsText" dxfId="85" priority="69" operator="containsText" text="INCUMPLIDA">
      <formula>NOT(ISERROR(SEARCH("INCUMPLIDA",AG89)))</formula>
    </cfRule>
    <cfRule type="containsText" dxfId="84" priority="70" operator="containsText" text="TERMINADA EXTEMPORÁNEA">
      <formula>NOT(ISERROR(SEARCH("TERMINADA EXTEMPORÁNEA",AG89)))</formula>
    </cfRule>
    <cfRule type="containsText" dxfId="83" priority="71" operator="containsText" text="TERMINADA">
      <formula>NOT(ISERROR(SEARCH("TERMINADA",AG89)))</formula>
    </cfRule>
    <cfRule type="containsText" dxfId="82" priority="72" operator="containsText" text="EN PROCESO">
      <formula>NOT(ISERROR(SEARCH("EN PROCESO",AG89)))</formula>
    </cfRule>
    <cfRule type="containsText" dxfId="81" priority="73" operator="containsText" text="SIN INICIAR">
      <formula>NOT(ISERROR(SEARCH("SIN INICIAR",AG89)))</formula>
    </cfRule>
  </conditionalFormatting>
  <conditionalFormatting sqref="AG90">
    <cfRule type="containsText" dxfId="80" priority="64" operator="containsText" text="INCUMPLIDA">
      <formula>NOT(ISERROR(SEARCH("INCUMPLIDA",AG90)))</formula>
    </cfRule>
    <cfRule type="containsText" dxfId="79" priority="65" operator="containsText" text="TERMINADA EXTEMPORÁNEA">
      <formula>NOT(ISERROR(SEARCH("TERMINADA EXTEMPORÁNEA",AG90)))</formula>
    </cfRule>
    <cfRule type="containsText" dxfId="78" priority="66" operator="containsText" text="TERMINADA">
      <formula>NOT(ISERROR(SEARCH("TERMINADA",AG90)))</formula>
    </cfRule>
    <cfRule type="containsText" dxfId="77" priority="67" operator="containsText" text="EN PROCESO">
      <formula>NOT(ISERROR(SEARCH("EN PROCESO",AG90)))</formula>
    </cfRule>
    <cfRule type="containsText" dxfId="76" priority="68" operator="containsText" text="SIN INICIAR">
      <formula>NOT(ISERROR(SEARCH("SIN INICIAR",AG90)))</formula>
    </cfRule>
  </conditionalFormatting>
  <conditionalFormatting sqref="AG91">
    <cfRule type="containsText" dxfId="75" priority="59" operator="containsText" text="INCUMPLIDA">
      <formula>NOT(ISERROR(SEARCH("INCUMPLIDA",AG91)))</formula>
    </cfRule>
    <cfRule type="containsText" dxfId="74" priority="60" operator="containsText" text="TERMINADA EXTEMPORÁNEA">
      <formula>NOT(ISERROR(SEARCH("TERMINADA EXTEMPORÁNEA",AG91)))</formula>
    </cfRule>
    <cfRule type="containsText" dxfId="73" priority="61" operator="containsText" text="TERMINADA">
      <formula>NOT(ISERROR(SEARCH("TERMINADA",AG91)))</formula>
    </cfRule>
    <cfRule type="containsText" dxfId="72" priority="62" operator="containsText" text="EN PROCESO">
      <formula>NOT(ISERROR(SEARCH("EN PROCESO",AG91)))</formula>
    </cfRule>
    <cfRule type="containsText" dxfId="71" priority="63" operator="containsText" text="SIN INICIAR">
      <formula>NOT(ISERROR(SEARCH("SIN INICIAR",AG91)))</formula>
    </cfRule>
  </conditionalFormatting>
  <conditionalFormatting sqref="AG54">
    <cfRule type="containsText" dxfId="70" priority="109" operator="containsText" text="INCUMPLIDA">
      <formula>NOT(ISERROR(SEARCH("INCUMPLIDA",AG54)))</formula>
    </cfRule>
    <cfRule type="containsText" dxfId="69" priority="110" operator="containsText" text="TERMINADA EXTEMPORÁNEA">
      <formula>NOT(ISERROR(SEARCH("TERMINADA EXTEMPORÁNEA",AG54)))</formula>
    </cfRule>
    <cfRule type="containsText" dxfId="68" priority="111" operator="containsText" text="TERMINADA">
      <formula>NOT(ISERROR(SEARCH("TERMINADA",AG54)))</formula>
    </cfRule>
    <cfRule type="containsText" dxfId="67" priority="112" operator="containsText" text="EN PROCESO">
      <formula>NOT(ISERROR(SEARCH("EN PROCESO",AG54)))</formula>
    </cfRule>
    <cfRule type="containsText" dxfId="66" priority="113" operator="containsText" text="SIN INICIAR">
      <formula>NOT(ISERROR(SEARCH("SIN INICIAR",AG54)))</formula>
    </cfRule>
  </conditionalFormatting>
  <conditionalFormatting sqref="AG55">
    <cfRule type="containsText" dxfId="65" priority="104" operator="containsText" text="INCUMPLIDA">
      <formula>NOT(ISERROR(SEARCH("INCUMPLIDA",AG55)))</formula>
    </cfRule>
    <cfRule type="containsText" dxfId="64" priority="105" operator="containsText" text="TERMINADA EXTEMPORÁNEA">
      <formula>NOT(ISERROR(SEARCH("TERMINADA EXTEMPORÁNEA",AG55)))</formula>
    </cfRule>
    <cfRule type="containsText" dxfId="63" priority="106" operator="containsText" text="TERMINADA">
      <formula>NOT(ISERROR(SEARCH("TERMINADA",AG55)))</formula>
    </cfRule>
    <cfRule type="containsText" dxfId="62" priority="107" operator="containsText" text="EN PROCESO">
      <formula>NOT(ISERROR(SEARCH("EN PROCESO",AG55)))</formula>
    </cfRule>
    <cfRule type="containsText" dxfId="61" priority="108" operator="containsText" text="SIN INICIAR">
      <formula>NOT(ISERROR(SEARCH("SIN INICIAR",AG55)))</formula>
    </cfRule>
  </conditionalFormatting>
  <conditionalFormatting sqref="AG56">
    <cfRule type="containsText" dxfId="60" priority="99" operator="containsText" text="INCUMPLIDA">
      <formula>NOT(ISERROR(SEARCH("INCUMPLIDA",AG56)))</formula>
    </cfRule>
    <cfRule type="containsText" dxfId="59" priority="100" operator="containsText" text="TERMINADA EXTEMPORÁNEA">
      <formula>NOT(ISERROR(SEARCH("TERMINADA EXTEMPORÁNEA",AG56)))</formula>
    </cfRule>
    <cfRule type="containsText" dxfId="58" priority="101" operator="containsText" text="TERMINADA">
      <formula>NOT(ISERROR(SEARCH("TERMINADA",AG56)))</formula>
    </cfRule>
    <cfRule type="containsText" dxfId="57" priority="102" operator="containsText" text="EN PROCESO">
      <formula>NOT(ISERROR(SEARCH("EN PROCESO",AG56)))</formula>
    </cfRule>
    <cfRule type="containsText" dxfId="56" priority="103" operator="containsText" text="SIN INICIAR">
      <formula>NOT(ISERROR(SEARCH("SIN INICIAR",AG56)))</formula>
    </cfRule>
  </conditionalFormatting>
  <conditionalFormatting sqref="AG57">
    <cfRule type="containsText" dxfId="55" priority="94" operator="containsText" text="INCUMPLIDA">
      <formula>NOT(ISERROR(SEARCH("INCUMPLIDA",AG57)))</formula>
    </cfRule>
    <cfRule type="containsText" dxfId="54" priority="95" operator="containsText" text="TERMINADA EXTEMPORÁNEA">
      <formula>NOT(ISERROR(SEARCH("TERMINADA EXTEMPORÁNEA",AG57)))</formula>
    </cfRule>
    <cfRule type="containsText" dxfId="53" priority="96" operator="containsText" text="TERMINADA">
      <formula>NOT(ISERROR(SEARCH("TERMINADA",AG57)))</formula>
    </cfRule>
    <cfRule type="containsText" dxfId="52" priority="97" operator="containsText" text="EN PROCESO">
      <formula>NOT(ISERROR(SEARCH("EN PROCESO",AG57)))</formula>
    </cfRule>
    <cfRule type="containsText" dxfId="51" priority="98" operator="containsText" text="SIN INICIAR">
      <formula>NOT(ISERROR(SEARCH("SIN INICIAR",AG57)))</formula>
    </cfRule>
  </conditionalFormatting>
  <conditionalFormatting sqref="AG58">
    <cfRule type="containsText" dxfId="50" priority="89" operator="containsText" text="INCUMPLIDA">
      <formula>NOT(ISERROR(SEARCH("INCUMPLIDA",AG58)))</formula>
    </cfRule>
    <cfRule type="containsText" dxfId="49" priority="90" operator="containsText" text="TERMINADA EXTEMPORÁNEA">
      <formula>NOT(ISERROR(SEARCH("TERMINADA EXTEMPORÁNEA",AG58)))</formula>
    </cfRule>
    <cfRule type="containsText" dxfId="48" priority="91" operator="containsText" text="TERMINADA">
      <formula>NOT(ISERROR(SEARCH("TERMINADA",AG58)))</formula>
    </cfRule>
    <cfRule type="containsText" dxfId="47" priority="92" operator="containsText" text="EN PROCESO">
      <formula>NOT(ISERROR(SEARCH("EN PROCESO",AG58)))</formula>
    </cfRule>
    <cfRule type="containsText" dxfId="46" priority="93" operator="containsText" text="SIN INICIAR">
      <formula>NOT(ISERROR(SEARCH("SIN INICIAR",AG58)))</formula>
    </cfRule>
  </conditionalFormatting>
  <conditionalFormatting sqref="AG59">
    <cfRule type="containsText" dxfId="45" priority="84" operator="containsText" text="INCUMPLIDA">
      <formula>NOT(ISERROR(SEARCH("INCUMPLIDA",AG59)))</formula>
    </cfRule>
    <cfRule type="containsText" dxfId="44" priority="85" operator="containsText" text="TERMINADA EXTEMPORÁNEA">
      <formula>NOT(ISERROR(SEARCH("TERMINADA EXTEMPORÁNEA",AG59)))</formula>
    </cfRule>
    <cfRule type="containsText" dxfId="43" priority="86" operator="containsText" text="TERMINADA">
      <formula>NOT(ISERROR(SEARCH("TERMINADA",AG59)))</formula>
    </cfRule>
    <cfRule type="containsText" dxfId="42" priority="87" operator="containsText" text="EN PROCESO">
      <formula>NOT(ISERROR(SEARCH("EN PROCESO",AG59)))</formula>
    </cfRule>
    <cfRule type="containsText" dxfId="41" priority="88" operator="containsText" text="SIN INICIAR">
      <formula>NOT(ISERROR(SEARCH("SIN INICIAR",AG59)))</formula>
    </cfRule>
  </conditionalFormatting>
  <conditionalFormatting sqref="AG107">
    <cfRule type="containsText" dxfId="40" priority="49" operator="containsText" text="INCUMPLIDA">
      <formula>NOT(ISERROR(SEARCH("INCUMPLIDA",AG107)))</formula>
    </cfRule>
    <cfRule type="containsText" dxfId="39" priority="50" operator="containsText" text="TERMINADA EXTEMPORÁNEA">
      <formula>NOT(ISERROR(SEARCH("TERMINADA EXTEMPORÁNEA",AG107)))</formula>
    </cfRule>
    <cfRule type="containsText" dxfId="38" priority="51" operator="containsText" text="TERMINADA">
      <formula>NOT(ISERROR(SEARCH("TERMINADA",AG107)))</formula>
    </cfRule>
    <cfRule type="containsText" dxfId="37" priority="52" operator="containsText" text="EN PROCESO">
      <formula>NOT(ISERROR(SEARCH("EN PROCESO",AG107)))</formula>
    </cfRule>
    <cfRule type="containsText" dxfId="36" priority="53" operator="containsText" text="SIN INICIAR">
      <formula>NOT(ISERROR(SEARCH("SIN INICIAR",AG107)))</formula>
    </cfRule>
  </conditionalFormatting>
  <conditionalFormatting sqref="AG106">
    <cfRule type="containsText" dxfId="35" priority="44" operator="containsText" text="INCUMPLIDA">
      <formula>NOT(ISERROR(SEARCH("INCUMPLIDA",AG106)))</formula>
    </cfRule>
    <cfRule type="containsText" dxfId="34" priority="45" operator="containsText" text="TERMINADA EXTEMPORÁNEA">
      <formula>NOT(ISERROR(SEARCH("TERMINADA EXTEMPORÁNEA",AG106)))</formula>
    </cfRule>
    <cfRule type="containsText" dxfId="33" priority="46" operator="containsText" text="TERMINADA">
      <formula>NOT(ISERROR(SEARCH("TERMINADA",AG106)))</formula>
    </cfRule>
    <cfRule type="containsText" dxfId="32" priority="47" operator="containsText" text="EN PROCESO">
      <formula>NOT(ISERROR(SEARCH("EN PROCESO",AG106)))</formula>
    </cfRule>
    <cfRule type="containsText" dxfId="31" priority="48" operator="containsText" text="SIN INICIAR">
      <formula>NOT(ISERROR(SEARCH("SIN INICIAR",AG106)))</formula>
    </cfRule>
  </conditionalFormatting>
  <conditionalFormatting sqref="AG102 AG104">
    <cfRule type="containsText" dxfId="30" priority="39" operator="containsText" text="INCUMPLIDA">
      <formula>NOT(ISERROR(SEARCH("INCUMPLIDA",AG102)))</formula>
    </cfRule>
    <cfRule type="containsText" dxfId="29" priority="40" operator="containsText" text="TERMINADA EXTEMPORÁNEA">
      <formula>NOT(ISERROR(SEARCH("TERMINADA EXTEMPORÁNEA",AG102)))</formula>
    </cfRule>
    <cfRule type="containsText" dxfId="28" priority="41" operator="containsText" text="TERMINADA">
      <formula>NOT(ISERROR(SEARCH("TERMINADA",AG102)))</formula>
    </cfRule>
    <cfRule type="containsText" dxfId="27" priority="42" operator="containsText" text="EN PROCESO">
      <formula>NOT(ISERROR(SEARCH("EN PROCESO",AG102)))</formula>
    </cfRule>
    <cfRule type="containsText" dxfId="26" priority="43" operator="containsText" text="SIN INICIAR">
      <formula>NOT(ISERROR(SEARCH("SIN INICIAR",AG102)))</formula>
    </cfRule>
  </conditionalFormatting>
  <conditionalFormatting sqref="AJ103">
    <cfRule type="containsText" dxfId="25" priority="37" operator="containsText" text="PENDIENTE">
      <formula>NOT(ISERROR(SEARCH("PENDIENTE",AJ103)))</formula>
    </cfRule>
    <cfRule type="containsText" dxfId="24" priority="38" operator="containsText" text="CUMPLIDA">
      <formula>NOT(ISERROR(SEARCH("CUMPLIDA",AJ103)))</formula>
    </cfRule>
  </conditionalFormatting>
  <conditionalFormatting sqref="AL103">
    <cfRule type="containsText" dxfId="23" priority="35" operator="containsText" text="CERRADA">
      <formula>NOT(ISERROR(SEARCH("CERRADA",AL103)))</formula>
    </cfRule>
    <cfRule type="containsText" dxfId="22" priority="36" operator="containsText" text="ABIERTA">
      <formula>NOT(ISERROR(SEARCH("ABIERTA",AL103)))</formula>
    </cfRule>
  </conditionalFormatting>
  <conditionalFormatting sqref="AL108:AL109">
    <cfRule type="containsText" dxfId="21" priority="26" operator="containsText" text="CERRADA">
      <formula>NOT(ISERROR(SEARCH("CERRADA",AL108)))</formula>
    </cfRule>
    <cfRule type="containsText" dxfId="20" priority="27" operator="containsText" text="ABIERTA">
      <formula>NOT(ISERROR(SEARCH("ABIERTA",AL108)))</formula>
    </cfRule>
  </conditionalFormatting>
  <conditionalFormatting sqref="AG103">
    <cfRule type="containsText" dxfId="19" priority="16" operator="containsText" text="INCUMPLIDA">
      <formula>NOT(ISERROR(SEARCH("INCUMPLIDA",AG103)))</formula>
    </cfRule>
    <cfRule type="containsText" dxfId="18" priority="17" operator="containsText" text="TERMINADA EXTEMPORÁNEA">
      <formula>NOT(ISERROR(SEARCH("TERMINADA EXTEMPORÁNEA",AG103)))</formula>
    </cfRule>
    <cfRule type="containsText" dxfId="17" priority="18" operator="containsText" text="TERMINADA">
      <formula>NOT(ISERROR(SEARCH("TERMINADA",AG103)))</formula>
    </cfRule>
    <cfRule type="containsText" dxfId="16" priority="19" operator="containsText" text="EN PROCESO">
      <formula>NOT(ISERROR(SEARCH("EN PROCESO",AG103)))</formula>
    </cfRule>
    <cfRule type="containsText" dxfId="15" priority="20" operator="containsText" text="SIN INICIAR">
      <formula>NOT(ISERROR(SEARCH("SIN INICIAR",AG103)))</formula>
    </cfRule>
  </conditionalFormatting>
  <conditionalFormatting sqref="AG105">
    <cfRule type="containsText" dxfId="14" priority="11" operator="containsText" text="INCUMPLIDA">
      <formula>NOT(ISERROR(SEARCH("INCUMPLIDA",AG105)))</formula>
    </cfRule>
    <cfRule type="containsText" dxfId="13" priority="12" operator="containsText" text="TERMINADA EXTEMPORÁNEA">
      <formula>NOT(ISERROR(SEARCH("TERMINADA EXTEMPORÁNEA",AG105)))</formula>
    </cfRule>
    <cfRule type="containsText" dxfId="12" priority="13" operator="containsText" text="TERMINADA">
      <formula>NOT(ISERROR(SEARCH("TERMINADA",AG105)))</formula>
    </cfRule>
    <cfRule type="containsText" dxfId="11" priority="14" operator="containsText" text="EN PROCESO">
      <formula>NOT(ISERROR(SEARCH("EN PROCESO",AG105)))</formula>
    </cfRule>
    <cfRule type="containsText" dxfId="10" priority="15" operator="containsText" text="SIN INICIAR">
      <formula>NOT(ISERROR(SEARCH("SIN INICIAR",AG105)))</formula>
    </cfRule>
  </conditionalFormatting>
  <conditionalFormatting sqref="AG108">
    <cfRule type="containsText" dxfId="9" priority="6" operator="containsText" text="INCUMPLIDA">
      <formula>NOT(ISERROR(SEARCH("INCUMPLIDA",AG108)))</formula>
    </cfRule>
    <cfRule type="containsText" dxfId="8" priority="7" operator="containsText" text="TERMINADA EXTEMPORÁNEA">
      <formula>NOT(ISERROR(SEARCH("TERMINADA EXTEMPORÁNEA",AG108)))</formula>
    </cfRule>
    <cfRule type="containsText" dxfId="7" priority="8" operator="containsText" text="TERMINADA">
      <formula>NOT(ISERROR(SEARCH("TERMINADA",AG108)))</formula>
    </cfRule>
    <cfRule type="containsText" dxfId="6" priority="9" operator="containsText" text="EN PROCESO">
      <formula>NOT(ISERROR(SEARCH("EN PROCESO",AG108)))</formula>
    </cfRule>
    <cfRule type="containsText" dxfId="5" priority="10" operator="containsText" text="SIN INICIAR">
      <formula>NOT(ISERROR(SEARCH("SIN INICIAR",AG108)))</formula>
    </cfRule>
  </conditionalFormatting>
  <conditionalFormatting sqref="AG109">
    <cfRule type="containsText" dxfId="4" priority="1" operator="containsText" text="INCUMPLIDA">
      <formula>NOT(ISERROR(SEARCH("INCUMPLIDA",AG109)))</formula>
    </cfRule>
    <cfRule type="containsText" dxfId="3" priority="2" operator="containsText" text="TERMINADA EXTEMPORÁNEA">
      <formula>NOT(ISERROR(SEARCH("TERMINADA EXTEMPORÁNEA",AG109)))</formula>
    </cfRule>
    <cfRule type="containsText" dxfId="2" priority="3" operator="containsText" text="TERMINADA">
      <formula>NOT(ISERROR(SEARCH("TERMINADA",AG109)))</formula>
    </cfRule>
    <cfRule type="containsText" dxfId="1" priority="4" operator="containsText" text="EN PROCESO">
      <formula>NOT(ISERROR(SEARCH("EN PROCESO",AG109)))</formula>
    </cfRule>
    <cfRule type="containsText" dxfId="0" priority="5" operator="containsText" text="SIN INICIAR">
      <formula>NOT(ISERROR(SEARCH("SIN INICIAR",AG109)))</formula>
    </cfRule>
  </conditionalFormatting>
  <dataValidations count="17">
    <dataValidation type="date" operator="greaterThan" allowBlank="1" showInputMessage="1" showErrorMessage="1" error="Fecha debe ser posterior a la del hallazgo (Columna E)" sqref="O11" xr:uid="{00000000-0002-0000-0000-000000000000}">
      <formula1>E11</formula1>
    </dataValidation>
    <dataValidation type="date" operator="greaterThan" allowBlank="1" showErrorMessage="1" sqref="B15:B16 E15:E16 E83:E88 B83:B88 E29:E39 B29:B39 E45:E50 B45:B50 B99:B101 B95:B97 E95:E97 E99:E101 E103:E105 B103:B105 E107:E109 B107:B109" xr:uid="{00000000-0002-0000-0000-000001000000}">
      <formula1>36892</formula1>
    </dataValidation>
    <dataValidation type="date" operator="greaterThan" allowBlank="1" showInputMessage="1" showErrorMessage="1" error="Fecha debe ser posterior a la del hallazgo (Columna E)" sqref="O17 O12:O14" xr:uid="{00000000-0002-0000-0000-000002000000}">
      <formula1>#REF!</formula1>
    </dataValidation>
    <dataValidation type="date" operator="greaterThan" allowBlank="1" showInputMessage="1" showErrorMessage="1" prompt="Fecha debe ser posterior a la de inicio (Columna U)" sqref="P15:P16 P29:P39 P45:P50 P83:P88" xr:uid="{00000000-0002-0000-0000-000003000000}">
      <formula1>O15</formula1>
    </dataValidation>
    <dataValidation type="date" operator="greaterThan" allowBlank="1" showInputMessage="1" showErrorMessage="1" sqref="E11:E14 B11:B14 B40:B44 E68:E82 E40:E44 B68:B82 B17:B18 E17:E18 B21:B28 E21:E28 O27:O28 E51:E66 B51:B66 E89:E94 B89:B94" xr:uid="{00000000-0002-0000-0000-000004000000}">
      <formula1>36892</formula1>
    </dataValidation>
    <dataValidation type="date" operator="greaterThan" allowBlank="1" showInputMessage="1" showErrorMessage="1" error="Fecha debe ser posterior a la de inicio (Columna U)" sqref="P56 P40:P44 P11:P14 P17:P18 P21:P28 P62:P82 P89:P94" xr:uid="{00000000-0002-0000-0000-000005000000}">
      <formula1>O11</formula1>
    </dataValidation>
    <dataValidation type="date" operator="greaterThan" allowBlank="1" showInputMessage="1" showErrorMessage="1" error="Fecha debe ser posterior a la del hallazgo (Columna E)" sqref="O56 O42:O44 O57:P61 O51:P55" xr:uid="{00000000-0002-0000-0000-000006000000}">
      <formula1>XDB42</formula1>
    </dataValidation>
    <dataValidation type="list" allowBlank="1" showInputMessage="1" showErrorMessage="1" sqref="T10:T11 K10 N89:N94 C89:C94 L89:L94 L70:L82 N70:N82 C68:C82 H68 H62:H66 C62:C66 Q62:Q68 T62:T94 N57:N68 T57:T59 L57:L68 N51:N55 T51:T55 L51:L55" xr:uid="{00000000-0002-0000-0000-000007000000}">
      <formula1>#REF!</formula1>
    </dataValidation>
    <dataValidation type="date" operator="greaterThan" allowBlank="1" showInputMessage="1" showErrorMessage="1" error="Fecha debe ser posterior a la del hallazgo (Columna E)" sqref="O18" xr:uid="{00000000-0002-0000-0000-000008000000}">
      <formula1>XCL18</formula1>
    </dataValidation>
    <dataValidation type="date" operator="greaterThan" allowBlank="1" showInputMessage="1" showErrorMessage="1" error="Fecha debe ser posterior a la del hallazgo (Columna E)" sqref="O21:O23" xr:uid="{00000000-0002-0000-0000-000009000000}">
      <formula1>XCM21</formula1>
    </dataValidation>
    <dataValidation type="date" operator="greaterThan" allowBlank="1" showInputMessage="1" showErrorMessage="1" error="Fecha debe ser posterior a la del hallazgo (Columna E)" sqref="O24:O26" xr:uid="{00000000-0002-0000-0000-00000A000000}">
      <formula1>XCT24</formula1>
    </dataValidation>
    <dataValidation type="date" operator="greaterThan" allowBlank="1" showInputMessage="1" showErrorMessage="1" error="Fecha debe ser posterior a la del hallazgo (Columna E)" sqref="O40:O41" xr:uid="{00000000-0002-0000-0000-00000B000000}">
      <formula1>XCS40</formula1>
    </dataValidation>
    <dataValidation type="date" operator="greaterThan" allowBlank="1" showInputMessage="1" showErrorMessage="1" prompt="Fecha debe ser posterior a la del hallazgo (Columna E)" sqref="O15:O16" xr:uid="{00000000-0002-0000-0000-00000C000000}">
      <formula1>XCI15</formula1>
    </dataValidation>
    <dataValidation type="date" operator="greaterThan" allowBlank="1" showInputMessage="1" showErrorMessage="1" prompt="Fecha debe ser posterior a la del hallazgo (Columna E)" sqref="O29:O39" xr:uid="{00000000-0002-0000-0000-00000D000000}">
      <formula1>XCS29</formula1>
    </dataValidation>
    <dataValidation type="date" operator="greaterThan" allowBlank="1" showInputMessage="1" showErrorMessage="1" prompt="Fecha debe ser posterior a la del hallazgo (Columna E)" sqref="O45:O50" xr:uid="{00000000-0002-0000-0000-00000E000000}">
      <formula1>XDA45</formula1>
    </dataValidation>
    <dataValidation type="date" operator="greaterThan" allowBlank="1" showInputMessage="1" showErrorMessage="1" error="Fecha debe ser posterior a la del hallazgo (Columna E)" sqref="O62:O82 O89:O94" xr:uid="{00000000-0002-0000-0000-00000F000000}">
      <formula1>XEQ62</formula1>
    </dataValidation>
    <dataValidation type="date" operator="greaterThan" allowBlank="1" showInputMessage="1" showErrorMessage="1" prompt="Fecha debe ser posterior a la del hallazgo (Columna E)" sqref="O83:O88" xr:uid="{00000000-0002-0000-0000-000010000000}">
      <formula1>XEQ83</formula1>
    </dataValidation>
  </dataValidations>
  <pageMargins left="0.39370078740157483" right="0.39370078740157483" top="0.59055118110236227" bottom="0.59055118110236227" header="0" footer="0"/>
  <pageSetup paperSize="5" scale="18" pageOrder="overThenDown" orientation="landscape" r:id="rId1"/>
  <headerFooter>
    <oddFooter>&amp;R&amp;"Tahoma,Normal"&amp;8Página &amp;P de &amp;N</oddFooter>
  </headerFooter>
  <ignoredErrors>
    <ignoredError sqref="AD11 AG11 AG63 AD69 AG83 AG88 AD14 AD51" formula="1"/>
  </ignoredErrors>
  <drawing r:id="rId2"/>
  <extLst>
    <ext xmlns:x14="http://schemas.microsoft.com/office/spreadsheetml/2009/9/main" uri="{CCE6A557-97BC-4b89-ADB6-D9C93CAAB3DF}">
      <x14:dataValidations xmlns:xm="http://schemas.microsoft.com/office/excel/2006/main" count="3">
        <x14:dataValidation type="list" allowBlank="1" showErrorMessage="1" xr:uid="{00000000-0002-0000-0000-000014000000}">
          <x14:formula1>
            <xm:f>'C:\Users\JIZETH\Downloads\[20220623_CCSE-FT-001. FORMULACIÓN PLAN DE MEJORAMIENTO_AUDTHUMANO (2) (1).xlsx]Datos'!#REF!</xm:f>
          </x14:formula1>
          <xm:sqref>N83:N88 L83:L88 C83:C88 C103:C105 C107:C109 C95:C97 C99:C101 L95:L109 N95:N109 T95:T109 T45:T50 C45:C50 L45:L50 N45:N50</xm:sqref>
        </x14:dataValidation>
        <x14:dataValidation type="list" allowBlank="1" showInputMessage="1" showErrorMessage="1" xr:uid="{00000000-0002-0000-0000-000019000000}">
          <x14:formula1>
            <xm:f>Datos!$P$3:$P$67</xm:f>
          </x14:formula1>
          <xm:sqref>AC10:AC93</xm:sqref>
        </x14:dataValidation>
        <x14:dataValidation type="list" allowBlank="1" showInputMessage="1" showErrorMessage="1" xr:uid="{00000000-0002-0000-0000-00001A000000}">
          <x14:formula1>
            <xm:f>Datos!$N$3:$N$4</xm:f>
          </x14:formula1>
          <xm:sqref>AL10:AL107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P72"/>
  <sheetViews>
    <sheetView topLeftCell="H6" workbookViewId="0">
      <selection activeCell="P7" sqref="P7"/>
    </sheetView>
  </sheetViews>
  <sheetFormatPr baseColWidth="10" defaultColWidth="11.44140625" defaultRowHeight="13.2" x14ac:dyDescent="0.25"/>
  <cols>
    <col min="1" max="1" width="1.44140625" style="3" customWidth="1"/>
    <col min="2" max="2" width="19.109375" style="3" customWidth="1"/>
    <col min="3" max="3" width="47.5546875" style="4" customWidth="1"/>
    <col min="4" max="4" width="18.88671875" style="3" customWidth="1"/>
    <col min="5" max="5" width="27.109375" style="3" customWidth="1"/>
    <col min="6" max="7" width="42.109375" style="5" customWidth="1"/>
    <col min="8" max="8" width="42.109375" style="6" customWidth="1"/>
    <col min="9" max="9" width="44.109375" style="8" customWidth="1"/>
    <col min="10" max="10" width="9.88671875" style="8" customWidth="1"/>
    <col min="11" max="11" width="16" style="8" customWidth="1"/>
    <col min="12" max="12" width="17.5546875" style="3" customWidth="1"/>
    <col min="13" max="13" width="27.33203125" style="3" customWidth="1"/>
    <col min="14" max="14" width="17.88671875" style="3" customWidth="1"/>
    <col min="15" max="16384" width="11.44140625" style="3"/>
  </cols>
  <sheetData>
    <row r="1" spans="2:16" x14ac:dyDescent="0.25">
      <c r="I1" s="7"/>
      <c r="J1" s="7"/>
      <c r="K1" s="7"/>
      <c r="L1" s="8"/>
    </row>
    <row r="2" spans="2:16" s="9" customFormat="1" x14ac:dyDescent="0.3">
      <c r="B2" s="9" t="s">
        <v>86</v>
      </c>
      <c r="C2" s="9" t="s">
        <v>87</v>
      </c>
      <c r="D2" s="9" t="s">
        <v>88</v>
      </c>
      <c r="E2" s="9" t="s">
        <v>89</v>
      </c>
      <c r="F2" s="9" t="s">
        <v>90</v>
      </c>
      <c r="G2" s="9" t="s">
        <v>91</v>
      </c>
      <c r="H2" s="9" t="s">
        <v>92</v>
      </c>
      <c r="I2" s="10" t="s">
        <v>93</v>
      </c>
      <c r="J2" s="10" t="s">
        <v>37</v>
      </c>
      <c r="L2" s="9" t="s">
        <v>94</v>
      </c>
      <c r="M2" s="9" t="s">
        <v>95</v>
      </c>
      <c r="N2" s="9" t="s">
        <v>96</v>
      </c>
      <c r="P2" s="10" t="s">
        <v>97</v>
      </c>
    </row>
    <row r="3" spans="2:16" x14ac:dyDescent="0.25">
      <c r="B3" s="3" t="s">
        <v>98</v>
      </c>
      <c r="C3" s="11" t="s">
        <v>99</v>
      </c>
      <c r="D3" s="12" t="s">
        <v>18</v>
      </c>
      <c r="E3" s="13" t="s">
        <v>48</v>
      </c>
      <c r="F3" s="14" t="s">
        <v>100</v>
      </c>
      <c r="G3" s="13" t="s">
        <v>101</v>
      </c>
      <c r="H3" s="13" t="s">
        <v>48</v>
      </c>
      <c r="I3" s="7">
        <v>0.5</v>
      </c>
      <c r="J3" s="8">
        <v>0</v>
      </c>
      <c r="K3" s="3"/>
      <c r="L3" s="8" t="s">
        <v>102</v>
      </c>
      <c r="M3" s="3" t="s">
        <v>17</v>
      </c>
      <c r="N3" s="8" t="s">
        <v>103</v>
      </c>
      <c r="P3" s="8">
        <v>0</v>
      </c>
    </row>
    <row r="4" spans="2:16" x14ac:dyDescent="0.25">
      <c r="B4" s="3" t="s">
        <v>16</v>
      </c>
      <c r="C4" s="11" t="s">
        <v>104</v>
      </c>
      <c r="D4" s="12" t="s">
        <v>19</v>
      </c>
      <c r="E4" s="13" t="s">
        <v>48</v>
      </c>
      <c r="F4" s="14" t="s">
        <v>105</v>
      </c>
      <c r="G4" s="13" t="s">
        <v>106</v>
      </c>
      <c r="H4" s="13" t="s">
        <v>49</v>
      </c>
      <c r="I4" s="7">
        <v>0.55000000000000004</v>
      </c>
      <c r="J4" s="15">
        <v>1</v>
      </c>
      <c r="K4" s="3"/>
      <c r="L4" s="8" t="s">
        <v>107</v>
      </c>
      <c r="M4" s="3" t="s">
        <v>108</v>
      </c>
      <c r="N4" s="8" t="s">
        <v>109</v>
      </c>
      <c r="P4" s="8">
        <v>0.3</v>
      </c>
    </row>
    <row r="5" spans="2:16" x14ac:dyDescent="0.25">
      <c r="C5" s="16" t="s">
        <v>110</v>
      </c>
      <c r="D5" s="17" t="s">
        <v>36</v>
      </c>
      <c r="E5" s="13" t="s">
        <v>39</v>
      </c>
      <c r="F5" s="14" t="s">
        <v>57</v>
      </c>
      <c r="G5" s="13" t="s">
        <v>111</v>
      </c>
      <c r="H5" s="13" t="s">
        <v>112</v>
      </c>
      <c r="I5" s="7">
        <v>0.6</v>
      </c>
      <c r="J5" s="15">
        <v>2</v>
      </c>
      <c r="K5" s="3"/>
      <c r="L5" s="8"/>
      <c r="M5" s="3" t="s">
        <v>113</v>
      </c>
      <c r="P5" s="8">
        <v>0.5</v>
      </c>
    </row>
    <row r="6" spans="2:16" x14ac:dyDescent="0.25">
      <c r="C6" s="11" t="s">
        <v>114</v>
      </c>
      <c r="E6" s="13" t="s">
        <v>39</v>
      </c>
      <c r="F6" s="14" t="s">
        <v>115</v>
      </c>
      <c r="G6" s="13" t="s">
        <v>116</v>
      </c>
      <c r="H6" s="13" t="s">
        <v>67</v>
      </c>
      <c r="I6" s="7">
        <v>0.65</v>
      </c>
      <c r="J6" s="15">
        <v>3</v>
      </c>
      <c r="K6" s="3"/>
      <c r="L6" s="8"/>
      <c r="M6" s="3" t="s">
        <v>117</v>
      </c>
      <c r="P6" s="153">
        <v>0.7</v>
      </c>
    </row>
    <row r="7" spans="2:16" x14ac:dyDescent="0.25">
      <c r="C7" s="11" t="s">
        <v>118</v>
      </c>
      <c r="E7" s="13" t="s">
        <v>39</v>
      </c>
      <c r="F7" s="14" t="s">
        <v>55</v>
      </c>
      <c r="G7" s="13" t="s">
        <v>119</v>
      </c>
      <c r="H7" s="13" t="s">
        <v>39</v>
      </c>
      <c r="I7" s="7">
        <v>0.7</v>
      </c>
      <c r="J7" s="15">
        <v>4</v>
      </c>
      <c r="K7" s="3"/>
      <c r="L7" s="8"/>
      <c r="M7" s="3" t="s">
        <v>120</v>
      </c>
      <c r="P7" s="81">
        <v>1</v>
      </c>
    </row>
    <row r="8" spans="2:16" x14ac:dyDescent="0.25">
      <c r="C8" s="11" t="s">
        <v>121</v>
      </c>
      <c r="E8" s="13" t="s">
        <v>39</v>
      </c>
      <c r="F8" s="14" t="s">
        <v>56</v>
      </c>
      <c r="G8" s="14" t="s">
        <v>122</v>
      </c>
      <c r="H8" s="14" t="s">
        <v>44</v>
      </c>
      <c r="I8" s="7">
        <v>0.75</v>
      </c>
      <c r="J8" s="15">
        <v>5</v>
      </c>
      <c r="K8" s="3"/>
      <c r="L8" s="8"/>
      <c r="M8" s="3" t="s">
        <v>69</v>
      </c>
      <c r="P8" s="8">
        <v>1.5</v>
      </c>
    </row>
    <row r="9" spans="2:16" x14ac:dyDescent="0.25">
      <c r="C9" s="11" t="s">
        <v>123</v>
      </c>
      <c r="E9" s="13" t="s">
        <v>40</v>
      </c>
      <c r="F9" s="14" t="s">
        <v>59</v>
      </c>
      <c r="G9" s="13" t="s">
        <v>124</v>
      </c>
      <c r="H9" s="14" t="s">
        <v>63</v>
      </c>
      <c r="I9" s="7">
        <v>0.8</v>
      </c>
      <c r="J9" s="15">
        <v>6</v>
      </c>
      <c r="K9" s="3"/>
      <c r="L9" s="8"/>
      <c r="P9" s="15">
        <v>2</v>
      </c>
    </row>
    <row r="10" spans="2:16" x14ac:dyDescent="0.25">
      <c r="C10" s="11" t="s">
        <v>125</v>
      </c>
      <c r="E10" s="14" t="s">
        <v>44</v>
      </c>
      <c r="F10" s="14" t="s">
        <v>126</v>
      </c>
      <c r="G10" s="13" t="s">
        <v>127</v>
      </c>
      <c r="H10" s="13" t="s">
        <v>45</v>
      </c>
      <c r="I10" s="7">
        <v>0.85</v>
      </c>
      <c r="J10" s="15">
        <v>7</v>
      </c>
      <c r="K10" s="3"/>
      <c r="L10" s="8"/>
      <c r="P10" s="15">
        <v>3</v>
      </c>
    </row>
    <row r="11" spans="2:16" ht="12.75" customHeight="1" x14ac:dyDescent="0.25">
      <c r="C11" s="16" t="s">
        <v>128</v>
      </c>
      <c r="E11" s="14" t="s">
        <v>42</v>
      </c>
      <c r="F11" s="14" t="s">
        <v>129</v>
      </c>
      <c r="G11" s="13" t="s">
        <v>130</v>
      </c>
      <c r="H11" s="13" t="s">
        <v>46</v>
      </c>
      <c r="I11" s="7">
        <v>0.9</v>
      </c>
      <c r="J11" s="15">
        <v>8</v>
      </c>
      <c r="K11" s="3"/>
      <c r="L11" s="8"/>
      <c r="P11" s="15">
        <v>4</v>
      </c>
    </row>
    <row r="12" spans="2:16" x14ac:dyDescent="0.25">
      <c r="C12" s="11" t="s">
        <v>131</v>
      </c>
      <c r="E12" s="14" t="s">
        <v>42</v>
      </c>
      <c r="F12" s="14" t="s">
        <v>30</v>
      </c>
      <c r="G12" s="13" t="s">
        <v>132</v>
      </c>
      <c r="H12" s="14" t="s">
        <v>133</v>
      </c>
      <c r="I12" s="7">
        <v>0.95</v>
      </c>
      <c r="J12" s="15">
        <v>9</v>
      </c>
      <c r="K12" s="3"/>
      <c r="L12" s="8"/>
      <c r="P12" s="15">
        <v>5</v>
      </c>
    </row>
    <row r="13" spans="2:16" x14ac:dyDescent="0.25">
      <c r="C13" s="11" t="s">
        <v>134</v>
      </c>
      <c r="E13" s="14" t="s">
        <v>44</v>
      </c>
      <c r="F13" s="14" t="s">
        <v>71</v>
      </c>
      <c r="G13" s="14" t="s">
        <v>135</v>
      </c>
      <c r="H13" s="14" t="s">
        <v>41</v>
      </c>
      <c r="I13" s="7">
        <v>1</v>
      </c>
      <c r="J13" s="15">
        <v>10</v>
      </c>
      <c r="K13" s="3"/>
      <c r="L13" s="8"/>
      <c r="P13" s="15">
        <v>6</v>
      </c>
    </row>
    <row r="14" spans="2:16" x14ac:dyDescent="0.25">
      <c r="C14" s="16" t="s">
        <v>136</v>
      </c>
      <c r="E14" s="13" t="s">
        <v>49</v>
      </c>
      <c r="F14" s="14" t="s">
        <v>137</v>
      </c>
      <c r="G14" s="14" t="s">
        <v>68</v>
      </c>
      <c r="H14" s="14" t="s">
        <v>40</v>
      </c>
      <c r="I14" s="7"/>
      <c r="J14" s="15"/>
      <c r="K14" s="3"/>
      <c r="L14" s="8"/>
      <c r="P14" s="15">
        <v>7</v>
      </c>
    </row>
    <row r="15" spans="2:16" ht="15" customHeight="1" x14ac:dyDescent="0.25">
      <c r="C15" s="16"/>
      <c r="E15" s="14"/>
      <c r="F15" s="14"/>
      <c r="G15" s="14" t="s">
        <v>138</v>
      </c>
      <c r="H15" s="14" t="s">
        <v>42</v>
      </c>
      <c r="I15" s="7"/>
      <c r="J15" s="15"/>
      <c r="K15" s="3"/>
      <c r="L15" s="8"/>
      <c r="P15" s="15">
        <v>8</v>
      </c>
    </row>
    <row r="16" spans="2:16" ht="14.25" customHeight="1" x14ac:dyDescent="0.25">
      <c r="C16" s="16"/>
      <c r="E16" s="13"/>
      <c r="F16" s="14"/>
      <c r="G16" s="14"/>
      <c r="H16" s="13" t="s">
        <v>139</v>
      </c>
      <c r="I16" s="7"/>
      <c r="J16" s="15"/>
      <c r="K16" s="3"/>
      <c r="L16" s="8"/>
      <c r="P16" s="15">
        <v>9</v>
      </c>
    </row>
    <row r="17" spans="3:16" x14ac:dyDescent="0.25">
      <c r="F17" s="14"/>
      <c r="G17" s="14"/>
      <c r="H17" s="14" t="s">
        <v>140</v>
      </c>
      <c r="I17" s="7"/>
      <c r="J17" s="15"/>
      <c r="K17" s="3"/>
      <c r="L17" s="8"/>
      <c r="P17" s="15">
        <v>10</v>
      </c>
    </row>
    <row r="18" spans="3:16" x14ac:dyDescent="0.25">
      <c r="F18" s="14"/>
      <c r="G18" s="14"/>
      <c r="H18" s="14" t="s">
        <v>141</v>
      </c>
      <c r="I18" s="7"/>
      <c r="J18" s="15"/>
      <c r="K18" s="3"/>
      <c r="L18" s="8"/>
      <c r="P18" s="15">
        <v>11</v>
      </c>
    </row>
    <row r="19" spans="3:16" x14ac:dyDescent="0.25">
      <c r="F19" s="14"/>
      <c r="G19" s="14"/>
      <c r="H19" s="14" t="s">
        <v>142</v>
      </c>
      <c r="I19" s="7"/>
      <c r="J19" s="15"/>
      <c r="K19" s="3"/>
      <c r="L19" s="8"/>
      <c r="P19" s="15">
        <v>12</v>
      </c>
    </row>
    <row r="20" spans="3:16" x14ac:dyDescent="0.25">
      <c r="F20" s="14"/>
      <c r="G20" s="14"/>
      <c r="H20" s="14" t="s">
        <v>135</v>
      </c>
      <c r="I20" s="7"/>
      <c r="J20" s="15"/>
      <c r="K20" s="3"/>
      <c r="L20" s="8"/>
      <c r="P20" s="15">
        <v>13</v>
      </c>
    </row>
    <row r="21" spans="3:16" x14ac:dyDescent="0.25">
      <c r="F21" s="14"/>
      <c r="G21" s="14"/>
      <c r="H21" s="14" t="s">
        <v>143</v>
      </c>
      <c r="I21" s="7"/>
      <c r="J21" s="15"/>
      <c r="K21" s="3"/>
      <c r="L21" s="8"/>
      <c r="P21" s="15">
        <v>14</v>
      </c>
    </row>
    <row r="22" spans="3:16" x14ac:dyDescent="0.25">
      <c r="F22" s="14"/>
      <c r="G22" s="14"/>
      <c r="H22" s="14" t="s">
        <v>43</v>
      </c>
      <c r="I22" s="7"/>
      <c r="J22" s="15"/>
      <c r="K22" s="3"/>
      <c r="L22" s="8"/>
      <c r="P22" s="15">
        <v>15</v>
      </c>
    </row>
    <row r="23" spans="3:16" x14ac:dyDescent="0.25">
      <c r="F23" s="14"/>
      <c r="G23" s="14"/>
      <c r="H23" s="14" t="s">
        <v>68</v>
      </c>
      <c r="J23" s="15"/>
      <c r="K23" s="3"/>
      <c r="P23" s="15">
        <v>16</v>
      </c>
    </row>
    <row r="24" spans="3:16" x14ac:dyDescent="0.25">
      <c r="F24" s="14"/>
      <c r="G24" s="14"/>
      <c r="H24" s="13" t="s">
        <v>144</v>
      </c>
      <c r="J24" s="15"/>
      <c r="K24" s="3"/>
      <c r="P24" s="15">
        <v>17</v>
      </c>
    </row>
    <row r="25" spans="3:16" x14ac:dyDescent="0.25">
      <c r="J25" s="15"/>
      <c r="K25" s="15"/>
      <c r="P25" s="15">
        <v>18</v>
      </c>
    </row>
    <row r="26" spans="3:16" x14ac:dyDescent="0.25">
      <c r="J26" s="15"/>
      <c r="K26" s="15"/>
      <c r="P26" s="15">
        <v>19</v>
      </c>
    </row>
    <row r="27" spans="3:16" x14ac:dyDescent="0.25">
      <c r="C27" s="9" t="s">
        <v>87</v>
      </c>
      <c r="D27" s="9" t="s">
        <v>89</v>
      </c>
      <c r="F27" s="18" t="s">
        <v>145</v>
      </c>
      <c r="G27" s="9" t="s">
        <v>89</v>
      </c>
      <c r="H27" s="18" t="s">
        <v>146</v>
      </c>
      <c r="J27" s="15"/>
      <c r="K27" s="15"/>
      <c r="P27" s="15">
        <v>20</v>
      </c>
    </row>
    <row r="28" spans="3:16" x14ac:dyDescent="0.25">
      <c r="C28" s="11" t="s">
        <v>99</v>
      </c>
      <c r="D28" s="13" t="s">
        <v>48</v>
      </c>
      <c r="F28" s="2" t="s">
        <v>50</v>
      </c>
      <c r="G28" s="13" t="s">
        <v>48</v>
      </c>
      <c r="H28" s="1" t="s">
        <v>48</v>
      </c>
      <c r="I28" s="2" t="s">
        <v>50</v>
      </c>
      <c r="J28" s="1" t="s">
        <v>48</v>
      </c>
      <c r="K28" s="15"/>
      <c r="P28" s="15">
        <v>21</v>
      </c>
    </row>
    <row r="29" spans="3:16" x14ac:dyDescent="0.25">
      <c r="C29" s="11" t="s">
        <v>147</v>
      </c>
      <c r="D29" s="13" t="s">
        <v>48</v>
      </c>
      <c r="F29" s="2" t="s">
        <v>51</v>
      </c>
      <c r="G29" s="13" t="s">
        <v>49</v>
      </c>
      <c r="H29" s="1" t="s">
        <v>49</v>
      </c>
      <c r="I29" s="2" t="s">
        <v>51</v>
      </c>
      <c r="J29" s="1" t="s">
        <v>49</v>
      </c>
      <c r="K29" s="15"/>
      <c r="P29" s="15">
        <v>22</v>
      </c>
    </row>
    <row r="30" spans="3:16" x14ac:dyDescent="0.25">
      <c r="C30" s="16" t="s">
        <v>110</v>
      </c>
      <c r="D30" s="13" t="s">
        <v>39</v>
      </c>
      <c r="F30" s="2" t="s">
        <v>29</v>
      </c>
      <c r="G30" s="13" t="s">
        <v>48</v>
      </c>
      <c r="H30" s="1" t="s">
        <v>112</v>
      </c>
      <c r="I30" s="2" t="s">
        <v>29</v>
      </c>
      <c r="J30" s="1" t="s">
        <v>112</v>
      </c>
      <c r="K30" s="15"/>
      <c r="P30" s="15">
        <v>23</v>
      </c>
    </row>
    <row r="31" spans="3:16" x14ac:dyDescent="0.25">
      <c r="C31" s="11" t="s">
        <v>114</v>
      </c>
      <c r="D31" s="13" t="s">
        <v>39</v>
      </c>
      <c r="F31" s="1" t="s">
        <v>52</v>
      </c>
      <c r="G31" s="13" t="s">
        <v>48</v>
      </c>
      <c r="H31" s="1" t="s">
        <v>67</v>
      </c>
      <c r="I31" s="1" t="s">
        <v>52</v>
      </c>
      <c r="J31" s="1" t="s">
        <v>67</v>
      </c>
      <c r="K31" s="15"/>
      <c r="P31" s="15">
        <v>24</v>
      </c>
    </row>
    <row r="32" spans="3:16" x14ac:dyDescent="0.25">
      <c r="C32" s="11" t="s">
        <v>118</v>
      </c>
      <c r="D32" s="13" t="s">
        <v>39</v>
      </c>
      <c r="F32" s="1" t="s">
        <v>53</v>
      </c>
      <c r="G32" s="13" t="s">
        <v>39</v>
      </c>
      <c r="H32" s="1" t="s">
        <v>39</v>
      </c>
      <c r="I32" s="1" t="s">
        <v>53</v>
      </c>
      <c r="J32" s="1" t="s">
        <v>39</v>
      </c>
      <c r="K32" s="15"/>
      <c r="P32" s="15">
        <v>25</v>
      </c>
    </row>
    <row r="33" spans="3:16" x14ac:dyDescent="0.25">
      <c r="C33" s="11" t="s">
        <v>121</v>
      </c>
      <c r="D33" s="13" t="s">
        <v>39</v>
      </c>
      <c r="F33" s="1" t="s">
        <v>55</v>
      </c>
      <c r="G33" s="13" t="s">
        <v>39</v>
      </c>
      <c r="H33" s="1" t="s">
        <v>63</v>
      </c>
      <c r="I33" s="1" t="s">
        <v>55</v>
      </c>
      <c r="J33" s="1" t="s">
        <v>63</v>
      </c>
      <c r="P33" s="15">
        <v>26</v>
      </c>
    </row>
    <row r="34" spans="3:16" x14ac:dyDescent="0.25">
      <c r="C34" s="11" t="s">
        <v>123</v>
      </c>
      <c r="D34" s="13" t="s">
        <v>40</v>
      </c>
      <c r="F34" s="1" t="s">
        <v>56</v>
      </c>
      <c r="G34" s="13" t="s">
        <v>39</v>
      </c>
      <c r="H34" s="1" t="s">
        <v>45</v>
      </c>
      <c r="I34" s="1" t="s">
        <v>56</v>
      </c>
      <c r="J34" s="1" t="s">
        <v>45</v>
      </c>
      <c r="P34" s="15">
        <v>27</v>
      </c>
    </row>
    <row r="35" spans="3:16" x14ac:dyDescent="0.25">
      <c r="C35" s="11" t="s">
        <v>125</v>
      </c>
      <c r="D35" s="14" t="s">
        <v>44</v>
      </c>
      <c r="F35" s="1" t="s">
        <v>57</v>
      </c>
      <c r="G35" s="13" t="s">
        <v>39</v>
      </c>
      <c r="H35" s="1" t="s">
        <v>46</v>
      </c>
      <c r="I35" s="1" t="s">
        <v>57</v>
      </c>
      <c r="J35" s="1" t="s">
        <v>46</v>
      </c>
      <c r="P35" s="15">
        <v>28</v>
      </c>
    </row>
    <row r="36" spans="3:16" ht="26.4" x14ac:dyDescent="0.25">
      <c r="C36" s="16" t="s">
        <v>128</v>
      </c>
      <c r="D36" s="14" t="s">
        <v>42</v>
      </c>
      <c r="F36" s="1" t="s">
        <v>58</v>
      </c>
      <c r="G36" s="13" t="s">
        <v>39</v>
      </c>
      <c r="H36" s="1" t="s">
        <v>133</v>
      </c>
      <c r="I36" s="1" t="s">
        <v>58</v>
      </c>
      <c r="J36" s="1" t="s">
        <v>133</v>
      </c>
      <c r="P36" s="15">
        <v>29</v>
      </c>
    </row>
    <row r="37" spans="3:16" x14ac:dyDescent="0.25">
      <c r="C37" s="11" t="s">
        <v>131</v>
      </c>
      <c r="D37" s="14" t="s">
        <v>42</v>
      </c>
      <c r="F37" s="1" t="s">
        <v>54</v>
      </c>
      <c r="G37" s="13" t="s">
        <v>44</v>
      </c>
      <c r="H37" s="1" t="s">
        <v>44</v>
      </c>
      <c r="I37" s="1" t="s">
        <v>54</v>
      </c>
      <c r="J37" s="1" t="s">
        <v>44</v>
      </c>
      <c r="P37" s="15">
        <v>30</v>
      </c>
    </row>
    <row r="38" spans="3:16" x14ac:dyDescent="0.25">
      <c r="C38" s="11" t="s">
        <v>148</v>
      </c>
      <c r="D38" s="14" t="s">
        <v>44</v>
      </c>
      <c r="F38" s="1" t="s">
        <v>70</v>
      </c>
      <c r="G38" s="14" t="s">
        <v>44</v>
      </c>
      <c r="H38" s="1" t="s">
        <v>41</v>
      </c>
      <c r="I38" s="1" t="s">
        <v>70</v>
      </c>
      <c r="J38" s="1" t="s">
        <v>41</v>
      </c>
      <c r="P38" s="15">
        <v>31</v>
      </c>
    </row>
    <row r="39" spans="3:16" x14ac:dyDescent="0.25">
      <c r="C39" s="16" t="s">
        <v>136</v>
      </c>
      <c r="D39" s="13" t="s">
        <v>49</v>
      </c>
      <c r="F39" s="1" t="s">
        <v>71</v>
      </c>
      <c r="G39" s="14" t="s">
        <v>44</v>
      </c>
      <c r="H39" s="1" t="s">
        <v>68</v>
      </c>
      <c r="I39" s="1" t="s">
        <v>71</v>
      </c>
      <c r="J39" s="1" t="s">
        <v>68</v>
      </c>
      <c r="P39" s="15">
        <v>32</v>
      </c>
    </row>
    <row r="40" spans="3:16" x14ac:dyDescent="0.25">
      <c r="C40" s="16" t="s">
        <v>149</v>
      </c>
      <c r="D40" s="13" t="s">
        <v>48</v>
      </c>
      <c r="F40" s="1" t="s">
        <v>60</v>
      </c>
      <c r="G40" s="14" t="s">
        <v>42</v>
      </c>
      <c r="H40" s="1" t="s">
        <v>64</v>
      </c>
      <c r="I40" s="1" t="s">
        <v>60</v>
      </c>
      <c r="J40" s="1" t="s">
        <v>64</v>
      </c>
      <c r="P40" s="15">
        <v>33</v>
      </c>
    </row>
    <row r="41" spans="3:16" x14ac:dyDescent="0.25">
      <c r="C41" s="16" t="s">
        <v>150</v>
      </c>
      <c r="D41" s="13" t="s">
        <v>39</v>
      </c>
      <c r="F41" s="1" t="s">
        <v>30</v>
      </c>
      <c r="G41" s="14" t="s">
        <v>42</v>
      </c>
      <c r="H41" s="1" t="s">
        <v>151</v>
      </c>
      <c r="I41" s="1" t="s">
        <v>30</v>
      </c>
      <c r="J41" s="1" t="s">
        <v>151</v>
      </c>
      <c r="P41" s="15">
        <v>34</v>
      </c>
    </row>
    <row r="42" spans="3:16" x14ac:dyDescent="0.25">
      <c r="F42" s="1" t="s">
        <v>28</v>
      </c>
      <c r="G42" s="14" t="s">
        <v>42</v>
      </c>
      <c r="H42" s="1" t="s">
        <v>143</v>
      </c>
      <c r="I42" s="1" t="s">
        <v>28</v>
      </c>
      <c r="J42" s="1" t="s">
        <v>143</v>
      </c>
      <c r="P42" s="15">
        <v>35</v>
      </c>
    </row>
    <row r="43" spans="3:16" x14ac:dyDescent="0.25">
      <c r="F43" s="1" t="s">
        <v>61</v>
      </c>
      <c r="G43" s="14" t="s">
        <v>42</v>
      </c>
      <c r="H43" s="1" t="s">
        <v>43</v>
      </c>
      <c r="I43" s="1" t="s">
        <v>61</v>
      </c>
      <c r="J43" s="1" t="s">
        <v>43</v>
      </c>
      <c r="P43" s="15">
        <v>36</v>
      </c>
    </row>
    <row r="44" spans="3:16" x14ac:dyDescent="0.25">
      <c r="F44" s="1" t="s">
        <v>62</v>
      </c>
      <c r="G44" s="14" t="s">
        <v>42</v>
      </c>
      <c r="H44" s="1" t="s">
        <v>152</v>
      </c>
      <c r="I44" s="1" t="s">
        <v>62</v>
      </c>
      <c r="J44" s="1" t="s">
        <v>152</v>
      </c>
      <c r="P44" s="15">
        <v>37</v>
      </c>
    </row>
    <row r="45" spans="3:16" x14ac:dyDescent="0.25">
      <c r="F45" s="1" t="s">
        <v>59</v>
      </c>
      <c r="G45" s="1" t="s">
        <v>40</v>
      </c>
      <c r="H45" s="1" t="s">
        <v>40</v>
      </c>
      <c r="I45" s="1" t="s">
        <v>59</v>
      </c>
      <c r="J45" s="1" t="s">
        <v>40</v>
      </c>
      <c r="P45" s="15">
        <v>38</v>
      </c>
    </row>
    <row r="46" spans="3:16" x14ac:dyDescent="0.25">
      <c r="F46" s="1" t="s">
        <v>25</v>
      </c>
      <c r="G46" s="1" t="s">
        <v>40</v>
      </c>
      <c r="H46" s="1" t="s">
        <v>139</v>
      </c>
      <c r="I46" s="1" t="s">
        <v>25</v>
      </c>
      <c r="J46" s="1" t="s">
        <v>139</v>
      </c>
      <c r="P46" s="15">
        <v>39</v>
      </c>
    </row>
    <row r="47" spans="3:16" x14ac:dyDescent="0.25">
      <c r="F47" s="1" t="s">
        <v>26</v>
      </c>
      <c r="G47" s="1" t="s">
        <v>40</v>
      </c>
      <c r="H47" s="1" t="s">
        <v>140</v>
      </c>
      <c r="I47" s="1" t="s">
        <v>26</v>
      </c>
      <c r="J47" s="1" t="s">
        <v>140</v>
      </c>
      <c r="P47" s="15">
        <v>40</v>
      </c>
    </row>
    <row r="48" spans="3:16" x14ac:dyDescent="0.25">
      <c r="F48" s="1" t="s">
        <v>27</v>
      </c>
      <c r="G48" s="1" t="s">
        <v>40</v>
      </c>
      <c r="H48" s="1" t="s">
        <v>141</v>
      </c>
      <c r="I48" s="1" t="s">
        <v>27</v>
      </c>
      <c r="J48" s="1" t="s">
        <v>141</v>
      </c>
      <c r="P48" s="15">
        <v>41</v>
      </c>
    </row>
    <row r="49" spans="6:16" x14ac:dyDescent="0.25">
      <c r="F49" s="1" t="s">
        <v>72</v>
      </c>
      <c r="G49" s="1" t="s">
        <v>40</v>
      </c>
      <c r="H49" s="1" t="s">
        <v>153</v>
      </c>
      <c r="I49" s="1" t="s">
        <v>72</v>
      </c>
      <c r="J49" s="1" t="s">
        <v>153</v>
      </c>
      <c r="P49" s="15">
        <v>42</v>
      </c>
    </row>
    <row r="50" spans="6:16" x14ac:dyDescent="0.25">
      <c r="F50" s="1" t="s">
        <v>73</v>
      </c>
      <c r="G50" s="1" t="s">
        <v>154</v>
      </c>
      <c r="H50" s="1" t="s">
        <v>154</v>
      </c>
      <c r="I50" s="1" t="s">
        <v>73</v>
      </c>
      <c r="J50" s="1" t="s">
        <v>154</v>
      </c>
      <c r="P50" s="15">
        <v>43</v>
      </c>
    </row>
    <row r="51" spans="6:16" x14ac:dyDescent="0.25">
      <c r="F51" s="1"/>
      <c r="G51" s="1"/>
      <c r="P51" s="15">
        <v>44</v>
      </c>
    </row>
    <row r="52" spans="6:16" x14ac:dyDescent="0.25">
      <c r="F52" s="1"/>
      <c r="G52" s="1"/>
      <c r="P52" s="15">
        <v>45</v>
      </c>
    </row>
    <row r="53" spans="6:16" x14ac:dyDescent="0.25">
      <c r="F53" s="1"/>
      <c r="G53" s="1"/>
      <c r="P53" s="15">
        <v>46</v>
      </c>
    </row>
    <row r="54" spans="6:16" x14ac:dyDescent="0.25">
      <c r="F54" s="1"/>
      <c r="G54" s="1"/>
      <c r="P54" s="15">
        <v>47</v>
      </c>
    </row>
    <row r="55" spans="6:16" x14ac:dyDescent="0.25">
      <c r="F55" s="1"/>
      <c r="G55" s="1"/>
      <c r="P55" s="15">
        <v>48</v>
      </c>
    </row>
    <row r="56" spans="6:16" x14ac:dyDescent="0.25">
      <c r="F56" s="1"/>
      <c r="P56" s="15">
        <v>49</v>
      </c>
    </row>
    <row r="57" spans="6:16" ht="14.4" x14ac:dyDescent="0.3">
      <c r="F57"/>
      <c r="G57"/>
      <c r="P57" s="15">
        <v>50</v>
      </c>
    </row>
    <row r="58" spans="6:16" x14ac:dyDescent="0.25">
      <c r="P58" s="15">
        <v>51</v>
      </c>
    </row>
    <row r="59" spans="6:16" x14ac:dyDescent="0.25">
      <c r="P59" s="15">
        <v>52</v>
      </c>
    </row>
    <row r="60" spans="6:16" x14ac:dyDescent="0.25">
      <c r="P60" s="15">
        <v>53</v>
      </c>
    </row>
    <row r="61" spans="6:16" x14ac:dyDescent="0.25">
      <c r="P61" s="15">
        <v>54</v>
      </c>
    </row>
    <row r="62" spans="6:16" x14ac:dyDescent="0.25">
      <c r="P62" s="15">
        <v>55</v>
      </c>
    </row>
    <row r="63" spans="6:16" x14ac:dyDescent="0.25">
      <c r="P63" s="15">
        <v>56</v>
      </c>
    </row>
    <row r="64" spans="6:16" x14ac:dyDescent="0.25">
      <c r="P64" s="15">
        <v>57</v>
      </c>
    </row>
    <row r="65" spans="16:16" x14ac:dyDescent="0.25">
      <c r="P65" s="15">
        <v>58</v>
      </c>
    </row>
    <row r="66" spans="16:16" x14ac:dyDescent="0.25">
      <c r="P66" s="15">
        <v>59</v>
      </c>
    </row>
    <row r="67" spans="16:16" x14ac:dyDescent="0.25">
      <c r="P67" s="15">
        <v>60</v>
      </c>
    </row>
    <row r="68" spans="16:16" x14ac:dyDescent="0.25">
      <c r="P68" s="15"/>
    </row>
    <row r="69" spans="16:16" x14ac:dyDescent="0.25">
      <c r="P69" s="15"/>
    </row>
    <row r="70" spans="16:16" x14ac:dyDescent="0.25">
      <c r="P70" s="15"/>
    </row>
    <row r="71" spans="16:16" x14ac:dyDescent="0.25">
      <c r="P71" s="15"/>
    </row>
    <row r="72" spans="16:16" x14ac:dyDescent="0.25">
      <c r="P72" s="15"/>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5BED37AF6C363544B04697721CAE4A56" ma:contentTypeVersion="0" ma:contentTypeDescription="Crear nuevo documento." ma:contentTypeScope="" ma:versionID="5d23d79be8b5ca16ee7a9159ca836410">
  <xsd:schema xmlns:xsd="http://www.w3.org/2001/XMLSchema" xmlns:xs="http://www.w3.org/2001/XMLSchema" xmlns:p="http://schemas.microsoft.com/office/2006/metadata/properties" targetNamespace="http://schemas.microsoft.com/office/2006/metadata/properties" ma:root="true" ma:fieldsID="ebba8a198e9bb40c3eeca6d0bd41257a">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185A117-0A74-4F0C-BEAC-4703DE70DD99}">
  <ds:schemaRefs>
    <ds:schemaRef ds:uri="http://schemas.microsoft.com/sharepoint/v3/contenttype/forms"/>
  </ds:schemaRefs>
</ds:datastoreItem>
</file>

<file path=customXml/itemProps2.xml><?xml version="1.0" encoding="utf-8"?>
<ds:datastoreItem xmlns:ds="http://schemas.openxmlformats.org/officeDocument/2006/customXml" ds:itemID="{98B75182-D1F9-4C9A-817E-C3CA7942F8DC}">
  <ds:schemaRefs>
    <ds:schemaRef ds:uri="http://schemas.microsoft.com/office/2006/metadata/contentType"/>
    <ds:schemaRef ds:uri="http://schemas.microsoft.com/office/2006/metadata/properties/metaAttributes"/>
    <ds:schemaRef ds:uri="http://www.w3.org/2000/xmln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2B7E2677-5752-4F57-84D3-EBF4E2E6154A}">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CCSE-FT-019_PM</vt:lpstr>
      <vt:lpstr>Datos</vt:lpstr>
      <vt:lpstr>'CCSE-FT-019_PM'!Títulos_a_imprimir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Jizeth Hael Gonzalez Ramirez</dc:creator>
  <cp:keywords>ajusre</cp:keywords>
  <cp:lastModifiedBy>JIZETH</cp:lastModifiedBy>
  <cp:lastPrinted>2018-04-04T18:48:31Z</cp:lastPrinted>
  <dcterms:created xsi:type="dcterms:W3CDTF">2013-10-03T17:21:56Z</dcterms:created>
  <dcterms:modified xsi:type="dcterms:W3CDTF">2023-02-06T21:21:44Z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0x0101005BED37AF6C363544B04697721CAE4A56</vt:lpwstr>
  </property>
</Properties>
</file>