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D:\Users\Jizeth\Documents\JIZETH\CANAL CAPITAL_2023\PMP_1CUAT_2023\"/>
    </mc:Choice>
  </mc:AlternateContent>
  <xr:revisionPtr revIDLastSave="0" documentId="8_{1C576121-B8E8-4854-992C-F7EFDD7CC1EE}" xr6:coauthVersionLast="41" xr6:coauthVersionMax="41" xr10:uidLastSave="{00000000-0000-0000-0000-000000000000}"/>
  <bookViews>
    <workbookView xWindow="-108" yWindow="-108" windowWidth="23256" windowHeight="12456" tabRatio="827" xr2:uid="{00000000-000D-0000-FFFF-FFFF00000000}"/>
  </bookViews>
  <sheets>
    <sheet name="CCSE-FT-019_PM" sheetId="1" r:id="rId1"/>
    <sheet name="Datos" sheetId="3" state="hidden" r:id="rId2"/>
  </sheets>
  <externalReferences>
    <externalReference r:id="rId3"/>
    <externalReference r:id="rId4"/>
  </externalReferences>
  <definedNames>
    <definedName name="_xlnm._FilterDatabase" localSheetId="0" hidden="1">'CCSE-FT-019_PM'!$A$9:$AM$111</definedName>
    <definedName name="origen">[1]Datos!$B$3:$B$19</definedName>
    <definedName name="_xlnm.Print_Titles" localSheetId="0">'CCSE-FT-019_PM'!$1:$9</definedName>
  </definedNames>
  <calcPr calcId="191029"/>
</workbook>
</file>

<file path=xl/calcChain.xml><?xml version="1.0" encoding="utf-8"?>
<calcChain xmlns="http://schemas.openxmlformats.org/spreadsheetml/2006/main">
  <c r="AE42" i="1" l="1"/>
  <c r="AE41" i="1"/>
  <c r="AE38" i="1"/>
  <c r="AF74" i="1"/>
  <c r="AF52" i="1"/>
  <c r="AF48" i="1"/>
  <c r="AE95" i="1"/>
  <c r="AE108" i="1"/>
  <c r="AD108" i="1"/>
  <c r="AF108" i="1" s="1"/>
  <c r="AG108" i="1" s="1"/>
  <c r="AD107" i="1"/>
  <c r="AJ107" i="1" s="1"/>
  <c r="AD109" i="1"/>
  <c r="AJ109" i="1" s="1"/>
  <c r="AE44" i="1"/>
  <c r="AD103" i="1"/>
  <c r="AJ103" i="1" s="1"/>
  <c r="AE103" i="1"/>
  <c r="AD104" i="1"/>
  <c r="AJ104" i="1" s="1"/>
  <c r="AE104" i="1"/>
  <c r="AD105" i="1"/>
  <c r="AF105" i="1" s="1"/>
  <c r="AG105" i="1" s="1"/>
  <c r="AE105" i="1"/>
  <c r="AD106" i="1"/>
  <c r="AF106" i="1" s="1"/>
  <c r="AG106" i="1" s="1"/>
  <c r="AE106" i="1"/>
  <c r="AE107" i="1"/>
  <c r="AE109" i="1"/>
  <c r="AD110" i="1"/>
  <c r="AJ110" i="1" s="1"/>
  <c r="AE110" i="1"/>
  <c r="AD111" i="1"/>
  <c r="AF111" i="1" s="1"/>
  <c r="AG111" i="1" s="1"/>
  <c r="AE111" i="1"/>
  <c r="E111" i="1"/>
  <c r="E110" i="1"/>
  <c r="E109" i="1"/>
  <c r="E108" i="1"/>
  <c r="E107" i="1"/>
  <c r="E106" i="1"/>
  <c r="E105" i="1"/>
  <c r="E104" i="1"/>
  <c r="E103" i="1"/>
  <c r="AD11" i="1"/>
  <c r="AE11" i="1" s="1"/>
  <c r="AG11" i="1" s="1"/>
  <c r="AF11" i="1"/>
  <c r="AD12" i="1"/>
  <c r="AE12" i="1" s="1"/>
  <c r="AG12" i="1" s="1"/>
  <c r="AF12" i="1"/>
  <c r="AD13" i="1"/>
  <c r="AE13" i="1" s="1"/>
  <c r="AG13" i="1" s="1"/>
  <c r="AF13" i="1"/>
  <c r="AD14" i="1"/>
  <c r="AE14" i="1" s="1"/>
  <c r="AG14" i="1" s="1"/>
  <c r="AF14" i="1"/>
  <c r="AD15" i="1"/>
  <c r="AE15" i="1" s="1"/>
  <c r="AG15" i="1" s="1"/>
  <c r="AF15" i="1"/>
  <c r="AD16" i="1"/>
  <c r="AE16" i="1" s="1"/>
  <c r="AG16" i="1" s="1"/>
  <c r="AF16" i="1"/>
  <c r="AD17" i="1"/>
  <c r="AF17" i="1" s="1"/>
  <c r="AG17" i="1" s="1"/>
  <c r="AE17" i="1"/>
  <c r="AD18" i="1"/>
  <c r="AE18" i="1" s="1"/>
  <c r="AG18" i="1" s="1"/>
  <c r="AF18" i="1"/>
  <c r="AD19" i="1"/>
  <c r="AE19" i="1" s="1"/>
  <c r="AG19" i="1" s="1"/>
  <c r="AF19" i="1"/>
  <c r="AD20" i="1"/>
  <c r="AE20" i="1" s="1"/>
  <c r="AG20" i="1" s="1"/>
  <c r="AF20" i="1"/>
  <c r="AD21" i="1"/>
  <c r="AE21" i="1" s="1"/>
  <c r="AG21" i="1" s="1"/>
  <c r="AF21" i="1"/>
  <c r="AD22" i="1"/>
  <c r="AE22" i="1" s="1"/>
  <c r="AG22" i="1" s="1"/>
  <c r="AF22" i="1"/>
  <c r="AD23" i="1"/>
  <c r="AE23" i="1" s="1"/>
  <c r="AG23" i="1" s="1"/>
  <c r="AF23" i="1"/>
  <c r="AD24" i="1"/>
  <c r="AE24" i="1" s="1"/>
  <c r="AG24" i="1" s="1"/>
  <c r="AF24" i="1"/>
  <c r="AD25" i="1"/>
  <c r="AE25" i="1" s="1"/>
  <c r="AG25" i="1" s="1"/>
  <c r="AF25" i="1"/>
  <c r="AD26" i="1"/>
  <c r="AE26" i="1" s="1"/>
  <c r="AG26" i="1" s="1"/>
  <c r="AF26" i="1"/>
  <c r="AD27" i="1"/>
  <c r="AE27" i="1" s="1"/>
  <c r="AG27" i="1" s="1"/>
  <c r="AF27" i="1"/>
  <c r="AD28" i="1"/>
  <c r="AE28" i="1" s="1"/>
  <c r="AG28" i="1" s="1"/>
  <c r="AF28" i="1"/>
  <c r="AD29" i="1"/>
  <c r="AE29" i="1" s="1"/>
  <c r="AG29" i="1" s="1"/>
  <c r="AF29" i="1"/>
  <c r="AD30" i="1"/>
  <c r="AE30" i="1" s="1"/>
  <c r="AG30" i="1" s="1"/>
  <c r="AF30" i="1"/>
  <c r="AD31" i="1"/>
  <c r="AE31" i="1" s="1"/>
  <c r="AG31" i="1" s="1"/>
  <c r="AF31" i="1"/>
  <c r="AD32" i="1"/>
  <c r="AE32" i="1" s="1"/>
  <c r="AG32" i="1" s="1"/>
  <c r="AF32" i="1"/>
  <c r="AD33" i="1"/>
  <c r="AE33" i="1" s="1"/>
  <c r="AG33" i="1" s="1"/>
  <c r="AF33" i="1"/>
  <c r="AD34" i="1"/>
  <c r="AE34" i="1" s="1"/>
  <c r="AG34" i="1" s="1"/>
  <c r="AF34" i="1"/>
  <c r="AD35" i="1"/>
  <c r="AF35" i="1" s="1"/>
  <c r="AG35" i="1" s="1"/>
  <c r="AE35" i="1"/>
  <c r="AD36" i="1"/>
  <c r="AF36" i="1" s="1"/>
  <c r="AG36" i="1" s="1"/>
  <c r="AE36" i="1"/>
  <c r="AD37" i="1"/>
  <c r="AE37" i="1" s="1"/>
  <c r="AG37" i="1" s="1"/>
  <c r="AF37" i="1"/>
  <c r="AD38" i="1"/>
  <c r="AF38" i="1" s="1"/>
  <c r="AG38" i="1" s="1"/>
  <c r="AD39" i="1"/>
  <c r="AE39" i="1" s="1"/>
  <c r="AG39" i="1" s="1"/>
  <c r="AF39" i="1"/>
  <c r="AD40" i="1"/>
  <c r="AE40" i="1" s="1"/>
  <c r="AG40" i="1" s="1"/>
  <c r="AF40" i="1"/>
  <c r="AD41" i="1"/>
  <c r="AF41" i="1" s="1"/>
  <c r="AG41" i="1" s="1"/>
  <c r="AD42" i="1"/>
  <c r="AF42" i="1" s="1"/>
  <c r="AG42" i="1" s="1"/>
  <c r="AD43" i="1"/>
  <c r="AE43" i="1" s="1"/>
  <c r="AG43" i="1" s="1"/>
  <c r="AF43" i="1"/>
  <c r="AD44" i="1"/>
  <c r="AF44" i="1" s="1"/>
  <c r="AG44" i="1" s="1"/>
  <c r="AD45" i="1"/>
  <c r="AE45" i="1" s="1"/>
  <c r="AG45" i="1" s="1"/>
  <c r="AF45" i="1"/>
  <c r="AD46" i="1"/>
  <c r="AE46" i="1" s="1"/>
  <c r="AG46" i="1" s="1"/>
  <c r="AF46" i="1"/>
  <c r="AD47" i="1"/>
  <c r="AE47" i="1" s="1"/>
  <c r="AG47" i="1" s="1"/>
  <c r="AF47" i="1"/>
  <c r="AD48" i="1"/>
  <c r="AE48" i="1" s="1"/>
  <c r="AG48" i="1" s="1"/>
  <c r="AD49" i="1"/>
  <c r="AE49" i="1" s="1"/>
  <c r="AG49" i="1" s="1"/>
  <c r="AF49" i="1"/>
  <c r="AD50" i="1"/>
  <c r="AE50" i="1" s="1"/>
  <c r="AG50" i="1" s="1"/>
  <c r="AF50" i="1"/>
  <c r="AD51" i="1"/>
  <c r="AE51" i="1" s="1"/>
  <c r="AG51" i="1" s="1"/>
  <c r="AF51" i="1"/>
  <c r="AD52" i="1"/>
  <c r="AE52" i="1" s="1"/>
  <c r="AG52" i="1" s="1"/>
  <c r="AD53" i="1"/>
  <c r="AE53" i="1" s="1"/>
  <c r="AG53" i="1" s="1"/>
  <c r="AF53" i="1"/>
  <c r="AD54" i="1"/>
  <c r="AE54" i="1" s="1"/>
  <c r="AG54" i="1" s="1"/>
  <c r="AF54" i="1"/>
  <c r="AD55" i="1"/>
  <c r="AE55" i="1" s="1"/>
  <c r="AG55" i="1" s="1"/>
  <c r="AF55" i="1"/>
  <c r="AD56" i="1"/>
  <c r="AE56" i="1" s="1"/>
  <c r="AG56" i="1" s="1"/>
  <c r="AF56" i="1"/>
  <c r="AD57" i="1"/>
  <c r="AE57" i="1" s="1"/>
  <c r="AG57" i="1" s="1"/>
  <c r="AF57" i="1"/>
  <c r="AD58" i="1"/>
  <c r="AJ58" i="1" s="1"/>
  <c r="AF58" i="1"/>
  <c r="AD59" i="1"/>
  <c r="AE59" i="1" s="1"/>
  <c r="AG59" i="1" s="1"/>
  <c r="AF59" i="1"/>
  <c r="AD60" i="1"/>
  <c r="AJ60" i="1" s="1"/>
  <c r="AE60" i="1"/>
  <c r="AD61" i="1"/>
  <c r="AF61" i="1" s="1"/>
  <c r="AG61" i="1" s="1"/>
  <c r="AE61" i="1"/>
  <c r="AD62" i="1"/>
  <c r="AF62" i="1" s="1"/>
  <c r="AG62" i="1" s="1"/>
  <c r="AE62" i="1"/>
  <c r="AD63" i="1"/>
  <c r="AE63" i="1" s="1"/>
  <c r="AG63" i="1" s="1"/>
  <c r="AF63" i="1"/>
  <c r="AD64" i="1"/>
  <c r="AF64" i="1" s="1"/>
  <c r="AG64" i="1" s="1"/>
  <c r="AE64" i="1"/>
  <c r="AD65" i="1"/>
  <c r="AF65" i="1" s="1"/>
  <c r="AG65" i="1" s="1"/>
  <c r="AE65" i="1"/>
  <c r="AD66" i="1"/>
  <c r="AJ66" i="1" s="1"/>
  <c r="AE66" i="1"/>
  <c r="AD67" i="1"/>
  <c r="AJ67" i="1" s="1"/>
  <c r="AE67" i="1"/>
  <c r="AD68" i="1"/>
  <c r="AJ68" i="1" s="1"/>
  <c r="AE68" i="1"/>
  <c r="AD69" i="1"/>
  <c r="AE69" i="1" s="1"/>
  <c r="AG69" i="1" s="1"/>
  <c r="AF69" i="1"/>
  <c r="AD70" i="1"/>
  <c r="AF70" i="1" s="1"/>
  <c r="AG70" i="1" s="1"/>
  <c r="AE70" i="1"/>
  <c r="AD71" i="1"/>
  <c r="AF71" i="1" s="1"/>
  <c r="AG71" i="1" s="1"/>
  <c r="AE71" i="1"/>
  <c r="AD72" i="1"/>
  <c r="AE72" i="1" s="1"/>
  <c r="AG72" i="1" s="1"/>
  <c r="AF72" i="1"/>
  <c r="AD73" i="1"/>
  <c r="AF73" i="1" s="1"/>
  <c r="AG73" i="1" s="1"/>
  <c r="AE73" i="1"/>
  <c r="AD74" i="1"/>
  <c r="AJ74" i="1" s="1"/>
  <c r="AD75" i="1"/>
  <c r="AF75" i="1" s="1"/>
  <c r="AG75" i="1" s="1"/>
  <c r="AE75" i="1"/>
  <c r="AD76" i="1"/>
  <c r="AE76" i="1" s="1"/>
  <c r="AG76" i="1" s="1"/>
  <c r="AF76" i="1"/>
  <c r="AD77" i="1"/>
  <c r="AF77" i="1" s="1"/>
  <c r="AG77" i="1" s="1"/>
  <c r="AE77" i="1"/>
  <c r="AD78" i="1"/>
  <c r="AF78" i="1" s="1"/>
  <c r="AG78" i="1" s="1"/>
  <c r="AE78" i="1"/>
  <c r="AD79" i="1"/>
  <c r="AJ79" i="1" s="1"/>
  <c r="AE79" i="1"/>
  <c r="AD80" i="1"/>
  <c r="AF80" i="1" s="1"/>
  <c r="AG80" i="1" s="1"/>
  <c r="AE80" i="1"/>
  <c r="AD81" i="1"/>
  <c r="AF81" i="1" s="1"/>
  <c r="AG81" i="1" s="1"/>
  <c r="AE81" i="1"/>
  <c r="AD82" i="1"/>
  <c r="AF82" i="1" s="1"/>
  <c r="AG82" i="1" s="1"/>
  <c r="AE82" i="1"/>
  <c r="AD83" i="1"/>
  <c r="AF83" i="1" s="1"/>
  <c r="AG83" i="1" s="1"/>
  <c r="AE83" i="1"/>
  <c r="AD84" i="1"/>
  <c r="AF84" i="1" s="1"/>
  <c r="AG84" i="1" s="1"/>
  <c r="AE84" i="1"/>
  <c r="AD85" i="1"/>
  <c r="AF85" i="1" s="1"/>
  <c r="AG85" i="1" s="1"/>
  <c r="AE85" i="1"/>
  <c r="AD86" i="1"/>
  <c r="AF86" i="1" s="1"/>
  <c r="AG86" i="1" s="1"/>
  <c r="AE86" i="1"/>
  <c r="AD87" i="1"/>
  <c r="AF87" i="1" s="1"/>
  <c r="AG87" i="1" s="1"/>
  <c r="AE87" i="1"/>
  <c r="AD88" i="1"/>
  <c r="AF88" i="1" s="1"/>
  <c r="AG88" i="1" s="1"/>
  <c r="AE88" i="1"/>
  <c r="AD89" i="1"/>
  <c r="AF89" i="1" s="1"/>
  <c r="AG89" i="1" s="1"/>
  <c r="AE89" i="1"/>
  <c r="AD90" i="1"/>
  <c r="AF90" i="1" s="1"/>
  <c r="AG90" i="1" s="1"/>
  <c r="AE90" i="1"/>
  <c r="AD91" i="1"/>
  <c r="AE91" i="1" s="1"/>
  <c r="AG91" i="1" s="1"/>
  <c r="AF91" i="1"/>
  <c r="AD92" i="1"/>
  <c r="AF92" i="1" s="1"/>
  <c r="AG92" i="1" s="1"/>
  <c r="AE92" i="1"/>
  <c r="AD93" i="1"/>
  <c r="AF93" i="1" s="1"/>
  <c r="AG93" i="1" s="1"/>
  <c r="AE93" i="1"/>
  <c r="AD94" i="1"/>
  <c r="AF94" i="1" s="1"/>
  <c r="AG94" i="1" s="1"/>
  <c r="AE94" i="1"/>
  <c r="AD95" i="1"/>
  <c r="AJ95" i="1" s="1"/>
  <c r="AD96" i="1"/>
  <c r="AJ96" i="1" s="1"/>
  <c r="AE96" i="1"/>
  <c r="AD97" i="1"/>
  <c r="AJ97" i="1" s="1"/>
  <c r="AE97" i="1"/>
  <c r="AD98" i="1"/>
  <c r="AF98" i="1" s="1"/>
  <c r="AG98" i="1" s="1"/>
  <c r="AE98" i="1"/>
  <c r="AD99" i="1"/>
  <c r="AJ99" i="1" s="1"/>
  <c r="AE99" i="1"/>
  <c r="AD100" i="1"/>
  <c r="AF100" i="1" s="1"/>
  <c r="AG100" i="1" s="1"/>
  <c r="AE100" i="1"/>
  <c r="AD101" i="1"/>
  <c r="AF101" i="1" s="1"/>
  <c r="AG101" i="1" s="1"/>
  <c r="AE101" i="1"/>
  <c r="AD102" i="1"/>
  <c r="AJ102" i="1" s="1"/>
  <c r="AE102" i="1"/>
  <c r="E98" i="1"/>
  <c r="E97" i="1"/>
  <c r="E96" i="1"/>
  <c r="E95" i="1"/>
  <c r="AJ18" i="1"/>
  <c r="AJ43" i="1"/>
  <c r="AJ57" i="1"/>
  <c r="AF10" i="1"/>
  <c r="AD10" i="1"/>
  <c r="AE10" i="1" s="1"/>
  <c r="AG10" i="1" s="1"/>
  <c r="E68" i="1"/>
  <c r="E67" i="1"/>
  <c r="E66" i="1"/>
  <c r="E65" i="1"/>
  <c r="E64" i="1"/>
  <c r="E63" i="1"/>
  <c r="B63" i="1"/>
  <c r="E62" i="1"/>
  <c r="B62" i="1"/>
  <c r="E61" i="1"/>
  <c r="B61" i="1"/>
  <c r="E60" i="1"/>
  <c r="B60" i="1"/>
  <c r="E59" i="1"/>
  <c r="B59" i="1"/>
  <c r="E18" i="1"/>
  <c r="E17" i="1"/>
  <c r="E16" i="1"/>
  <c r="E14" i="1"/>
  <c r="AJ47" i="1" l="1"/>
  <c r="AJ26" i="1"/>
  <c r="AF67" i="1"/>
  <c r="AG67" i="1" s="1"/>
  <c r="AJ54" i="1"/>
  <c r="AJ39" i="1"/>
  <c r="AJ38" i="1"/>
  <c r="AJ30" i="1"/>
  <c r="AJ53" i="1"/>
  <c r="AJ92" i="1"/>
  <c r="AJ59" i="1"/>
  <c r="AJ83" i="1"/>
  <c r="AJ78" i="1"/>
  <c r="AJ15" i="1"/>
  <c r="AJ24" i="1"/>
  <c r="AJ44" i="1"/>
  <c r="AJ61" i="1"/>
  <c r="AJ40" i="1"/>
  <c r="AJ100" i="1"/>
  <c r="AJ16" i="1"/>
  <c r="AJ70" i="1"/>
  <c r="AJ51" i="1"/>
  <c r="AJ50" i="1"/>
  <c r="AJ32" i="1"/>
  <c r="AJ13" i="1"/>
  <c r="AJ75" i="1"/>
  <c r="AJ71" i="1"/>
  <c r="AJ94" i="1"/>
  <c r="AJ91" i="1"/>
  <c r="AJ63" i="1"/>
  <c r="AJ12" i="1"/>
  <c r="AJ21" i="1"/>
  <c r="AJ87" i="1"/>
  <c r="AJ46" i="1"/>
  <c r="AJ93" i="1"/>
  <c r="AF102" i="1"/>
  <c r="AG102" i="1" s="1"/>
  <c r="AJ76" i="1"/>
  <c r="AJ27" i="1"/>
  <c r="AJ23" i="1"/>
  <c r="AJ14" i="1"/>
  <c r="AF110" i="1"/>
  <c r="AG110" i="1" s="1"/>
  <c r="AJ105" i="1"/>
  <c r="AJ49" i="1"/>
  <c r="AJ35" i="1"/>
  <c r="AJ22" i="1"/>
  <c r="AF79" i="1"/>
  <c r="AG79" i="1" s="1"/>
  <c r="AF103" i="1"/>
  <c r="AG103" i="1" s="1"/>
  <c r="AJ11" i="1"/>
  <c r="AJ81" i="1"/>
  <c r="AJ45" i="1"/>
  <c r="AJ31" i="1"/>
  <c r="AJ19" i="1"/>
  <c r="AJ41" i="1"/>
  <c r="AJ62" i="1"/>
  <c r="AJ29" i="1"/>
  <c r="AJ77" i="1"/>
  <c r="AJ111" i="1"/>
  <c r="AJ37" i="1"/>
  <c r="AJ84" i="1"/>
  <c r="AJ55" i="1"/>
  <c r="AJ69" i="1"/>
  <c r="AJ85" i="1"/>
  <c r="AJ73" i="1"/>
  <c r="AJ42" i="1"/>
  <c r="AJ34" i="1"/>
  <c r="AF97" i="1"/>
  <c r="AG97" i="1" s="1"/>
  <c r="AJ106" i="1"/>
  <c r="AF109" i="1"/>
  <c r="AG109" i="1" s="1"/>
  <c r="AJ33" i="1"/>
  <c r="AJ25" i="1"/>
  <c r="AJ17" i="1"/>
  <c r="AF95" i="1"/>
  <c r="AG95" i="1" s="1"/>
  <c r="AJ48" i="1"/>
  <c r="AJ89" i="1"/>
  <c r="AJ108" i="1"/>
  <c r="AJ65" i="1"/>
  <c r="AJ90" i="1"/>
  <c r="AJ52" i="1"/>
  <c r="AJ36" i="1"/>
  <c r="AJ28" i="1"/>
  <c r="AJ20" i="1"/>
  <c r="AF104" i="1"/>
  <c r="AG104" i="1" s="1"/>
  <c r="AJ82" i="1"/>
  <c r="AJ72" i="1"/>
  <c r="AJ64" i="1"/>
  <c r="AJ56" i="1"/>
  <c r="AF96" i="1"/>
  <c r="AG96" i="1" s="1"/>
  <c r="AJ10" i="1"/>
  <c r="AJ101" i="1"/>
  <c r="AJ88" i="1"/>
  <c r="AJ80" i="1"/>
  <c r="AF99" i="1"/>
  <c r="AG99" i="1" s="1"/>
  <c r="AE74" i="1"/>
  <c r="AG74" i="1" s="1"/>
  <c r="AF68" i="1"/>
  <c r="AG68" i="1" s="1"/>
  <c r="AF66" i="1"/>
  <c r="AG66" i="1" s="1"/>
  <c r="AF60" i="1"/>
  <c r="AG60" i="1" s="1"/>
  <c r="AE58" i="1"/>
  <c r="AG58" i="1" s="1"/>
  <c r="AJ86" i="1"/>
  <c r="AJ98" i="1"/>
  <c r="AF107" i="1"/>
  <c r="AG107" i="1" s="1"/>
</calcChain>
</file>

<file path=xl/sharedStrings.xml><?xml version="1.0" encoding="utf-8"?>
<sst xmlns="http://schemas.openxmlformats.org/spreadsheetml/2006/main" count="2205" uniqueCount="1008">
  <si>
    <t>No. solicitud</t>
  </si>
  <si>
    <t>fecha de solicitud</t>
  </si>
  <si>
    <t>Detalle de la fuente</t>
  </si>
  <si>
    <t>Código o capítulo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</si>
  <si>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</si>
  <si>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</si>
  <si>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</si>
  <si>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</si>
  <si>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</si>
  <si>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</si>
  <si>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</si>
  <si>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</si>
  <si>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</si>
  <si>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</si>
  <si>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(Si ya hay acción formulada digite No. de solicitud)</t>
  </si>
  <si>
    <t>(Formule acorde con cantidad de actividades de la Columna K)</t>
  </si>
  <si>
    <t>Origen Externo</t>
  </si>
  <si>
    <t>Ente externo</t>
  </si>
  <si>
    <t>Correctiva</t>
  </si>
  <si>
    <t>Preventiva</t>
  </si>
  <si>
    <t>% que se espera alcanzar de la meta</t>
  </si>
  <si>
    <t>¿Hay acción formulada?</t>
  </si>
  <si>
    <t>Fecha terminación</t>
  </si>
  <si>
    <t>Fecha de inicio</t>
  </si>
  <si>
    <t>(Asignado por la Oficina de Control Interno)</t>
  </si>
  <si>
    <t>Contabilidad</t>
  </si>
  <si>
    <t>Tesorería</t>
  </si>
  <si>
    <t>Presupuesto</t>
  </si>
  <si>
    <t>Sistemas</t>
  </si>
  <si>
    <t>Planeación</t>
  </si>
  <si>
    <t>Recursos Humanos</t>
  </si>
  <si>
    <t>Estado de la acción</t>
  </si>
  <si>
    <t>(Relacione los documentos  que soportan y evidencian avances de ejecución)</t>
  </si>
  <si>
    <t>(No. actividades realizadas de las indicadas en la columna K).</t>
  </si>
  <si>
    <t>(Cálculo automático)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</si>
  <si>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</si>
  <si>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</si>
  <si>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</si>
  <si>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</si>
  <si>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</si>
  <si>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</si>
  <si>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</si>
  <si>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</si>
  <si>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</si>
  <si>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</si>
  <si>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</si>
  <si>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</si>
  <si>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</si>
  <si>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</si>
  <si>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</si>
  <si>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</si>
  <si>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</si>
  <si>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</si>
  <si>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</si>
  <si>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</si>
  <si>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</si>
  <si>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</si>
  <si>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</si>
  <si>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</si>
  <si>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</si>
  <si>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</si>
  <si>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</si>
  <si>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Gestión Documental</t>
  </si>
  <si>
    <t>Coordinador de Producción</t>
  </si>
  <si>
    <t>Subdirector Administrativo</t>
  </si>
  <si>
    <t>Cargo del Líder proceso</t>
  </si>
  <si>
    <t>CÓDIGO: CCSE-FT-019</t>
  </si>
  <si>
    <t>Coordinador de Prensa y Comunicaciones</t>
  </si>
  <si>
    <t>Auxiliar de Atención al Ciudadano</t>
  </si>
  <si>
    <t>Nelson Jairo Rincón Martínez</t>
  </si>
  <si>
    <t>Coordinación Jurídica y Contractual</t>
  </si>
  <si>
    <t>Atención al Ciudadano</t>
  </si>
  <si>
    <t>Facturación y Cartera</t>
  </si>
  <si>
    <t>Sistema Informativo</t>
  </si>
  <si>
    <t>Cargo del responsable de ejecución</t>
  </si>
  <si>
    <t>IDENTIFICACIÓN DE LA OBSERVACIÓN Y/O HALLAZGO</t>
  </si>
  <si>
    <t>Fuente de  la observación y/o hallazgo</t>
  </si>
  <si>
    <t>Fecha de  la observación y/o hallazgo</t>
  </si>
  <si>
    <t>(Identificación de  la observación y/o hallazgo, en el informe)</t>
  </si>
  <si>
    <t>Observación y/o hallazgo detectado</t>
  </si>
  <si>
    <t>(Transcripción de la observación y/o hallazgo)</t>
  </si>
  <si>
    <t>Causa(s) de la observación y/o hallazgo</t>
  </si>
  <si>
    <t>(Detalle todas las actividades que ejecutarán para eliminar la(s) causa(s) de  la observación y/o hallazgo)</t>
  </si>
  <si>
    <t>CIERRES ACCIÓN / OBSERVACIÓN Y/O HALLAZGO</t>
  </si>
  <si>
    <t>Cierre de la observación y/o hallazgo</t>
  </si>
  <si>
    <t>Auditor que cierra la observación y/o hallazgo</t>
  </si>
  <si>
    <t>Fuente de Hallazgo</t>
  </si>
  <si>
    <t>Proceso</t>
  </si>
  <si>
    <t xml:space="preserve">Tipo de acción </t>
  </si>
  <si>
    <t xml:space="preserve">Líder del Proceso </t>
  </si>
  <si>
    <t xml:space="preserve">Área responsable </t>
  </si>
  <si>
    <t xml:space="preserve">Cargo del encargado de ejecución </t>
  </si>
  <si>
    <t xml:space="preserve">Cargo del responsable </t>
  </si>
  <si>
    <t>Meta</t>
  </si>
  <si>
    <t>Acción Formulada</t>
  </si>
  <si>
    <t xml:space="preserve">Auditor </t>
  </si>
  <si>
    <t xml:space="preserve">Cierre Hallazgo </t>
  </si>
  <si>
    <t xml:space="preserve">Actividades </t>
  </si>
  <si>
    <t xml:space="preserve">Origen Interno </t>
  </si>
  <si>
    <t>Planeación Estratégica</t>
  </si>
  <si>
    <t xml:space="preserve">Planeación </t>
  </si>
  <si>
    <t xml:space="preserve">Profesional Universitario de Planeación </t>
  </si>
  <si>
    <t>Si</t>
  </si>
  <si>
    <t>ABIERTA</t>
  </si>
  <si>
    <t>Gestión de las Comunicaciones</t>
  </si>
  <si>
    <t xml:space="preserve">Coordinación de Prensa y Comunicaciones </t>
  </si>
  <si>
    <t>Coordinadora de Prensa y Comunicaciones</t>
  </si>
  <si>
    <t>No</t>
  </si>
  <si>
    <t>Néstor Fernando Avella Avella</t>
  </si>
  <si>
    <t>CERRADA</t>
  </si>
  <si>
    <t>Diseño y Creación de Contenidos</t>
  </si>
  <si>
    <t>Coordinadora Técnica</t>
  </si>
  <si>
    <t>Profesional Universitario de Planeación</t>
  </si>
  <si>
    <t xml:space="preserve">José Leonardo Ibarra Quiroga </t>
  </si>
  <si>
    <t>Comercialización</t>
  </si>
  <si>
    <t xml:space="preserve">Ventas y Mercadeo </t>
  </si>
  <si>
    <t xml:space="preserve">Profesional Universitario de Ventas y Mercadeo </t>
  </si>
  <si>
    <t>Gloria Marcela Morales Páez</t>
  </si>
  <si>
    <t>Producción de Televisión</t>
  </si>
  <si>
    <t xml:space="preserve">Coordinadora de Producción </t>
  </si>
  <si>
    <t xml:space="preserve">Jizeth Hael González Ramírez </t>
  </si>
  <si>
    <t>Emisión de Contenidos</t>
  </si>
  <si>
    <t xml:space="preserve">Coordinadora de Programación </t>
  </si>
  <si>
    <t>Gestión Financiera y Facturación</t>
  </si>
  <si>
    <t>Subdirectora Financiera</t>
  </si>
  <si>
    <t>Gestión Jurídica y Contractual</t>
  </si>
  <si>
    <t xml:space="preserve">Coordinación Jurídica </t>
  </si>
  <si>
    <t xml:space="preserve">Profesional Universitario de Contabilidad </t>
  </si>
  <si>
    <t>Gestión de Recursos y Administración de la Información</t>
  </si>
  <si>
    <t>Servicios administrativos</t>
  </si>
  <si>
    <t>Coordinadora Jurídica</t>
  </si>
  <si>
    <t>Gestión de Talento Humano</t>
  </si>
  <si>
    <t>Técnico Servicios Administrativos</t>
  </si>
  <si>
    <t>Profesional Universitario de Ventas y Mercadeo</t>
  </si>
  <si>
    <t>Servicio al Ciudadano y Defensor del Televidente</t>
  </si>
  <si>
    <t>Profesional Universitario de Recursos Humanos</t>
  </si>
  <si>
    <t>Control, Seguimiento y Evaluación</t>
  </si>
  <si>
    <t xml:space="preserve">Oficina de Control Interno </t>
  </si>
  <si>
    <t xml:space="preserve">Jefe Oficina de Control Interno </t>
  </si>
  <si>
    <t>Profesional Universitario de Contabilidad</t>
  </si>
  <si>
    <t>Profesional Universitario de Tesorería</t>
  </si>
  <si>
    <t>Profesional Universitario de Presupuesto</t>
  </si>
  <si>
    <t>Profesional Universitario de Facturación</t>
  </si>
  <si>
    <t>Profesional Universitario de Sistemas</t>
  </si>
  <si>
    <t xml:space="preserve">Líder de Gestión Documental </t>
  </si>
  <si>
    <t>Área</t>
  </si>
  <si>
    <t xml:space="preserve">Cargo responsable </t>
  </si>
  <si>
    <t>Gestión de Comunicaciones</t>
  </si>
  <si>
    <t>Atención al Usuario y Defensor del Televidente</t>
  </si>
  <si>
    <t>Proceso de Participación Ciudadana y Control Social</t>
  </si>
  <si>
    <t>Prestación/Emisión Servicio de Televisión</t>
  </si>
  <si>
    <t>Profesional Universitario de Talento Humano</t>
  </si>
  <si>
    <t>Líder de Gestión Documental</t>
  </si>
  <si>
    <t xml:space="preserve">Profesional Universitario de Facturación </t>
  </si>
  <si>
    <t>Director Sistema Informativo</t>
  </si>
  <si>
    <t>(Nombre)</t>
  </si>
  <si>
    <t>(Nombre completo del informe origen Auditoría / Seguimiento)</t>
  </si>
  <si>
    <t>Proceso(s) afectado(s)</t>
  </si>
  <si>
    <t>(Indique el proceso o procesos)</t>
  </si>
  <si>
    <t>SEGUIMIENTO PLAN DE MEJORAMIENTO</t>
  </si>
  <si>
    <t>Fecha seguimiento</t>
  </si>
  <si>
    <t>Evidencias o soportes ejecución acción de mejora</t>
  </si>
  <si>
    <t>Actividades realizadas  a la fecha</t>
  </si>
  <si>
    <t>% avance en ejecución de la meta</t>
  </si>
  <si>
    <t>Alerta</t>
  </si>
  <si>
    <t>Auditor que realizó el seguimiento</t>
  </si>
  <si>
    <t>(Información del análisis adelantado por el auditor que realizó el seguimiento - OCI)</t>
  </si>
  <si>
    <t>Fechas (previas al seguimiento)</t>
  </si>
  <si>
    <t>Fechas (seguimiento vigente)</t>
  </si>
  <si>
    <t>Origen Interno</t>
  </si>
  <si>
    <t>Informe Anual de Control Interno Contable - Vigencia 2015</t>
  </si>
  <si>
    <t>Debilidad. La entidad no ha realizado el avalúo de activos, incumpliendo con lo estipulado en el numeral 4.11.6 de la Resolución 001 de 2001 y el Régimen de Contabilidad Pública</t>
  </si>
  <si>
    <t>Los activos en servicio, no han sido informados a los responsables de los mismo, por lo que no se cuenta con datos  presentados por profesionales especializados en lo referente a la valuación o avaluó de los activos.</t>
  </si>
  <si>
    <t>Solicitar a las áreas responsables de los Activos que están en servicio, los avalúos y vidas útiles correspondientes, 
Solicitar autorización  del Comité de Sostenibilidad Contable.
Actualizar  en los estados financieros del Canal los datos de vidas útiles   y avaluaos correspondientes.</t>
  </si>
  <si>
    <t>Numero de actividades realizadas/ Numero de actividades programadas</t>
  </si>
  <si>
    <t>Visita de Seguimiento al Cumplimiento de la Normativa Archivística. (Herramienta No. 2)</t>
  </si>
  <si>
    <t>2-4.1</t>
  </si>
  <si>
    <t xml:space="preserve">No se cuenta con aplicativo o herramienta tecnológica integral para las operaciones de Gestión Documental. </t>
  </si>
  <si>
    <t>Gestión de Recursos y Administración de la Información (Apoyo)</t>
  </si>
  <si>
    <t>falta de recursos  para realizar la compra de un software integral de gestión documental</t>
  </si>
  <si>
    <t>De Mejora</t>
  </si>
  <si>
    <t>Actividades programadas / Actividades Realizadas</t>
  </si>
  <si>
    <t>Auditoría a la gestión de las Comunicaciones .</t>
  </si>
  <si>
    <t>El plan de comunicaciones no se encuentra acorde con los requisitos mínimos establecidos dentro del Manual de Comunicaciones del Distrito Capital .</t>
  </si>
  <si>
    <t>Gestión de las Comunicaciones (Estratégico)</t>
  </si>
  <si>
    <t>Se evidencia que el plan de comunicaciones no está acorde a  los requisitos mínimos establecidos dentro del Manual de Comunicaciones del Distrito Capital.</t>
  </si>
  <si>
    <t>1. Revisar y actualizar el Plan de Comunicaciones. 
2. Remitir para aprobación por Gerencia el Plan de Comunicaciones actualizado.
3. Socializar el Plan de Comunicaciones aprobado con el Comité Directivo.</t>
  </si>
  <si>
    <t>Plan de comunicaciones actualizado y socializado/1</t>
  </si>
  <si>
    <t>Coordinación de prensa y comunicaciones</t>
  </si>
  <si>
    <t>Coordinador de prensa y comunicaciones</t>
  </si>
  <si>
    <t>El Manual de comunicaciones para la crisis  no se encuentra acorde con los requisitos mínimos establecidos dentro del Manual de Comunicaciones del Distrito Capital .</t>
  </si>
  <si>
    <t>Se evidencia que el Manual de comunicaciones para la crisis no está acorde a  los requisitos mínimos establecidos dentro del Manual de Comunicaciones del Distrito Capital.</t>
  </si>
  <si>
    <t>1. Revisar y actualizar el Manual de Comunicaciones para la crisis.
2. Remitir para aprobación por Gerencia el  Manual de Comunicaciones para la crisis.
3. Socializar el  Manual de Comunicaciones para la crisis aprobado con el Comité Directivo.</t>
  </si>
  <si>
    <t>Un Manual de comunicaciones para la crisis actualizado y socializado/1</t>
  </si>
  <si>
    <t>Coordinadora de prensa y comunicaciones</t>
  </si>
  <si>
    <t>NO</t>
  </si>
  <si>
    <t>Líder Gestión Documental</t>
  </si>
  <si>
    <t>SI</t>
  </si>
  <si>
    <t>Corrección</t>
  </si>
  <si>
    <t>Gestión de Recursos y Administración de la Información / Gestión Documental</t>
  </si>
  <si>
    <t>Se evidenció durante la verificación efectuada a los documentos del proceso de gestión documental, que el área no cuenta con caracterización, así como debilidades en la conformación de procedimientos, planes, manuales y formatos como:
a. No se articulan los formatos con los procedimientos. 
b. Inadecuada identificación de los puntos de control y salidas de los procedimientos. 
c. Glosario que no se encuentra acorde con la normatividad aplicable vigente.
d. Desactualización de logos institucionales. 
e. Desactualización del normograma respecto a la normatividad aplicable vigente. 
f. Creación de documentos que no cumplen con los requisitos mínimos exigidos por la normatividad aplicable vigente (Plan de emergencia de archivos).
g. Disimilitudes en la identificación de riesgos de los documentos frente al Mapa de riesgos por procesos.
h. Copia de apartados de otros documentos sin referenciación.
i. Falta de planeación en la determinación de los requerimientos de información para la creación de documentos.
j. Mención de documentos inexistentes dentro del proceso y, por ende, del SIG.
k. Diferencias de políticas y/o recomendaciones de operación entre documentos asociados (Programa limpieza de archivos y formato de limpieza).</t>
  </si>
  <si>
    <t>Desactualización de los procesos y procedimientos relacionados a la gestión documental.</t>
  </si>
  <si>
    <t>1. Ajustar y actualizar los procesos, procedimientos y documentos  mencionados en el informe de auditoría.
2. Publicar en la intranet  y socializar los documentos actualizados</t>
  </si>
  <si>
    <t>Numero de actividades cumplidas/Numero de actividades programadas</t>
  </si>
  <si>
    <t>Informe evaluación control interno contable 2019</t>
  </si>
  <si>
    <t xml:space="preserve">7.2.2 Debilidades </t>
  </si>
  <si>
    <t>No se realiza reconocimiento de los Derechos patrimoniales de autor y conexos, en los Estados Financieros del Canal, que surgen de la explotación de las obras y contenidos creados en la ejecución de su misionalidad.</t>
  </si>
  <si>
    <t>Gestión Financiera y Facturación (Apoyo)</t>
  </si>
  <si>
    <t xml:space="preserve">La entidad no cuenta con una metodología de reporte en el cual se den los lineamientos para informar al área de contabilidad el reconocimiento  de los derechos patrimoniales de autor </t>
  </si>
  <si>
    <t xml:space="preserve">1. Reunión con el Director Operativo y/o el área técnica para poner en conocimiento las condiciones mínimas que se deben tener en cuenta para  reconocimiento contable de los derechos patrimoniales de la entidad.
2. Establecer con las áreas responsables de suministrar la información sobre los derechos patrimoniales, la metodología para la entrega de la información y así contabilidad realice los respectivos reconocimientos de los registros contables correspondiente si hubiere lugar a ello. </t>
  </si>
  <si>
    <t xml:space="preserve">No. Actividades ejecutadas/ No. De acciones programadas </t>
  </si>
  <si>
    <t xml:space="preserve">Subdirector Financiero </t>
  </si>
  <si>
    <t>11.1</t>
  </si>
  <si>
    <t>Cantidad de acciones realizadas / Cantidad de acciones formuladas.</t>
  </si>
  <si>
    <t>11.5</t>
  </si>
  <si>
    <t xml:space="preserve">No se evidenció que se adelantaran las medidas correctivas, respecto a los Memorandos de recomendaciones realizados por la Revisoría fiscal del Canal, sobre el control interno contable de la vigencia 2019 (Memorandos del 10/11/2019 y 13/03/2020). </t>
  </si>
  <si>
    <t xml:space="preserve">Generar actas de las actividades realizadas de las observaciones de la Revisoría Fiscal. </t>
  </si>
  <si>
    <t xml:space="preserve">Generar actas donde se evidencie el cumplimiento de las observaciones dejadas de la Revisoría Fiscal con sus respectivos soportes. </t>
  </si>
  <si>
    <t xml:space="preserve"> Actas de cumplimiento/ Memorandos de auditoría</t>
  </si>
  <si>
    <t xml:space="preserve">Profesional de Contabilidad </t>
  </si>
  <si>
    <t>11.6</t>
  </si>
  <si>
    <t>Dificultades para realizar seguimiento a la radicación, devolución, trámite y giro de órdenes de pago, debido a la falta de un sistema o herramienta única que permita verificar la trazabilidad de los radicados del procedimiento LIQUIDACIÓN ÓRDENES DE PAGO, código AGFF-PD-010.</t>
  </si>
  <si>
    <t>No se cuenta con un sistema que genere un único número dado que el aplicativo con el que se cuenta no lo permite. (El número de radicado y el número de OP son diferentes pero aún así se puede verificar la trazabilidad de la operación)</t>
  </si>
  <si>
    <t xml:space="preserve">1. Realizar mesas de trabajo con el área de sistemas para la implementación de un aplicativo para que permita el seguimiento y la trazabilidad de la operación de una orden de pago. 
2. Implementar el aplicativo. </t>
  </si>
  <si>
    <t>Mesas de trabajo realizadas / Mesas de Trabajo Programados</t>
  </si>
  <si>
    <t>Subdirección Financiera
Subdirección Administrativa</t>
  </si>
  <si>
    <t xml:space="preserve">Subdirector Financiero
Subdirector Administrativo </t>
  </si>
  <si>
    <t xml:space="preserve">Profesional de Contabilidad 
Profesional de Sistemas </t>
  </si>
  <si>
    <t xml:space="preserve">No. De procedimientos actualizados </t>
  </si>
  <si>
    <t>11.8</t>
  </si>
  <si>
    <t>Debilidad en cumplimiento al Principio de Asociación, establecido en el Marco normativo aplicable a la entidad, al evidenciar que, no existe una metodología para el establecimiento de costos en el Canal.</t>
  </si>
  <si>
    <t>No se tiene el Instructivo de costos actualizado. AGFF-CO-IN-003</t>
  </si>
  <si>
    <t>Actualizar el procedimiento AGFF-CO-IN.003</t>
  </si>
  <si>
    <t>11.9</t>
  </si>
  <si>
    <t>11.13</t>
  </si>
  <si>
    <t>Gestión Jurídica y Contractual (Apoyo)</t>
  </si>
  <si>
    <t xml:space="preserve">Auditoria gestión contractual control disciplinario interno </t>
  </si>
  <si>
    <t>Desactualización del alcance de la caracterización desde 2019, toda vez que no está reflejando la realidad del proceso y afectando el ciclo PHVA (planear, hacer, verificar y actuar) y no se cuenta con los soportes para el seguimiento correspondiente de la gestión ni se dio cumplimiento a la POLÍTICA DE ADMINISTRACIÓN DE RIESGO de Canal Capital publicada desde el 16 de septiembre de 2019. Tampoco se cuenta con indicadores gestión ni con análisis de los riesgos asociados durante las vigencias 2019 y 2020</t>
  </si>
  <si>
    <t>Falta de actualización de los documentos asociados a la gestión de los procesos disciplinarios</t>
  </si>
  <si>
    <t>(Actividades realizadas/Actividades programadas)*100 %</t>
  </si>
  <si>
    <t>Secretaria General</t>
  </si>
  <si>
    <t>Profesional universitaria de Jurídica y asesora jurídica de la Secretaría General</t>
  </si>
  <si>
    <t>La falta de documentación del proceso disciplinario verbal al interior de la entidad y por debilidad de los puntos de control identificados en el procedimiento disciplinario ordinario.</t>
  </si>
  <si>
    <t>Uso casi nulo de la figura del proceso disciplinario verbal en la entidad y va demanda de procesos disciplinarios</t>
  </si>
  <si>
    <t>Actualizar el procedimiento disciplinario ordinario</t>
  </si>
  <si>
    <t>1 procedimiento actualizado</t>
  </si>
  <si>
    <t>No se cumplió con el plazo normativo de 06 meses para la indagación preliminar en los proceso disciplinarios de la vigencia 2019 y 2020, donde paso mas tiempo del señalado entre el auto de indagación preliminar y el auto de archivo.</t>
  </si>
  <si>
    <t>Falta de seguimiento a los procesos</t>
  </si>
  <si>
    <t>Hacer seguimiento al indicador de gestión del Plan de Acción 2021</t>
  </si>
  <si>
    <t>3 reportes de seguimiento al Plan de Acción enviados a Planeación</t>
  </si>
  <si>
    <t>Informe Evaluación Control Interno Contable 2020</t>
  </si>
  <si>
    <t xml:space="preserve">De mejora </t>
  </si>
  <si>
    <t xml:space="preserve">Subdirección Financiera </t>
  </si>
  <si>
    <t>Se observó incumplimiento de las directrices establecidas en la “Guía de lineamientos para el uso y almacenamiento de documentos digitales”, código AGRI-GD-GU-002, del 06/07/2020, en el proceso Gestión Financiera y Facturación</t>
  </si>
  <si>
    <t xml:space="preserve">Las áreas que componen la Subdirección financiera no siguieron los lineamientos para el uso y almacenamiento de documentos digitales  establecidos en la guía AGRI-GD-GU-002.
</t>
  </si>
  <si>
    <t xml:space="preserve">1. Realizar reunión entre las áreas.
2. Realizar el ajuste de la nomenclatura de los documentos en cumplimiento de la guía y realizar la migración de la información. </t>
  </si>
  <si>
    <t xml:space="preserve">1. Acta de reunión realizada.
2. Cargue del 100% información a la carpeta del drive de la vigencia 2020. </t>
  </si>
  <si>
    <t>Apoyo Subdirección Financiera</t>
  </si>
  <si>
    <t>En la presentación de los Estados Financieros se observaron cuentas con saldos en cero, para la vigencia evaluada y su comparativo; lo cual no genera valor agregado en la presentación y revelación de información a los usuarios.</t>
  </si>
  <si>
    <t>La matriz sobre la cual se elaboran los EEFF posee celdas con formulas las cuales encuentran entrelazadas con otras.</t>
  </si>
  <si>
    <t>Revisar la matriz de elaboración de EEFF y ajustarla a las cuentas que se utilizan en el periodo informado.</t>
  </si>
  <si>
    <t>Elaboración de matriz actualizada</t>
  </si>
  <si>
    <t>Auditoría Gestión de Recursos y Administración de la Información - Gestión Documental.</t>
  </si>
  <si>
    <t>Debilidades en la documentación del proceso Gestión de Recursos y Administración de la Información - Gestión Documental, en cuanto a:
a) Desactualización de los documentos institucionales, frente a lo establecido en el “Manual para el Control de Documentos Institucionales”
b) Complementar marco normativo de los documentos del área con normatividad vigente en materia de gestión documental y manejo de documentación digital y/o electrónica.
c) Documentos del Canal, con referencias a la entidad Archivo General de la Nación, así como a documentos, dependencias y cargos de esta.
d) Formato sin relación con el proceso Gestión de Recursos y Administración de la Información - Gestión Documental.
e) Debilidades en la definición de los objetivos de algunos procedimientos.</t>
  </si>
  <si>
    <t>No se verificaron los parámetros necesarios establecidos al Manual para el control de los Documentos Institucionales.</t>
  </si>
  <si>
    <t xml:space="preserve">No actividades ejecutadas / No de actividades formuladas </t>
  </si>
  <si>
    <t>11.3</t>
  </si>
  <si>
    <t>Respecto a la Política de Gestión Documental:
- No se adelantaron seguimientos durante la vigencia 2020.
- No se cuenta con indicadores que permitan medir el avance de lo propuesto a lo largo del documento.
- Se recomienda adelantar la verificación y la actualización de ésta, teniendo en cuenta el resultado de la prueba aplicada por la Oficina de Control Interno frente a su implementación.</t>
  </si>
  <si>
    <t xml:space="preserve">No se realizo avance ni la implementación de la Política de Gestión Documental al momento de su aprobación en el Comité Institucional de Desarrollo y Desempeño </t>
  </si>
  <si>
    <t xml:space="preserve">Se observaron debilidades frente al Programa de Gestión Documental:
• El Proyecto de inversión mencionado [80 Modernización Institucional] se encuentra desactualizado.
• Revisar el alcance del documento, de manera que sea coherente con lo que se quiere abarcar con la formulación de dicho programa.
• El enlace indicado en el numeral 1.6.1. sobre los requerimientos normativos no lleva al lugar en el que reposa el normograma actualizado.
• Desactualización del cuadro de software indicado en el numeral 1.6.4. con la realidad del Canal.
• Revisar e incorporar la gestión y trámite de las radicaciones virtuales que vienen adelantando desde la vigencia 2020, con ocasión de la emergencia sanitaria declarada por COVID-19.
• Aspectos que presentan inconsistencias y faltantes, para que sean evaluados e incluidos en las actualizaciones posteriores del documento.
• No se evidenció actualización de las Tablas de Retención Documental del Canal. </t>
  </si>
  <si>
    <t xml:space="preserve">Al programa de gestión documental no se le realizo un plan de trabajo para su desarrollo e implementación en Canal Capital.  </t>
  </si>
  <si>
    <t xml:space="preserve">1. Realizar la actualización del Programa de Gestión Documental.
2. Presentar para aprobación al Líder de Gestión Documental.
3. Presentar al Comité Institucional  de Gestión y Desempeño para aprobación..
4. Publicar en la Intranet.
5. Socializar el Programa de Gestión Documental. </t>
  </si>
  <si>
    <t xml:space="preserve">Respecto al Manual de Correspondencia, se observó que:
- Los documentos referenciados como formatos se encuentran desactualizados en el Manual, frente a los utilizados actualmente.
- En el diligenciamiento digital con ocasión de la emergencia sanitaria, se evidencia que no se llenan campos como el origen del documento, nombre de quien radica y medio de entrega para los formatos AGRI-GD-FT-003 “Seguimiento documentos correspondencia Canal Capital – Oficios” y AGRI-GD-FT-006 “Seguimiento documentos correspondencia Canal Capital – Memorandos”.
- Respecto a los documentos AGRI-GD-FT-018 “Planilla de mensajería”, AGRI-GD-FT- 017 “Seguimiento entrega de facturas correspondencia Canal Capital” el área de correspondencia indicó que no se utilizan por el trabajo remoto. </t>
  </si>
  <si>
    <t>Se han generado cambios dentro del proceso de correspondencia en el marco del trabajo en casa no se han revisado los formatos, ni los cambios frente a los procedimientos.</t>
  </si>
  <si>
    <t>11.10</t>
  </si>
  <si>
    <t>Desactualización procedimiento ADMINISTRACIÓN DE COMUNICACIONES OFICIALES EXTERNAS, teniendo en cuenta las nuevas directrices sobre facturación electrónica.</t>
  </si>
  <si>
    <t>No se realizo el seguimiento a los procedimientos de las comunicaciones oficiales externas frente a las nuevas directrices.</t>
  </si>
  <si>
    <t>11.14</t>
  </si>
  <si>
    <t>No se establecieron procedimientos y/o protocolos para administrar las comunicaciones oficiales (a través de instrumentos estandarizados) o se modificaron los ya estandarizados, a partir de las declaratorias de emergencia económica, social y ecológica en todo el territorio nacional, determinando criterios de recepción, registro, horarios flexibles, entrega, alistamiento, distribución y entrega final. Así como tampoco se realizó socialización con todos los servidores públicos y colaboradores del Canal, sobre medidas relacionadas con este aspecto, que permitieran su conocimiento y apropiación.</t>
  </si>
  <si>
    <t>No se tenían definidos los protocolos para la administración de las comunicaciones oficiales  en el marco de la emergencia sanitaria.</t>
  </si>
  <si>
    <t>11.16</t>
  </si>
  <si>
    <t>Incumplimiento del procedimiento de control de registros frente a las actividades relacionadas, teniendo en cuenta que:
- No se ha adelantado la actualización del formato de caracterización documental
- Se observó que las áreas no diligencian y/o actualizan el Formato Único de Inventario Documental (FUID) y que las TRD no se encuentran actualizadas.</t>
  </si>
  <si>
    <t>No se realizo el seguimiento a las áreas sobre el diligenciamiento del FUID.                                          Las TRD están en proceso de actualización.</t>
  </si>
  <si>
    <t>11.18</t>
  </si>
  <si>
    <t>Se evidenciaron fallas en el SISTEMA DE GESTIÓN DE DOCUMENTOS ELECTRÓNICOS DE ARCHIVO - SGDEA relacionadas con:
a) El AGRI-GD-MN-005 MANUAL MODELO DE REQUISITOS PARA LA IMPLEMENTACIÓN DE UN SGDEA, no relaciona de manera clara las fases de implementación [Planeación, análisis, diseño, implementación y evaluación, monitoreo y control]. Tampoco se evidencia la publicación del documento “Sistemas de gestión de documentos electrónicos” el cual, desde 2018 se encuentra en construcción
b) Durante la vigencia 2020, no se evidenció avance en el establecimiento de un Sistema de Gestión documental Electrónico de Archivo – SGDEA para el Canal, según normatividad vigente.</t>
  </si>
  <si>
    <t xml:space="preserve">Canal Capital no cuenta con el documento SISTEMA DE GESTIÓN DE DOCUMENTOS ELECTRÓNICOS DE ARCHIVO - SGDEA para la ejecución de sus sistema de Gestión Documental </t>
  </si>
  <si>
    <t xml:space="preserve">1. Realizar el documento SGDEA
2. Realizar mesas de trabajo con Sistemas 
3.Presentar el documento a al Subdirección Administrativa.
4.Presentar a planeación para publicación en la Intranet. 
5. Socializar </t>
  </si>
  <si>
    <t>11.22</t>
  </si>
  <si>
    <t>Debilidades en las actividades de monitoreo al reporte del Plan de Acción de la primera y segunda líneas de defensa para que “se cuente con información suficiente y pertinente” (Departamento Administrativo de la Función Pública - DAFP, 2019) que permita establecer el grado de avance y cumplimiento de los objetivos del proceso y cómo estos contribuyen al cumplimiento de los objetivos estratégicos del Canal.</t>
  </si>
  <si>
    <t xml:space="preserve">No se tiene un procedimiento establecido para determinar la responsabilidad de la entrega de los informes de seguimiento. </t>
  </si>
  <si>
    <t>1. Realizar Plan de trabajo según las recomendaciones dadas en la visita de seguimiento del Archivo de Bogotá en 2020. 
2. Realizar seguimiento mensual de los avances del plan de trabajo. 
3. Presentar informe trimestral de avances</t>
  </si>
  <si>
    <t xml:space="preserve">Auxiliar de Atención al Ciudadano </t>
  </si>
  <si>
    <t>Estado</t>
  </si>
  <si>
    <t>(Abierta / Cerrada)</t>
  </si>
  <si>
    <t>INCUMPLIDA</t>
  </si>
  <si>
    <t>Mónica Virgüéz</t>
  </si>
  <si>
    <t>TERMINADA EXTEMPORÁNEA</t>
  </si>
  <si>
    <t>EN PROCESO</t>
  </si>
  <si>
    <t>Jizeth González</t>
  </si>
  <si>
    <t>Henry Beltrán</t>
  </si>
  <si>
    <t>TERMINADA</t>
  </si>
  <si>
    <t>SIN INICIAR</t>
  </si>
  <si>
    <t>Actualizar:
1. Caracterización del proceso de gestión jurídica y contractual
2. Procedimiento disciplinario ordinario
3. Matriz de riesgos proceso de gestión jurídica y contractual
Seguimiento de: 1. Indicador de gestión (Plan de Acción 2021)</t>
  </si>
  <si>
    <t>1. Ajustar y actualizar los procesos, procedimientos y documentos  mencionados en el informe de auditoría. 
2. Presentar al líder del proceso
3. Publicar en la intranet  y socializar los documentos actualizados</t>
  </si>
  <si>
    <t>1. Realizar Plan de trabajo para la implementación de la Política de Gestión Documental .
2. Realizar informes de indicadores trimestral en relación al Plan de trabajo.</t>
  </si>
  <si>
    <t>1. Mesa de trabajo con el área de correspondencia
2. Adelantar los ajustes necesarios frente al Manual de correspondencia
3. Revisión de los formatos del área de correspondencia
4. Presentar al líder del proceso para aprobación
5. Publicar en la intranet  y socializar los documentos actualizados</t>
  </si>
  <si>
    <t>1. Mesa Técnica con el área de correspondencia
2. Realizar la revisión de los procedimientos de las comunicaciones
3. Realizar los ajustes necesarios
4. Presentar al líder del proceso
5. Publicar en la intranet  y socializar los documentos actualizados.</t>
  </si>
  <si>
    <t>1. Mesa de trabajo con la persona encargada de correspondencia para determinar los procedimientos que se llevan a cabo con las comunicaciones oficiales
2. Actualizar el Manual de correspondencia
3. Aprobación del manual por el Líder de gestión documental y la persona encargada de correspondencia
4. Publicar en la intranet
5. Socializar el manual de correspondencia el manual a los funcionarios de canal capital.</t>
  </si>
  <si>
    <t xml:space="preserve">1. Revisar el procedimiento de control de registros
2. Revisar y actualizar el formato de caracterización documental
3. Adelantar seguimiento a las áreas con respecto al diligenciamiento del Formato único de inventario documental
4. Actualización de las tablas de retención Documental
5. Publicación en la Intranet y la debida socialización </t>
  </si>
  <si>
    <t>2.2</t>
  </si>
  <si>
    <t>Observaciones</t>
  </si>
  <si>
    <t>(Información del análisis del estado de la acción)</t>
  </si>
  <si>
    <t>Análisis del seguimiento</t>
  </si>
  <si>
    <t>Auditoria - Artículo No. 4 del Decreto 371 de 2010, Participación ciudadana y Control Social.</t>
  </si>
  <si>
    <t>Definir un plan de implementación o documento equivalente, del menú participa en la página web de Canal Capital.</t>
  </si>
  <si>
    <t>Planeación Estratégica.
Producción.</t>
  </si>
  <si>
    <t>Se han identificado acciones para la actualización del menú participa desde el área de Planeación, sin embargo, se identifica la necesidad de construir un plan estructurado para avanzar y mantener actualizada la información de dicha sección en la página web.</t>
  </si>
  <si>
    <t xml:space="preserve">Incorporar en el lineamiento de información del botón de transparencia (EPLE-GU-002) la revisión a la estructura y contenidos del Menú Participa. </t>
  </si>
  <si>
    <t>Lineamiento revisado y actualizado/Lineamiento programado para revisar y actualizar</t>
  </si>
  <si>
    <t>Auditoria al Proceso Gestión de los Recursos y Administración de la Información - Servicios Administrativos</t>
  </si>
  <si>
    <t xml:space="preserve">Actualizar el documento CARACTERIZACIÓN DE GESTIÓN DE RECURSOS Y ADMINISTRACIÓN DE INFORMACIÓN – AGRI-CR-001 – V6: Logos, la Fase de planear, hacer y Requisitos de la Norma.
Actualizar el documento PARÁMETROS PARA ASIGNACIÓN DE VIDA ÚTIL Y NUEVOS VALORES A EQUIPOS DEPRECIADOS – AGRI-SA-IN-001: Logos, actualizar según el capítulo 4 “Permanencia de los bienes y su medición posterior” del Manual de Bienes, Resolución 001 de 2019.
</t>
  </si>
  <si>
    <t>Gestión de Recursos y Administración de la Información - Servicios Administrativos</t>
  </si>
  <si>
    <t xml:space="preserve">Solicitar la actualización del documento CARACTERIZACIÓN DE GESTIÓN DE RECURSOS Y ADMINISTRACIÓN DE INFORMACIÓN – AGRI-CR-001 – V6: en conjunto con la Subdirección Administrativa.
Solicitar la eliminación del documento PARÁMETROS PARA ASIGNACIÓN DE VIDA ÚTIL Y NUEVOS VALORES A EQUIPOS DEPRECIADOS – AGRI-SA-IN-001: Logos, actualizar según el capítulo 4 “Permanencia de los bienes y su medición posterior” del Manual de Bienes, Resolución 001 de 2019 </t>
  </si>
  <si>
    <t>Documento solicitado / Documento actualizado o eliminado</t>
  </si>
  <si>
    <t>Identificación de hechos generadores de riesgo de daño de equipos y pérdida de equipos, que deben incluirse en la matriz de riesgos del área de Servicios Administrativos, para su debida gestión.</t>
  </si>
  <si>
    <t>Realizar una reunión con un representante del área de planeación con el fin de actualizar la matriz de riesgos del área para incluir el riesgo encontrado en la auditoria.</t>
  </si>
  <si>
    <t>Reunión realizada / Matriz actualizada</t>
  </si>
  <si>
    <t xml:space="preserve">
•	Se incumple con la actividad No 1 del procedimiento Ingreso de Bienes – AGRI-SA-PD-002 V7, donde se solicita para el ingreso de todos los bienes, 6 documentos, que no todos los bienes los reportan.
•	Se incumple con la actividad No 1 del Procedimiento Baja de bienes AGRI-SA-PD-009 V12, no se adjuntó para todos los memorandos de solicitud de elementos para dar de baja, el formato AGRI-SA-FT-050 PLANILLA DE VERIFICACIÓN DE ELEMENTOS PARA PROCESO DE BAJA.
•	Es importante dejar evidencia de la actividad No 2 del Procedimiento Baja de bienes AGRI-SA-PD-009 V12, “Realizar la inspección física de los bienes a dar de baja y confirmar que sean los mismos incluidos en el formato AGRI-SA-FT-050, esta inspección se debe realizar con el acompañamiento de una persona delegada por el responsable del reporte” Debe incluirse en el procedimiento, cómo se dejará constancia de esta actividad.
•	Para la actividad No 6 del Procedimiento Baja de bienes AGRI-SA-PD-009 V12, no se indicó en la Resolución interna 135 de 2020 el destino final de los bienes: si serán para la venta, donación o destrucción.
•	En la actividad No 10 del Procedimiento Baja de bienes AGRI-SA-PD-009 V12, en el acta de comité de inventarios del 26/11/2020 no se refleja el destino final definido para los bienes y tampoco se estableció en la Resolución interna 135 de 2020. 
•	No se evidencia el acta que se indica en el Artículo 1. De la Resolución Interna 135 de 2020 “Por medio de la cual se autoriza realizar la baja de los bienes inservibles o no utilizables de Propiedad, Planta y Equipo de Canal Capital”
•	No se evidencia el acta que se indica en el Artículo 2. De la Resolución Interna 135 de 2020 “Por medio de la cual se autoriza realizar la baja de los bienes inservibles o no utilizables de Propiedad, Planta y Equipo de Canal Capital”
•	No se evidencia el acta de destrucción que se deja como constancia de la extinción total del software que se indica indicado en la pág. 128 del Manual de bienes de la Resolución 001 de 2019: Software tipificado como inservible.
</t>
  </si>
  <si>
    <t>1. Actualizar el procedimiento Ingreso al Almacén – AGRI-SA-PD-002 V7.
2. Actualizar el procedimiento AGRI-SA-PD-009 BAJA DE BIENES.
3. Actualizar el formato AGRI-SA-FT-050 PLANILLA DE VERIFICACIÓN DE ELEMENTOS PARA PROCESO DE BAJA.</t>
  </si>
  <si>
    <t>Procedimientos solicitados / Procedimientos actualizados</t>
  </si>
  <si>
    <t xml:space="preserve">No se suscribió entre Canal Capital y la empresa PCSHEK tecnología y servicios S.A.S. un contrato para realizar la gestión de los bienes catalogados como residuos tipificados, bienes inservibles, obsoletos y/o no utilizables dados de baja por Canal Capital mediante Resolución No 135 de 2020.  </t>
  </si>
  <si>
    <t>1. Realizar una reunión con la coordinadora del área Jurídica del canal con el fin de aclarar el proceso de contratación cuando se realice baja de bienes mediante empresas gestoras que no tengan convenio con la entidad.</t>
  </si>
  <si>
    <t>Reunión solicitada / Reunión realizada</t>
  </si>
  <si>
    <t>Determinar qué proceso administrativo se realizará con el camión de placas BLC450. El cual se encuentra dañado desde el mes de noviembre del año 2018.</t>
  </si>
  <si>
    <t>El área no tenía conocimiento que el camión de apoyo de placa BLC 450 se encontraba fuera de funcionamiento, por tal razón, no se había informado al Comité de Inventarios.</t>
  </si>
  <si>
    <t>1. Elevar la consulta al Grupo de Gestión de Bienes o como se llegue a denominar mediante una reunión.
2. Ejecutar la decisión tomada por el Grupo de Gestión de Bienes o como se llegue a denominar.</t>
  </si>
  <si>
    <t>Reuniones realizadas / actividades ejecutadas</t>
  </si>
  <si>
    <t>Visita Archivo Distrital - 2021</t>
  </si>
  <si>
    <t>Subdirector  Administrativo</t>
  </si>
  <si>
    <t>Líder de Gestión documental</t>
  </si>
  <si>
    <t>Realizar una revisión detallada para obtener la medición en metros lineales de los archivos de gestión, teniendo en cuenta que en el formulario EAGED se reportó que Capital contaba con 168 ML y 0 GB almacenados en los archivos de gestión, información que en visita de seguimiento no pudo verificarse por razón que la entidad no cuenta con los inventarios documentales, donde se pueda corroborar la información.</t>
  </si>
  <si>
    <t>No se encontraba consolidada la información de inventarios de la entidad.</t>
  </si>
  <si>
    <t>1. Realizar Diagnostico del archivo de gestión a cada una de las áreas 
2. Realizar plan de trabajo para la elaboración de inventarios en archivos de gestión</t>
  </si>
  <si>
    <t>2.4</t>
  </si>
  <si>
    <t xml:space="preserve">Es necesario implementar un plan de trabajo para la consolidación de los inventarios documentales de los archivos de gestión de la entidad. </t>
  </si>
  <si>
    <t>1. Realizar un plan de trabajo para consolidar los inventarios documentales.
2. Seguimiento semestral a las áreas sobre el inventario documental del archivo de gestión.</t>
  </si>
  <si>
    <t>2.5</t>
  </si>
  <si>
    <t>El banco terminológico, debe ser aprobado por la instancia competente de acuerdo con la naturaleza de la entidad y contar con el acto administrativo por el cual se aprueba el instrumento y publicar el Banco Terminológico con la finalidad que sirva como instrumento normalizador para la denominación de series, subseries y tipos documentales que se reflejen en procesos, procedimientos y demás documentos del Sistema de Gestión Documental.</t>
  </si>
  <si>
    <t>El Banco terminológico no se ha presentado al Comité Institucional de Desarrollo y Desempeño, teniendo en cuenta que es un instrumento ligado a la actualización de Tablas de Retención Documental que se encuentra en proceso de actualización.</t>
  </si>
  <si>
    <t xml:space="preserve">1. Realizar la revisión y actualización del banco terminológico.
2. Presentar a aprobación del Líder de Gestión Documental. 
3. Elaborar el acto administrativo de adopción del banco terminológico  para que sea aprobado por el CIGD y realizar publicación.
4.Socializar el documento. </t>
  </si>
  <si>
    <t>Es necesaria la elaboración de los procedimientos de Planeación y Producción [Teniendo en cuenta las operaciones de gestión documental y los trámites a cargo de la entidad].</t>
  </si>
  <si>
    <t>No se tenían identificados los tramites de planeación y producción documental en la entidad.</t>
  </si>
  <si>
    <t xml:space="preserve">1. Elaborar el procedimiento de planeación y producción documental
2. Realizar una mesa de trabajo con el profesional en gestión documental para aprobar el procedimiento.
3. Enviar a planeación Procedimiento para su aprobación y publicación.
4. Socializar el documento adoptado.
</t>
  </si>
  <si>
    <t>No se evidencian programas de mantenimiento e inspección de instalaciones [Teniendo en cuenta la limpieza de instalaciones y estantería con un producto que no incremente la humedad ambiental]</t>
  </si>
  <si>
    <t>No se tenia contemplado programa de mantenimiento e inspección de instalaciones ya que nuestro archivo central esta tercer izado y es donde se encuentra el mayor volumen documental de la entidad.</t>
  </si>
  <si>
    <t xml:space="preserve">1. Construir e implementar el programa de mantenimiento e inspección de instalaciones.
2. Enviar a planeación para su aprobación y publicación.
3. Socializar el programa de mantenimiento e inspección.
4. Hacer seguimiento semestral. </t>
  </si>
  <si>
    <t>(Nombre Jefe Oficina de Control Interno)</t>
  </si>
  <si>
    <t>Auditoria al proceso de producción de televisión</t>
  </si>
  <si>
    <t>Producción de Televisión (Misional)</t>
  </si>
  <si>
    <t>*Falta de acompañamiento y socialización a todos los equipos de trabajo de producción para el buen manejo archivos digitales
*Errores en el cumplimiento de los lineamientos de archivo digital</t>
  </si>
  <si>
    <t>Solicitar al equipo de Gestión Documental reuniones de acompañamiento y capacitación para la revisión del archivo digital del equipo de entregables y de esta manera realizar los ajustes a que haya lugar. De igual manera revisar la información asociada al archivo de entregables que se encuentra descrita en el Manual General de Producción y realizar los ajustes a que haya lugar.</t>
  </si>
  <si>
    <t>Soporte de las reuniones realizadas o correos electrónico de revisión o ajustes de la información
Manual General de Producción actualizado</t>
  </si>
  <si>
    <t>*Lideres de los equipos de producción involucrados
*Equipo de gestión documental</t>
  </si>
  <si>
    <t>*Equipo de entregables
*Lideres de los equipos de producción 
*Equipo de gestión documental</t>
  </si>
  <si>
    <t xml:space="preserve">Debilidades en la gestión documental de la ejecución de los contratos </t>
  </si>
  <si>
    <t>Total actividades efectuadas/Total actividades programadas</t>
  </si>
  <si>
    <t>Coordinadora Área Jurídica</t>
  </si>
  <si>
    <t>Coordinadora Area Jurídica</t>
  </si>
  <si>
    <t>Debilidades en la supervisión</t>
  </si>
  <si>
    <t>Adelantar capacitación en lo relacionado con las actividades de supervisión</t>
  </si>
  <si>
    <t>Total capacitaciones efectuadas/Total capacitaciones programadas</t>
  </si>
  <si>
    <t>Auditoría al proceso de Gestión de talento Humano.</t>
  </si>
  <si>
    <t>11.1.</t>
  </si>
  <si>
    <t>Se evidencian debilidades en los documentos establecidos en el marco de la gestión de Talento Humano y del Sistema de Gestión de Seguridad y Salud en el Trabajo.</t>
  </si>
  <si>
    <t>Gestión del Talento Humano [Apoyo]</t>
  </si>
  <si>
    <t>Falta constante de actualización de los documentos físicos</t>
  </si>
  <si>
    <t>1. Revisión de la caracterización y procedimientos del área evaluados en la auditoria.
2. Actualizar todos los documentos pertinentes del área.
3. Realizar publicación o socialización de los documentos.</t>
  </si>
  <si>
    <t>Número de actividades realizadas / Número de actividades programadas *100</t>
  </si>
  <si>
    <t>Profesional especializado de Recursos Humanos</t>
  </si>
  <si>
    <t>11.1.p
11.6.</t>
  </si>
  <si>
    <t>Debilidades frente a la implementación del Sistema de Seguridad y Salud en el Trabajo, respecto a la inclusión y ejecución del plan de trabajo del SGSST [anual], revisión de documentos del sistema incluyendo la Calle 69, actualización de la documentación asociada a la implementación del Sistema de Seguridad y Salud en el Trabajo, así como del establecimiento de los lineamientos para la entrega de EPP’s a los colaboradores de Capital [de conformidad con la norma aplicable.</t>
  </si>
  <si>
    <t xml:space="preserve">
Falta de revisión y actualización de la documentación del SG-SST respecto a los cambios de las dinámicas laborales de la entidad, que contemplen las nuevas sedes  y  los cambios normativos referentes a seguridad y salud en el trabajo.</t>
  </si>
  <si>
    <t>1. Revisión de los documentos referentes al SG-SST
2. Actualizar todos los documentos del SG-SST.
3. Realizar publicación o socialización de los documentos.
4. Realizar un seguimiento semestral al cumplimiento de las actividades establecidas en el SG-SST.</t>
  </si>
  <si>
    <t>11.1.r.</t>
  </si>
  <si>
    <t>Se evidencia una falta de articulación entre el documento PLAN ESTRATÉGICO GESTIÓN DEL TALENTO HUMANO CÓDIGO: AGTH-PL-005 – V3 y el Plan Estratégico de Recursos Humanos, incorporado en el Plan de Acción Institucional de la vigencia 2022.</t>
  </si>
  <si>
    <t>Debilidad en los lineamientos para la articulación de los planes del área.</t>
  </si>
  <si>
    <t>1. Realizar mesa de trabajo con el área de Planeación para integración del PETH y el PAI. 
2. Adelantar las modificaciones a que haya lugar.</t>
  </si>
  <si>
    <t>11.2.</t>
  </si>
  <si>
    <t xml:space="preserve">Debilidad en la formulación de los indicadores del proceso de gestión de talento humano, así como del seguimiento adelantado al presentarse sobrecumplimiento de lo establecido.  </t>
  </si>
  <si>
    <t>Falta de revisión de los indicadores del proceso.</t>
  </si>
  <si>
    <t>1. Realizar mesa de trabajo con el área de Planeación respecto a la formulación, monitoreo y reporte de los indicadores del proceso.
2. Adelantar las modificaciones a que haya lugar.</t>
  </si>
  <si>
    <t>11.5.</t>
  </si>
  <si>
    <t>Debilidades en el proceso de gestión contractual respecto a:
a.Falta de soporte documental de las pólizas de seguro de los expedientes 045-2021, 089-2021, 324-2021 y 329-2021.
a.Falta del archivo de informes de actividades requeridos para los expedientes 045-2021, 089-2021 y 324-2021.
c.Incumplimiento de los criterios de gestión documental sobre los expedientes 615-2021, 175-2021 y 287-2021.
d. No es clara la modalidad de contratación seleccionada respecto a las órdenes de compra 175-2021 y 287-2021. 
e. Debilidad en la selección de contratistas y verificación de los soportes exigidos en los estudios previos, observado en los expedientes 329-2021 y 632-2021.</t>
  </si>
  <si>
    <t>Falta de articulación del área con la coordinación jurídica y gestión documental para garantizar la completitud de los expedientes.</t>
  </si>
  <si>
    <t xml:space="preserve">1.Gestionar capacitación con la coordinación jurídica enfocada en los procesos de selección por medio de la tienda virtual del estado colombiano y los requisitos de selección de los mismos.
</t>
  </si>
  <si>
    <t>Auditoría al proceso de Comercialización – Proyectos Estratégicos - 2021</t>
  </si>
  <si>
    <t>Oportunidades de mejora en cuanto a la medición del FEE – Beneficio económico, en cuanto a: 
a.	No se incluye la totalidad de los contratos suscritos por el Canal, para la prestación de servicios correspondientes a la ejecución de su misionalidad. 
b.	Imprecisión en los cálculos de medición, al incluir en el primer trimestre, un contrato que se suscribió en abril de 2021.
c.	No se tienen en cuenta los costos de la capacidad instalada del Canal; el cálculo del FEE para servicios de transmisión, emisión y pauta, se limita a descontar de su valor total, el valor del IVA correspondiente.
d.	Validar la información oficial de los objetivos del área de Proyectos Estratégicos, en los diferentes instrumentos diseñados por el Canal, de tal forma que se cuente con información coherente.
e.	No se tiene establecido un Sistema de costos en el Canal, que permita clasificar, asignar, agregar y reportar la totalidad de costos en los que se incurre para prestar un servicio o producir un bien (producto audiovisual).
f.	El Plan de Fidelización no se encuentra autorizado mediante acto administrativo del Canal.</t>
  </si>
  <si>
    <t>Comercialización (Misional)</t>
  </si>
  <si>
    <t xml:space="preserve">Gerencia General </t>
  </si>
  <si>
    <t>Profesional de Ventas y Mercadeo
Secretaria General</t>
  </si>
  <si>
    <t xml:space="preserve">Equipo Interdisciplinario </t>
  </si>
  <si>
    <t>11.2</t>
  </si>
  <si>
    <t>Numero de actividades ejecutadas/ numero de actividades programadas</t>
  </si>
  <si>
    <t xml:space="preserve">Debilidades frente al cumplimiento de los principios establecidos del proceso de Gestión Documental definidos para Capital conforme a la normatividad archivística vigente aplicable:
a.	Desconocimiento e inconsistencias en la definición y aplicación de las series, subseries y unidades administrativas de las Tablas de Retención Documental (TRD) del proceso.
b.	Almacenamiento de documentación electrónica en carpetas locales y unidades compartidas con el área, sin dar cumplimiento a lo determinado en los lineamientos documentales de Capital.
c.	Desconocimiento de las herramientas de gestión documental para controlar y gestionar el archivo de gestión del proceso. 
d.	Debilidades frente a los principios del proceso de gestión documental sobre las actividades de control y seguimiento, oportunidad y disponibilidad. 
e.	Inexistencia de la unidad de criterio para el almacenamiento de la información generada en el proceso de Comercialización y de Gestión Jurídica y Contractual. </t>
  </si>
  <si>
    <t xml:space="preserve">Comercialización (Misional)
Gestión de Recursos y Administración de la Información (Apoyo) - Gestión Documental </t>
  </si>
  <si>
    <t>Desconocimiento de los procesos de organización documental para el archivo de gestión digital de comercialización.</t>
  </si>
  <si>
    <t xml:space="preserve">1. El grupo de gestión realizará capacitaciones y asesorías trimestrales sobre la organización documental física y electrónica al equipo de proyectos estratégico. 
2. Gestión documental realizará seguimiento de la aplicación de la guía de lineamientos para el almacenamiento de documentos electrónicos de manera semestral. 
3. Realizar reuniones para la revisión y aprobación de TRD de ventas y mercadeo. </t>
  </si>
  <si>
    <t xml:space="preserve">
Gestión de Recursos y Administración de la Información (Apoyo) - Gestión Documental</t>
  </si>
  <si>
    <t xml:space="preserve"> Líder Grupo Gestión Documental</t>
  </si>
  <si>
    <t>Equipo  de Gestión Documental</t>
  </si>
  <si>
    <t>Informe Evaluación Control Interno Contable 2021</t>
  </si>
  <si>
    <t>Se identificaron deficiencias en cuanto a descripción y presentación de cuentas de los Estados Financieros, con corte a 31 de diciembre de 2021. Respecto a las siguientes cuentas y grupos 1311,1324,1385,1906,1907,3268,5373,5890, 81y 91.</t>
  </si>
  <si>
    <t xml:space="preserve">1. Revisar las actualizaciones de manera mensual en la página de la CGN. 
2. Socializar mediante correo electrónico las actualizaciones emitidas por la CGN. 
3. Realizar las modificaciones de las cuentas correspondientes. </t>
  </si>
  <si>
    <t>Fallas en los controles establecidos para verificar la preparación y publicación de la información financiera del Canal, para su correspondiente divulgación a la ciudadanía y demás usuarios. Se evidenció incumplimiento en la publicación de los Estados Financieros mensuales del Canal, de acuerdo con lo establecido en la Resolución 182 de 2017 de la CGN; así como en el procedimiento Estados Financieros del Canal, versión 12 del 30/08/2019, en cuanto a oportunidad, firmas y contenido .</t>
  </si>
  <si>
    <t xml:space="preserve">1. Realizar un cronograma de cierre mensual con las fechas establecidas de entrega.
2. Realizar las publicaciones de acuerdo al cronograma establecido en la  Resolución 182 de 2017 de la CGN y el procedimiento de Estados Financieros. 
3. Verificar que la publicación se haya realizado de forma correcta. </t>
  </si>
  <si>
    <t>No. De publicaciones realizadas/ No. De Estados Financiera elaborados</t>
  </si>
  <si>
    <t>Deficiencias frente a la “Información Contable Pública – Convergencia”, reportada con corte a 31 de diciembre de 2020 a la CGN. No fue posible identificar las acciones adelantadas por el área contable, ajustes o correcciones reportados por el Canal a la CGN</t>
  </si>
  <si>
    <t xml:space="preserve">1. Solicitar mesa de trabajo con el asesor de la CGN para la revisión de la dinámica de las cuentas utilizadas frecuentemente por el Canal. 
2. Realizar las modificaciones y/o ajustes de las cuentas si a ello hubiere lugar. </t>
  </si>
  <si>
    <t>Necesidad de ajustar la clasificación de los hechos económicos de la ejecución de recursos provenientes del Fondo Único de Tecnologías de la Información y Comunicaciones de conformidad con lo establecido en los lineamientos de la Contaduría General de la Nación, Resoluciones 086 de 2018 y 169 de 2020, las cuales establecen que, debe ser a la subcuenta del Activo o Gasto respectivo.</t>
  </si>
  <si>
    <t xml:space="preserve">1. Realizar la validación de la dinámica de las cuentas del Gasto para su correcto registro. 
2. Realizar la reclasificación a una cuenta diferente a la 5424 ajustada al plan de cuentas que le aplique a la entidad. </t>
  </si>
  <si>
    <t>El registro de los hechos económicos en el sistema de información SIIGO, se continúa realizando con cuentas del marco normativo antiguo (Régimen de Contabilidad Pública Versión 2007) sin tener en cuenta que, el periodo de transición ya terminó y que, en el Sistema referido, se puede parametrizar el uso del Catálogo del Marco Normativo para Empresas que no Cotizan en el Mercado de Valores, y que no Captan ni Administran Ahorro del Público (última versión 2015.12), que aplica para el Canal.</t>
  </si>
  <si>
    <t xml:space="preserve">Se realizan los registros en norma Local dado que no se ha realizado la actualización con el proveedor del software SIIGO, sin embargo, se cuenta con la información en el nuevo marco normativo de la Resolución 414 de 2014 de la CGN. </t>
  </si>
  <si>
    <t xml:space="preserve">Debilidades en las Notas a los Estados Financieros del Canal, a 31 de diciembre de 2021, en cuanto a la presentación y a la calidad de las mismas.
</t>
  </si>
  <si>
    <t xml:space="preserve">Las Notas fueron elaboradas con base a la plantilla emitida por la CGN y al instructivo de Elaboración y/o revelaciones a los Estados Financieros AGFF-CO-IN-004 siguiendo lo establecido en la Resolución 441 del 26/12/2019 y la Resolución 193 del 3 de diciembre de 2020. </t>
  </si>
  <si>
    <t>1. Generar las Notas y Revelaciones de los Estados Financieros de acuerdo a lo establecido en el instructivo AGFF-CO-IN-004.
2.Se consultará a la CGN si es necesario incluir el consecutivo de las notas que no apliquen a la entidad.</t>
  </si>
  <si>
    <t xml:space="preserve">Notas y Revelaciones /Estados Financieros presentados </t>
  </si>
  <si>
    <t>Se observaron debilidades, respecto a la gestión de las operaciones recíprocas para los dos primeros trimestres de la vigencia 2021.</t>
  </si>
  <si>
    <t xml:space="preserve">Los reportes de Operaciones Recíprocas se han realizado de manera oportuna de acuerdo a las fechas establecidas por la DDC. </t>
  </si>
  <si>
    <t xml:space="preserve">1. Tramitar las observaciones en la gestión de las recíprocas en las fechas establecidas una vez la DDC realice la apertura del sistema para su respectivo diligenciamiento. </t>
  </si>
  <si>
    <t>No. De reportes generados / No. De reportes enviados.</t>
  </si>
  <si>
    <t>No se evidenció la realización de conciliaciones con el área de Nómina para el segundo semestre de 2021</t>
  </si>
  <si>
    <t>Gestión Financiera y Facturación (Apoyo)
Gestión del Talento Humano (Apoyo)</t>
  </si>
  <si>
    <t xml:space="preserve">1. Revisar la pertinencia de la conciliación de las cuentas de nómina. </t>
  </si>
  <si>
    <t xml:space="preserve">No. De interfaces cargados / No. De reportes revisados </t>
  </si>
  <si>
    <t xml:space="preserve">Se encontraron algunas diferencias de cálculo en la depreciación y en la amortización no fue posible identificar los bienes de manera individual (reporte remitido por el área contable) y por lo tanto, tampoco se pudo contrastar con el cálculo realizado en la prueba. </t>
  </si>
  <si>
    <t xml:space="preserve">El proceso de depreciación es automático por ende no se generan registros manuales y las diferencias que se han encontrado por deficiencias en el software han sido ajustadas oportunamente. 
La amortización se revisará con el proveedor del software para ver el proceso de diferidos que se está realizando actualmente. </t>
  </si>
  <si>
    <r>
      <t>La descripción de las cuentas no se encontraban actualizadas dado que no se había revisado la  actualización emitida por la CGN, sin embargo, al cierre de la vigencia, no se han realizado registros contables en cuentas diferentes a las permitidas por la CGN bajo lo establecido en la Resolución 414 de 2014</t>
    </r>
    <r>
      <rPr>
        <sz val="8"/>
        <rFont val="Tahoma"/>
        <family val="2"/>
      </rPr>
      <t xml:space="preserve"> y sus modificaciones y la Resolución 212 de 2021</t>
    </r>
  </si>
  <si>
    <t>1. Error humano en el diligenciamiento de las herramientas propias del proceso.
2. Las instancias al interior de Capital responsables del análisis de costos no han estandarizado el método de sistemas de costos de la Entidad.
3. El plan de fidelización fue aprobado por la Gerencia y se desconocía que debía estar avalado a través de acto administrativo.</t>
  </si>
  <si>
    <t xml:space="preserve">
1. Conformar el equipo Interdisciplinario que establezca la Entidad de acuerdo a la competencia y conocimientos para determinar los factores, personal y equipos que intervienen en la realización de un proyecto. 
2. Solicitar detalle de insumos para determinar el costo de un proyecto. 
3. Desarrollo de documentos, lineamientos, formatos (estándares en el SIG).
4. Identificar centros de costos de conformidad con los servicios y/o productos del Canal y otros factores que intervienen en la realización de estos.
5. Identificar las etapas de desarrollo, implementación y puesta en marcha del modelo de la metodología resultante de las mesas de trabajo propuestas.
</t>
  </si>
  <si>
    <t>1. Centralizar, a través de una circular, la información de los ingresos a Capital vía contratos o recaudos incluyendo los contratos de prestación de producción ejecutados por la Dirección Operativa y el recaudo de pauta digital por redes sociales de la entidad en Proyectos Estratégicos. / Emitir una circular dirigida a todas las áreas del Canal que comercializan bienes y/o servicios solicitando la centralización de la información relacionada.
2. Revisar y actualizar el tarifario adoptado mediante resolución e incluir en esta los descuentos, incentivos, bonificados o comisiones a que haya lugar en el proceso de comercialización de CAPITAL.</t>
  </si>
  <si>
    <t>1. Circular expedida / 1
2. Resolución actualizada</t>
  </si>
  <si>
    <t>1. Capacitación de Sistemas al equipo de gestión documental para los usos del aplicativo (Sistemas)
2. Definir los lineamientos para el manejo documental al interior del software. (G. Documental)
3. Socializar la herramientas metodológicas a los funcionarios y/o contratistas del canal. (G. Documental)
4. Realizar pruebas piloto del aplicativo previo a la puesta en producción. (G. Documental) 
5. Puesta en producción del aplicativo (Sistemas) 
6. Realizar jornadas de inducción para el manejo adecuado de la herramienta tecnológica. (G. Documental)</t>
  </si>
  <si>
    <t>Gestión Documental
Sistemas</t>
  </si>
  <si>
    <t>Líder de Gestión Documental
Profesional de Sistemas</t>
  </si>
  <si>
    <t>Para el documento CARACTERIZACIÓN DE GESTIÓN DE RECURSOS Y ADMINISTRACIÓN DE INFORMACIÓN – AGRI-CR-001 – V6:, el área de servicios administrativos no verificó su contenido debido a que no se encuentra dentro sus procesos específicos dado que, el documento pertenece a la Subdirección Administrativa.
Para el documento PARÁMETROS PARA ASIGNACIÓN DE VIDA ÚTIL Y NUEVOS VALORES A EQUIPOS DEPRECIADOS – AGRI-SA-IN-001 no se realizó la actualización dado que, será reemplazado por el documento AGRI-SA-IN-002 INSTRUCTIVO PARA LA MEDICION POSTERIOR DE LOS BIENES DE CANAL CAPITAL.</t>
  </si>
  <si>
    <t>Debido al alto flujo de movimientos existe la posibilidad de pérdida de los bienes, al no notificarse
oportunamente estos movimientos por las áreas misionales dado la complejidad de su operación.</t>
  </si>
  <si>
    <t xml:space="preserve">Para el procedimiento Ingreso al Almacén: No discrimina la clasificación de los bienes que por su naturaleza se da, en lo particular, aquellos que son ingresados al almacén como consumo y consumo controlado que no requieren de una medida de vida útil.
Debido a que no se realiza frecuentemente procesos de baja en la entidad, el personal encargado desconocía los formatos y actas requeridas para realizar el proceso de baja, el cual no se había realizado durante esta administración
</t>
  </si>
  <si>
    <t>El Comité de Inventarios no se asesoró con el área jurídica del canal para reconocer las acciones pertinentes a la disposición final de los bienes con la empresa que realizó está actividad.</t>
  </si>
  <si>
    <t>Se pudo evidenciar posibilidad de mejora en la gestión del archivo del proceso de producción de televisión en particular lo relacionado con los libros de producción al ser uno de los productos del proceso, teniendo en cuenta las debilidades señalas en el informe.</t>
  </si>
  <si>
    <t xml:space="preserve">Existe debilidad en la gestión contractual desde el proceso de producción de televisión por:
• Debilidades en el archivo de los productos entregados por los contratistas. 
• No se evidenció en los expedientes contractuales digitales de la actas de aprobación de póliza de seguros, es necesaria revisar su aplicación o retiro del sistema de gestión
• De conformidad con las clausulas contractuales no se evidenció en los expedientes contractuales los informes finales de supervisión. 
</t>
  </si>
  <si>
    <t xml:space="preserve">1. Adelantar capacitación en lo relacionado con las actividades de gestión documental de los expedientes contractuales. 2. Emitir Circular sobre como se recibirán los informes de supervisión y la actividad de archivo que realizará la Coordinación sobre los mismos. 3.Expedir Circular que indique cuando se utilizara el formato denominado Acta  aprobación de pólizas.     </t>
  </si>
  <si>
    <t xml:space="preserve">Se evidencia una necesidad en fortalecer la gestión de la supervisión en razón a: 
• La verificación del soporte de pago de la seguridad social para el pago del contratista en el contrato 566 de 2020, no cumplió con los criterios definidos en la normatividad vigente. 
• El seguimiento a la ejecución del contrato teniendo en cuenta el cambio en la forma de pago del contrato 601 de 2020.
• Al cumplimiento de lineamientos en el archivo digital en el Contrato 588 de 2020
• La información publicada en el Secop presenta diferencias con los demás documentos asociados a la ejecución contractual.
</t>
  </si>
  <si>
    <t xml:space="preserve">1. Conformación del equipo Interdisciplinario que establezca la entidad / 1
2. Establecer un formato donde se pueda valorizar cada uno de los factores que intervienen en la realización de un proyecto / 1
3. Mesas de trabajos establecidas en el acto administrativo de la conformación del equipo de trabajo. </t>
  </si>
  <si>
    <t xml:space="preserve">No contar con los cierres mensuales oportunamente, lo que conlleva a realizar la publicación de manera extemporánea. </t>
  </si>
  <si>
    <t xml:space="preserve">Se solicito en dos ocasiones el acompañamiento de los asesores para la revisión y análisis de la dinámica de las cuentas el día 23 abril de 2021 y 21 de octubre de 2021, sin obtener respuesta alguna por parte de la entidad, por lo que no se pudo aclarar las inconsistencias encontradas en el reporte. </t>
  </si>
  <si>
    <t xml:space="preserve">No se realizó oportunamente la reclasificación de acuerdo a lo estipulado por la CGN, teniendo en cuenta que se estaba solicitando a esta entidad acompañamiento para el análisis de la dinámica de la cuenta desde el año 2020 y no se obtuvo respuesta oportunamente, por esta razón no se realizó la reclasificación al cierre de la vigencia. </t>
  </si>
  <si>
    <t xml:space="preserve">1. Revisar con el proveedor del Software la actualización necesaria para convertir los saldos en Contabilidad Multipropósito, que corresponde a la alternativa de entrega del proveedor. </t>
  </si>
  <si>
    <t>Solicitudes de Actualización con el Proveedor /  Actualizaciones Realizadas</t>
  </si>
  <si>
    <t xml:space="preserve">En la revisión de la última actualización del procedimiento de Estados Financiero se llego a la conclusión de que la conciliación con nómina no era pertinente dado que se conciliaba lo que Recursos Humanos cargaba por la interface. Sin embargo, se realiza conciliación de seguridad social y parafiscales. </t>
  </si>
  <si>
    <t>1.Revisar el proceso de depreciación de manera mensual para reportar posibles inconsistencias al proveedor del Software.
2. Realizar una mesa de trabajo con el proveedor del Software para revisar el proceso de diferidos.</t>
  </si>
  <si>
    <r>
      <rPr>
        <b/>
        <sz val="8"/>
        <color theme="1"/>
        <rFont val="Tahoma"/>
        <family val="2"/>
      </rPr>
      <t>Reporte Sub. Financiera:</t>
    </r>
    <r>
      <rPr>
        <sz val="8"/>
        <color theme="1"/>
        <rFont val="Tahoma"/>
        <family val="2"/>
      </rPr>
      <t xml:space="preserve"> El software contable genera la información bajo el marco normativo NIIF. Sin embargo, el software de acuerdo a sus característica también genera información en norma Local. 
</t>
    </r>
    <r>
      <rPr>
        <b/>
        <sz val="8"/>
        <color theme="1"/>
        <rFont val="Tahoma"/>
        <family val="2"/>
      </rPr>
      <t>Análisis OCI:</t>
    </r>
    <r>
      <rPr>
        <sz val="8"/>
        <color theme="1"/>
        <rFont val="Tahoma"/>
        <family val="2"/>
      </rPr>
      <t xml:space="preserve"> Se recomienda revisar la acción de mejora formulada: </t>
    </r>
    <r>
      <rPr>
        <i/>
        <sz val="8"/>
        <color theme="1"/>
        <rFont val="Tahoma"/>
        <family val="2"/>
      </rPr>
      <t>Revisar con el proveedor del Software la actualización necesaria para convertir los saldos en Contabilidad Multipropósito, que corresponde a la alternativa de entrega del proveedor</t>
    </r>
    <r>
      <rPr>
        <sz val="8"/>
        <color theme="1"/>
        <rFont val="Tahoma"/>
        <family val="2"/>
      </rPr>
      <t>. El plan de cuentas por sí solo no representa nada para el seguimiento a realizar. Según el reporte de avance y el soporte  de esta acción que no corresponden a lo propuesto,  se califica como</t>
    </r>
    <r>
      <rPr>
        <b/>
        <sz val="8"/>
        <color theme="1"/>
        <rFont val="Tahoma"/>
        <family val="2"/>
      </rPr>
      <t xml:space="preserve"> "Sin iniciar". </t>
    </r>
  </si>
  <si>
    <t>INFORME CONSOLIDADO SOBRE LA CALIDAD Y OPORTUNIDAD DE LAS RESPUESTAS EMITIDAS EN EL SISTEMA DISTRITAL PARA LA GESTIÓN DE PETICIONES CIUDADANAS</t>
  </si>
  <si>
    <t>La calidad de las respuestas emitidas a través del Sistema Bogotá Te Escucha no logró el 100% de cumplimiento durante la vigencia 2021.</t>
  </si>
  <si>
    <t xml:space="preserve">Las  respuestas dadas a las peticiones a través del Sistema Bogotá Te Escucha no cumplen en su totalidad con los criterios definidos en el Manual para la Gestión de Peticiones Ciudadanas de la Secretaría General Alcaldía Mayor de Bogotá y la Subsecretaría de Servicio a la Ciudadanía.
</t>
  </si>
  <si>
    <t>Auditoría al proceso de Diseño y creación de contenidos -2022</t>
  </si>
  <si>
    <t>Diseño y creación de contenidos</t>
  </si>
  <si>
    <t>Diseño y ejecución de la estrategia de circulación de contenidos - programación</t>
  </si>
  <si>
    <t>Profesional especializado grado 3 de programación</t>
  </si>
  <si>
    <t>Debilidades en los controles del procedimiento "Licenciamiento de Imágenes", al encontrar que:
- No se documenta o detalla el contenido del material entregado, por lo cual no queda explícito el objeto del cual se establece la protección, restricción y/o sanción en los correos.
- En dos de las solicitudes resueltas satisfactoriamente, no se indica por parte de los ciudadanos para qué fines se usará la obra.</t>
  </si>
  <si>
    <t>Atención al ciudadano
Diseño y creación de contenidos</t>
  </si>
  <si>
    <t>Falta de actualización de la respuesta tipo</t>
  </si>
  <si>
    <t>1. Realizar, junto con el abogado de derechos de autor, la revisión desde Atención al Ciudadano de la respuesta tipo entregada a los peticionarios que adquieren una copia de material y su correspondiente implementación.
2. Realizar una mesa de trabajo anual con la participación de los equipos de Programación, Atención al Ciudadano y el abogado de derechos de autor, con el fin de determinar si se mantiene actualizada la respuesta tipo para los casos en los que se hace entrega de una copia de material.</t>
  </si>
  <si>
    <r>
      <t>1 mesa de trabajo</t>
    </r>
    <r>
      <rPr>
        <sz val="9"/>
        <color theme="1"/>
        <rFont val="Tahoma"/>
        <family val="2"/>
      </rPr>
      <t xml:space="preserve">
1  Respuesta tipo revisada y/o actualizada</t>
    </r>
  </si>
  <si>
    <t>Atención al ciudadano</t>
  </si>
  <si>
    <t>Auxiliar de atención al ciudadano</t>
  </si>
  <si>
    <t>Debilidades en los controles del procedimiento “Tráfico y Alistamiento” para la seguridad de la información y la materialización de un riesgo que no se tiene identificado en el mapa de riesgos del proceso.</t>
  </si>
  <si>
    <t xml:space="preserve">1. Realizar mesa de trabajo con el equipo de sistemas para acordar los controles en la seguridad de la información y mecanismos contingentes del procedimiento “Tráfico y Alistamiento” y documentar a través del medio que más se ajuste a la dinámica del proceso.
</t>
  </si>
  <si>
    <t>No. actividades realizadas /2</t>
  </si>
  <si>
    <t>Profesional especializado grado 3 de programación, 
Auxiliar de tráfico
Operario de tráfico
Productora de programación</t>
  </si>
  <si>
    <t>11.11</t>
  </si>
  <si>
    <t>Debilidad en la definición del plazo de los contratos al encontrar que no hay claridad frente al plazo de ejecución de dos de los tres contratos de adquisición de licencias evaluados: 649-2021 Preciosa Media SAS y 651-2021 Incomsa S.A.</t>
  </si>
  <si>
    <t xml:space="preserve">Diseño y creación de contenidos
Coordinación Jurídica
</t>
  </si>
  <si>
    <r>
      <t>Profesional especializado grado 3 de programación, 
Asistente del área de programación
Productora de programación</t>
    </r>
    <r>
      <rPr>
        <sz val="8"/>
        <color rgb="FFFF0000"/>
        <rFont val="Tahoma"/>
        <family val="2"/>
      </rPr>
      <t xml:space="preserve">
</t>
    </r>
    <r>
      <rPr>
        <sz val="8"/>
        <rFont val="Tahoma"/>
        <family val="2"/>
      </rPr>
      <t>Abogado encargado del proceso contractual y abogado especialista en propiedad intelectual</t>
    </r>
  </si>
  <si>
    <t>11.12</t>
  </si>
  <si>
    <t xml:space="preserve">Inadecuada planeación de la adquisición de licencias de contenidos el encontrar en la plataforma transaccional Secop II y el expediente contractual del Contrato 649-2021 suscrito con Preciosa Media SAS, la definición de las adquisiciones como resultado de “la línea de correos que se adjuntan”.
</t>
  </si>
  <si>
    <t>Procedimiento “ADQUISICIÓN DE LICENCIAS DE CONTENIDOS FINALIZADOS” actualizado y socializado</t>
  </si>
  <si>
    <t>31/01/2023</t>
  </si>
  <si>
    <t>Profesional especializado grado 3 de programación, 
Productora de programación</t>
  </si>
  <si>
    <t>* Error humano en la falta de oficializar la información</t>
  </si>
  <si>
    <t>No. actividades realizadas /3</t>
  </si>
  <si>
    <t>Diseño y ejecución de la estrategia de circulación de contenidos - programación
Técnica</t>
  </si>
  <si>
    <t>Profesional especializado grado 3 de programación, 
Asistente del área de programación
Auxiliar de tráfico
Operario de tráfico
Productora de programación</t>
  </si>
  <si>
    <t>Debilidades en los lineamientos para la administración, gestión y control del material audiovisual a cargo de Capital (recepción, custodia, conservación y catalogación entre otros) y su respectiva ejecución, que evidencian el riesgo de pérdida de la información e incumplimiento del deber de conservación del patrimonio audiovisual, al encontrar:
- Falta de claridad y/o certeza de la ubicación del material audiovisual archivado. (Pendiente sistemas)
- No reportar a la CRC toda la información del material audiovisual archivado en el año inmediatamente anterior y el sitio donde se encuentra.
- Debilidades en los controles de los procesos de “Diseño y Creación de Contenidos” y de “Gestión de Recursos y Administración de la Información” – Sistemas.
- Fallas en el software Mediastream, que realiza la grabación al aire sin documentar.
- Falta de documentación del control de las emisiones de los contenidos audiovisuales adquiridos (licencias de uso).</t>
  </si>
  <si>
    <t>1. Establecer en el procedimiento “ADQUISICIÓN DE LICENCIAS DE CONTENIDOS” que las decisiones tomadas por los equipos de Producción y de Programación en el marco de la definición de los contenidos a adquirir deben consignarse a través de actas de reunión.</t>
  </si>
  <si>
    <r>
      <rPr>
        <sz val="8"/>
        <rFont val="Tahoma"/>
        <family val="2"/>
      </rPr>
      <t>1. Revisar los estándares actuales con los que cuenta el proceso de Diseño y ejecución de la estrategia de circulación de contenidos asociados a la administración, gestión y control de material audiovisual y los lineamientos que establezca el área Técnica derivados de la compra e implementación de la plataforma tecnológica para esta actividad. En caso de identificarse oportunidad de mejora, realizar los ajustes conforme el avance de la implementación de la plataforma y solicitar a Planeación la publicación de la modificación.</t>
    </r>
    <r>
      <rPr>
        <sz val="8"/>
        <color theme="5"/>
        <rFont val="Tahoma"/>
        <family val="2"/>
      </rPr>
      <t xml:space="preserve">
</t>
    </r>
    <r>
      <rPr>
        <sz val="8"/>
        <color theme="1"/>
        <rFont val="Tahoma"/>
        <family val="2"/>
      </rPr>
      <t xml:space="preserve">
</t>
    </r>
    <r>
      <rPr>
        <sz val="8"/>
        <rFont val="Tahoma"/>
        <family val="2"/>
      </rPr>
      <t xml:space="preserve">2. Documentar en el procedimiento de Tráfico y alistamiento que, a través de correo electrónico dirigido a las áreas de interés, se deben notificar las fallas técnicas del </t>
    </r>
    <r>
      <rPr>
        <i/>
        <sz val="8"/>
        <rFont val="Tahoma"/>
        <family val="2"/>
      </rPr>
      <t>software</t>
    </r>
    <r>
      <rPr>
        <sz val="8"/>
        <rFont val="Tahoma"/>
        <family val="2"/>
      </rPr>
      <t xml:space="preserve"> Mediastream que se presenten en el desarrollo de la labor, si hay lugar a ello.
</t>
    </r>
    <r>
      <rPr>
        <sz val="8"/>
        <color theme="1"/>
        <rFont val="Tahoma"/>
        <family val="2"/>
      </rPr>
      <t xml:space="preserve">
3. Realizar la revisión y/o actualización del documento del MDCC-PD-007 ADQUISICIÓN DE LICENCIAS DE CONTENIDOS. De encontrarse mejoras, se realizará la respectiva actualización en la intranet.</t>
    </r>
  </si>
  <si>
    <t>Auditoría de acompañamiento Sistemas [ISO 27001:2013]</t>
  </si>
  <si>
    <t>Gestión de Recursos y Administración de la Información [Sistemas]</t>
  </si>
  <si>
    <t>Cantidad de documentos revisados y actualizados/ 5</t>
  </si>
  <si>
    <t>Profesional Especializado de Sistemas</t>
  </si>
  <si>
    <t>Debilidades en la identificación de los indicadores [de conformidad con la norma], así como del seguimiento de los indicadores de eficiencia relacionados en el marco de la Seguridad y Privacidad de la Información, teniendo en cuenta que no se cuenta con mecanismos que permitan soportar la medición fiable y verificable documentalmente.</t>
  </si>
  <si>
    <t>Inexistencia de indicadores que den cuenta de medición de eficacia de la implementación del SGSI.</t>
  </si>
  <si>
    <t>Formulación de indicadores/1</t>
  </si>
  <si>
    <t>Sistemas
Planeación</t>
  </si>
  <si>
    <t>Profesional Especializado de Sistemas
Profesional Especializado de Planeación</t>
  </si>
  <si>
    <t xml:space="preserve">Debilidades respecto a la implementación de los requerimientos normativos de la norma NTC ISO 27001:2013, numerales 4-5-7 y 8. </t>
  </si>
  <si>
    <t>Falta de implementación de algunos criterios de los dominios de la ISO27001 en el marco del MSPI</t>
  </si>
  <si>
    <t>Actividades ejecutadas/Actividades programadas</t>
  </si>
  <si>
    <t>11.1.d</t>
  </si>
  <si>
    <t>Debilidades sobre la gestión documental de las cintas y demás reportes en materia de copias de seguridad, al no evidenciarse debidamente inventariado y documentado para consulta.</t>
  </si>
  <si>
    <t xml:space="preserve">Profesional Especializado de Sistemas
</t>
  </si>
  <si>
    <t>11.1.b
11.3</t>
  </si>
  <si>
    <t xml:space="preserve">Incumplimiento de los requerimientos normativos en materia de identificación, valoración, evaluación y seguimiento de riesgos en materia de seguridad digital [copias de seguridad] al no evidenciarse la ejecución de las etapas de gestión de riesgos. </t>
  </si>
  <si>
    <t>Inexistencia de la gestión de riesgos asociada al procedimiento de copias de seguridad.</t>
  </si>
  <si>
    <t xml:space="preserve">No se cuenta con un Mapa de Riesgos de Seguridad de la Información y por lo tanto un riesgo asociado a la perdida de información no se encuentra identificado y tratado. </t>
  </si>
  <si>
    <t>Mapa de riesgos de seguridad digital Implementado / 1</t>
  </si>
  <si>
    <t xml:space="preserve">Profesional Especializa Área de Sistemas </t>
  </si>
  <si>
    <t>No se cuenta con un Mapa de Riesgos de Seguridad de la Información y por lo tanto un riesgo asociado a la perdida de información no se encuentra identificado y tratado.</t>
  </si>
  <si>
    <t>Mesa de trabajo / 1
Revisión y actualización procedimiento Copias de Seguridad 
Mapa de riesgos de seguridad digital adoptado / 1</t>
  </si>
  <si>
    <t>Auditoría de Participación Ciudadana y Control Social - Decreto 371 de 2010.</t>
  </si>
  <si>
    <t>11.2.1</t>
  </si>
  <si>
    <t>Debilidades en el documento LINEAMIENTOS PARA PUBLICACIÓN DE INFORMACIÓN EN EL BOTÓN DE TRANSPARENCIA V4, respecto a:
7 numerales están en un orden diferente frente a lo estandarizado en el anexo técnico 2 de la Resolución 1519 de 2020, numerales: 1.9, 1.10, 1.11, 3.1, 3.2, 3.3 y 3.4.
No existe el numeral 3.5: Formatos o modelos de contratos o pliegos tipo, ni responsable asignado.
La información del numeral 4.1. Presupuesto general de ingresos, gastos e inversión, se encuentra duplicada ya que, se indica en la guía que también se debe publicar en el numeral 3.1 
Se debe incluir información respecto a la responsabilidad de publicar y actualizar la información del Menú de” Servicio a la ciudadanía”</t>
  </si>
  <si>
    <t>La guía EPLE-GU-002 LINEAMIENTOS PARA
PUBLICACIÓN DE INFORMACIÓN
EN EL BOTÓN DE TRANSPARENCIA
no cuenta con la información actualizada y ajustada de acuerdo con la  lista de verificación de requisitos del seguimiento más reciente a la Encuesta ITA.</t>
  </si>
  <si>
    <t xml:space="preserve">Actualizar y ajustar el documento EPLE-GU-002 LINEAMIENTOS PARA PUBLICACIÓN DE INFORMACIÓN EN EL BOTÓN DE TRANSPARENCIA en los elementos señalados:
1. Ordenar en el documento los numerales 1.9, 1.10, 1.11, 3.1, 3.2, 3.3 y 3.4. de acuerdo con lo estandarizado en el anexo técnico 2 de la Resolución 1519 de 2020. 
2. Crear en el documento el numeral 3.5 Formatos o modelos de contratos o pliegos tipo, con información y asignación del área responsable.
3. Ajustar en el documento la información del numeral 4.1. Presupuesto general de ingresos, gastos e inversión, eliminando la duplicidad de información en el numeral 3.1. 
4. Incluir en el documento información respecto a la responsabilidad de publicar y actualizar la información del Menú de” Servicio a la ciudadanía”. </t>
  </si>
  <si>
    <t>Numero de ajustes realizados al documento/Total de ajustes propuestos al documento</t>
  </si>
  <si>
    <t>Asesora de Planeación - Profesional de Planeación</t>
  </si>
  <si>
    <t>Profesionales de apoyo de Planeación</t>
  </si>
  <si>
    <t>Incumplimiento frente a las condiciones de accesibilidad web, indicadas en el anexo técnico 1 de la Resolución 1519 de 2020, respecto a:
No todos los elementos no textuales (p. ej. imágenes, diagramas, mapas, sonidos, vibraciones, etc.) que aparecen en el sitio web de Capital tienen texto alternativo.
El lenguaje de los títulos, páginas, sección, enlaces, mensajes de error, campos de formularios, están en proceso de revisión, ya que, no todos se encuentren en español claro y comprensible (siguiendo la guía de lenguaje claro del DAFP).
Los documentos (Word, Excel, PDF, PowerPoint, etc.) están en proceso de revisión, ya que, no todos cumplen con los criterios de accesibilidad en documentos digitales [Capítulo 3 del anexo 1] .</t>
  </si>
  <si>
    <t>Área Digital</t>
  </si>
  <si>
    <t>1. Realizar los ajustes de los elementos no textuales de la página web conforme se continue el rediseño de la misma.
2. Realizar la revisión y ajuste de los títulos, páginas, secciones, enlaces, mensajes de error, campos de formularios entre otros, de acuerdo con los lineamientos de la guía de lenguaje claro del DAFP y cronograma interno de trabajo.
3. Realizar mesas de trabajo para acordar los lineamientos y plan de trabajo preliminar con las áreas involucradas en la adopción de los criterios de accesibilidad de los documentos digitales a ser publicados en la página web.</t>
  </si>
  <si>
    <t>Numero de actividades realizadas/3</t>
  </si>
  <si>
    <t>Diciembre de 2023</t>
  </si>
  <si>
    <t xml:space="preserve">Incumplimiento frente a la publicación de información mínima obligatoria o la justificación técnica de que el requisito no aplica para Capital en el botón de transparencia, conforme a lo indicado en el Anexo 2 de la Resolución 1519 de 2020, en los siguientes numerales:
1.12.1.  Información sobre decisiones que puede afectar al público </t>
  </si>
  <si>
    <t>En  la sede electrónica no se encuentra documentación publicada en el numeral "1.12.1.  Información sobre decisiones que puede afectar al público" de acuerdo con lo requerido en el Anexo 2 de la Resolución 1519 de 2020.</t>
  </si>
  <si>
    <t xml:space="preserve">1. Verificar la información requerida en el numeral "1.12.1. Información sobre decisiones que puede afectar al público" en el Anexo 2 de la Resolución 1519 de 2020. 
2. Realizar los ajustes en la sede electrónica, ya sea publicar la información pertinente, o justificar la no aplicabilidad del numeral para la entidad. </t>
  </si>
  <si>
    <t>Acciones realizadas/Acciones programadas</t>
  </si>
  <si>
    <t xml:space="preserve">
Incumplimiento frente a la publicación de información mínima obligatoria o la justificación técnica de que el requisito no aplica para Capital en el botón de transparencia:
2.1.1. Leyes 
2.1.3.  Normativa aplicable 
2.1.4. Vínculo al Diario o Gaceta Oficial 
2.1.6. Agenda Regulatoria 
2.2.2. Sistema de búsquedas de normas, propio de la entidad 
2.3.1 Proyectos normativos
2.3.2. Comentarios y documento de respuesta a Comentarios 
3.5.1. Publicar los formatos o modelos de contrato y pliegos tipo, en caso de que aplique
Información publicada de manera incompleta conforme a lo indicado en el Anexo 2 de la Resolución 1519 de 2020, en el siguiente numeral:
3.3 Publicación de la ejecución de los contratos: Solo se encuentra publicada información de la ejecución contractual del mes de marzo a agosto de 2022, por lo que se debe revisar y publicar la información faltante de esta vigencia (enero – febrero), y la que ya se había publicado de vigencias anteriores., adicionalmente a la base de datos le faltan información del porcentaje de ejecución, los recursos totales desembolsados o pagados y los recursos pendientes de ejecutar para cada uno de los contratos suscritos.</t>
  </si>
  <si>
    <t xml:space="preserve">Gestión Jurídica y Contractual.
</t>
  </si>
  <si>
    <t>correctiva</t>
  </si>
  <si>
    <t>numero de actividades realizadas/ total de actividades propuestas</t>
  </si>
  <si>
    <t>Área Jurídica</t>
  </si>
  <si>
    <t>Profesional Especializado grado 03 Área Jurídica</t>
  </si>
  <si>
    <t>11.2.2</t>
  </si>
  <si>
    <t>Cumplir con la totalidad de los lineamientos para publicar información en el menú “Atención y Servicios a la Ciudadanía” de las sedes electrónicas, aplicables a Capital.
Realizar una revisión integral de los elementos y contenidos mínimos que se exigen tenga el menú y los submenús de atención a la ciudadanía y que apliquen a Capital, conforme a la guía del DAFP “Lineamientos para publicar información en el menú “Atención y Servicios a la Ciudadanía” de las sedes electrónicas.</t>
  </si>
  <si>
    <t xml:space="preserve">Servicio a la Ciudadanía.
</t>
  </si>
  <si>
    <t>Falta de conocimiento y aplicación de la Guía del DAFP “Lineamientos para publicar información en el menú “Atención y Servicios a la Ciudadanía” de las sedes electrónicas.</t>
  </si>
  <si>
    <t>1, Revisar los lineamientos para publicar información en el menú “Atención y Servicios a la Ciudadanía” en  las sedes electrónicas de la Guía. (20%)
2. Definir las mejoras que le apliquen a la entidad. (20%)
3. Solicitar al área competente la implementación de estas mejoras. (40%)
4. Verificar la implementación de las mejoras en la sede electrónica de la entidad.(20%)</t>
  </si>
  <si>
    <t>Acciones realizadas / Acciones formuladas</t>
  </si>
  <si>
    <t>Servicio a la ciudadanía
Digital</t>
  </si>
  <si>
    <t>Auxiliar de Atención a la Ciudadanía</t>
  </si>
  <si>
    <t>11.2.3</t>
  </si>
  <si>
    <t>Elaborar un plan para cumplir con la totalidad de los lineamientos para publicar información en el Menú Participa sobre participación ciudadana en la gestión pública.
Construir un plan estructurado con las áreas de Capital para definir las acciones que se deben realizar, definiendo los tiempos para publicar y mantener actualizada la información del menú participa.</t>
  </si>
  <si>
    <t xml:space="preserve">El Menú Participa es un espacio de la sede electrónica de reciente creación, por lo tanto, se encuentra en constante proceso de mejoramiento continuo, ajuste y consolidación. A la fecha, se presenta ausencia de un plan o ruta estructurada para la alimentación, actualización periódica y seguimiento de la información requerida conforme los lineamientos de la materia. </t>
  </si>
  <si>
    <t xml:space="preserve">1. Elaborar un plan para cumplir con la totalidad de los lineamientos para publicar información en el Menú Participa sobre participación ciudadana en la gestión pública, definiendo las acciones que se deben realizar y la periodicidad de publicación y actualización de la información en este menú de la sede electrónica. </t>
  </si>
  <si>
    <t xml:space="preserve">Un (1) plan documentado. </t>
  </si>
  <si>
    <r>
      <t xml:space="preserve">Reporte G. Documental: </t>
    </r>
    <r>
      <rPr>
        <sz val="8"/>
        <color theme="1"/>
        <rFont val="Tahoma"/>
        <family val="2"/>
      </rPr>
      <t xml:space="preserve">Se adelanto el informe de acuerdo a lo establecido dentro de plan de trabajo.
</t>
    </r>
    <r>
      <rPr>
        <b/>
        <sz val="8"/>
        <color theme="1"/>
        <rFont val="Tahoma"/>
        <family val="2"/>
      </rPr>
      <t xml:space="preserve">Análisis OCI: </t>
    </r>
    <r>
      <rPr>
        <sz val="8"/>
        <color theme="1"/>
        <rFont val="Tahoma"/>
        <family val="2"/>
      </rPr>
      <t xml:space="preserve">Se evidencia el informe de seguimiento de la política de gestión documental de octubre a diciembre en el que se presentan avances y conclusiones de lo formulado en la política; sin embargo, no se relacionan indicadores de medición [teniendo en cuenta las acciones formuladas], por lo que se recomienda que se adelante la revisión de lo formulado y se construyan los indicadores programados para su seguimiento y socialización del informe. 
De conformidad con lo verificado, así como de la fecha de finalización propuesta se califica la acción con alerta </t>
    </r>
    <r>
      <rPr>
        <b/>
        <sz val="8"/>
        <color theme="1"/>
        <rFont val="Tahoma"/>
        <family val="2"/>
      </rPr>
      <t>"Incumplida"</t>
    </r>
    <r>
      <rPr>
        <sz val="8"/>
        <color theme="1"/>
        <rFont val="Tahoma"/>
        <family val="2"/>
      </rPr>
      <t xml:space="preserve">. </t>
    </r>
  </si>
  <si>
    <r>
      <t xml:space="preserve">Reporte G. Documental: </t>
    </r>
    <r>
      <rPr>
        <sz val="8"/>
        <color theme="1"/>
        <rFont val="Tahoma"/>
        <family val="2"/>
      </rPr>
      <t xml:space="preserve">Se realizo actualización de documento Manual modelo de requisitos para la implementación de un SGDA.
</t>
    </r>
    <r>
      <rPr>
        <b/>
        <sz val="8"/>
        <color theme="1"/>
        <rFont val="Tahoma"/>
        <family val="2"/>
      </rPr>
      <t xml:space="preserve">Análisis OCI: </t>
    </r>
    <r>
      <rPr>
        <sz val="8"/>
        <color theme="1"/>
        <rFont val="Tahoma"/>
        <family val="2"/>
      </rPr>
      <t xml:space="preserve">Se adelantó la actualización del manual modelo de requisitos para implementación de un SGDEA posterior a las reuniones sostenidas con el área de Sistemas el 8 - 15 y 29 de septiembre, así como el 12 de diciembre de 2022; sin embargo, a la fecha se encuentra pendiente la actualización del documento formulado, presentación para publicación en la intranet y socialización respectiva. Teniendo en cuenta lo anterior, así como la fecha de cierre formulada se califica la acción con alerta </t>
    </r>
    <r>
      <rPr>
        <b/>
        <sz val="8"/>
        <color theme="1"/>
        <rFont val="Tahoma"/>
        <family val="2"/>
      </rPr>
      <t>"Incumplida"</t>
    </r>
    <r>
      <rPr>
        <sz val="8"/>
        <color theme="1"/>
        <rFont val="Tahoma"/>
        <family val="2"/>
      </rPr>
      <t xml:space="preserve"> y se recomienda al área dar celeridad a la ejecución de lo pendiente. </t>
    </r>
  </si>
  <si>
    <r>
      <t xml:space="preserve">Reporte G. Documental: </t>
    </r>
    <r>
      <rPr>
        <sz val="8"/>
        <color theme="1"/>
        <rFont val="Tahoma"/>
        <family val="2"/>
      </rPr>
      <t xml:space="preserve">Se realizo plan de trabajo para consolidar dentro de cada unas de las áreas de la entidad los inventarios documentales del archivo de gestión.
</t>
    </r>
    <r>
      <rPr>
        <b/>
        <sz val="8"/>
        <color theme="1"/>
        <rFont val="Tahoma"/>
        <family val="2"/>
      </rPr>
      <t xml:space="preserve">Análisis OCI: </t>
    </r>
    <r>
      <rPr>
        <sz val="8"/>
        <color theme="1"/>
        <rFont val="Tahoma"/>
        <family val="2"/>
      </rPr>
      <t xml:space="preserve">Se remite por parte de Gestión Documental el plan de trabajo para elaboración del inventario del archivo de gestión de Capital, en el que se consigna el desarrollo de las actividades formuladas, así como soportes de la capacitación en materia de inventarios realizada entre el 15 y el 28 de diciembre de 2022; sin embargo, a la fecha del presente seguimiento no se ha remitido el diagnóstico del archivo de gestión de conformidad con lo formulado. Teniendo en cuenta lo anterior, así como la fecha de terminación programada se califica la acción con alerta </t>
    </r>
    <r>
      <rPr>
        <b/>
        <sz val="8"/>
        <color theme="1"/>
        <rFont val="Tahoma"/>
        <family val="2"/>
      </rPr>
      <t>"Incumplida"</t>
    </r>
    <r>
      <rPr>
        <sz val="8"/>
        <color theme="1"/>
        <rFont val="Tahoma"/>
        <family val="2"/>
      </rPr>
      <t xml:space="preserve"> y se recomienda al área adelantar la entrega de lo formulado en el plan. </t>
    </r>
  </si>
  <si>
    <r>
      <rPr>
        <b/>
        <sz val="8"/>
        <color theme="1"/>
        <rFont val="Tahoma"/>
        <family val="2"/>
      </rPr>
      <t xml:space="preserve">Análisis OCI: </t>
    </r>
    <r>
      <rPr>
        <sz val="8"/>
        <color theme="1"/>
        <rFont val="Tahoma"/>
        <family val="2"/>
      </rPr>
      <t xml:space="preserve">Para el presente seguimiento no se adelanta reporte de avances y soportes respecto a lo formulado al plan de mejoramiento por procesos por parte del área, por lo que se mantiene la calificación y porcentaje de ejecución de las acciones </t>
    </r>
    <r>
      <rPr>
        <b/>
        <sz val="8"/>
        <color theme="1"/>
        <rFont val="Tahoma"/>
        <family val="2"/>
      </rPr>
      <t xml:space="preserve">"En Proceso" </t>
    </r>
    <r>
      <rPr>
        <sz val="8"/>
        <color theme="1"/>
        <rFont val="Tahoma"/>
        <family val="2"/>
      </rPr>
      <t xml:space="preserve">y se recomienda darle celeridad a lo formulado, teniendo en cuenta las fechas de ejecución programadas. </t>
    </r>
  </si>
  <si>
    <r>
      <rPr>
        <b/>
        <sz val="8"/>
        <color theme="1"/>
        <rFont val="Tahoma"/>
        <family val="2"/>
      </rPr>
      <t xml:space="preserve">Reporte Sub. Financiera: </t>
    </r>
    <r>
      <rPr>
        <sz val="8"/>
        <color theme="1"/>
        <rFont val="Tahoma"/>
        <family val="2"/>
      </rPr>
      <t xml:space="preserve">El instructivo esta siendo revisado por el área Contable y se encuentra en proceso de revisión para proceder con su publicación y socialización.
</t>
    </r>
    <r>
      <rPr>
        <b/>
        <sz val="8"/>
        <color theme="1"/>
        <rFont val="Tahoma"/>
        <family val="2"/>
      </rPr>
      <t>Análisis OCI:</t>
    </r>
    <r>
      <rPr>
        <sz val="8"/>
        <color theme="1"/>
        <rFont val="Tahoma"/>
        <family val="2"/>
      </rPr>
      <t xml:space="preserve"> No se pueden evidenciar avances para esta acción, la Subdirección Financiera, cargó en soportes, el mismo documento  que se encuentra vigente en el proceso de Gestión Financiera y Facturación (versión 1 del 08/06/2017) . Por lo anterior y de acuerdo con el plazo establecido para culminar la actividad, se califica como</t>
    </r>
    <r>
      <rPr>
        <b/>
        <sz val="8"/>
        <color theme="1"/>
        <rFont val="Tahoma"/>
        <family val="2"/>
      </rPr>
      <t xml:space="preserve"> "Incumplida".</t>
    </r>
  </si>
  <si>
    <r>
      <rPr>
        <b/>
        <sz val="8"/>
        <color theme="1"/>
        <rFont val="Tahoma"/>
        <family val="2"/>
      </rPr>
      <t>Reporte Comercialización:</t>
    </r>
    <r>
      <rPr>
        <sz val="8"/>
        <color theme="1"/>
        <rFont val="Tahoma"/>
        <family val="2"/>
      </rPr>
      <t xml:space="preserve"> En el ultimo trimestre del año, continuando con lo establecido desde inicio del año, se centralizó la contratación y ejecución de la totalidad de los contratos interadministrativos de manera exclusiva a través del equipo de ventas y mercadeo / proyectos estratégicos, lo cual se relaciona en la tabla con los convenios y contratos interadministrativos firmados en 2022, junto con los soportes/correos del área jurídica mediante los cuales se designa la supervisión. 
</t>
    </r>
    <r>
      <rPr>
        <b/>
        <sz val="8"/>
        <color theme="1"/>
        <rFont val="Tahoma"/>
        <family val="2"/>
      </rPr>
      <t>Análisis OCI:</t>
    </r>
    <r>
      <rPr>
        <sz val="8"/>
        <color theme="1"/>
        <rFont val="Tahoma"/>
        <family val="2"/>
      </rPr>
      <t xml:space="preserve"> Según el reporte de avance, no se evidenció la expedición de la Circular y el nuevo tarifario, los cuales habían quedado en estado iniciado en el anterior seguimiento. De acuerdo con lo soportado y el plazo definido para esta acción,  se califica como</t>
    </r>
    <r>
      <rPr>
        <b/>
        <sz val="8"/>
        <color theme="1"/>
        <rFont val="Tahoma"/>
        <family val="2"/>
      </rPr>
      <t xml:space="preserve"> "Incumplida". </t>
    </r>
  </si>
  <si>
    <r>
      <rPr>
        <b/>
        <sz val="8"/>
        <color theme="1"/>
        <rFont val="Tahoma"/>
        <family val="2"/>
      </rPr>
      <t>Reporte Sub. Financiera:</t>
    </r>
    <r>
      <rPr>
        <sz val="8"/>
        <color theme="1"/>
        <rFont val="Tahoma"/>
        <family val="2"/>
      </rPr>
      <t xml:space="preserve"> Se adjunta información emitida por el Profesional de Contabilidad al grupo de trabajo.
</t>
    </r>
    <r>
      <rPr>
        <b/>
        <sz val="8"/>
        <color theme="1"/>
        <rFont val="Tahoma"/>
        <family val="2"/>
      </rPr>
      <t>Análisis OCI:</t>
    </r>
    <r>
      <rPr>
        <sz val="8"/>
        <color theme="1"/>
        <rFont val="Tahoma"/>
        <family val="2"/>
      </rPr>
      <t xml:space="preserve"> No se evidencian soportes ni avance. Se recomienda revisar las acciones de mejora y los documentos que soportan el avance en cumplimiento de la acción, con el fin que los mismos sean coherentes con las acciones señaladas: 
1. Revisar las actualizaciones de manera mensual en la página de la CGN. (De acuerdo con la acción propuesta es importante estas revisiones con pantallazos, actas o similares que den cuenta de la revisión propuesta) 
2. Socializar mediante correo electrónico las actualizaciones emitidas por la CGN. (Evidencia coreos, actas, presentaciones entre otros documentos que soporten la socialización cuando aplique.)
3. Realizar las modificaciones de las cuentas correspondientes (indicando cuáles son y su referencia a la actualización de la CGN). 
 El plan de cuentas por sí solo no representa un avance para el seguimiento a realizar de acuerdo con lo señalado en los párrafos anteriores. Según el reporte de avance y el plazo definido para esta acción,  se califica como</t>
    </r>
    <r>
      <rPr>
        <b/>
        <sz val="8"/>
        <color theme="1"/>
        <rFont val="Tahoma"/>
        <family val="2"/>
      </rPr>
      <t xml:space="preserve"> "Incumplida". </t>
    </r>
  </si>
  <si>
    <r>
      <rPr>
        <b/>
        <sz val="8"/>
        <color theme="1"/>
        <rFont val="Tahoma"/>
        <family val="2"/>
      </rPr>
      <t>Reporte Sub. Financiera:</t>
    </r>
    <r>
      <rPr>
        <sz val="8"/>
        <color theme="1"/>
        <rFont val="Tahoma"/>
        <family val="2"/>
      </rPr>
      <t xml:space="preserve"> Los Estados Contables mensuales, se han publicado de acuerdo a la resolución 182 de 2017 de la CGN.
</t>
    </r>
    <r>
      <rPr>
        <b/>
        <sz val="8"/>
        <color theme="1"/>
        <rFont val="Tahoma"/>
        <family val="2"/>
      </rPr>
      <t>Análisis OCI:</t>
    </r>
    <r>
      <rPr>
        <sz val="8"/>
        <color theme="1"/>
        <rFont val="Tahoma"/>
        <family val="2"/>
      </rPr>
      <t xml:space="preserve"> No se evidencian soportes ni avance. Se verificó la realización del cronograma de cierre mensual con las fechas establecidas de entrega y la socialización al equipo del área y las publicaciones de los  Estados Financieros mensuales en la página web. Sin embargo, no se observa soporte de que la verificación de la publicación se haya realizado de forma oportuna.  Según el reporte de avance y el plazo definido para esta acción,  se califica como</t>
    </r>
    <r>
      <rPr>
        <b/>
        <sz val="8"/>
        <color theme="1"/>
        <rFont val="Tahoma"/>
        <family val="2"/>
      </rPr>
      <t xml:space="preserve"> "En proceso".  </t>
    </r>
    <r>
      <rPr>
        <sz val="8"/>
        <color theme="1"/>
        <rFont val="Tahoma"/>
        <family val="2"/>
      </rPr>
      <t>Se recomienda revisar la última acción respecto a los tiempos establecidos en la Resolución 182 de 2017 de la CGN  y el soporte adecuado de esta.</t>
    </r>
  </si>
  <si>
    <r>
      <rPr>
        <b/>
        <sz val="8"/>
        <color theme="1"/>
        <rFont val="Tahoma"/>
        <family val="2"/>
      </rPr>
      <t xml:space="preserve">Reporte Programación: </t>
    </r>
    <r>
      <rPr>
        <sz val="8"/>
        <color theme="1"/>
        <rFont val="Tahoma"/>
        <family val="2"/>
      </rPr>
      <t>De acuerdo con lo definido en el plan de mejoramiento se realizó el estudio previo de cinco (5) procesos de adquisición de contenidos en los plazos de ejecución de los contratos de adquisición de licencias, teniendo en cuenta el tiempo de duración o uso de las mismas.</t>
    </r>
    <r>
      <rPr>
        <b/>
        <sz val="8"/>
        <color theme="1"/>
        <rFont val="Tahoma"/>
        <family val="2"/>
      </rPr>
      <t xml:space="preserve">
</t>
    </r>
    <r>
      <rPr>
        <sz val="8"/>
        <color theme="1"/>
        <rFont val="Tahoma"/>
        <family val="2"/>
      </rPr>
      <t xml:space="preserve">
</t>
    </r>
    <r>
      <rPr>
        <b/>
        <sz val="8"/>
        <color theme="1"/>
        <rFont val="Tahoma"/>
        <family val="2"/>
      </rPr>
      <t>Análisis OCI:</t>
    </r>
    <r>
      <rPr>
        <sz val="8"/>
        <color theme="1"/>
        <rFont val="Tahoma"/>
        <family val="2"/>
      </rPr>
      <t xml:space="preserve"> El reporte de Programación evidencia la consideración del plazo de las licencias para la elaboración de los estudios previos. Teniendo en cuenta que las acciones vencen en junio 2023 y que falta la reunión con el área jurídica, se califica como</t>
    </r>
    <r>
      <rPr>
        <b/>
        <sz val="8"/>
        <color theme="1"/>
        <rFont val="Tahoma"/>
        <family val="2"/>
      </rPr>
      <t xml:space="preserve"> "En proceso". </t>
    </r>
  </si>
  <si>
    <r>
      <rPr>
        <b/>
        <sz val="8"/>
        <color theme="1"/>
        <rFont val="Tahoma"/>
        <family val="2"/>
      </rPr>
      <t xml:space="preserve">Reporte Programación: </t>
    </r>
    <r>
      <rPr>
        <sz val="8"/>
        <color theme="1"/>
        <rFont val="Tahoma"/>
        <family val="2"/>
      </rPr>
      <t xml:space="preserve">En el marco de la gestión de contratación realizada para cinco (5) procesos de adquisición de contenidos se realizó la socialización de las adquisiciones para la vigencia 2022 y los recursos asignados para tal fin.
</t>
    </r>
    <r>
      <rPr>
        <b/>
        <sz val="8"/>
        <color theme="1"/>
        <rFont val="Tahoma"/>
        <family val="2"/>
      </rPr>
      <t>Análisis OCI:</t>
    </r>
    <r>
      <rPr>
        <sz val="8"/>
        <color theme="1"/>
        <rFont val="Tahoma"/>
        <family val="2"/>
      </rPr>
      <t xml:space="preserve"> Se evidencia actualización del procedimiento “ADQUISICIÓN DE LICENCIAS DE CONTENIDOS FINALIZADOS” en la intranet, en la que se incluyen las actas de reunión de los contenidos a adquirir, los recursos a invertir y los resultados de la curaduría; así mismo el acta de reunión realizada en noviembre con este fin. Se recomienda socializar el procedimiento actualizado, de acuerdo con el indicador propuesto en la acción para darla por terminada. Teniendo en cuenta que la acción vence en enero 2023, se califica como </t>
    </r>
    <r>
      <rPr>
        <b/>
        <sz val="8"/>
        <color theme="1"/>
        <rFont val="Tahoma"/>
        <family val="2"/>
      </rPr>
      <t xml:space="preserve">"En proceso". </t>
    </r>
  </si>
  <si>
    <r>
      <t xml:space="preserve">Análisis OCI: </t>
    </r>
    <r>
      <rPr>
        <sz val="8"/>
        <color theme="1"/>
        <rFont val="Tahoma"/>
        <family val="2"/>
      </rPr>
      <t xml:space="preserve">El área no presenta reporte de avances y soportes de la ejecución de las áreas, de conformidad con los compromisos establecidos en las mesas de trabajo sobre el plan de mejoramiento adelantadas el 13 de diciembre de 2022 y 11 de enero de 2023, en la que se discutieron ajustes sobre los formatos presentados. Por lo anterior, se mantiene el porcentaje de avance del último seguimiento realizado; sin embargo, teniendo en cuenta las fechas de ejecución formuladas la acción se califica con alerta </t>
    </r>
    <r>
      <rPr>
        <b/>
        <sz val="8"/>
        <color theme="1"/>
        <rFont val="Tahoma"/>
        <family val="2"/>
      </rPr>
      <t xml:space="preserve">"Incumplida" </t>
    </r>
    <r>
      <rPr>
        <sz val="8"/>
        <color theme="1"/>
        <rFont val="Tahoma"/>
        <family val="2"/>
      </rPr>
      <t xml:space="preserve"> y se recomienda al área adelantar los reportes requeridos por la Oficina de Control Interno dentro de los plazos establecidos. </t>
    </r>
  </si>
  <si>
    <r>
      <t xml:space="preserve">Reporte Comunicaciones: </t>
    </r>
    <r>
      <rPr>
        <sz val="8"/>
        <color theme="1"/>
        <rFont val="Tahoma"/>
        <family val="2"/>
      </rPr>
      <t xml:space="preserve">Manual de Crisis: Adjunto pantallazos de los recientes correos y el documento del Manual.  Como les mencioné, solo está en espera de aprobación.
</t>
    </r>
    <r>
      <rPr>
        <b/>
        <sz val="8"/>
        <color theme="1"/>
        <rFont val="Tahoma"/>
        <family val="2"/>
      </rPr>
      <t xml:space="preserve">Análisis OCI: </t>
    </r>
    <r>
      <rPr>
        <sz val="8"/>
        <color theme="1"/>
        <rFont val="Tahoma"/>
        <family val="2"/>
      </rPr>
      <t xml:space="preserve">Se recibe vía correo electrónico del 15 de enero de 2023 en el que se evidencia el borrador del manual para la crisis de Capital, así como pantallazos de trazabilidad; sin embargo, a la fecha del presente seguimiento se encuentra pendiente la aprobación y socialización de este. Teniendo en cuenta lo anterior, así como la fecha de terminación se califica la acción con alerta </t>
    </r>
    <r>
      <rPr>
        <b/>
        <sz val="8"/>
        <color theme="1"/>
        <rFont val="Tahoma"/>
        <family val="2"/>
      </rPr>
      <t xml:space="preserve">"Incumplida" </t>
    </r>
    <r>
      <rPr>
        <sz val="8"/>
        <color theme="1"/>
        <rFont val="Tahoma"/>
        <family val="2"/>
      </rPr>
      <t xml:space="preserve">y se recomienda al área dar celeridad a la ejecución de las actividades formuladas. </t>
    </r>
  </si>
  <si>
    <r>
      <t xml:space="preserve">Reporte At. Ciudadano: </t>
    </r>
    <r>
      <rPr>
        <sz val="8"/>
        <color theme="1"/>
        <rFont val="Tahoma"/>
        <family val="2"/>
      </rPr>
      <t xml:space="preserve">1. Se realizó capacitación en el mes de noviembre a las personas de cada área encargadas de dar respuesta a las peticiones ciudadanas. 2. Se envió una circular desde la Secretaria General a todas las áreas con los lineamientos de respuesta respecto a calidad y oportunidad. 3. Hubo participación los días 17 de noviembre y 20 de diciembre en las capacitaciones brindadas por la Alcaldía en cuanto al manejo y funcionamiento del Sistema Bogotá Te Escucha. 4. Se envió por comunicaciones internas un mailing sobre los criterios con que deben cumplir las respuestas a las peticiones ciudadanas.
</t>
    </r>
    <r>
      <rPr>
        <b/>
        <sz val="8"/>
        <color theme="1"/>
        <rFont val="Tahoma"/>
        <family val="2"/>
      </rPr>
      <t xml:space="preserve">Análisis OCI: </t>
    </r>
    <r>
      <rPr>
        <sz val="8"/>
        <color theme="1"/>
        <rFont val="Tahoma"/>
        <family val="2"/>
      </rPr>
      <t xml:space="preserve">Se verifican los soportes remitidos por el área, evidenciando que se realizó la capacitación en materia de atención al ciudadano a los colaboradores de Capital el 16 de noviembre de 2022, así como la asistencia a las capacitaciones agendadas por la Secretaría General. De igual manera, se verifica la emisión de la Circular 08 del 15 de noviembre de 2022 sobre los criterios para la calidad de respuestas a las peticiones ciudadanas en Capital. Teniendo en cuenta lo formulado, así como la fecha de terminación se califica la acción </t>
    </r>
    <r>
      <rPr>
        <b/>
        <sz val="8"/>
        <color theme="1"/>
        <rFont val="Tahoma"/>
        <family val="2"/>
      </rPr>
      <t xml:space="preserve">"En Proceso". </t>
    </r>
  </si>
  <si>
    <r>
      <t xml:space="preserve">Reporte At. Ciudadano: </t>
    </r>
    <r>
      <rPr>
        <sz val="8"/>
        <color theme="1"/>
        <rFont val="Tahoma"/>
        <family val="2"/>
      </rPr>
      <t xml:space="preserve">No se han realizado actividades frente a esta acción.
</t>
    </r>
    <r>
      <rPr>
        <b/>
        <sz val="8"/>
        <color theme="1"/>
        <rFont val="Tahoma"/>
        <family val="2"/>
      </rPr>
      <t xml:space="preserve">Análisis OCI: </t>
    </r>
    <r>
      <rPr>
        <sz val="8"/>
        <color theme="1"/>
        <rFont val="Tahoma"/>
        <family val="2"/>
      </rPr>
      <t xml:space="preserve">De conformidad con lo indicado por el área no se presentan avances respecto a lo formulado, por lo que la acción se califica </t>
    </r>
    <r>
      <rPr>
        <b/>
        <sz val="8"/>
        <color theme="1"/>
        <rFont val="Tahoma"/>
        <family val="2"/>
      </rPr>
      <t>"Sin Iniciar"</t>
    </r>
    <r>
      <rPr>
        <sz val="8"/>
        <color theme="1"/>
        <rFont val="Tahoma"/>
        <family val="2"/>
      </rPr>
      <t xml:space="preserve"> y se recomienda al área tener en cuenta la fecha de terminación de la acción para dar cumplimiento a lo formulado. </t>
    </r>
  </si>
  <si>
    <t>Diana Romero 
Jizeth González</t>
  </si>
  <si>
    <t>Diana Romero</t>
  </si>
  <si>
    <t>Mónica Virgüéz
Diana Romero</t>
  </si>
  <si>
    <r>
      <rPr>
        <b/>
        <sz val="8"/>
        <color theme="1"/>
        <rFont val="Tahoma"/>
        <family val="2"/>
      </rPr>
      <t>Reporte Servicios Administrativos:</t>
    </r>
    <r>
      <rPr>
        <sz val="8"/>
        <color theme="1"/>
        <rFont val="Tahoma"/>
        <family val="2"/>
      </rPr>
      <t xml:space="preserve"> Teniendo en cuenta la auditoría realizada por parte de la Oficina de Control Interno al Área técnica de la entidad, en donde se indicó que dentro del procedimiento de baja de bienes se deben incluir actividades para dar de baja bienes intangibles, no se solicitó subir los procedimientos actualizados con el fin de no generar reprocesos. 
Por ende, esta actividad se encuentra en proceso para lograr acatar las recomendaciones producto de dicha auditoría.
</t>
    </r>
    <r>
      <rPr>
        <b/>
        <sz val="8"/>
        <color theme="1"/>
        <rFont val="Tahoma"/>
        <family val="2"/>
      </rPr>
      <t xml:space="preserve">Análisis OCI: </t>
    </r>
    <r>
      <rPr>
        <sz val="8"/>
        <color theme="1"/>
        <rFont val="Tahoma"/>
        <family val="2"/>
      </rPr>
      <t>Conforme a lo reportado por el área</t>
    </r>
    <r>
      <rPr>
        <b/>
        <sz val="8"/>
        <color theme="1"/>
        <rFont val="Tahoma"/>
        <family val="2"/>
      </rPr>
      <t xml:space="preserve">  </t>
    </r>
    <r>
      <rPr>
        <sz val="8"/>
        <color theme="1"/>
        <rFont val="Tahoma"/>
        <family val="2"/>
      </rPr>
      <t>la acción se califica como</t>
    </r>
    <r>
      <rPr>
        <b/>
        <sz val="8"/>
        <color theme="1"/>
        <rFont val="Tahoma"/>
        <family val="2"/>
      </rPr>
      <t xml:space="preserve"> "Incumplida",</t>
    </r>
    <r>
      <rPr>
        <sz val="8"/>
        <color theme="1"/>
        <rFont val="Tahoma"/>
        <family val="2"/>
      </rPr>
      <t xml:space="preserve"> no se adjuntaron soportes de la actualización del procedimiento de Ingreso al Almacén y teniendo en cuenta que el área de Servicios Administrativos evidenció que se requería de ajustes adicionales al procedimiento de baja de bienes producto de la auditoría al área Técnica, debió solicitar a la Oficina de Control Interno ampliación de la fecha de cumplimiento de la actividades propuestas para que no se califiquen como incumplidas.</t>
    </r>
  </si>
  <si>
    <r>
      <rPr>
        <b/>
        <sz val="8"/>
        <color theme="1"/>
        <rFont val="Tahoma"/>
        <family val="2"/>
      </rPr>
      <t xml:space="preserve">Análisis OCI: </t>
    </r>
    <r>
      <rPr>
        <sz val="8"/>
        <color theme="1"/>
        <rFont val="Tahoma"/>
        <family val="2"/>
      </rPr>
      <t xml:space="preserve">Teniendo en cuenta que durante el periodo del reporte no se llevaron a cabo baja de bienes, durante el primer cuatrimestre de la vigencia 2023 se verificará que en la  entrega de  bienes a costo cero se suscriba el respectivo contrato dónde se establezcan las obligaciones contractuales de la empresa gestora, conforme al lineamiento del área jurídica, adicionalmente teniendo en cuenta que el procedimiento de baja de bienes se encuentra en actualización se recomienda incorporar este lineamiento dentro del documento. Por lo anterior, se mantiene la calificación como </t>
    </r>
    <r>
      <rPr>
        <b/>
        <sz val="8"/>
        <color theme="1"/>
        <rFont val="Tahoma"/>
        <family val="2"/>
      </rPr>
      <t>"Terminada"</t>
    </r>
    <r>
      <rPr>
        <sz val="8"/>
        <color theme="1"/>
        <rFont val="Tahoma"/>
        <family val="2"/>
      </rPr>
      <t xml:space="preserve"> con estado </t>
    </r>
    <r>
      <rPr>
        <b/>
        <sz val="8"/>
        <color theme="1"/>
        <rFont val="Tahoma"/>
        <family val="2"/>
      </rPr>
      <t>"Abierta"</t>
    </r>
    <r>
      <rPr>
        <sz val="8"/>
        <color theme="1"/>
        <rFont val="Tahoma"/>
        <family val="2"/>
      </rPr>
      <t>.</t>
    </r>
  </si>
  <si>
    <r>
      <rPr>
        <b/>
        <sz val="8"/>
        <color theme="1"/>
        <rFont val="Tahoma"/>
        <family val="2"/>
      </rPr>
      <t xml:space="preserve">Reporte Planeación: </t>
    </r>
    <r>
      <rPr>
        <sz val="8"/>
        <color theme="1"/>
        <rFont val="Tahoma"/>
        <family val="2"/>
      </rPr>
      <t xml:space="preserve">Para el primer semestre de 2023 se va a realizar la correspondiente actualización de la guía de publicación de información en el botón de transparencia tanto en lo relacionado con el menú participa como en lo identificado en la auditoría de participación ciudadana del año 2022.
</t>
    </r>
    <r>
      <rPr>
        <b/>
        <sz val="8"/>
        <color theme="1"/>
        <rFont val="Tahoma"/>
        <family val="2"/>
      </rPr>
      <t xml:space="preserve">Análisis OCI: </t>
    </r>
    <r>
      <rPr>
        <sz val="8"/>
        <color theme="1"/>
        <rFont val="Tahoma"/>
        <family val="2"/>
      </rPr>
      <t xml:space="preserve">De acuerdo con los resultados de la auditoría del Dec 371 de 2010  sobre participación ciudadana y control social de la vigencia 2022, se evidencia que el menú participa continúa sin tener publicada toda la información mínima obligatoria conforme a la guía del DAFP, y tampoco se evidenció un plan estructurado con responsables, actividades, y tiempos  teniendo en cuenta que se requiere de la participación de varias áreas de Capital, por lo anterior  se determina el estado de la acción como </t>
    </r>
    <r>
      <rPr>
        <b/>
        <sz val="8"/>
        <color theme="1"/>
        <rFont val="Tahoma"/>
        <family val="2"/>
      </rPr>
      <t>"Terminada"</t>
    </r>
    <r>
      <rPr>
        <sz val="8"/>
        <color theme="1"/>
        <rFont val="Tahoma"/>
        <family val="2"/>
      </rPr>
      <t xml:space="preserve"> con estado </t>
    </r>
    <r>
      <rPr>
        <b/>
        <sz val="8"/>
        <color theme="1"/>
        <rFont val="Tahoma"/>
        <family val="2"/>
      </rPr>
      <t>"Abierta"</t>
    </r>
    <r>
      <rPr>
        <sz val="8"/>
        <color theme="1"/>
        <rFont val="Tahoma"/>
        <family val="2"/>
      </rPr>
      <t xml:space="preserve"> teniendo en cuenta que sigue sin eliminarse la causa raíz identificada por el área de Planeación. El cumplimiento de la efectividad de esta acción se verificará en el marco de la nueva acción propuesta como resultado de la auditoría de la vigencia 2022.
</t>
    </r>
  </si>
  <si>
    <r>
      <rPr>
        <b/>
        <sz val="8"/>
        <color theme="1"/>
        <rFont val="Tahoma"/>
        <family val="2"/>
      </rPr>
      <t>Reporte Planeación:</t>
    </r>
    <r>
      <rPr>
        <sz val="8"/>
        <color theme="1"/>
        <rFont val="Tahoma"/>
        <family val="2"/>
      </rPr>
      <t xml:space="preserve"> De acuerdo con el compromiso de la mesa de trabajo entre el área de sistemas y planeación, en el mes de enero, para la actualización del plan de acción institucional, se programará el espacio de construcción de los indicadores de eficacia requeridos según la normatividad, para su asociación en el Plan de Seguridad y Privacidad de la Información -PSPI.
</t>
    </r>
    <r>
      <rPr>
        <b/>
        <sz val="8"/>
        <color theme="1"/>
        <rFont val="Tahoma"/>
        <family val="2"/>
      </rPr>
      <t xml:space="preserve">
Reporte Sistemas:</t>
    </r>
    <r>
      <rPr>
        <sz val="8"/>
        <color theme="1"/>
        <rFont val="Tahoma"/>
        <family val="2"/>
      </rPr>
      <t xml:space="preserve"> a. Se realizó reunión con el equipo de Planeación para la revisión de los indicadores de eficacia del SGSI.
b. La formulación de los indicadores de eficacia del SGSI se realizará cuando se actualice el plan de acción para la vigencia del 2023.
c. Los indicadores de eficacia del SGSI se realizará cuando se actualice el plan de acción para la vigencia del 2023 
</t>
    </r>
    <r>
      <rPr>
        <b/>
        <sz val="8"/>
        <color theme="1"/>
        <rFont val="Tahoma"/>
        <family val="2"/>
      </rPr>
      <t xml:space="preserve">
Análisis OCI: </t>
    </r>
    <r>
      <rPr>
        <sz val="8"/>
        <color theme="1"/>
        <rFont val="Tahoma"/>
        <family val="2"/>
      </rPr>
      <t>De acuerdo con la evidencia remitida, se realizó una mesa de trabajo entre las áreas de Planeación y Sistemas, con el objetivo de analizar e identificar los indicadores de eficiencia que se podrán incluir en el plan de acción de la vigencia 2023. Teniendo en cuenta lo anterior, el estado de la acción se califica como</t>
    </r>
    <r>
      <rPr>
        <b/>
        <sz val="8"/>
        <color theme="1"/>
        <rFont val="Tahoma"/>
        <family val="2"/>
      </rPr>
      <t xml:space="preserve"> "En proceso"</t>
    </r>
  </si>
  <si>
    <r>
      <rPr>
        <b/>
        <sz val="8"/>
        <color theme="1"/>
        <rFont val="Tahoma"/>
        <family val="2"/>
      </rPr>
      <t xml:space="preserve">Reporte Sistemas:
</t>
    </r>
    <r>
      <rPr>
        <sz val="8"/>
        <color theme="1"/>
        <rFont val="Tahoma"/>
        <family val="2"/>
      </rPr>
      <t xml:space="preserve">a. El procedimiento de copias de seguridad se encuentra en proceso de revisión y actualización por parte del equipo responsable de la operación de las copias y restauración de data.
b. Se envió por correo al área de programación para solicitar disponibilidad en las agendas para llevar a cabo la mesa de trabajo para definir los lineamientos y políticas de operación sobre las responsabilidades del proceso de copias de seguridad y la caracterización de la información a respaldar.
</t>
    </r>
    <r>
      <rPr>
        <b/>
        <sz val="8"/>
        <color theme="1"/>
        <rFont val="Tahoma"/>
        <family val="2"/>
      </rPr>
      <t xml:space="preserve">Análisis OCI: 
</t>
    </r>
    <r>
      <rPr>
        <sz val="8"/>
        <color theme="1"/>
        <rFont val="Tahoma"/>
        <family val="2"/>
      </rPr>
      <t xml:space="preserve">Se evidencia una revisión inicial para la actualización del procedimiento copias de seguridad, y un acercamiento con el área de Programación para definir una mesa de trabajo, por lo anterior la acción se califica como </t>
    </r>
    <r>
      <rPr>
        <b/>
        <sz val="8"/>
        <color theme="1"/>
        <rFont val="Tahoma"/>
        <family val="2"/>
      </rPr>
      <t>"En proceso"</t>
    </r>
  </si>
  <si>
    <r>
      <rPr>
        <b/>
        <sz val="8"/>
        <color theme="1"/>
        <rFont val="Tahoma"/>
        <family val="2"/>
      </rPr>
      <t>Reporte Planeación:</t>
    </r>
    <r>
      <rPr>
        <sz val="8"/>
        <color theme="1"/>
        <rFont val="Tahoma"/>
        <family val="2"/>
      </rPr>
      <t xml:space="preserve"> b. Por parte de planeación se llevó a cabo la actualización del manual de administración del riesgo así como de la política institucional de gestión del riesgo de la entidad, donde se cuentan los mecanismos para el seguimiento a los riesgos incluyendo lo relacionado con seguridad de la información..
</t>
    </r>
    <r>
      <rPr>
        <b/>
        <sz val="8"/>
        <color theme="1"/>
        <rFont val="Tahoma"/>
        <family val="2"/>
      </rPr>
      <t xml:space="preserve">
Reporte Sistemas:</t>
    </r>
    <r>
      <rPr>
        <sz val="8"/>
        <color theme="1"/>
        <rFont val="Tahoma"/>
        <family val="2"/>
      </rPr>
      <t xml:space="preserve"> a. Se realizó la oficialización de la matriz de riesgos de seguridad de la información con la  valoración, evaluación y tratamiento de los riesgos de seguridad digital.
b. Desde el área de planeación se realiza seguimiento a los riesgos de seguridad digital.
</t>
    </r>
    <r>
      <rPr>
        <b/>
        <sz val="8"/>
        <color theme="1"/>
        <rFont val="Tahoma"/>
        <family val="2"/>
      </rPr>
      <t xml:space="preserve">
Análisis OCI: 
</t>
    </r>
    <r>
      <rPr>
        <sz val="8"/>
        <color theme="1"/>
        <rFont val="Tahoma"/>
        <family val="2"/>
      </rPr>
      <t>Si bien, desde el área de Planeación se actualizaron los documentos de  gestión de riesgo de Capital donde se encuentran definidos los lineamientos para el tratamiento de riesgos de seguridad digital, producto de la auditoría de acompañamiento de SISTEMAS ISO 27000, se identificó la inexistencia de la gestión de riesgos asociados al procedimiento de copias de seguridad y la materialización de un riesgo de pérdida de información asociado a este procedimiento. 
A la fecha la matriz de riesgos de seguridad digital no tiene identificados riesgos asociados a las debilidades evidenciadas durante la auditoría, ni se remiten evidencias de acompañamiento por parte del área de Planeación en la identificación de los mismos.</t>
    </r>
    <r>
      <rPr>
        <b/>
        <sz val="8"/>
        <color theme="1"/>
        <rFont val="Tahoma"/>
        <family val="2"/>
      </rPr>
      <t xml:space="preserve">
</t>
    </r>
    <r>
      <rPr>
        <sz val="8"/>
        <color theme="1"/>
        <rFont val="Tahoma"/>
        <family val="2"/>
      </rPr>
      <t xml:space="preserve">
Teniendo en cuenta lo anterior, el estado de la acción se califica como</t>
    </r>
    <r>
      <rPr>
        <b/>
        <sz val="8"/>
        <color theme="1"/>
        <rFont val="Tahoma"/>
        <family val="2"/>
      </rPr>
      <t xml:space="preserve"> "Sin Iniciar"</t>
    </r>
  </si>
  <si>
    <r>
      <rPr>
        <b/>
        <sz val="8"/>
        <color theme="1"/>
        <rFont val="Tahoma"/>
        <family val="2"/>
      </rPr>
      <t xml:space="preserve">Reporte Programación: </t>
    </r>
    <r>
      <rPr>
        <sz val="8"/>
        <color theme="1"/>
        <rFont val="Tahoma"/>
        <family val="2"/>
      </rPr>
      <t xml:space="preserve">Documentación de las necesidades del área en cuanto a capacitaciones, fallas y actualización del proceso requerido.
</t>
    </r>
    <r>
      <rPr>
        <b/>
        <sz val="8"/>
        <color theme="1"/>
        <rFont val="Tahoma"/>
        <family val="2"/>
      </rPr>
      <t>Reporte Sistemas:</t>
    </r>
    <r>
      <rPr>
        <sz val="8"/>
        <color theme="1"/>
        <rFont val="Tahoma"/>
        <family val="2"/>
      </rPr>
      <t xml:space="preserve"> 1.  Se envió por correo al área de programación para solicitar disponibilidad en las agendas para llevar a cabo la mesa de trabajo para definir los lineamientos y políticas de operación sobre las responsabilidades del proceso de copias de seguridad y la caracterización de la información a respaldar.
2. Se realizó la oficialización de la matriz de riesgos de seguridad de la información con la  valoración, evaluación y tratamiento de los riesgos de seguridad digital.
</t>
    </r>
    <r>
      <rPr>
        <b/>
        <sz val="8"/>
        <color theme="1"/>
        <rFont val="Tahoma"/>
        <family val="2"/>
      </rPr>
      <t>Análisis OCI:</t>
    </r>
    <r>
      <rPr>
        <sz val="8"/>
        <color theme="1"/>
        <rFont val="Tahoma"/>
        <family val="2"/>
      </rPr>
      <t xml:space="preserve"> A la fecha la matriz de riesgos de seguridad digital no tiene identificados riesgos asociados a las debilidades evidenciadas durante la auditoría, [Pérdida de información]. Se remite un correo del 03 de enero de 2023, solicitando al área de Programación agenda para realizar una mesa de trabajo. 
2. Se verificaron los soportes de las actividades realizadas, encontrando avances. Respecto a documentar en el procedimiento de Tráfico y alistamiento que, a través de correo electrónico dirigido a las áreas de interés, se deben notificar las fallas técnicas que se presenten en el desarrollo de la labor, no se evidencia en la actualización realizada a este procedimiento, la inclusión de dicha actividad. Teniendo en cuenta el plazo y avance reportado, se califica como </t>
    </r>
    <r>
      <rPr>
        <b/>
        <sz val="8"/>
        <color theme="1"/>
        <rFont val="Tahoma"/>
        <family val="2"/>
      </rPr>
      <t xml:space="preserve">"En proceso". </t>
    </r>
  </si>
  <si>
    <r>
      <rPr>
        <b/>
        <sz val="8"/>
        <color theme="1"/>
        <rFont val="Tahoma"/>
        <family val="2"/>
      </rPr>
      <t>Reporte Sistemas:</t>
    </r>
    <r>
      <rPr>
        <sz val="8"/>
        <color theme="1"/>
        <rFont val="Tahoma"/>
        <family val="2"/>
      </rPr>
      <t xml:space="preserve"> 1.  Se envió por correo al área de programación para solicitar disponibilidad en las agendas para llevar a cabo la mesa de trabajo para definir los lineamientos y políticas de operación sobre las responsabilidades del proceso de copias de seguridad y la caracterización de la información a respaldar.
2. Se realizó la oficialización de la matriz de riesgos de seguridad de la información con la  valoración, evaluación y tratamiento de los riesgos de seguridad digital.
</t>
    </r>
    <r>
      <rPr>
        <b/>
        <sz val="8"/>
        <color theme="1"/>
        <rFont val="Tahoma"/>
        <family val="2"/>
      </rPr>
      <t xml:space="preserve">
Análisis OCI: </t>
    </r>
    <r>
      <rPr>
        <sz val="8"/>
        <color theme="1"/>
        <rFont val="Tahoma"/>
        <family val="2"/>
      </rPr>
      <t>A la fecha la matriz de riesgos de seguridad digital no tiene identificados riesgos asociados a las debilidades evidenciadas durante la auditoría, [Pérdida de información]. Se remite un correo del 03 de enero de 2023, solicitando al área de Programación agenda para realizar una mesa de trabajo. Teniendo en cuenta lo anterior, el estado de la acción se califica como</t>
    </r>
    <r>
      <rPr>
        <b/>
        <sz val="8"/>
        <color theme="1"/>
        <rFont val="Tahoma"/>
        <family val="2"/>
      </rPr>
      <t xml:space="preserve"> "Sin Iniciar"</t>
    </r>
  </si>
  <si>
    <r>
      <t xml:space="preserve">
</t>
    </r>
    <r>
      <rPr>
        <b/>
        <sz val="8"/>
        <color theme="1"/>
        <rFont val="Tahoma"/>
        <family val="2"/>
      </rPr>
      <t xml:space="preserve">
Reporte Sistemas:</t>
    </r>
    <r>
      <rPr>
        <sz val="8"/>
        <color theme="1"/>
        <rFont val="Tahoma"/>
        <family val="2"/>
      </rPr>
      <t xml:space="preserve"> 1. Se realizó la oficialización de la matriz de riesgos de seguridad de la información con la  valoración, evaluación y tratamiento de los riesgos de seguridad digital.
</t>
    </r>
    <r>
      <rPr>
        <b/>
        <sz val="8"/>
        <color theme="1"/>
        <rFont val="Tahoma"/>
        <family val="2"/>
      </rPr>
      <t xml:space="preserve">
Análisis OCI: </t>
    </r>
    <r>
      <rPr>
        <sz val="8"/>
        <color theme="1"/>
        <rFont val="Tahoma"/>
        <family val="2"/>
      </rPr>
      <t>A la fecha la matriz de riesgos de seguridad digital no tiene identificados riesgos asociados a las debilidades evidenciadas durante la auditoría, [Materialización del riesgo de pérdida de información cargada en el Drive]. No se remiten evidencias de acompañamiento por parte del área de Sistemas al área de Programación para definir controles sobre la debilidad evidenciada. Teniendo en cuenta lo anterior, el estado de la acción se califica como</t>
    </r>
    <r>
      <rPr>
        <b/>
        <sz val="8"/>
        <color theme="1"/>
        <rFont val="Tahoma"/>
        <family val="2"/>
      </rPr>
      <t xml:space="preserve"> "Sin Iniciar"</t>
    </r>
  </si>
  <si>
    <r>
      <t xml:space="preserve">Análisis OCI: </t>
    </r>
    <r>
      <rPr>
        <sz val="8"/>
        <color theme="1"/>
        <rFont val="Tahoma"/>
        <family val="2"/>
      </rPr>
      <t xml:space="preserve">El área no presenta reporte de avances ni soportes de cumplimiento de lo formulado. Teniendo en cuenta lo anterior, se califica la acción </t>
    </r>
    <r>
      <rPr>
        <b/>
        <sz val="8"/>
        <color theme="1"/>
        <rFont val="Tahoma"/>
        <family val="2"/>
      </rPr>
      <t>"Sin Iniciar"</t>
    </r>
    <r>
      <rPr>
        <sz val="8"/>
        <color theme="1"/>
        <rFont val="Tahoma"/>
        <family val="2"/>
      </rPr>
      <t xml:space="preserve"> y se recomienda a los responsables del reporte de la información adelantar lo formulado de conformidad con los plazos establecidos. </t>
    </r>
  </si>
  <si>
    <r>
      <t xml:space="preserve">Reporte Planeación: </t>
    </r>
    <r>
      <rPr>
        <sz val="8"/>
        <color theme="1"/>
        <rFont val="Tahoma"/>
        <family val="2"/>
      </rPr>
      <t xml:space="preserve"> Se aclara que esta acción iniciará su ejecución en el transcurso del primer trimestre de 2023.</t>
    </r>
    <r>
      <rPr>
        <b/>
        <sz val="8"/>
        <color theme="1"/>
        <rFont val="Tahoma"/>
        <family val="2"/>
      </rPr>
      <t xml:space="preserve">
Análisis OCI: </t>
    </r>
    <r>
      <rPr>
        <sz val="8"/>
        <color theme="1"/>
        <rFont val="Tahoma"/>
        <family val="2"/>
      </rPr>
      <t>De conformidad con lo indicado por el área no se presentan avances respecto a lo formulado, por lo que la acción se califica</t>
    </r>
    <r>
      <rPr>
        <b/>
        <sz val="8"/>
        <color theme="1"/>
        <rFont val="Tahoma"/>
        <family val="2"/>
      </rPr>
      <t xml:space="preserve"> "Sin Iniciar" </t>
    </r>
    <r>
      <rPr>
        <sz val="8"/>
        <color theme="1"/>
        <rFont val="Tahoma"/>
        <family val="2"/>
      </rPr>
      <t xml:space="preserve">y se recomienda al área tener en cuenta la fecha de terminación de la acción para dar cumplimiento a lo formulado. </t>
    </r>
  </si>
  <si>
    <r>
      <t xml:space="preserve">Reporte G. Documental: </t>
    </r>
    <r>
      <rPr>
        <sz val="8"/>
        <color theme="1"/>
        <rFont val="Tahoma"/>
        <family val="2"/>
      </rPr>
      <t xml:space="preserve">Se realizo la actualización de el manual de correspondiente de acuerdo a como se esta realizando las comunicaciones oficiales.
</t>
    </r>
    <r>
      <rPr>
        <b/>
        <sz val="8"/>
        <color theme="1"/>
        <rFont val="Tahoma"/>
        <family val="2"/>
      </rPr>
      <t xml:space="preserve">Análisis OCI: </t>
    </r>
    <r>
      <rPr>
        <sz val="8"/>
        <color theme="1"/>
        <rFont val="Tahoma"/>
        <family val="2"/>
      </rPr>
      <t xml:space="preserve">Se remite como soporte la citación a la mesa de trabajo sobre la documentación de correspondencia el 30 de septiembre de 2022; sin embargo, las modificaciones fueron remitidas al área de Planeación para revisión y publicación de manera extemporánea al presente seguimiento. Teniendo en cuenta lo anterior, se reconoce el avance, pero dada la fecha de cierre y las actividades faltantes se califica la acción con alerta </t>
    </r>
    <r>
      <rPr>
        <b/>
        <sz val="8"/>
        <color theme="1"/>
        <rFont val="Tahoma"/>
        <family val="2"/>
      </rPr>
      <t xml:space="preserve">"Incumplida" </t>
    </r>
    <r>
      <rPr>
        <sz val="8"/>
        <color theme="1"/>
        <rFont val="Tahoma"/>
        <family val="2"/>
      </rPr>
      <t xml:space="preserve">y se recomienda al proceso dar celeridad a lo restante para proceder al cierre de esta. </t>
    </r>
  </si>
  <si>
    <r>
      <t xml:space="preserve">Reporte G. Documental: </t>
    </r>
    <r>
      <rPr>
        <sz val="8"/>
        <color theme="1"/>
        <rFont val="Tahoma"/>
        <family val="2"/>
      </rPr>
      <t xml:space="preserve">Se realizo la actualización de el manual de correspondiente de acuerdo a como se esta realizando 
</t>
    </r>
    <r>
      <rPr>
        <b/>
        <sz val="8"/>
        <color theme="1"/>
        <rFont val="Tahoma"/>
        <family val="2"/>
      </rPr>
      <t xml:space="preserve">Análisis OCI: </t>
    </r>
    <r>
      <rPr>
        <sz val="8"/>
        <color theme="1"/>
        <rFont val="Tahoma"/>
        <family val="2"/>
      </rPr>
      <t xml:space="preserve">Se remite como soporte la citación a la mesa de trabajo sobre la documentación de correspondencia el 30 de septiembre de 2022; sin embargo, las modificaciones fueron remitidas al área de Planeación para revisión y publicación de manera extemporánea al presente seguimiento. Teniendo en cuenta lo anterior, se reconoce el avance, pero dada la fecha de cierre y las actividades faltantes se califica la acción con alerta </t>
    </r>
    <r>
      <rPr>
        <b/>
        <sz val="8"/>
        <color theme="1"/>
        <rFont val="Tahoma"/>
        <family val="2"/>
      </rPr>
      <t xml:space="preserve">"Incumplida" </t>
    </r>
    <r>
      <rPr>
        <sz val="8"/>
        <color theme="1"/>
        <rFont val="Tahoma"/>
        <family val="2"/>
      </rPr>
      <t xml:space="preserve">y se recomienda al proceso dar celeridad a lo restante para proceder al cierre de esta. </t>
    </r>
  </si>
  <si>
    <r>
      <rPr>
        <b/>
        <sz val="8"/>
        <color theme="1"/>
        <rFont val="Tahoma"/>
        <family val="2"/>
      </rPr>
      <t xml:space="preserve">Reporte Sub. Financiera: </t>
    </r>
    <r>
      <rPr>
        <sz val="8"/>
        <color theme="1"/>
        <rFont val="Tahoma"/>
        <family val="2"/>
      </rPr>
      <t xml:space="preserve">En el mes de diciembre se solicito al área de Control Interno prorroga para dar cumplimiento a esta acción.
</t>
    </r>
    <r>
      <rPr>
        <b/>
        <sz val="8"/>
        <color theme="1"/>
        <rFont val="Tahoma"/>
        <family val="2"/>
      </rPr>
      <t>Reporte Sistemas:</t>
    </r>
    <r>
      <rPr>
        <sz val="8"/>
        <color theme="1"/>
        <rFont val="Tahoma"/>
        <family val="2"/>
      </rPr>
      <t xml:space="preserve"> 1. y 5 De acuerdo con la solicitud realizada por el área de financiera en el Memorando 1201, se iniciará el cronograma para la vigencia del 2023 con el desarrollo del módulo de cuentas de cobro.
</t>
    </r>
    <r>
      <rPr>
        <b/>
        <sz val="8"/>
        <color theme="1"/>
        <rFont val="Tahoma"/>
        <family val="2"/>
      </rPr>
      <t>Análisis OCI:</t>
    </r>
    <r>
      <rPr>
        <sz val="8"/>
        <color theme="1"/>
        <rFont val="Tahoma"/>
        <family val="2"/>
      </rPr>
      <t xml:space="preserve"> Se evidencia solicitud de prórroga por 6 meses. Teniendo en cuenta que la acción vencía el 1 de enero de 2022, se prorrogó hasta junio 1 de 2022 y no se evidenció ningún soporte con corte a diciembre 31. Teniendo en cuenta el nuevo plazo, se califica </t>
    </r>
    <r>
      <rPr>
        <b/>
        <sz val="8"/>
        <color theme="1"/>
        <rFont val="Tahoma"/>
        <family val="2"/>
      </rPr>
      <t>"En Proceso"</t>
    </r>
    <r>
      <rPr>
        <sz val="8"/>
        <color theme="1"/>
        <rFont val="Tahoma"/>
        <family val="2"/>
      </rPr>
      <t xml:space="preserve"> y se recomienda al área adelantar la ejecución de lo faltante, de conformidad con lo formulado. </t>
    </r>
  </si>
  <si>
    <r>
      <rPr>
        <b/>
        <sz val="8"/>
        <color theme="1"/>
        <rFont val="Tahoma"/>
        <family val="2"/>
      </rPr>
      <t>Reporte Sub. Financiera:</t>
    </r>
    <r>
      <rPr>
        <sz val="8"/>
        <color theme="1"/>
        <rFont val="Tahoma"/>
        <family val="2"/>
      </rPr>
      <t xml:space="preserve"> El 25 de enero del año en curso el Profesional de Contabilidad se comunico con la CGN para concertar la mesa de trabajo con el fin de socializar reunión la diferencia que se tuvo en su momento de realizar la Convergencia e indicaron que en el momento no están realizando mesas de trabajo pero que la dinámica de la cuenta 5424 se había modificado y que no se debería utilizar más esta cuenta, revisando a que otra cuenta del gasto se realizarían estas transacciones. El Profesional de contabilidad reviso el Puc y comunico al equipo contable que de acuerdo a la dinámica de la cuenta se debe utilizar la cuenta 521190. 
</t>
    </r>
    <r>
      <rPr>
        <b/>
        <sz val="8"/>
        <color theme="1"/>
        <rFont val="Tahoma"/>
        <family val="2"/>
      </rPr>
      <t>Análisis OCI:</t>
    </r>
    <r>
      <rPr>
        <sz val="8"/>
        <color theme="1"/>
        <rFont val="Tahoma"/>
        <family val="2"/>
      </rPr>
      <t xml:space="preserve"> Se recomienda revisar la observación que generó la acción de mejora (no fue una sola cuenta y no corresponde a la referenciada por la Subdirección), por lo que es importante tener en cuenta lo mencionado en el informe de evaluación respecto a "</t>
    </r>
    <r>
      <rPr>
        <i/>
        <sz val="8"/>
        <color theme="1"/>
        <rFont val="Tahoma"/>
        <family val="2"/>
      </rPr>
      <t>Deficiencias frente a la “Información Contable Pública”, reportada con corte a 31 de diciembre de 2020 a la CGN. No fue posible identificar las acciones adelantadas por el área contable, ajustes o correcciones reportados por el Canal a la CGN"</t>
    </r>
    <r>
      <rPr>
        <sz val="8"/>
        <color theme="1"/>
        <rFont val="Tahoma"/>
        <family val="2"/>
      </rPr>
      <t xml:space="preserve">. 
De conformidad con lo anterior, y según el reporte de avance y que no se remitieron soportes, esta acción,  se califica con alerta </t>
    </r>
    <r>
      <rPr>
        <b/>
        <sz val="8"/>
        <color theme="1"/>
        <rFont val="Tahoma"/>
        <family val="2"/>
      </rPr>
      <t xml:space="preserve">"Sin iniciar". </t>
    </r>
  </si>
  <si>
    <r>
      <rPr>
        <b/>
        <sz val="8"/>
        <color theme="1"/>
        <rFont val="Tahoma"/>
        <family val="2"/>
      </rPr>
      <t>Reporte Sub. Financiera:</t>
    </r>
    <r>
      <rPr>
        <sz val="8"/>
        <color theme="1"/>
        <rFont val="Tahoma"/>
        <family val="2"/>
      </rPr>
      <t xml:space="preserve"> El 25 de enero del año en curso el Profesional de Contabilidad se comunico con la CGN para concertar la mesa de trabajo con el fin de socializar reunión la diferencia que se tuvo en su momento de realizar la Convergencia e indicaron que en el momento no están realizando mesas de trabajo pero que la dinámica de la cuenta 5424 se había modificado y que no se debería utilizar más esta cuenta, revisando a que otra cuenta del gasto se realizarían estas transacciones. El Profesional de contabilidad reviso el Puc y comunico al equipo contable que de acuerdo a la dinámica de la cuenta se debe utilizar la cuenta 521190.  Durante la vigencia 2022 se realizaron las causaciones en las cuentas reportadas por el Profesional de Contabilidad.
</t>
    </r>
    <r>
      <rPr>
        <b/>
        <sz val="8"/>
        <color theme="1"/>
        <rFont val="Tahoma"/>
        <family val="2"/>
      </rPr>
      <t>Análisis OCI:</t>
    </r>
    <r>
      <rPr>
        <sz val="8"/>
        <color theme="1"/>
        <rFont val="Tahoma"/>
        <family val="2"/>
      </rPr>
      <t xml:space="preserve"> Teniendo en cuenta que no se adelanta la remisión de soportes por parte del área respecto a los avances informados en la herramienta de seguimiento no es posible verificar con los balances respectivos la utilización de la cuenta correcta, por lo cual se mantiene la calificación y avance de la acción </t>
    </r>
    <r>
      <rPr>
        <b/>
        <sz val="8"/>
        <color theme="1"/>
        <rFont val="Tahoma"/>
        <family val="2"/>
      </rPr>
      <t>"En Proceso"</t>
    </r>
    <r>
      <rPr>
        <sz val="8"/>
        <color theme="1"/>
        <rFont val="Tahoma"/>
        <family val="2"/>
      </rPr>
      <t xml:space="preserve"> y se recomienda al área adelantar la remisión de los soportes correspondientes para los futuros seguimientos. </t>
    </r>
  </si>
  <si>
    <t xml:space="preserve">Aplicación Autodiagnóstico para el Aseguramiento y Mejora de la Calidad </t>
  </si>
  <si>
    <t>1.3</t>
  </si>
  <si>
    <t>La Oficina de Control Interno no ha realizado ejercicios del Autodiagnóstico o y por lo tanto no ha socializado los resultados del programa de aseguramiento y mejora al Comité Institucional de Coordinación de Control Interno.</t>
  </si>
  <si>
    <t>Control, seguimiento y evaluación</t>
  </si>
  <si>
    <t xml:space="preserve">Debido a la implementación de nuevas herramientas para adelantar el ejercicio de autodiagnóstico no se tuvo presente la socialización de los resultados obtenidos en el programa de aseguramiento </t>
  </si>
  <si>
    <t>1. Realizar un (1) ejercicio de autodiagnóstico al cierre de la vigencia por parte del equipo de la Oficina de Control Interno. 
2. Socializar resultados del programa de aseguramiento y mejora en un (1) Comité Institucional de Coordinación de Control Interno.</t>
  </si>
  <si>
    <t>Actividades cumplidas/
Actividade programadas</t>
  </si>
  <si>
    <t>8.1</t>
  </si>
  <si>
    <t>El informe de auditoría no incluye un informe ejecutivo que tenga:  título de la auditoría, el objetivo de auditoría, el alcance cumplido, el resumen con los aspectos más importantes respecto de las observaciones encontradas, las recomendaciones y las conclusiones</t>
  </si>
  <si>
    <t xml:space="preserve">Se presentan los informes de auditoria en su totalidad para asegurar que los lideres de proceso conozcan todo el contenido del documento por lo que no se tenia contemplado la elaboración de un informe ejecutivo </t>
  </si>
  <si>
    <t xml:space="preserve">1. Revisar los formatos asociados al proceso de seguimiento, control y evaluación. 
2. Evaluar la pertinencia de crear un nuevo formato de presentación de un informe ejecutivo.
3. Documentar el resultado de la revisión y/o evaluación de los documentos. </t>
  </si>
  <si>
    <t>3.3</t>
  </si>
  <si>
    <t>No se ha realizado medición de conocimiento al final de las capacitaciones sobre el Estatuto de Auditoría y el Código de Ética que permita para verificar la apropiación de estas herramientas por parte de los colaboradores de la OCI.</t>
  </si>
  <si>
    <t>RESUMEN TERCER SEGUIMIENTO 2022</t>
  </si>
  <si>
    <t>11.4</t>
  </si>
  <si>
    <t xml:space="preserve">Oportunidad de mejora en cuanto al requisito de Liderazgo:
a. No se evidencia algún tipo de aprobación por parte de la Junta Administradora Regional, sobre la Política integral de transparencia, acceso a la información, lucha contra la corrupción y gestión antisoborno código EPLE-PO-005 o sobre su alineación con la estrategia del Canal.
b. No se evidencia en el Canal un Oficial de cumplimiento designado formalmente, ni un área de cumplimiento antisoborno con las responsabilidades del SGAS para: Supervisar, asesorar, cumplir requisitos de la norma ISO 37001 e informar sobre su desempeño al órgano de gobierno, a la alta dirección y a los demás órganos correspondientes. 
</t>
  </si>
  <si>
    <t>Planeación Estratégica
Secretaría General</t>
  </si>
  <si>
    <t xml:space="preserve">a. Una (1) política revisada y ajustada en lo observado
b. Actas de reunión para el análisis de designación de la función de cumplimiento </t>
  </si>
  <si>
    <t xml:space="preserve">a. Planeación 
b. Secretaría general </t>
  </si>
  <si>
    <t xml:space="preserve">a. Asesora de Planeación - Profesional de Planeación
b. Secretaria general </t>
  </si>
  <si>
    <t xml:space="preserve">Profesionales de apoyo de Planeación
Secretaria general </t>
  </si>
  <si>
    <t xml:space="preserve">Respecto al requisito de Planificación, se presenta la siguiente observación:
a. El Canal no ha identificado los riesgos y las oportunidades de mejora del SGAS, para garantizar el cumplimiento de los objetivos, la eficacia y mejora continua del Sistema. 
</t>
  </si>
  <si>
    <t>Planeación Estratégica 
Secretaría General</t>
  </si>
  <si>
    <t xml:space="preserve">El sistema de gestión antisoborno es una temática incipiente a nivel institucional, a la fecha de realización de la auditoría aún no se había finalizado el análisis de capacidades y entornos en materia de gestión de riesgos con énfasis en la gestión antisoborno. </t>
  </si>
  <si>
    <t xml:space="preserve">Revisar y actualizar si es el caso el análisis de capacidades y entornos del capítulo 5 de la política de planeación institucional </t>
  </si>
  <si>
    <t>Un (1) documento revisado respecto a lo observado</t>
  </si>
  <si>
    <t>11.7</t>
  </si>
  <si>
    <t xml:space="preserve">Respecto al requisito de Apoyo, se presentan las siguientes observaciones:
a. Se evidencia que los manuales de inducción expedidos en la vigencia 2022 no se encuentran codificados. Adicionalmente, en el proceso de Talento Humano en la intranet, se encuentran solamente dos Manuales de Inducción: Contratistas AGTH-MN-006 versión 2 del 29/03/2019 y para empleados públicos AGTH-MN-007 versión 3 del 28/08/2019 y no contienen la misma información de las comunicadas en la vigencia 2022.
b. No se incluyen en los procesos de inducción y/o reinducción a los diferentes tipos de trabajadores y colaboradores de Capital, las consecuencias y procedimiento de incumplir la Política, el canal de reporte de presuntos actos de soborno o negación a participar en ellos que tiene implementado Capital, ni las medidas de protección que les asisten frente a posibles represalias.
c. No se han definido las posiciones y/o personas que tienen bajo su control un trabajo que afecta el desempeño antisoborno, para aplicar la declaración periódica de cumplimiento de la Política (Alta dirección, órgano de gobierno y posiciones expuestas a un riesgo medio o alto de soborno).
</t>
  </si>
  <si>
    <t xml:space="preserve">Gestión del Talento Humano </t>
  </si>
  <si>
    <t xml:space="preserve">Falta de actualización de los documentos utilizados para la socialización de las nuevas directrices que los empleados y colaboradores deben cumplir así como falta de apropiación en la designación de responsabilidades para las nuevas mediciones que llegan donde el proceso tiene varias áreas implicadas .
</t>
  </si>
  <si>
    <t>1, Actualización Manuales de inducciones planta y contratistas 
2, Publicar y socializar por medio del boletín 
3. Incluir dentro de los manuales de inducciones la política que dentro de su contenido indica las consecuencias .
4, Mesa de trabajo  con el área de planeación con el fin de analizar los mecanismos  a través de los cuales es posible hacer la identificación de los cargos o posiciones que puedan tener incidencia en el desempeño de la gestión antisoborno.</t>
  </si>
  <si>
    <t>Numero de actividades realizadas / Número de actividades programadas *100</t>
  </si>
  <si>
    <t xml:space="preserve">Recursos Humanos </t>
  </si>
  <si>
    <t xml:space="preserve">Profesional Especializado Recursos Humanos </t>
  </si>
  <si>
    <t xml:space="preserve">Para el requisito de Operación se observan debilidades o faltantes respecto a:
a. Implementar y/o modificar procedimientos para establecer controles antisoborno para socios de negocios no controlados por la entidad (es decir subcontratistas) cuya evaluación del riesgo o la debida diligencia permitan identificar más que un riesgo bajo de soborno y no sea posible exigirle implementar controles antisoborno. 
No se evidenció la estandarización del formato denominado Anexo 4 “Compromiso de integridad y anticorrupción”, de acuerdo con el procedimiento “Control de documentos” EPLE-PD-009, versión 11 del 15/12/2021.
b. Ante la imposibilidad de gestionar el riesgo de soborno con los controles existentes, el Canal debe considerar incluir en los documentos del sistema (cualquiera que determine) las medidas necesarias para terminar, interrumpir, suspender o retirarse de una transacción, proyecto, actividad o relación tan pronto como sea posible. 
c. El Canal debe implementar un(os) procedimiento(s) para solicitar una evaluación y/o investigación de cualquier soborno, del incumplimiento de la política o del sistema de gestión antisoborno, que llegue a conocer a través de información recibida (canal de denuncia), detección o bajo razonable sospecha. Es importante que al establecerlo(s) se realice la articulación de los resultados de este con la función de cumplimiento y los procedimientos pertinentes, según las acciones de seguimiento que correspondan, entre las cuales están: la terminación de un proyecto, transacción o contrato (procedimientos de contratación), tomar acciones disciplinarias (procedimiento Disciplinario ordinario) notificación a la autoridad competente (procedimientos jurídica), entre otras.
</t>
  </si>
  <si>
    <t xml:space="preserve">Gestión Jurídica y Contractual
Secretaría General
</t>
  </si>
  <si>
    <t xml:space="preserve">Falta de actualización y/o estandarización de los documentos utilizados durante el desarrollo de los procesos de selección.    Igualmente, no se ha establecido un lineamiento de como debe actuar el Canal ante la imposibilidad de gestionar el riesgo de soborno. </t>
  </si>
  <si>
    <t xml:space="preserve">Secretaria General </t>
  </si>
  <si>
    <t xml:space="preserve">Para el requisito de Evaluación del desempeño:
a. No se han realizado evaluaciones al desempeño antisoborno y/o a la eficacia y eficiencia de las medidas adoptadas para la gestión antisoborno en el Canal ni tampoco se han determinado para el seguimiento, medición, análisis y evaluación, los recursos que se requieren, responsables de reportar y a quién reportar, la periodicidad, los métodos, el análisis y evaluación de los resultados. Adicionalmente, se debe conservar la información documentada apropiada como evidencia de los métodos y resultados. 
</t>
  </si>
  <si>
    <t xml:space="preserve">El sistema de gestión antisoborno es una temática incipiente a nivel institucional lo que claramente impacta el proceso de evaluación en aspectos tales como designación de recursos (físicos, humanos y financieros), evaluación a la implementación así como los diferentes métodos de análisis para la gestión de resultados. </t>
  </si>
  <si>
    <t xml:space="preserve">Analizar la disponibilidad de recursos físicos, humanos y financieros para la implementación del SGAS en la entidad y definir los mismos para su ejecución.
Definir a partir de la política integral de transparencia mediciones a la implementación del sistema de gestión antisoborno y presentar resultados ante el CIGD. 
</t>
  </si>
  <si>
    <t>a. Una mesa de trabajo realizada con las áreas correspondientes para definir los recursos con los cuales se implementará el SGAS
b. Un (1) mecanismo de medición a la implementación del SGAS</t>
  </si>
  <si>
    <t xml:space="preserve">a. Secretaría general 
b. Planeación </t>
  </si>
  <si>
    <t>a. Secretaria general 
b. Asesora de Planeación - Profesional de Planeación</t>
  </si>
  <si>
    <t>Secretaria general 
Profesionales de apoyo de Planeación</t>
  </si>
  <si>
    <t>Auditoria a la gestión jurídica y contractual en el marco del decreto 371 de 2010</t>
  </si>
  <si>
    <t>Se encontró oportunidad de mejora en la formulación y construcción de los documentos internos del proceso de gestión jurídica y contractual por la desactualización, diferencias con el manual de contratación vigente y para que se incluyan los plazos que consideren pertinentes para las distintas etapas de los procedimientos de contratación de Capital</t>
  </si>
  <si>
    <t xml:space="preserve">Gestión jurídica y contractual </t>
  </si>
  <si>
    <t>Desactualización de los documentos  y discrepancia con lo dispuesto en el  Manual de Contratación vigente</t>
  </si>
  <si>
    <t>1. Actualizar y ajustar conforme al Manual los documentos internos del proceso de gestión jurídica y contractual. 2. Publicar en la intranet y socializar los cambios con las áreas interesadas en la gestión contractual. 3. Revisar semestralmente los documentos y aplicar los ajustes a que haya lugar.</t>
  </si>
  <si>
    <t xml:space="preserve">No. actividades ejecutadas / No. de actividades formuladas </t>
  </si>
  <si>
    <t>Área jurídica</t>
  </si>
  <si>
    <t>Profesional Especializada grado 3 del área jurídica</t>
  </si>
  <si>
    <t>Se evidenció situación susceptible de optimizar en la gestión documental de las carpetas de contratación digitales con el fin que sean archivadas de acuerdo a lo establecido en las políticas institucionales y cumpliendo la nomenclatura de la tabla de retención documental vigente</t>
  </si>
  <si>
    <t>Equivocado almacenamiento de los documentos digitales y/ electrónicos contractuales, en el repositorio de la entidad.</t>
  </si>
  <si>
    <t xml:space="preserve">1. Almacenar correctamente las invitaciones cerradas y convocatorias públicas adelantadas en el 2021 y 2022. 2. Socializar con el equipo de la Secretaría General los ajustes  informados vía correo electrónico. 3. Finalizar la actualización de la minuta del acta de liquidación por mutuo acuerdo, advirtiendo la forma cómo se hará la suscripción de la misma ( electrónica o física). 4. Revisar semestralmente el almacenamiento correcto del repositorio digital contractual. </t>
  </si>
  <si>
    <t>Gestión documental</t>
  </si>
  <si>
    <t>*Líder de Gestión documental *Profesional Especializada grado 3 del área jurídica</t>
  </si>
  <si>
    <t>Se encontró posibles mejoras en la publicación de los documentos contractuales de los contratos 002 de 2021, 369 de 2021 y 610 de 2021, de conformidad con el numeral 06 del manual de contratación. Omitiendo el contrato 610 de 2021</t>
  </si>
  <si>
    <t xml:space="preserve">Falta de publicación  de información relacionada con la ejecución del contrato. </t>
  </si>
  <si>
    <t>1. Socializar con el equipo jurídico la directriz dada, vía correo electrónico, relacionada con el módulo de publicidad de contratos en SECOP II. 2. Verificar que el contratista remita la totalidad de entregables pactados en el contrato para la defensa judicial y asesoría jurídica del Canal</t>
  </si>
  <si>
    <t>*Área jurídica *Supervisor del área jurídica</t>
  </si>
  <si>
    <t>*Profesional Especializada grado 3 del área jurídica *Profesional Especializada grado 2 del área jurídica</t>
  </si>
  <si>
    <t xml:space="preserve">Se encontró posibilidad de mejora en la formulación de los estudios previos del contrato 134 de 2022 así como en los soportes requeridos al contratista de conformidad con los numerales 3.3.9, 3.3.9.2 y 5.6 del manual de contratación. </t>
  </si>
  <si>
    <t xml:space="preserve">Error en la identificación del perfil requerido para seleccionar el contratista, al formular los estudios previos. </t>
  </si>
  <si>
    <t xml:space="preserve">1. Socializar con el equipo jurídico las falencias evidenciadas en la formulación de los estudios previos relacionadas con el perfil del futuro contratista y sus documentos soportes; e impartir recomendaciones para evitar dichos yerros a futuro. </t>
  </si>
  <si>
    <t>Se encontró que el contrato 639 de 2021 no cumplió  con lo estipulado en el manual de contratación al no contar entre los documentos de la carpeta contractual el soporte del análisis de las condiciones del mercado inmobiliario en la ciudad</t>
  </si>
  <si>
    <t>Ausencia del informe de verificación de las condiciones del mercado inmobiliario en los contratos de arrendamiento</t>
  </si>
  <si>
    <t xml:space="preserve">1. Elaborar y/o coordinar con el Grupo de Energía de Bogotá la realización de un informe de análisis de las condiciones del mercado inmobiliario y avalúo del bien requerido, cada que se suscriba un nuevo contrato de arrendamiento. </t>
  </si>
  <si>
    <t>Se encontró debilidad en el seguimiento de la gestión del riesgo en el contrato 664 de 2021 toda vez que se materializo un riesgo contractual y no se encontró en los soportes documentales del contrato gestión de monitoreo o mitigación del riesgo. De manera que no se tuvo en cuenta lo establecido por el numeral 7.5 del manual de contratación versión 06 en su título VII sobre la supervisión de contratos. Adicional a lo anterior se evidenció que no existe una herramienta que le permita a la supervisión contractual adelantar, consignar y reportar la gestión de riesgos contractuales.</t>
  </si>
  <si>
    <t xml:space="preserve">Debilidades en el manejo, seguimiento y reporte a los riesgos en materia contractual </t>
  </si>
  <si>
    <t>Se encontró desactualización de los procedimientos adscritos al proceso de gestión jurídica y contractual porque estos contemplan la elaboración de informes de seguimiento y final por parte de la supervisión, y no fueron estipulados en los contratos de la vigencia 2021. También porque estos procedimientos no registran como producto de alguna de sus actividades el documento –certificado de cierre contractual-. De esta manera se hace evidente mejora en la redacción de las obligaciones contractuales de la supervisión contractual en cabeza de los colaboradores de Capital</t>
  </si>
  <si>
    <t xml:space="preserve">Desactualización de los documentos  en cuanto al procedimiento de gestión jurídica y contractual que allí se contempla, dado que no está acorde a lo que ocurre en la práctica y que reposa en los expedientes digitales y se publica en el SECOP. </t>
  </si>
  <si>
    <t>1. Actualizar y ajustar los documentos internos contentivos de los procesos  de gestión jurídica y contractual, a lo previsto en el manual y a lo que ocurre en la práctica contractual  2. Publicar en la intranet y socializar los cambios con las áreas interesadas en la gestión contractual. 3. Revisar semestralmente los documentos y aplicar los ajustes a que haya lugar.</t>
  </si>
  <si>
    <t>PRIMER SEGUIMIENTO 2023</t>
  </si>
  <si>
    <t>VERSIÓN: 11</t>
  </si>
  <si>
    <t>FECHA DE APROBACIÓN: 28/11/2022</t>
  </si>
  <si>
    <t>Componente 2</t>
  </si>
  <si>
    <t>Ajustar los requisitos de los perfiles de gestión documental [técnico, tecnólogo, profesional] de conformidad con establecido en la Ley 1409 de 2010.</t>
  </si>
  <si>
    <t>Gestión de recursos administrativos
[Gestión Documental]</t>
  </si>
  <si>
    <r>
      <t xml:space="preserve">No fueron definidos dentro de los perfiles de los colaboradores del área de Gestión Documental en los documentos de Estudios Previos, los requisitos necesarios, siguiendo lo señalado en la Ley 1409 de 2010 </t>
    </r>
    <r>
      <rPr>
        <i/>
        <sz val="8"/>
        <color theme="1"/>
        <rFont val="Tahoma"/>
        <family val="2"/>
      </rPr>
      <t>"Por la cual se reglamenta el Ejercicio profesional de la Archivística, se dicta el Código de Ética y otras disposiciones"</t>
    </r>
  </si>
  <si>
    <t>Estudios previos ajustados / número de colaboradores vinculados al área de Gestión Documental</t>
  </si>
  <si>
    <t xml:space="preserve">Subdirección administrativa - Gestión documental
</t>
  </si>
  <si>
    <t>Componente 3</t>
  </si>
  <si>
    <t xml:space="preserve">Incluir en el cronograma de transferencias primarias la herramienta de control y seguimiento. </t>
  </si>
  <si>
    <t>La entidad no cuenta con herramienta  para el control y seguimiento de las transferencias primarias.</t>
  </si>
  <si>
    <t>Actividades ejecutadas / Actividades programadas</t>
  </si>
  <si>
    <t>Componente 4</t>
  </si>
  <si>
    <t>Formular procedimiento para el proceso de digitalización.</t>
  </si>
  <si>
    <t>Para 2021, la entidad no contaba con herramientas tecnológicas para realizar el proceso de digitalización y por ende, tampoco con un procedimiento que indicara los lineamientos propios para adelantar el proceso de digitalización de documentos de la entidad.</t>
  </si>
  <si>
    <t>Componente 5</t>
  </si>
  <si>
    <t>Ampliar los temas relacionados con la gestión documental en el informe de rendición de cuentas y gestión, reflejando metas, avances y logros.</t>
  </si>
  <si>
    <t xml:space="preserve">Ausencia o poco desarrollo de temas relacionados con la Gestión Documental de la entidad dentro de los informes que se rinden ante el CIGD y el documento de rendición de cuentas de la entidad.
</t>
  </si>
  <si>
    <t xml:space="preserve">1. Solicitar mesa de trabajo con el área de Planeación para  materializar la acción de presentar los resultados en el informe de gestión.
2. Presentar informes de gestión relacionados con el área de Gestión Documental ante el Comité Institucional de Gestión y Desempeño ampliando las metas, avances y logros.
3. Consignar de manera más amplia los temas relacionados con la Gestión Documental en el documento de rendición de cuentas de la entidad.
</t>
  </si>
  <si>
    <t>Informe consolidado sobre la calidad y oportunidad de las respuestas emitidas en el sistema distrital para la gestión de peticiones ciudadanas</t>
  </si>
  <si>
    <t>Vencimiento en el  Sistema Distrital para la Gestión de Peticiones Ciudadanas – Bogotá Te Escucha de 1 petición.</t>
  </si>
  <si>
    <t>Falta de oportunidad en las respuestas a las peticiones ciudadanas.</t>
  </si>
  <si>
    <t>1. Capacitar, semestralmente, a los encargados de responder las peticiones ciudadanas.
2. Remitir una circular con los tiempos de respuesta para cada tipo de petición.
3. Enviar recordatorio, en caso de ser necesario, a las áreas responsables de dar respuesta a las peticiones ciudadanas.</t>
  </si>
  <si>
    <t>Secretaria general</t>
  </si>
  <si>
    <t xml:space="preserve">Auditoría al proceso de Gestión técnica de la realización y circulación de contenidos [antes Emisión de contenidos]. </t>
  </si>
  <si>
    <t>Se evidenciaron debilidades en la documentación del proceso de gestión técnica respecto a: 
a. La caracterización del proceso no contempla el cambio de nombre del proceso, no se encuentra definida en el formato vigente, así como tampoco contempla en sus actividades aquellas realizadas y que son trascendentales para el área. 
b. Debilidades en la estructuración de los procedimientos respecto a la identificación del objetivo, el alcance, definiciones del glosario sin referenciar, el orden lógico de las actividades que no se ajusta a lo evidenciado durante las pruebas del equipo de la Oficina de control interno, identificación inadecuada de entradas y salidas, así como de los puntos de control. 
c. Debilidades de estructuración del instructivo para la revisión de los formatos de hoja de vida de los equipos, así como de la guía para la creación de contenidos y gestión de almacenamiento. 
d. Debilidades en la estructuración del plan de continuidad del negocio, el documento no cuenta con el flujograma de trabajo de las áreas que componen el proceso de gestión técnica con sus actividades y responsabilidades operación, evaluación del desempeño y la mejora aplicada a la operación del área técnica. Adicional a las debilidades en la construcción, socialización y apropiación por parte de las personas del área.
e. Desactualización del directorio de proveedores construido durante la vigencia 2019 publicado en la intranet. 
f. Debilidades en la documentación de actividades ejecutadas al interior del proceso, así como la determinación de responsables y puntos de control.</t>
  </si>
  <si>
    <t>Gestión técnica de la realización y circulación de contenidos
(Proceso misional)</t>
  </si>
  <si>
    <t xml:space="preserve">Falta de conocimiento de los formatos y procedimientos por parte del líder del area asi como de cada uno de los colaboradores
</t>
  </si>
  <si>
    <t>a. Realizar la revisión y actualización de la caracterización del proceso, en cuanto al formato vigente, el nombre del proceso y los elementos que se encuentran sin incluir.
B. Revisar y actualizar durante el primer semestre del año 2023 el procedimiento MECN-PD-001 MANTENIMIENTO DE INFRAESTRUCTURA TECNICA y MECN-PD-002 MONITOREO DE CALIDAD, con el acompañamiento de planeación y gestionar la actualización en la Intranet [si hay lugar a ello], asi mismo realizar la socialización de los mismos al equipo de ingenieros y técnicos del area técnica una vez al año o en caso de contrato nuevo debe hacer parte de la inducción de entrada, con el fin de que su diligenciamiento permita el seguimiento, análisis y toma de decisiones sobre los mismos.
C. Revisar y actualizar el instructivo MECN-IN-003 INSTRUCTIVO REVISION FORMATOS HOJAS DE VIDA y MECN-GU-001 GUIA PARA LA CREACION DE CONTENIDOS Y GESTION DE ALMACENAMIENTO, con el acompañamiento de planeación y gestionar la actualización en la Intranet [si hay lugar a ello], asi mismo realizar la socialización de los mismos al equipo de ingenieros y técnicos del area técnica una vez al año o en caso de contrato nuevo debe hacer parte de la inducción de entrada.
D. Revisar y actualizar durante el primer semestre del año 2023 el documento MECN-PL-001 PLAN DE CONTINUIDAD DE NEGOCIO con el objetivo de replantear las actividades que componen este documento, gestionar la actualización del documento en la intranet y socializar el plan de continuidad de negocio con el fin de que el mismo sea ejecutable; asi mismo, establecer y documentar planes de contingencias que permitan a Capital atender y mantener su operación a pesar de los fallos dentro de la operación tanto de la producción de contenidos como la emisión de los dos Canales que hacen parte de Canal Capital. 
E. Mantener actualizado el directorio de proveedores del área en la Intranet, con una periodicidad de actualización de cada 6 meses. 
F. Revisar y analizar en el primer semestre del año 2023 las actividades ejecutadas dentro del proceso para determinar los responsables y los puntos de control necesarios, asi mismo, establecer las mejores practicas para la documentación de las actividades dentro del proceso, lo cual requiere solicitar la creación de la documentación en la intranet. Lo anterior se debe realizar con el acompañamiento de planeación.</t>
  </si>
  <si>
    <t xml:space="preserve">No. actividades realizadas /7
</t>
  </si>
  <si>
    <t>Área Técnica</t>
  </si>
  <si>
    <t xml:space="preserve">Director Operativo </t>
  </si>
  <si>
    <t>Profesional especializado grado 3 del area técnica</t>
  </si>
  <si>
    <r>
      <t xml:space="preserve">Se evidenciaron debilidades en la gestión contractual desplegada por el área técnica revisada durante la vigencia 2021. En particular: 
</t>
    </r>
    <r>
      <rPr>
        <b/>
        <sz val="8"/>
        <rFont val="Tahoma"/>
        <family val="2"/>
      </rPr>
      <t>a.</t>
    </r>
    <r>
      <rPr>
        <sz val="8"/>
        <rFont val="Tahoma"/>
        <family val="2"/>
      </rPr>
      <t xml:space="preserve"> Con la elaboración de los estudios previos que den cumplimiento de la guía de compras sostenibles, a las fichas de compras sostenibles, a la identificación de los requisitos exigidos para la selección de contratistas.
</t>
    </r>
    <r>
      <rPr>
        <b/>
        <sz val="8"/>
        <rFont val="Tahoma"/>
        <family val="2"/>
      </rPr>
      <t xml:space="preserve">b. </t>
    </r>
    <r>
      <rPr>
        <sz val="8"/>
        <rFont val="Tahoma"/>
        <family val="2"/>
      </rPr>
      <t xml:space="preserve">Falta de estudios previos para aquellos contratos que se adelantan a través de la tienda virtual del Estado. 
</t>
    </r>
    <r>
      <rPr>
        <b/>
        <sz val="8"/>
        <rFont val="Tahoma"/>
        <family val="2"/>
      </rPr>
      <t xml:space="preserve">c. </t>
    </r>
    <r>
      <rPr>
        <sz val="8"/>
        <rFont val="Tahoma"/>
        <family val="2"/>
      </rPr>
      <t xml:space="preserve">Verificación de los documentos soporte correspondientes a lo exigido por el área y entregado por los contratistas en cumplimiento de las obligaciones pactadas, teniendo en cuenta lo definido en el numeral 11.2. del presente informe. 
</t>
    </r>
    <r>
      <rPr>
        <b/>
        <sz val="8"/>
        <rFont val="Tahoma"/>
        <family val="2"/>
      </rPr>
      <t>d.</t>
    </r>
    <r>
      <rPr>
        <sz val="8"/>
        <rFont val="Tahoma"/>
        <family val="2"/>
      </rPr>
      <t xml:space="preserve"> Con el seguimiento a la ejecución contractual con el fin de evitar modificaciones en la forma de pago pactada.</t>
    </r>
  </si>
  <si>
    <t>Gestión técnica de la realización y circulación de contenidos
(Proceso misional)
Gestión jurídica, contractual y control disciplinario
(Proceso de apoyo)</t>
  </si>
  <si>
    <t xml:space="preserve">Desconocimiento de los lineamientos en materia de gestión contractual [etapas precontractual, contractual y postcontractual].
</t>
  </si>
  <si>
    <t xml:space="preserve">a. Verificar y garantizar que los estudios previos cumplan con lo establecido por el manual de contratación de la entidad y la guía de compras sostenibles, con el fin de que la proyección contractual tenga el mínimo de cambios necesarios durante la ejecución del contrato, para ello se debe solicitar al area jurídica y planeación dos (2) capacitaciones para los integrantes del equipo de apoyos del area técnica distribuidas en los dos semestre del año.
b. Verificar que los documentos requeridos para la contratación cumplan con lo  requerido y sean efectivamente cargados en la carpeta correspondiente al proceso. 
C. Realizar y documentar los Estudio Previo de las adquisiciones que se realicen a través de la tienda virtual del estado.
D.  Adelantar sensibilización dirigida a los abogados sobre la ampliación de las fichas de compras sostenibles en los proceso de contratación de la entidad.                                                                                                                
E. Revisar el procedimiento de Planeación de la Contratación y determinar la posibilidad de incluir en el mismo un control sobre la aplicación de las fichas de compras sostenibles en los proceso contractuales del Canal.    
F. Socialización de la necesidad de la elaboración de estudios previos en los procesos contractuales que se adelanten en la Tienda Virtual de Colombia Compra Eficiente.  </t>
  </si>
  <si>
    <t>No. actividades realizadas /10</t>
  </si>
  <si>
    <t xml:space="preserve">Área Técnica
Área Jurídica </t>
  </si>
  <si>
    <t>Director Operativo 
Secretaria General</t>
  </si>
  <si>
    <t>Profesional especializado grado 3 del area técnica
Profesional especializado grado 3 del área jurídica</t>
  </si>
  <si>
    <t xml:space="preserve">Se acredito la desactualización del documento Plan Estratégico de Tecnologías de la Información – PETI vigente al no contar con la información del área técnica para la planeación estratégica de las adquisiciones de los equipos requeridos en el marco de dicho documento. </t>
  </si>
  <si>
    <t>Gestión técnica de la realización y circulación de contenidos
(Proceso misional)
Gestión de recursos administrativos - Sistemas 
(Proceso de apoyo)</t>
  </si>
  <si>
    <t>Se evidencio falta de comunicación y articulación de las áreas en la redacción del documento PETI vigente, no esta diseñado para el desarrollo de la entidad sino para dos áreas independientes de Canal Capital,.</t>
  </si>
  <si>
    <r>
      <t>a. Revisar las diferentes necesidades en conjunto del área técnica y sistemas para que se vean reflejadas dentro del PETI 
b. Programar tres (3) mesas de trabajo con el área de sistemas para articular las necesidades reales de Canal Capital durante el primer semestre del año con el objetivo de actualizar el PETI; de estas mesas de trabajo quedaran actas de reunión que darán como resultado la actualización del PETI.
c. Actualizar y socializar</t>
    </r>
    <r>
      <rPr>
        <sz val="8"/>
        <rFont val="Tahoma"/>
        <family val="2"/>
      </rPr>
      <t xml:space="preserve"> el PETI para el año 2023.</t>
    </r>
  </si>
  <si>
    <t>No. actividades realizadas /5</t>
  </si>
  <si>
    <t>Area Técnica</t>
  </si>
  <si>
    <t>Se presentan oportunidades de mejora frente a la formulación de indicadores adicionales que permitan medir y hacer seguimiento al cumplimiento de aspectos claves y críticos a cargo del proceso.</t>
  </si>
  <si>
    <t>El formato generado para este proceso, no era amigable en su diligenciamiento y contiene información que no corresponde a la responsabilidad del area sobre la señal emitida por Capital, asi mismo se asumía la responsabilidad sobre las fallas en la infraestructura de cableoperadores.</t>
  </si>
  <si>
    <t xml:space="preserve">1. Realizar una (1) mesa de trabajo con el área de Planeación para identificar y establecer los indicadores pertinentes para la medición del proceso.
2. Realizar un (1) monitoreo al cumplimiento de los indicadores con el fin de identificar posibles alertas sobre ajustes requeridos.
3. Adelantar el ajuste [si hay lugar a ello] y remitir la actualización al área de Planeación para la actualización correspondiente.  </t>
  </si>
  <si>
    <t>11.5
11.8.2</t>
  </si>
  <si>
    <r>
      <t xml:space="preserve">Se evidenciaron oportunidades de mejora frente a la gestión del riesgo del proceso, teniendo en cuenta: 
</t>
    </r>
    <r>
      <rPr>
        <b/>
        <sz val="8"/>
        <rFont val="Tahoma"/>
        <family val="2"/>
      </rPr>
      <t>a.</t>
    </r>
    <r>
      <rPr>
        <sz val="8"/>
        <rFont val="Tahoma"/>
        <family val="2"/>
      </rPr>
      <t xml:space="preserve"> Contemplar controles complementarios que permitan mitigar la materialización de riesgos potenciales para el desarrollo de las actividades propias de la gestión técnica. 
</t>
    </r>
    <r>
      <rPr>
        <b/>
        <sz val="8"/>
        <rFont val="Tahoma"/>
        <family val="2"/>
      </rPr>
      <t xml:space="preserve">b. </t>
    </r>
    <r>
      <rPr>
        <sz val="8"/>
        <rFont val="Tahoma"/>
        <family val="2"/>
      </rPr>
      <t xml:space="preserve">Robustecer la identificación de riesgos asociados al proceso contemplando daños a los activos físicos, interrupción de los servicios por fallas sistemáticas, desactualización y obsolescencia tecnológica, adquisición de tecnología que no cumple los requisitos técnicos, perdida de elementos administrados por el área de laboratorio, identificación de riesgos de seguridad y salud en el trabajo. </t>
    </r>
  </si>
  <si>
    <t>los procesos en el area no están definidos correctamente para que a partir de esto se definan los riesgos sobre cada uno de ellos</t>
  </si>
  <si>
    <t>Realizar mesa de trabajo con planeación para la identificar y reformular el mapa de riesgos del proceso.</t>
  </si>
  <si>
    <t>No. actividades realizadas /1</t>
  </si>
  <si>
    <r>
      <t xml:space="preserve">Se encontraron debilidades en la administración de los inventarios asignados al área técnica respecto al:
</t>
    </r>
    <r>
      <rPr>
        <b/>
        <sz val="8"/>
        <rFont val="Tahoma"/>
        <family val="2"/>
      </rPr>
      <t>a.</t>
    </r>
    <r>
      <rPr>
        <sz val="8"/>
        <rFont val="Tahoma"/>
        <family val="2"/>
      </rPr>
      <t xml:space="preserve"> Control sobre la salida e ingreso del préstamo de los elementos realizada por laboratorio, teniendo en cuenta la falta de soportes de asignación de equipos móviles. 
</t>
    </r>
    <r>
      <rPr>
        <b/>
        <sz val="8"/>
        <rFont val="Tahoma"/>
        <family val="2"/>
      </rPr>
      <t xml:space="preserve">b. </t>
    </r>
    <r>
      <rPr>
        <sz val="8"/>
        <rFont val="Tahoma"/>
        <family val="2"/>
      </rPr>
      <t xml:space="preserve">Control sobre los bienes asignados a los colaboradores de Capital, al no evidenciarse la devolución de los equipos al término de los contratos por prestación de servicios, así como la asignación actualizada al ingreso de estos. 
</t>
    </r>
    <r>
      <rPr>
        <b/>
        <sz val="8"/>
        <rFont val="Tahoma"/>
        <family val="2"/>
      </rPr>
      <t xml:space="preserve">c. </t>
    </r>
    <r>
      <rPr>
        <sz val="8"/>
        <rFont val="Tahoma"/>
        <family val="2"/>
      </rPr>
      <t xml:space="preserve">Desconocimiento de la ubicación de elementos como cargadores, auriculares, micrófonos, adaptadores, trípodes, tarjetas y otros. 
</t>
    </r>
    <r>
      <rPr>
        <b/>
        <sz val="8"/>
        <rFont val="Tahoma"/>
        <family val="2"/>
      </rPr>
      <t>d.</t>
    </r>
    <r>
      <rPr>
        <sz val="8"/>
        <rFont val="Tahoma"/>
        <family val="2"/>
      </rPr>
      <t xml:space="preserve"> Elementos sin control al no contar con mecanismos de identificación y/o plaquetización de estos. 
</t>
    </r>
    <r>
      <rPr>
        <b/>
        <sz val="8"/>
        <rFont val="Tahoma"/>
        <family val="2"/>
      </rPr>
      <t>e.</t>
    </r>
    <r>
      <rPr>
        <sz val="8"/>
        <rFont val="Tahoma"/>
        <family val="2"/>
      </rPr>
      <t xml:space="preserve"> Elementos adquiridos sin establecimiento claro de la necesidad en materia de infraestructura técnica.
</t>
    </r>
    <r>
      <rPr>
        <b/>
        <sz val="8"/>
        <rFont val="Tahoma"/>
        <family val="2"/>
      </rPr>
      <t xml:space="preserve">f. </t>
    </r>
    <r>
      <rPr>
        <sz val="8"/>
        <rFont val="Tahoma"/>
        <family val="2"/>
      </rPr>
      <t xml:space="preserve">Perdida de elementos sin activación de la ruta de reposición, en el marco del procedimiento diseñado para tal fin. 
</t>
    </r>
    <r>
      <rPr>
        <b/>
        <sz val="8"/>
        <rFont val="Tahoma"/>
        <family val="2"/>
      </rPr>
      <t>g.</t>
    </r>
    <r>
      <rPr>
        <sz val="8"/>
        <rFont val="Tahoma"/>
        <family val="2"/>
      </rPr>
      <t xml:space="preserve"> Las cantidades registradas en el inventario de laboratorio no corresponde con la realidad de los elementos administrados por el área. 
</t>
    </r>
    <r>
      <rPr>
        <b/>
        <sz val="8"/>
        <rFont val="Tahoma"/>
        <family val="2"/>
      </rPr>
      <t xml:space="preserve">h. </t>
    </r>
    <r>
      <rPr>
        <sz val="8"/>
        <rFont val="Tahoma"/>
        <family val="2"/>
      </rPr>
      <t xml:space="preserve">Elementos administrados por el área de laboratorio sin placa asignada o placas que no corresponden a lo registrado en la base de datos del laboratorio, así como elementos con ubicación diferente a la registrada en la base de datos y elementos descritos erróneamente. </t>
    </r>
  </si>
  <si>
    <t>Gestión técnica de la realización y circulación de contenidos
(Proceso misional)
Gestión de recursos administrativos - Servicios Administrativos 
(Proceso de apoyo)</t>
  </si>
  <si>
    <t>Debido a que el area cuenta con dos colaboradores en el laboratorio, personal insuficiente, para  hacer seguimiento al inventario, sumado a que ellos no están directamente vinculados con Capital, se genera inestabilidad en el cumplimiento de las actividades necesarias del laboratorio.
El area técnica cuenta con dos colaboradores que cumplen sus funciones en el Laboratorio de Capital, estos no tienen funciones claras dentro de la operación que permitan tener control sobre cada uno de los elementos que entran y salen, asi como los inventarios y equipos para mantenimiento preventivo y correctivo.</t>
  </si>
  <si>
    <r>
      <t>A y B- Revisar por parte del profesional especializado grado 3  técnica junto a contratistas, o temporales o servidores públicos asignados al laboratorio, los controles actuales definidos para la salida e ingreso del préstamo de los elementos realizada por laboratorio, teniendo en cuenta la falta de soportes de asignación de equipos móviles y los controles sobre la devolución de los equipos al término de los contratos por prestación de servicios, así como la asignación actualizada al ingreso de estos.
C- Asignar obligaciones contractuales a los contratistas que hacen parte del Laboratorio, en las cuales se estipule que uno será el Técnico de Laboratorio que se encargara de hacer la revisión, mantenimiento y reparación de los equipos de Canal Capital, el otro será técnico de almacén e Inventarios, quien con obligaciones de almacenista permitirá organizar y tener control sobre el inventario de los elementos o equipos de canal capital. 
D. El área técnica de la entidad convocará una (1) mesa de trabajo con los colaboradores de las áreas de Laboratorio y Servicios Administrativos para identificar los elementos que por su tamaño no fue posible instalar la placa tradicional con el fin de establecer e instalar un nuevo mecanismo de plaquetización a dichos elementos, el cual estará acompañado de registros fotográficos.
E- Realizar las compras identificadas por el profesional especializado grado 3 de técnica de acuerdo con el presupuesto asignado en el plan anual de adquisiciones, justificar estas compras en los estudios previos, conforme a lo establecido en el manual de contratación de la entidad. 
F. Informar al área administrativa sobre los elementos que presenten daños, averías o perdida de los mismos, con forme se presenten están eventualidades de acuerdo a los procedimientos establecidos por el area administrativa.
G. Revisar y actualizar el formato para levantamiento y control del inventario del laboratorio y realizar la actualización correspondiente por parte del personal asignado.</t>
    </r>
    <r>
      <rPr>
        <sz val="8"/>
        <rFont val="Tahoma"/>
        <family val="2"/>
      </rPr>
      <t xml:space="preserve">
H Realizar cuatro (4) mesas de trabajo en el año dentro de las tomas físicas que realiza el área de Servicios Administrativos con el fin de cotejar la información del inventario y realizar los traslados a que haya lugar.</t>
    </r>
  </si>
  <si>
    <t>Area Técnica
Servicios Administrativos</t>
  </si>
  <si>
    <t>Director Operativo
Subdirección Administrativa</t>
  </si>
  <si>
    <t>Profesional especializado grado 3 del area técnica
Técnico de Servicios Administrativos</t>
  </si>
  <si>
    <t>11.6.g</t>
  </si>
  <si>
    <r>
      <t xml:space="preserve">Debilidades en la gestión administrativa de los bienes intangibles ante la ausencia de:
</t>
    </r>
    <r>
      <rPr>
        <b/>
        <sz val="8"/>
        <rFont val="Tahoma"/>
        <family val="2"/>
      </rPr>
      <t>a.</t>
    </r>
    <r>
      <rPr>
        <sz val="8"/>
        <rFont val="Tahoma"/>
        <family val="2"/>
      </rPr>
      <t xml:space="preserve"> Control administrativo sobre las licencias adquiridas e instaladas el no evidenciarse mecanismos de formalización de dichos controles.  
</t>
    </r>
    <r>
      <rPr>
        <b/>
        <sz val="8"/>
        <rFont val="Tahoma"/>
        <family val="2"/>
      </rPr>
      <t>c.</t>
    </r>
    <r>
      <rPr>
        <sz val="8"/>
        <rFont val="Tahoma"/>
        <family val="2"/>
      </rPr>
      <t xml:space="preserve">Ajuste en la medición posterior de los elementos identificados como obsoletos en el diagnóstico adelantado por el área. 
</t>
    </r>
    <r>
      <rPr>
        <b/>
        <sz val="8"/>
        <rFont val="Tahoma"/>
        <family val="2"/>
      </rPr>
      <t>d.</t>
    </r>
    <r>
      <rPr>
        <sz val="8"/>
        <rFont val="Tahoma"/>
        <family val="2"/>
      </rPr>
      <t xml:space="preserve"> Inclusión de actividades de baja de bienes intangibles en el procedimiento determinado para tal fin. </t>
    </r>
  </si>
  <si>
    <t>El manual con el que cuenta la entidad que tiene como propósito indicar como se le da de baja a los bienes tangibles e intangibles  asignados al area técnica, no es los suficiente claro, dejando al criterio del profesional del area la evaluación de mediciones posteriores</t>
  </si>
  <si>
    <t>Administrar desde el área técnica los bienes intangibles de acuerdo con los lineamientos que establezca el proceso de gestión de recursos administrativos en los documentos que se encuentran en dicho proceso.
a y c. Convocar una (1) mesa de trabajo entre el área técnica y el área de Servicios Administrativos para establecer mecanismos de reporte para depurar el inventario de Licencias de Canal Capital.
d. Actualizar el procedimiento AGRI-SA-PD-009 BAJA DE BIENES con el fin de incluir actividades para dar de baja bienes intangibles.</t>
  </si>
  <si>
    <t>11.7
11.2.3</t>
  </si>
  <si>
    <r>
      <t xml:space="preserve">Se evidenciaron oportunidades de mejora respecto al proceso de gestión documental adelantado al interior del área respecto a:
</t>
    </r>
    <r>
      <rPr>
        <b/>
        <sz val="8"/>
        <rFont val="Tahoma"/>
        <family val="2"/>
      </rPr>
      <t>a.</t>
    </r>
    <r>
      <rPr>
        <sz val="8"/>
        <rFont val="Tahoma"/>
        <family val="2"/>
      </rPr>
      <t xml:space="preserve"> Desconocimiento del manejo de la herramienta asignada para el archivo de gestión del proceso. 
</t>
    </r>
    <r>
      <rPr>
        <b/>
        <sz val="8"/>
        <rFont val="Tahoma"/>
        <family val="2"/>
      </rPr>
      <t>b.</t>
    </r>
    <r>
      <rPr>
        <sz val="8"/>
        <rFont val="Tahoma"/>
        <family val="2"/>
      </rPr>
      <t xml:space="preserve">Archivo de documentación sin firmas de los responsables, así como formatos sin definición de responsables que verifiquen el contenido de los mismos. 
</t>
    </r>
    <r>
      <rPr>
        <b/>
        <sz val="8"/>
        <rFont val="Tahoma"/>
        <family val="2"/>
      </rPr>
      <t>c.</t>
    </r>
    <r>
      <rPr>
        <sz val="8"/>
        <rFont val="Tahoma"/>
        <family val="2"/>
      </rPr>
      <t xml:space="preserve">Documentos sin formalización en el sistema de gestión como el inventario de elementos administrados por el laboratorio. 
</t>
    </r>
    <r>
      <rPr>
        <b/>
        <sz val="8"/>
        <rFont val="Tahoma"/>
        <family val="2"/>
      </rPr>
      <t>d.</t>
    </r>
    <r>
      <rPr>
        <sz val="8"/>
        <rFont val="Tahoma"/>
        <family val="2"/>
      </rPr>
      <t xml:space="preserve"> Falta de aseguramiento de los principios del proceso de gestión documental respecto al control y seguimiento, oportunidad y disponibilidad de los documentos electrónicos generados por el área técnica al no adelantar el archivo de manera periódica bajo lo expuesto en el manual de gestión documental.  
</t>
    </r>
    <r>
      <rPr>
        <b/>
        <sz val="8"/>
        <rFont val="Tahoma"/>
        <family val="2"/>
      </rPr>
      <t>e.</t>
    </r>
    <r>
      <rPr>
        <sz val="8"/>
        <rFont val="Tahoma"/>
        <family val="2"/>
      </rPr>
      <t xml:space="preserve"> Debilidades en la gestión documental de los expedientes de los contratos 605 y 618 de 2021. </t>
    </r>
  </si>
  <si>
    <t>Gestión técnica de la realización y circulación de contenidos
(Proceso misional)
Gestión de recursos administrativos - Gestión documental
(Proceso de apoyo)</t>
  </si>
  <si>
    <t xml:space="preserve">Hace falta capacitaciones mas detalladas de las herramientas de gestión documental, como manejo de links.
Asi como falta de rigurosidad en el proceso interno por parte de algunos de los colaboradores del area.
</t>
  </si>
  <si>
    <t xml:space="preserve">A- D -E. Solicitud y asistencia a dos (2) capacitaciones a gestión documental para todos los contratistas, temporales y servidores públicos que hagan parte del área técnica, en relación con manejo de la herramienta asignada para el archivo de gestión del proceso, principios del proceso de gestión documental respecto al control y seguimiento, oportunidad y disponibilidad de los documentos electrónicos generados por el área técnica, y la gestión documental de los expedientes de los contratos. 
B. Revisar los formatos vigentes utilizados por el área Técnica en el control de salida e ingreso de bienes con el fin de identificar ajustes requeridos respecto a la identificación y firma de los responsables. 
C. Realizar una (1) mesa de trabajo con planeación, para revisar los formatos que no están formalizados en el sistema de gestión con el fin de evaluar la pertinencia de creación y adelantar las acciones a que haya lugar. 
E.  Realizar verificaciones  trimestrales respecto a la implementación de las directrices emitidas en materia de gestión documental en el archivo del área Técnica por parte del área de Gestión Documental. </t>
  </si>
  <si>
    <t>No. actividades realizadas /8</t>
  </si>
  <si>
    <t>Área Técnica
Gestión Documental</t>
  </si>
  <si>
    <t>Director Operativo
Subdirector Administrativo</t>
  </si>
  <si>
    <t>Profesional especializado grado 3 del area técnica
Líder Gestión Documental</t>
  </si>
  <si>
    <t>11.1
11.8.1</t>
  </si>
  <si>
    <t>Se hallaron debilidades en el cumplimiento de lo dispuesto por las dimensiones 03 y 06 del Modelo Integrado de Planeación y Gestión - MIPG respecto a la gestión del conocimiento, en particular, a la conservación de la memoria institucional y transferencia de conocimiento en el cargo del profesional especializado asignado al área técnica.</t>
  </si>
  <si>
    <t>Una persona se retiro y no dejó toda la información del cargo  a lo largo de su trayectoria en la empresa  y  no se pudo transferir  el conocimiento al nuevo Servidor.</t>
  </si>
  <si>
    <t>1, Revisar del proceso de retiro con sus formatos y puntos de control.
2. Realizar los ajustes al proceso en caso que se identifique cambios Necesarios
3. Socializar los cambios realizados al proceso.</t>
  </si>
  <si>
    <t>Actividades realizadas / actividades propuestas</t>
  </si>
  <si>
    <t>Talento Humano</t>
  </si>
  <si>
    <r>
      <t xml:space="preserve">Reporte Producción: </t>
    </r>
    <r>
      <rPr>
        <sz val="8"/>
        <color theme="1"/>
        <rFont val="Tahoma"/>
        <family val="2"/>
      </rPr>
      <t>Durante el 1er cuatrimestre de 2023 se evidencio que se encuentra almacenada la información asociada al equipo de autopromos en la carpeta asignada para el área producción. Así mismo, se participó en reunión 20 abril de 2023 realizada con gestión documental asociada a la transferencia documental de la vigencia.</t>
    </r>
    <r>
      <rPr>
        <b/>
        <sz val="8"/>
        <color theme="1"/>
        <rFont val="Tahoma"/>
        <family val="2"/>
      </rPr>
      <t xml:space="preserve">
Análisis OCI: </t>
    </r>
    <r>
      <rPr>
        <sz val="8"/>
        <color theme="1"/>
        <rFont val="Tahoma"/>
        <family val="2"/>
      </rPr>
      <t xml:space="preserve">Se observa la citación a la reunión de transferencia primaria Producción el 20 de abril de 2023, así mismo, se verifica la carpeta de gestión documental del área de Producción, evidenciando que se han ido ajustando los documentos mediante la implementación de las políticas de archivo de Capital. Teniendo en cuenta lo anterior, se procede al cierre de la acción, manteniendo la calificación como </t>
    </r>
    <r>
      <rPr>
        <b/>
        <sz val="8"/>
        <color theme="1"/>
        <rFont val="Tahoma"/>
        <family val="2"/>
      </rPr>
      <t>"Terminada".</t>
    </r>
  </si>
  <si>
    <t>1. Correo revisión y aprobación formato informe ejecutivo de auditoría.
2. Correo publicación formato de informe ejecutivo de auditoría. 
3. Correo socialización del formato informe ejecutivo de auditoría.</t>
  </si>
  <si>
    <t>1. Ejercicio autodiagnóstico territorial 2022
2. Presentación comité institucional de coordinación de control interno del 30 de enero de 2023.</t>
  </si>
  <si>
    <r>
      <t xml:space="preserve">Reporte OCI: </t>
    </r>
    <r>
      <rPr>
        <sz val="8"/>
        <color theme="1"/>
        <rFont val="Tahoma"/>
        <family val="2"/>
      </rPr>
      <t xml:space="preserve">Se realizó el autodiagnóstico de cierre de vigencia 2022 con el equipo de la Oficina de Control Interno, sobre el cual se estableció el plan de mejora y se socializó en el Comité Institucional de Coordinación de Control Interno del 30 de enero de 2023. Teniendo en cuenta lo anterior, así como la fecha de terminación se califica la acción como </t>
    </r>
    <r>
      <rPr>
        <b/>
        <sz val="8"/>
        <color theme="1"/>
        <rFont val="Tahoma"/>
        <family val="2"/>
      </rPr>
      <t>"Terminada"</t>
    </r>
    <r>
      <rPr>
        <sz val="8"/>
        <color theme="1"/>
        <rFont val="Tahoma"/>
        <family val="2"/>
      </rPr>
      <t>.</t>
    </r>
  </si>
  <si>
    <r>
      <rPr>
        <b/>
        <sz val="8"/>
        <color theme="1"/>
        <rFont val="Tahoma"/>
        <family val="2"/>
      </rPr>
      <t xml:space="preserve">Reporte OCI: </t>
    </r>
    <r>
      <rPr>
        <sz val="8"/>
        <color theme="1"/>
        <rFont val="Tahoma"/>
        <family val="2"/>
      </rPr>
      <t xml:space="preserve">Se adelantó la construcción del formato de informe ejecutivo de auditoría entre el equipo de la Oficina de Control Interno, el cual se remitió para aprobación y publicación en la intranet por el área de Planeación el 14 de abril de 2023, quedando disponible para su uso desde el 24 de abril. De igual manera, el formato fue socializado vía correo electrónico. Teniendo en cuenta lo anterior, así como la fecha de terminación se califica la acción como </t>
    </r>
    <r>
      <rPr>
        <b/>
        <sz val="8"/>
        <color theme="1"/>
        <rFont val="Tahoma"/>
        <family val="2"/>
      </rPr>
      <t>"Terminada".</t>
    </r>
  </si>
  <si>
    <t>Se adelantaron las actividades programadas en el plan de mejoramiento dentro de los plazos establecidos.</t>
  </si>
  <si>
    <t>1. Resultados de medición del conocimiento - Instrumentos de auditoría.
2. Cronograma de actualización documentos OCI.</t>
  </si>
  <si>
    <r>
      <t xml:space="preserve">Reporte OCI: </t>
    </r>
    <r>
      <rPr>
        <sz val="8"/>
        <color theme="1"/>
        <rFont val="Tahoma"/>
        <family val="2"/>
      </rPr>
      <t xml:space="preserve">Se adelantó la socialización de los instrumentos de auditoría de la Oficina de Control Interno, así como la posterior medición de conocimiento el 17 de febrero de 2023; de igual manera, se realizó la consolidación del cronograma de revisión de documentos para la vigencia 2023. Teniendo en cuenta lo anterior, así como la fecha de terminación, se califica la acción </t>
    </r>
    <r>
      <rPr>
        <b/>
        <sz val="8"/>
        <color theme="1"/>
        <rFont val="Tahoma"/>
        <family val="2"/>
      </rPr>
      <t>"En Proceso"</t>
    </r>
    <r>
      <rPr>
        <sz val="8"/>
        <color theme="1"/>
        <rFont val="Tahoma"/>
        <family val="2"/>
      </rPr>
      <t xml:space="preserve">. </t>
    </r>
  </si>
  <si>
    <t>Pendiente verificar la capacitación pendiente por rotación de personal, de conformidad con el reporte del área.</t>
  </si>
  <si>
    <t>1. Agendamiento capacitación.
2. Correo de comunicaciones</t>
  </si>
  <si>
    <r>
      <t xml:space="preserve">Reporte S. Ciudadano: </t>
    </r>
    <r>
      <rPr>
        <sz val="8"/>
        <color theme="1"/>
        <rFont val="Tahoma"/>
        <family val="2"/>
      </rPr>
      <t xml:space="preserve">1. Teniendo en cuenta la rotación de personal, se programó la capacitación para el mes de mayo.
2. Se envió por comunicaciones internas un mailing sobre los criterios con que deben cumplir las respuestas a las peticiones ciudadanas. 3. Las demás acciones fueron realizadas anteriormente.
</t>
    </r>
    <r>
      <rPr>
        <b/>
        <sz val="8"/>
        <color theme="1"/>
        <rFont val="Tahoma"/>
        <family val="2"/>
      </rPr>
      <t xml:space="preserve">Análisis OCI: </t>
    </r>
    <r>
      <rPr>
        <sz val="8"/>
        <color theme="1"/>
        <rFont val="Tahoma"/>
        <family val="2"/>
      </rPr>
      <t xml:space="preserve">Se realizó la verificación de los soportes entregados, observando el mailing con recomendaciones para respuestas de PQRS con fecha del 23 de enero de 2023, así mismo se observa la solicitud de citación a la capacitación sobre criterios y tiempos de respuesta de PQRS para mayo al área de Recursos Humanos, debido a rotación de personal de Capital. Teniendo en cuenta lo anterior, así como la fecha de terminación se califica la acción como </t>
    </r>
    <r>
      <rPr>
        <b/>
        <sz val="8"/>
        <color theme="1"/>
        <rFont val="Tahoma"/>
        <family val="2"/>
      </rPr>
      <t>"Terminada Extemporánea"</t>
    </r>
    <r>
      <rPr>
        <sz val="8"/>
        <color theme="1"/>
        <rFont val="Tahoma"/>
        <family val="2"/>
      </rPr>
      <t xml:space="preserve"> con estado </t>
    </r>
    <r>
      <rPr>
        <b/>
        <sz val="8"/>
        <color theme="1"/>
        <rFont val="Tahoma"/>
        <family val="2"/>
      </rPr>
      <t>"Abierta"</t>
    </r>
    <r>
      <rPr>
        <sz val="8"/>
        <color theme="1"/>
        <rFont val="Tahoma"/>
        <family val="2"/>
      </rPr>
      <t xml:space="preserve"> de manera que se pueda verificar la ejecución de la capacitación pendiente.</t>
    </r>
  </si>
  <si>
    <t>1. Correo electrónico de revisión
2. Acta de reunión: 
https://docs.google.com/spreadsheets/d/1AoEwYFWVwBECt6Sm_WVP8k6akiM0UKtc/edit?usp=sharing&amp;ouid=110494843013416532841&amp;rtpof=true&amp;sd=true</t>
  </si>
  <si>
    <t xml:space="preserve">Pendiente verificar la respuesta ajustada, con los parámetros indicados en la mesa de trabajo adelantada. </t>
  </si>
  <si>
    <r>
      <t xml:space="preserve">Reporte S. Ciudadano: </t>
    </r>
    <r>
      <rPr>
        <sz val="8"/>
        <color theme="1"/>
        <rFont val="Tahoma"/>
        <family val="2"/>
      </rPr>
      <t xml:space="preserve">1. Se reviso con el abogado la respuesta tipo entregada a los peticionarios que adquieren una copia de material y su correspondiente implementación. 2. Se realizó en el mes de febrero una mesa de trabajo con la participación de los equipos de Programación, Atención al Ciudadano y el abogado de derechos de autor, donde se determinó la respuesta tipo para los casos en los que se hace entrega de una copia de material.
</t>
    </r>
    <r>
      <rPr>
        <b/>
        <sz val="8"/>
        <color theme="1"/>
        <rFont val="Tahoma"/>
        <family val="2"/>
      </rPr>
      <t xml:space="preserve">Análisis OCI: </t>
    </r>
    <r>
      <rPr>
        <sz val="8"/>
        <color theme="1"/>
        <rFont val="Tahoma"/>
        <family val="2"/>
      </rPr>
      <t xml:space="preserve">Se remite por parte del área la cadena de correos de revisión de la respuesta tipo con el abogado de derechos de autor durante enero de 2023, posteriormente, se realiza una mesa de trabajo con el área de Producción el 20 de febrero de 2023 en la que se determinan una serie de requisitos mínimos para ajustar la respuesta tipo para los casos de solicitud de copias de material audiovisual, queda pendiente la verificación de la respuesta tipo y reunión de cierre por cambios identificados. 
Teniendo en cuenta lo anterior, se califica la acción como </t>
    </r>
    <r>
      <rPr>
        <b/>
        <sz val="8"/>
        <color theme="1"/>
        <rFont val="Tahoma"/>
        <family val="2"/>
      </rPr>
      <t>"Terminada"</t>
    </r>
    <r>
      <rPr>
        <sz val="8"/>
        <color theme="1"/>
        <rFont val="Tahoma"/>
        <family val="2"/>
      </rPr>
      <t xml:space="preserve"> con estado </t>
    </r>
    <r>
      <rPr>
        <b/>
        <sz val="8"/>
        <color theme="1"/>
        <rFont val="Tahoma"/>
        <family val="2"/>
      </rPr>
      <t>"Abierta"</t>
    </r>
    <r>
      <rPr>
        <sz val="8"/>
        <color theme="1"/>
        <rFont val="Tahoma"/>
        <family val="2"/>
      </rPr>
      <t xml:space="preserve"> de manera que se puedan verificar los ajustes aprobados en la mesa de trabajo. </t>
    </r>
  </si>
  <si>
    <t>1. Agendamiento de capacitación.
2. Correo electrónico.
3. Correos electrónicos.</t>
  </si>
  <si>
    <r>
      <t xml:space="preserve">Reporte S. Ciudadano: </t>
    </r>
    <r>
      <rPr>
        <sz val="8"/>
        <color theme="1"/>
        <rFont val="Tahoma"/>
        <family val="2"/>
      </rPr>
      <t xml:space="preserve">1. Se programo capacitación para el mes de mayo. 2. Se socializó por comunicaciones internas el 27 de marzo la Circular 4 de 2023 - Atención PQRS 3. Se envió a las áreas competentes recordatorios sobre las respuestas pendientes.
</t>
    </r>
    <r>
      <rPr>
        <b/>
        <sz val="8"/>
        <color theme="1"/>
        <rFont val="Tahoma"/>
        <family val="2"/>
      </rPr>
      <t xml:space="preserve">Análisis OCI: </t>
    </r>
    <r>
      <rPr>
        <sz val="8"/>
        <color theme="1"/>
        <rFont val="Tahoma"/>
        <family val="2"/>
      </rPr>
      <t xml:space="preserve">Se verifican los soportes remitidos por el área dentro de los cuales se observa la socialización de la Circular vía mailing el 27 de marzo de 2023, así como correos de recordación de respuesta a PQRS durante enero, febrero y abril. Teniendo en cuenta que se encuentran pendientes las capacitaciones formuladas, se califica la acción </t>
    </r>
    <r>
      <rPr>
        <b/>
        <sz val="8"/>
        <color theme="1"/>
        <rFont val="Tahoma"/>
        <family val="2"/>
      </rPr>
      <t xml:space="preserve">"En Proceso". </t>
    </r>
  </si>
  <si>
    <t>No se reportan avances y soportes para el presente seguimiento.</t>
  </si>
  <si>
    <r>
      <t xml:space="preserve">Reporte Técnica: </t>
    </r>
    <r>
      <rPr>
        <sz val="8"/>
        <color theme="1"/>
        <rFont val="Tahoma"/>
        <family val="2"/>
      </rPr>
      <t xml:space="preserve">Se inicio la revisión del MECN-IN-003 INSTRUCTIVO PARA LA REVISIÓN FORMATOS HOJAS DE VIDA, actividad asignada a la contratista que presta servicios de apoyo administrativo para el área Técnica.
</t>
    </r>
    <r>
      <rPr>
        <b/>
        <sz val="8"/>
        <color theme="1"/>
        <rFont val="Tahoma"/>
        <family val="2"/>
      </rPr>
      <t xml:space="preserve">Análisis OCI: </t>
    </r>
    <r>
      <rPr>
        <sz val="8"/>
        <color theme="1"/>
        <rFont val="Tahoma"/>
        <family val="2"/>
      </rPr>
      <t xml:space="preserve">Se evidencia el correo de remisión del instructivo por parte de la asesora de la Dirección Operativa al área Técnica con el fin de verificar ajustes al documento mencionado. Teniendo en cuenta las actividades formuladas, así como las fechas de terminación se califica </t>
    </r>
    <r>
      <rPr>
        <b/>
        <sz val="8"/>
        <color theme="1"/>
        <rFont val="Tahoma"/>
        <family val="2"/>
      </rPr>
      <t>"En Proceso"</t>
    </r>
    <r>
      <rPr>
        <sz val="8"/>
        <color theme="1"/>
        <rFont val="Tahoma"/>
        <family val="2"/>
      </rPr>
      <t xml:space="preserve"> y se recomienda al área tener en cuenta los plazos determinados para la ejecución de las actividades.</t>
    </r>
  </si>
  <si>
    <t>A. Capacitación agendada en google calendar (REUNIÓN PROCESOS CON PLANEACION)
A. Capacitación agendada en google calendar (REUNIÓN PROCESOS CON JURIDICA) 
B. CARPETAS CON SOPORTES DE LA CONTRATACION DE PERSONAS NATURALES Y JURIDICAS
C. Estudio Previo.</t>
  </si>
  <si>
    <r>
      <t xml:space="preserve">
Análisis OCI: </t>
    </r>
    <r>
      <rPr>
        <sz val="8"/>
        <color theme="1"/>
        <rFont val="Tahoma"/>
        <family val="2"/>
      </rPr>
      <t>Teniendo en cuenta que el área no adelantó reporte de avances ni remitió soportes, así como las fechas de ejecución se califican las acciones</t>
    </r>
    <r>
      <rPr>
        <b/>
        <sz val="8"/>
        <color theme="1"/>
        <rFont val="Tahoma"/>
        <family val="2"/>
      </rPr>
      <t xml:space="preserve"> "Sin Iniciar"</t>
    </r>
    <r>
      <rPr>
        <sz val="8"/>
        <color theme="1"/>
        <rFont val="Tahoma"/>
        <family val="2"/>
      </rPr>
      <t xml:space="preserve"> y se recomienda al área adelantar la ejecución de lo correspondiente, teniendo en cuenta lo formulado y fechas programadas. </t>
    </r>
  </si>
  <si>
    <r>
      <t xml:space="preserve">
Análisis OCI: </t>
    </r>
    <r>
      <rPr>
        <sz val="8"/>
        <color theme="1"/>
        <rFont val="Tahoma"/>
        <family val="2"/>
      </rPr>
      <t xml:space="preserve">Teniendo en cuenta que el área no adelantó reporte de avances ni remitió soportes, se mantiene la calificación del último seguimiento adelantado con alerta </t>
    </r>
    <r>
      <rPr>
        <b/>
        <sz val="8"/>
        <color theme="1"/>
        <rFont val="Tahoma"/>
        <family val="2"/>
      </rPr>
      <t>"Incumplida"</t>
    </r>
    <r>
      <rPr>
        <sz val="8"/>
        <color theme="1"/>
        <rFont val="Tahoma"/>
        <family val="2"/>
      </rPr>
      <t xml:space="preserve"> y se recomienda al área realizar los reportes correspondientes, así como el cargue de los soportes. </t>
    </r>
  </si>
  <si>
    <t>No se reportan avances y soportes para el presente seguimiento, se verifica de manera directa la constitución de los expedientes en la carpeta: https://drive.google.com/drive/folders/1N88u9h583Z_llJ2Nki72g6U5xDgprFsB?usp=share_link</t>
  </si>
  <si>
    <t>1. Presentación avances Pinar</t>
  </si>
  <si>
    <t>1. cronograma transferencias 
2. plan anual de transferencias</t>
  </si>
  <si>
    <t>1. Estudios previos contratos grupo gestión documental</t>
  </si>
  <si>
    <r>
      <t xml:space="preserve">Análisis OCI: </t>
    </r>
    <r>
      <rPr>
        <sz val="8"/>
        <color theme="1"/>
        <rFont val="Tahoma"/>
        <family val="2"/>
      </rPr>
      <t xml:space="preserve">No se adelanta reporte de avances y soportes por parte del área, por lo que se mantiene la calificación del seguimiento anterior; sin embargo, teniendo en cuenta la fecha de terminación de la acción, se califica con alerta </t>
    </r>
    <r>
      <rPr>
        <b/>
        <sz val="8"/>
        <color theme="1"/>
        <rFont val="Tahoma"/>
        <family val="2"/>
      </rPr>
      <t xml:space="preserve">"Incumplida" </t>
    </r>
    <r>
      <rPr>
        <sz val="8"/>
        <color theme="1"/>
        <rFont val="Tahoma"/>
        <family val="2"/>
      </rPr>
      <t xml:space="preserve">y se recomienda al área adelantar las acciones faltantes correspondientes, así como el reporte de lo pertinente dentro de los plazos determinados por la Oficina de Control Interno. </t>
    </r>
  </si>
  <si>
    <t>1. Memorando</t>
  </si>
  <si>
    <t>1. Herramienta para realizar el diagnóstico</t>
  </si>
  <si>
    <r>
      <t xml:space="preserve">Reporte G. Documental: </t>
    </r>
    <r>
      <rPr>
        <sz val="8"/>
        <color theme="1"/>
        <rFont val="Tahoma"/>
        <family val="2"/>
      </rPr>
      <t xml:space="preserve">Se realizó la herramienta para aplicar en las diferentes áreas y obtener la información respectiva para el diagnóstico integral de archivo.
</t>
    </r>
    <r>
      <rPr>
        <b/>
        <sz val="8"/>
        <color theme="1"/>
        <rFont val="Tahoma"/>
        <family val="2"/>
      </rPr>
      <t xml:space="preserve">Análisis OCI: </t>
    </r>
    <r>
      <rPr>
        <sz val="8"/>
        <color theme="1"/>
        <rFont val="Tahoma"/>
        <family val="2"/>
      </rPr>
      <t xml:space="preserve">Se remite por parte del área la herramienta para realizar el diagnóstico de archivos de gestión de Capital, por lo que a la fecha no se cuenta con los resultados del diagnóstico [implementación y análisis], que sea coherente con el plan de trabajo formulado. Teniendo en cuenta lo anterior, se mantiene el nivel de avance de la acción y se califica la acción con alerta </t>
    </r>
    <r>
      <rPr>
        <b/>
        <sz val="8"/>
        <color theme="1"/>
        <rFont val="Tahoma"/>
        <family val="2"/>
      </rPr>
      <t>"Incumplida"</t>
    </r>
    <r>
      <rPr>
        <sz val="8"/>
        <color theme="1"/>
        <rFont val="Tahoma"/>
        <family val="2"/>
      </rPr>
      <t xml:space="preserve"> y se recomienda al área dar celeridad a la implementación de lo formulado en el plan de mejoramiento. </t>
    </r>
  </si>
  <si>
    <r>
      <t xml:space="preserve">Reporte G. Documental: </t>
    </r>
    <r>
      <rPr>
        <sz val="8"/>
        <color theme="1"/>
        <rFont val="Tahoma"/>
        <family val="2"/>
      </rPr>
      <t xml:space="preserve">Se realizó la herramienta para aplicar en las diferentes áreas y obtener la información respectiva para el diagnóstico integral de archivo.
</t>
    </r>
    <r>
      <rPr>
        <b/>
        <sz val="8"/>
        <color theme="1"/>
        <rFont val="Tahoma"/>
        <family val="2"/>
      </rPr>
      <t xml:space="preserve">Análisis OCI: </t>
    </r>
    <r>
      <rPr>
        <sz val="8"/>
        <color theme="1"/>
        <rFont val="Tahoma"/>
        <family val="2"/>
      </rPr>
      <t xml:space="preserve">Se remite por parte del área la herramienta para realizar el diagnóstico de archivos de gestión de Capital, por lo que a la fecha no se cuenta con los resultados del diagnóstico, así como tampoco los informes derivados del seguimiento al plan de trabajo que debe implementarse. Teniendo en cuenta lo anterior, se mantiene el nivel de avance de la acción y se califica la acción con alerta </t>
    </r>
    <r>
      <rPr>
        <b/>
        <sz val="8"/>
        <color theme="1"/>
        <rFont val="Tahoma"/>
        <family val="2"/>
      </rPr>
      <t>"Incumplida"</t>
    </r>
    <r>
      <rPr>
        <sz val="8"/>
        <color theme="1"/>
        <rFont val="Tahoma"/>
        <family val="2"/>
      </rPr>
      <t xml:space="preserve"> y se recomienda al área dar celeridad a la implementación de lo formulado en el plan de mejoramiento. </t>
    </r>
  </si>
  <si>
    <t>1. Informe trimestral</t>
  </si>
  <si>
    <r>
      <t xml:space="preserve">Reporte G. Documental: </t>
    </r>
    <r>
      <rPr>
        <sz val="8"/>
        <color theme="1"/>
        <rFont val="Tahoma"/>
        <family val="2"/>
      </rPr>
      <t xml:space="preserve">Se remite el informe del primer trimestre de las actividades realizadas de acuerdo al plan de trabajo.
</t>
    </r>
    <r>
      <rPr>
        <b/>
        <sz val="8"/>
        <color theme="1"/>
        <rFont val="Tahoma"/>
        <family val="2"/>
      </rPr>
      <t xml:space="preserve">Análisis OCI: </t>
    </r>
    <r>
      <rPr>
        <sz val="8"/>
        <color theme="1"/>
        <rFont val="Tahoma"/>
        <family val="2"/>
      </rPr>
      <t>Se realizó la revisión del informe remitido, el cual fue realizado el 30 de marzo de 2023 con el cual se procede al cierre de la acción; sin embargo, se recomienda al área realizar la socialización de los resultados obtenidos por el grupo de Gestión Documental.</t>
    </r>
  </si>
  <si>
    <t>1. Correo a planeación tema para CIGD</t>
  </si>
  <si>
    <t>1. Procedimiento Control de Registro
2. Caracterización</t>
  </si>
  <si>
    <t xml:space="preserve">1. Documento actualizado Manual de Correspondencia </t>
  </si>
  <si>
    <r>
      <t xml:space="preserve">Reporte G. Documental: </t>
    </r>
    <r>
      <rPr>
        <sz val="8"/>
        <color theme="1"/>
        <rFont val="Tahoma"/>
        <family val="2"/>
      </rPr>
      <t xml:space="preserve">Se realizo la actualización del manual de correspondencia y quedo normalizado y en la intranet de la entidad.
</t>
    </r>
    <r>
      <rPr>
        <b/>
        <sz val="8"/>
        <color theme="1"/>
        <rFont val="Tahoma"/>
        <family val="2"/>
      </rPr>
      <t xml:space="preserve">Análisis OCI: </t>
    </r>
    <r>
      <rPr>
        <sz val="8"/>
        <color theme="1"/>
        <rFont val="Tahoma"/>
        <family val="2"/>
      </rPr>
      <t xml:space="preserve">Se verifican los soportes entregados y se adelanta la revisión de publicación del manual de correspondencia en la intranet, observando que fue publicado en su versión 2 el 18 de enero de 2023; sin embargo, a la fecha del presente seguimiento se encuentra pendiente la socialización del documento a los colaboradores de Capital, teniendo en cuenta lo formulado en el plan de mejoramiento. De conformidad con el análisis adelantado, se mantiene la calificación de alerta </t>
    </r>
    <r>
      <rPr>
        <b/>
        <sz val="8"/>
        <color theme="1"/>
        <rFont val="Tahoma"/>
        <family val="2"/>
      </rPr>
      <t xml:space="preserve">"Incumplida" </t>
    </r>
    <r>
      <rPr>
        <sz val="8"/>
        <color theme="1"/>
        <rFont val="Tahoma"/>
        <family val="2"/>
      </rPr>
      <t xml:space="preserve"> y se recomienda al área dar celeridad a la ejecución de lo correspondiente. </t>
    </r>
  </si>
  <si>
    <t>1. Procedimiento de comunicaciones oficiales</t>
  </si>
  <si>
    <r>
      <t xml:space="preserve">Reporte G. Documental: </t>
    </r>
    <r>
      <rPr>
        <sz val="8"/>
        <color theme="1"/>
        <rFont val="Tahoma"/>
        <family val="2"/>
      </rPr>
      <t xml:space="preserve">Se realizo la actualización del procedimiento de comunicaciones oficiales y quedo normalizado y en la intranet de la entidad.
</t>
    </r>
    <r>
      <rPr>
        <b/>
        <sz val="8"/>
        <color theme="1"/>
        <rFont val="Tahoma"/>
        <family val="2"/>
      </rPr>
      <t xml:space="preserve">Análisis OCI: </t>
    </r>
    <r>
      <rPr>
        <sz val="8"/>
        <color theme="1"/>
        <rFont val="Tahoma"/>
        <family val="2"/>
      </rPr>
      <t xml:space="preserve">Se verifican los soportes en los cuales se remiten los procedimientos formulados en las actividades del plan de mejoramiento, de manera posterior, se adelanta la revisión de la intranet observando que fueron publicados el 15 de marzo de 2023. Sin embargo, a la fecha de seguimiento no se evidencia la socialización de estos de conformidad con lo formulado. Teniendo en cuenta lo anterior, se califica la acción con alerta </t>
    </r>
    <r>
      <rPr>
        <b/>
        <sz val="8"/>
        <color theme="1"/>
        <rFont val="Tahoma"/>
        <family val="2"/>
      </rPr>
      <t>"Incumplida"</t>
    </r>
    <r>
      <rPr>
        <sz val="8"/>
        <color theme="1"/>
        <rFont val="Tahoma"/>
        <family val="2"/>
      </rPr>
      <t xml:space="preserve"> y se recomienda al área remitir los soportes faltantes que soporten la ejecución de lo faltante. </t>
    </r>
  </si>
  <si>
    <t xml:space="preserve">Verificar la continuidad de ejecución de informes trimestrales sobre la política de gestión documental. </t>
  </si>
  <si>
    <r>
      <t xml:space="preserve">Reporte G. Documental: </t>
    </r>
    <r>
      <rPr>
        <sz val="8"/>
        <color theme="1"/>
        <rFont val="Tahoma"/>
        <family val="2"/>
      </rPr>
      <t xml:space="preserve">Se remite el informe del primer trimestre de las actividades realizadas de acuerdo al plan de trabajo.
</t>
    </r>
    <r>
      <rPr>
        <b/>
        <sz val="8"/>
        <color theme="1"/>
        <rFont val="Tahoma"/>
        <family val="2"/>
      </rPr>
      <t xml:space="preserve">Análisis OCI: </t>
    </r>
    <r>
      <rPr>
        <sz val="8"/>
        <color theme="1"/>
        <rFont val="Tahoma"/>
        <family val="2"/>
      </rPr>
      <t xml:space="preserve">Se adelantó por parte del área la construcción de un informe sobre la ejecución de las actividades relacionadas a la política de Gestión Documental, de conformidad con lo formulado. Teniendo en cuenta lo anterior, así como las fechas de ejecución de las actividades se califica la acción como </t>
    </r>
    <r>
      <rPr>
        <b/>
        <sz val="8"/>
        <color theme="1"/>
        <rFont val="Tahoma"/>
        <family val="2"/>
      </rPr>
      <t>"Terminada Extemporánea"</t>
    </r>
    <r>
      <rPr>
        <sz val="8"/>
        <color theme="1"/>
        <rFont val="Tahoma"/>
        <family val="2"/>
      </rPr>
      <t xml:space="preserve"> con estado </t>
    </r>
    <r>
      <rPr>
        <b/>
        <sz val="8"/>
        <color theme="1"/>
        <rFont val="Tahoma"/>
        <family val="2"/>
      </rPr>
      <t>"Abierta"</t>
    </r>
    <r>
      <rPr>
        <sz val="8"/>
        <color theme="1"/>
        <rFont val="Tahoma"/>
        <family val="2"/>
      </rPr>
      <t xml:space="preserve"> de manera que se pueda evidenciar la continuidad de elaboración de los informes, así como la socialización de los resultados al interior del equipo de trabajo. </t>
    </r>
  </si>
  <si>
    <r>
      <t xml:space="preserve">Reporte G. Documental: </t>
    </r>
    <r>
      <rPr>
        <sz val="8"/>
        <color theme="1"/>
        <rFont val="Tahoma"/>
        <family val="2"/>
      </rPr>
      <t xml:space="preserve">Se realizo la respectiva actualización de procesos y procedimientos del área.
</t>
    </r>
    <r>
      <rPr>
        <b/>
        <sz val="8"/>
        <color theme="1"/>
        <rFont val="Tahoma"/>
        <family val="2"/>
      </rPr>
      <t xml:space="preserve">Análisis OCI: </t>
    </r>
    <r>
      <rPr>
        <sz val="8"/>
        <color theme="1"/>
        <rFont val="Tahoma"/>
        <family val="2"/>
      </rPr>
      <t xml:space="preserve">Se verifican los soportes, así como las publicaciones y actualizaciones adelantadas en la intranet de Capital de conformidad con los informes de auditoría del área. Sin embargo, a la fecha se encuentran pendientes por actualización Manuales y procedimientos con los formatos respectivos de manera que se recomienda al área dar celeridad a la ejecución de lo formulado, de manera que se dé cabal cumplimiento al plan. Teniendo en cuenta lo mencionado, se mantiene la calificación del área con alerta </t>
    </r>
    <r>
      <rPr>
        <b/>
        <sz val="8"/>
        <color theme="1"/>
        <rFont val="Tahoma"/>
        <family val="2"/>
      </rPr>
      <t xml:space="preserve">"Incumplida". </t>
    </r>
  </si>
  <si>
    <t>Pendiente verificar el funcionamiento y puesta en marcha del módulo de Gestión Documental (ERP) en Capital.</t>
  </si>
  <si>
    <t xml:space="preserve">Se adjunta Acta de Comité Técnico de Sostenibilidad Contable. </t>
  </si>
  <si>
    <t>No se reportan soportes para el primer cuatrimestre de 2023.</t>
  </si>
  <si>
    <r>
      <t xml:space="preserve">Análisis OCI: </t>
    </r>
    <r>
      <rPr>
        <sz val="8"/>
        <color theme="1"/>
        <rFont val="Tahoma"/>
        <family val="2"/>
      </rPr>
      <t xml:space="preserve">El área no presenta reporte de avances ni soportes de cumplimiento de lo formulado. Aunque referenció algunos soportes, no cargó ninguno. Teniendo en cuenta lo anterior y el plazo pactado, se califica la acción </t>
    </r>
    <r>
      <rPr>
        <b/>
        <sz val="8"/>
        <color theme="1"/>
        <rFont val="Tahoma"/>
        <family val="2"/>
      </rPr>
      <t>"Incumplida"</t>
    </r>
    <r>
      <rPr>
        <sz val="8"/>
        <color theme="1"/>
        <rFont val="Tahoma"/>
        <family val="2"/>
      </rPr>
      <t xml:space="preserve"> y se recomienda a los responsables del reporte de la información adelantar lo formulado.</t>
    </r>
  </si>
  <si>
    <r>
      <rPr>
        <b/>
        <sz val="8"/>
        <color theme="1"/>
        <rFont val="Tahoma"/>
        <family val="2"/>
      </rPr>
      <t>Reporte Sub. Financiera:</t>
    </r>
    <r>
      <rPr>
        <sz val="8"/>
        <color theme="1"/>
        <rFont val="Tahoma"/>
        <family val="2"/>
      </rPr>
      <t xml:space="preserve"> Durante el primer cuatrimestre se adelantaron las siguientes actividades:
1. Mesa de trabajo con el grupo de Contabilidad el día 20 de febrero de 2023.
2. Mesa de trabajo con el grupo de Contabilidad y Producción el día 03 de marzo de 2023. 
3. Se solicito al área de recursos humanos el curso de Access para ver la pertinencia de utilizar esta herramienta en el proceso que se esta adelantando. 
</t>
    </r>
    <r>
      <rPr>
        <b/>
        <sz val="8"/>
        <color theme="1"/>
        <rFont val="Tahoma"/>
        <family val="2"/>
      </rPr>
      <t>Análisis OCI:</t>
    </r>
    <r>
      <rPr>
        <sz val="8"/>
        <color theme="1"/>
        <rFont val="Tahoma"/>
        <family val="2"/>
      </rPr>
      <t xml:space="preserve"> Se evidencian las dos actas que soportan parte de las actividades formuladas. Teniendo en cuenta que el plazo definido para su ejecución era el 31/12/2020 y que ya se encuentra formulada la acción de mejora 462 correspondiente a la observación 11.1 de la Auditoría al proceso de Comercialización y Proyectos estratégicos 2021, que se relaciona con esta, se califica como </t>
    </r>
    <r>
      <rPr>
        <b/>
        <sz val="8"/>
        <color theme="1"/>
        <rFont val="Tahoma"/>
        <family val="2"/>
      </rPr>
      <t xml:space="preserve">"Terminada extemporánea" </t>
    </r>
    <r>
      <rPr>
        <sz val="8"/>
        <color theme="1"/>
        <rFont val="Tahoma"/>
        <family val="2"/>
      </rPr>
      <t xml:space="preserve">y de ahora en adelante se realizará seguimiento a la acción 462.  Se recomienda a la Subdirección Financiera avanzar en la ejecución de las actividades descritas en dicha acción, correspondientes a:
1.  Conformar el equipo Interdisciplinario que establezca la Entidad de acuerdo a la competencia y conocimientos para determinar los factores, personal y equipos que intervienen en la realización de un proyecto. 
2. Solicitar detalle de insumos para determinar el costo de un proyecto. 
3. Desarrollo de documentos, lineamientos, formatos (estándares en el SIG).
4. Identificar centros de costos de conformidad con los servicios y/o productos del Canal y otros factores que intervienen en la realización de estos.
5. Identificar las etapas de desarrollo, implementación y puesta en marcha del modelo de la metodología resultante de las mesas de trabajo propuestas.
</t>
    </r>
  </si>
  <si>
    <t>Se adjunta correo de la recepción de documento de recomendaciones de la Revisoría Fiscal vigencia 2022</t>
  </si>
  <si>
    <t xml:space="preserve">Se adjunta acta de mesa de trabajo del grupo de Contabilidad. </t>
  </si>
  <si>
    <t>"Se adjunta acta de reunión de la revisión del FUID de cada una de las áreas de la Subdirección Financiera realizada el día 3 de enero de 2023. 
En el siguiente link reposa la información de la Subdirección Financiera. 
1.https://drive.google.com/drive/u/0/folders/1wuE7LDq_eMWCb384vn4AvlL3oWawDzOV
2.https://drive.google.com/drive/u/0/folders/1MUhIRng7uq4KXIVxbtt1emAaxeqC8cNt
3.https://drive.google.com/drive/u/0/folders/1s66P20zghhZ_hTD3Pl3npImApxCDWvOS
4.https://drive.google.com/drive/u/0/folders/1oI097vQ2OCvFgXoYobcFuLZTtCeiNmSa"</t>
  </si>
  <si>
    <t>2 Actas de reunión para revisión del instructivo de costos con la Subdirección Financiera y con el área de Producción.</t>
  </si>
  <si>
    <r>
      <rPr>
        <b/>
        <sz val="8"/>
        <color theme="1"/>
        <rFont val="Tahoma"/>
        <family val="2"/>
      </rPr>
      <t>Reporte Sub. Financiera:</t>
    </r>
    <r>
      <rPr>
        <sz val="8"/>
        <color theme="1"/>
        <rFont val="Tahoma"/>
        <family val="2"/>
      </rPr>
      <t xml:space="preserve"> Se han realizado varias sesiones con el equipo de Contabilidad, Producción y Planeación con el fin de realizar la actualización del Instructivo de Costos. Las actas relacionadas se encuentran en la acción de Reconocimientos Patrimoniales.
</t>
    </r>
    <r>
      <rPr>
        <b/>
        <sz val="8"/>
        <color theme="1"/>
        <rFont val="Tahoma"/>
        <family val="2"/>
      </rPr>
      <t>Análisis OCI:</t>
    </r>
    <r>
      <rPr>
        <sz val="8"/>
        <color theme="1"/>
        <rFont val="Tahoma"/>
        <family val="2"/>
      </rPr>
      <t xml:space="preserve"> Se recomienda a la Subdirección Financiera tener en cuenta la finalidad de las matrices de reporte y las respectivas carpetas de soporte, así como las responsabilidades de las áreas. Se revisaron las dos actas de las reuniones realizadas. Sin embargo, no se evidencian soportes de las actividades y los indicadores propuestos en la acción de mejoramiento. Por favor revisar y tener en cuenta para el siguiente reporte. Por lo anterior y teniendo en cuenta que el plazo de la acción ya terminó, se califica como</t>
    </r>
    <r>
      <rPr>
        <b/>
        <sz val="8"/>
        <color theme="1"/>
        <rFont val="Tahoma"/>
        <family val="2"/>
      </rPr>
      <t xml:space="preserve"> "Incumplida". </t>
    </r>
  </si>
  <si>
    <r>
      <rPr>
        <b/>
        <sz val="8"/>
        <color theme="1"/>
        <rFont val="Tahoma"/>
        <family val="2"/>
      </rPr>
      <t>Reporte Sub. Financiera:</t>
    </r>
    <r>
      <rPr>
        <sz val="8"/>
        <color theme="1"/>
        <rFont val="Tahoma"/>
        <family val="2"/>
      </rPr>
      <t xml:space="preserve"> El 25 de enero del año 2022  el Profesional de Contabilidad se comunico con la CGN para concertar la mesa de trabajo con el fin de socializar reunión la diferencia que se tuvo en su momento de realizar la Convergencia e indicaron que en el momento no están realizando mesas de trabajo pero que la dinámica de la cuenta 5424 se había modificado y que no se debería utilizar más esta cuenta, revisando a que otra cuenta del gasto se realizarían estas transacciones. El Profesional de contabilidad reviso el Puc y comunico al equipo contable que de acuerdo a la dinámica de la cuenta se debe utilizar la cuenta 521190. 
</t>
    </r>
    <r>
      <rPr>
        <b/>
        <sz val="8"/>
        <color theme="1"/>
        <rFont val="Tahoma"/>
        <family val="2"/>
      </rPr>
      <t>Análisis OCI:</t>
    </r>
    <r>
      <rPr>
        <sz val="8"/>
        <color theme="1"/>
        <rFont val="Tahoma"/>
        <family val="2"/>
      </rPr>
      <t xml:space="preserve"> Se insiste en recomendar a la Subdirección Financiera revisar la observación que generó la acción de mejora (no fue una sola cuenta y no corresponde a la referenciada por la Subdirección). El reporte de avance es el mismo que ha realizado en los últimos cuatrimestres. De acuerdo con el plazo y ya que no se remitieron soportes, esta acción se califica con alerta </t>
    </r>
    <r>
      <rPr>
        <b/>
        <sz val="8"/>
        <color theme="1"/>
        <rFont val="Tahoma"/>
        <family val="2"/>
      </rPr>
      <t xml:space="preserve">"Incumplida". </t>
    </r>
  </si>
  <si>
    <t>Se adjunta Acta de reunión fecha 9 de marzo de 2023.</t>
  </si>
  <si>
    <t>"1. Acta de la reunión realizada con el área de sistemas
https://docs.google.com/spreadsheets/d/1Nbeh1MRlKxkqqDXUEYjo_sVVyN1z6jsb/edit#gid=80722997
2. Acta de capacitación"</t>
  </si>
  <si>
    <r>
      <rPr>
        <b/>
        <sz val="8"/>
        <color theme="1"/>
        <rFont val="Tahoma"/>
        <family val="2"/>
      </rPr>
      <t xml:space="preserve">Reporte Programación: </t>
    </r>
    <r>
      <rPr>
        <sz val="8"/>
        <color theme="1"/>
        <rFont val="Tahoma"/>
        <family val="2"/>
      </rPr>
      <t xml:space="preserve">Desde el equipo de programación se realizó la gestión de una mesa de trabajo con el equipo de sistemas, esta reunión fue efectuada el 21 de febrero de 2023, como conclusión de esta reunión se identifica como acciones a realizar por parte de sistemas un espacio de capacitación dirigida al equipo de tráfico y alistamiento con el fin de dar a conocer "matriz de riesgos de seguridad de la información y los requerimientos técnico para constituir un repositorio documental en drive y sobre cómo funciona el repositorio de los servidores de la entidad", asi mismo dar a conocer "brindar información de donde se tiene alojada la información en el DRIVE y los correos que tienen acceso a ella para generar la custodia desde el área de Sistemas"
Se participó en el espacio de capacitación por parte de sistemas en donde se socializaron temas relacionados con  "Capacitación Google Drive y Almacenamiento", según acta de la reunión.
</t>
    </r>
    <r>
      <rPr>
        <b/>
        <sz val="8"/>
        <color theme="1"/>
        <rFont val="Tahoma"/>
        <family val="2"/>
      </rPr>
      <t>Análisis OCI:</t>
    </r>
    <r>
      <rPr>
        <sz val="8"/>
        <color theme="1"/>
        <rFont val="Tahoma"/>
        <family val="2"/>
      </rPr>
      <t xml:space="preserve"> Se evidencian las actas de las 2 reuniones soportadas. Sin embargo, a la fecha la matriz de riesgos de seguridad digital sigue sin identificar los riesgos asociados a las debilidades evidenciadas durante la auditoría, [Materialización del riesgo de pérdida de información cargada en el Drive], última actualización 03/08/2022. Es importante que las dos áreas: Sistemas y Programación definan los controles sobre la debilidad evidenciada. Se recomienda tener en cuenta el vencimiento del plazo de la acción (mayo). Por lo anterior, se califica como</t>
    </r>
    <r>
      <rPr>
        <b/>
        <sz val="8"/>
        <color theme="1"/>
        <rFont val="Tahoma"/>
        <family val="2"/>
      </rPr>
      <t xml:space="preserve"> "En Proceso". </t>
    </r>
  </si>
  <si>
    <t>1. Correo electrónico de socialización</t>
  </si>
  <si>
    <r>
      <rPr>
        <b/>
        <sz val="8"/>
        <color theme="1"/>
        <rFont val="Tahoma"/>
        <family val="2"/>
      </rPr>
      <t xml:space="preserve">Reporte Programación: </t>
    </r>
    <r>
      <rPr>
        <sz val="8"/>
        <color theme="1"/>
        <rFont val="Tahoma"/>
        <family val="2"/>
      </rPr>
      <t>Se realizó la socialización de los cambios realizados al procedimiento "MDCC-PD-007 ADQUISICIÓN DE LICENCIAS DE CONTENIDOS FINALIZADOS" en el mes de abril de 2023, a los interesados.</t>
    </r>
    <r>
      <rPr>
        <b/>
        <sz val="8"/>
        <color theme="1"/>
        <rFont val="Tahoma"/>
        <family val="2"/>
      </rPr>
      <t xml:space="preserve">
</t>
    </r>
    <r>
      <rPr>
        <sz val="8"/>
        <color theme="1"/>
        <rFont val="Tahoma"/>
        <family val="2"/>
      </rPr>
      <t xml:space="preserve">
</t>
    </r>
    <r>
      <rPr>
        <b/>
        <sz val="8"/>
        <color theme="1"/>
        <rFont val="Tahoma"/>
        <family val="2"/>
      </rPr>
      <t>Análisis OCI:</t>
    </r>
    <r>
      <rPr>
        <sz val="8"/>
        <color theme="1"/>
        <rFont val="Tahoma"/>
        <family val="2"/>
      </rPr>
      <t xml:space="preserve"> Se evidencia socialización de la actualización del procedimiento “ADQUISICIÓN DE LICENCIAS DE CONTENIDOS FINALIZADOS” en la intranet, en la que se incluyen las actas de reunión de los contenidos a adquirir, los recursos a invertir y los resultados de la curaduría;, mediante correo del 31/03/2023. Teniendo en cuenta el plazo y los soportes reportados, se califica como </t>
    </r>
    <r>
      <rPr>
        <b/>
        <sz val="8"/>
        <color theme="1"/>
        <rFont val="Tahoma"/>
        <family val="2"/>
      </rPr>
      <t xml:space="preserve">"Terminada extemporánea". </t>
    </r>
  </si>
  <si>
    <t>"1. Acta de reunión de revisión de documentos
2. Solicitud de actualización del procedimiento de tráfico y alistamiento y eliminación del manual de administración de archivos"</t>
  </si>
  <si>
    <t>4 contratos de las personas asignadas al rediseño de la página web</t>
  </si>
  <si>
    <t xml:space="preserve">Jizeth González
Diana Romero </t>
  </si>
  <si>
    <t>Pantallazo de publicación en la intranet de la caracterización actualizada.</t>
  </si>
  <si>
    <r>
      <t>Reporte Servicios Administrativos:</t>
    </r>
    <r>
      <rPr>
        <sz val="8"/>
        <color theme="1"/>
        <rFont val="Tahoma"/>
        <family val="2"/>
      </rPr>
      <t xml:space="preserve"> Se evidencia que el documento CARACTERIZACIÓN DE GESTIÓN DE RECURSOS Y ADMINISTRACIÓN DE INFORMACIÓN – AGRI-CR-001" se encuentra publicado en la intranet desde el pasado 13 de marzo del corriente.
</t>
    </r>
    <r>
      <rPr>
        <b/>
        <sz val="8"/>
        <color theme="1"/>
        <rFont val="Tahoma"/>
        <family val="2"/>
      </rPr>
      <t xml:space="preserve">Análisis OCI: </t>
    </r>
    <r>
      <rPr>
        <sz val="8"/>
        <color theme="1"/>
        <rFont val="Tahoma"/>
        <family val="2"/>
      </rPr>
      <t xml:space="preserve">Se evidencia la publicación de la  CARACTERIZACIÓN DE GESTIÓN DE RECURSOS Y ADMINISTRACIÓN DE INFORMACIÓN – AGRI-CR-001" en la intranet de Capital, actividad pendiente para dar por terminada y cerrada la acción.
Teniendo en cuenta lo anterior, se califica como </t>
    </r>
    <r>
      <rPr>
        <b/>
        <sz val="8"/>
        <color theme="1"/>
        <rFont val="Tahoma"/>
        <family val="2"/>
      </rPr>
      <t xml:space="preserve">"Terminada" </t>
    </r>
    <r>
      <rPr>
        <sz val="8"/>
        <color theme="1"/>
        <rFont val="Tahoma"/>
        <family val="2"/>
      </rPr>
      <t>con estado</t>
    </r>
    <r>
      <rPr>
        <b/>
        <sz val="8"/>
        <color theme="1"/>
        <rFont val="Tahoma"/>
        <family val="2"/>
      </rPr>
      <t xml:space="preserve"> "Cerrada"</t>
    </r>
  </si>
  <si>
    <t>Se cumplió con la acciones propuestas dentro de los tiempos establecidos.</t>
  </si>
  <si>
    <t>No se remiten soportes para el presente seguimiento.</t>
  </si>
  <si>
    <r>
      <rPr>
        <b/>
        <sz val="8"/>
        <color theme="1"/>
        <rFont val="Tahoma"/>
        <family val="2"/>
      </rPr>
      <t xml:space="preserve">Reporte Servicios Administrativos: </t>
    </r>
    <r>
      <rPr>
        <sz val="8"/>
        <color theme="1"/>
        <rFont val="Tahoma"/>
        <family val="2"/>
      </rPr>
      <t xml:space="preserve">Actualmente nos encontramos en proceso de verificación de asuntos finales relacionados con la baja de bienes -suscripción de la Resolución correspondiente- de manera tal que una vez se cuente con dicho acto administrativo, se proceda a realizar la disposición de los bienes bajo los mecanismos fijados por la entidad 
</t>
    </r>
    <r>
      <rPr>
        <b/>
        <sz val="8"/>
        <color theme="1"/>
        <rFont val="Tahoma"/>
        <family val="2"/>
      </rPr>
      <t xml:space="preserve">Análisis OCI: </t>
    </r>
    <r>
      <rPr>
        <sz val="8"/>
        <color theme="1"/>
        <rFont val="Tahoma"/>
        <family val="2"/>
      </rPr>
      <t>Teniendo en cuenta que durante el periodo del reporte no se llevaron a cabo baja de bienes, durante el segundo cuatrimestre de la vigencia 2023 se verificará que en la  entrega de  bienes a costo cero se suscriba el respectivo contrato dónde se establezcan las obligaciones contractuales de la empresa gestora, conforme al lineamiento del área jurídica, adicionalmente teniendo en cuenta que el procedimiento de baja de bienes se encuentra en actualización se recomienda incorporar este lineamiento dentro del documento. Por lo anterior, se mantiene la calificación como "</t>
    </r>
    <r>
      <rPr>
        <b/>
        <sz val="8"/>
        <color theme="1"/>
        <rFont val="Tahoma"/>
        <family val="2"/>
      </rPr>
      <t>Terminada"</t>
    </r>
    <r>
      <rPr>
        <sz val="8"/>
        <color theme="1"/>
        <rFont val="Tahoma"/>
        <family val="2"/>
      </rPr>
      <t xml:space="preserve"> con estado </t>
    </r>
    <r>
      <rPr>
        <b/>
        <sz val="8"/>
        <color theme="1"/>
        <rFont val="Tahoma"/>
        <family val="2"/>
      </rPr>
      <t>"Abierta".</t>
    </r>
    <r>
      <rPr>
        <sz val="8"/>
        <color theme="1"/>
        <rFont val="Tahoma"/>
        <family val="2"/>
      </rPr>
      <t xml:space="preserve">
</t>
    </r>
  </si>
  <si>
    <t>Se adjuntan correos soportes de la reunión que se realizo con Planeación donde se revisaron las acciones del área de Talento Humano</t>
  </si>
  <si>
    <t>Se adjuntan correos soportes de la reunión que se realizo con planeación donde se revisaron las acciones del área de talento humano</t>
  </si>
  <si>
    <t>Se adjunta como evidencia citación para el 29 de mayo de 2023</t>
  </si>
  <si>
    <t xml:space="preserve">a. GRI-SI-FT-047 FORMATO CONTROL SOLICITUDES COPIAS DE SEGURIDAD 
GRI-SI-FT-048 FORMATO RESTAURACIÓN CONTENIDO 
AGRI-SI-PD-014 COPIAS DE SEGURIDADMayo2023
b. AGRI-SI-MN-001. MANUAL DEL SISTEMA DE GESTION DE SEGURIDAD DE LA INFORMACION - SGSI
PlanTrabajoSistemas2023
c. AGRI-SI-PL-004 PLAN DE TRATAMIENTO DE RIESGOS DE SEGURIDAD Y PRIVACIDAD DE LA INFORMACIÓN
AGRI-SI-PL-003. PLAN DE SEGURIDAD Y PRIVACIDAD DE LA INFORMACION. </t>
  </si>
  <si>
    <t>a. Acta reunión indicadores de eficacia del SGSI 28112022
ReunionSistemasEnero2023PlanAccion.
b. PAI2023_V2 T1 Subdirección Administrativa
c.  PAI2023_V2 T1 Subdirección Administrativa 3.7.5
EvidenciaSeguimientoIndicadores</t>
  </si>
  <si>
    <t>a. AGRI-SI-GU-006. GUIA DE CONTACTO CON AUTORIDADES Y GRUPOS DE INTERES
b. AGRI-SI-GU-007. GUIA DE GESTIÓN DE INCIDENTES DE SEGURIDAD V3
PlanTrabajoSistemas2023 
c. AGRI-SI-PO-002 POLITICA DE SEGURIDAD Y PRIVACIDAD DE LA INFORMACION V62023</t>
  </si>
  <si>
    <t>a.GRI-SI-FT-047 FORMATO CONTROL SOLICITUDES COPIAS DE SEGURIDAD 
GRI-SI-FT-048 FORMATO RESTAURACIÓN CONTENIDO 
AGRI-SI-PD-014 COPIAS DE SEGURIDADMayo2023
b. EPLE-FT-012 ACTA DE REUNIÓN. Abril 20 de 2023 Capacitación Repositorio Almacenamiento DRIVE y Copias de Seguridad.xlsx - Acta.</t>
  </si>
  <si>
    <t>a. AGRI-SI-FT-045 MATRIZ DE RIESGOS DE SEGURIDAD DIGITAL_Mayo2023.
b. MMR 2023 T1 - SISTEMAS
Evidencias monitoreo de riesgos seguridad digital.
Correo de Bogotá es TIC - Re_ Actualización matriz riesgos seguridad digital v2</t>
  </si>
  <si>
    <t>* Correo de Bogotá es TIC - Re_ Actualización matriz riesgos seguridad digital v2
* AGRI-SI-FT-045 MATRIZ DE RIESGOS DE SEGURIDAD DIGITAL_Mayo2023</t>
  </si>
  <si>
    <r>
      <t xml:space="preserve">
</t>
    </r>
    <r>
      <rPr>
        <b/>
        <sz val="8"/>
        <color theme="1"/>
        <rFont val="Tahoma"/>
        <family val="2"/>
      </rPr>
      <t xml:space="preserve">
Reporte Sistemas:</t>
    </r>
    <r>
      <rPr>
        <sz val="8"/>
        <color theme="1"/>
        <rFont val="Tahoma"/>
        <family val="2"/>
      </rPr>
      <t xml:space="preserve"> Se realizó la inclusión del riesgo de pérdida de información en los medios de almacenamiento de información de la entidad, la matriz se encuentra en ajustes finales por parte del área de sistemas de acuerdo a recomendaciones realizadas por el área de planeación.
</t>
    </r>
    <r>
      <rPr>
        <b/>
        <sz val="8"/>
        <color theme="1"/>
        <rFont val="Tahoma"/>
        <family val="2"/>
      </rPr>
      <t xml:space="preserve">
Análisis OCI: </t>
    </r>
    <r>
      <rPr>
        <sz val="8"/>
        <color theme="1"/>
        <rFont val="Tahoma"/>
        <family val="2"/>
      </rPr>
      <t xml:space="preserve">Se evidencia la matriz de riesgos de seguridad digital V2, donde se incluyó el riesgo pérdida de información en los medios de almacenamiento de información de la entidad, se adjunta como soporte un correo remitido por el área de Planeación solicitando ajustes a la matriz. No se evidencia que se hayan realizado los ajustes a la matriz por parte del área de Sistemas. En la intranet aún se encuentra publicada la versión 1 de documento. 
Teniendo en cuenta lo anterior, el estado de la acción se califica como </t>
    </r>
    <r>
      <rPr>
        <b/>
        <sz val="8"/>
        <color theme="1"/>
        <rFont val="Tahoma"/>
        <family val="2"/>
      </rPr>
      <t>"Incumplida"</t>
    </r>
    <r>
      <rPr>
        <sz val="8"/>
        <color theme="1"/>
        <rFont val="Tahoma"/>
        <family val="2"/>
      </rPr>
      <t xml:space="preserve"> teniendo en cuenta que la fecha máxima para finalizar la acción era el 07/01/2023.</t>
    </r>
  </si>
  <si>
    <t>1. EPLE-FT-012 ACTA DE REUNIÓN. Feb 20 de 2023 Hallazgos sistemas.xlsx - Feb 21 
EPLE-FT-012 ACTA DE REUNIÓN. Abril 20 de 2023 Capacitación Repositorio Almacenamiento DRIVE y Copias de Seguridad.xlsx - Acta.
2. Correo de Bogotá es TIC - Re_ Actualización matriz riesgos seguridad digital v2
AGRI-SI-FT-045 MATRIZ DE RIESGOS DE SEGURIDAD DIGITAL_Mayo2023</t>
  </si>
  <si>
    <r>
      <t xml:space="preserve">
</t>
    </r>
    <r>
      <rPr>
        <b/>
        <sz val="8"/>
        <color theme="1"/>
        <rFont val="Tahoma"/>
        <family val="2"/>
      </rPr>
      <t xml:space="preserve">
Reporte Sistemas:</t>
    </r>
    <r>
      <rPr>
        <sz val="8"/>
        <color theme="1"/>
        <rFont val="Tahoma"/>
        <family val="2"/>
      </rPr>
      <t xml:space="preserve"> 1. El día 20 de febrero de 2023 se participó en mesa de trabajo con Programación para la revisión de las acciones del plan de mejoramiento de ambas áreas programación y Sistemas. El día 20 de abril de 2023 se realizó mesa de trabajo con Programación, con el objetivo de brindar capacitación uso adecuado Google Drive, Repositorios Locales y Copias de Seguridad. 
2. Se realizó la inclusión del riesgo de pérdida de información en los medios de almacenamiento de información de la entidad, la matriz se encuentra en ajustes finales por parte del área de sistemas de acuerdo con recomendaciones realizadas por el área de planeación.
</t>
    </r>
    <r>
      <rPr>
        <b/>
        <sz val="8"/>
        <color theme="1"/>
        <rFont val="Tahoma"/>
        <family val="2"/>
      </rPr>
      <t xml:space="preserve">
Análisis OCI: 
1. </t>
    </r>
    <r>
      <rPr>
        <sz val="8"/>
        <color theme="1"/>
        <rFont val="Tahoma"/>
        <family val="2"/>
      </rPr>
      <t xml:space="preserve">La actividad uno fue cumplida el día 20 de abril de 2023, dónde se realizó una mesa de trabajo con el área de Programación indicando el proceso que debe adelantarse para que el material audiovisual se guarde y restaure de manera adecuada.
</t>
    </r>
    <r>
      <rPr>
        <b/>
        <sz val="8"/>
        <color theme="1"/>
        <rFont val="Tahoma"/>
        <family val="2"/>
      </rPr>
      <t xml:space="preserve">2.  </t>
    </r>
    <r>
      <rPr>
        <sz val="8"/>
        <color theme="1"/>
        <rFont val="Tahoma"/>
        <family val="2"/>
      </rPr>
      <t xml:space="preserve">Se evidencia la matriz de riesgos de seguridad digital V2, donde se incluyó el riesgo pérdida de información en los medios de almacenamiento de información de la entidad, se adjunta como soporte un correo remitido por el área de Planeación solicitando ajustes a la matriz. No se evidencia que se hayan realizado los ajustes a la matriz por parte del área de Sistemas. En la intranet aún se encuentra publicada la versión 1 de documento. 
Teniendo en cuenta lo anterior, el estado de la acción se califica como </t>
    </r>
    <r>
      <rPr>
        <b/>
        <sz val="8"/>
        <color theme="1"/>
        <rFont val="Tahoma"/>
        <family val="2"/>
      </rPr>
      <t>"Incumplida"</t>
    </r>
    <r>
      <rPr>
        <sz val="8"/>
        <color theme="1"/>
        <rFont val="Tahoma"/>
        <family val="2"/>
      </rPr>
      <t xml:space="preserve"> teniendo en cuenta que la fecha máxima para finalizar la acción era el 07/01/2023.</t>
    </r>
  </si>
  <si>
    <t xml:space="preserve">Para esta actividad se carga la evidencia de los correos y la trazabilidad de esta ultima actualización e implementación de los manuales de inducción.
Adicionalmente, se cargan evidencias de la divulgación de la nueva versión a todos los colaboradores, esto es, los que en la actualidad se encuentran en el ERP de la entidad y los manuales de manera individual para visualizar esta ultima versión.
Finalmente, se cargan las evidencias de las reuniones adelantadas en el marco de la discusión y construcción de la matriz de delegación de autoridad. </t>
  </si>
  <si>
    <t>1. Ninguno 
2. Oficio de radicado 2-2023-3387 del 7 de marzo del Departamento Administrativo del Servicio Distrital DASC. 
Oficio 323 del 22 de marzo de 2023 en respuesta a las observaciones realizadas mediante radicado 1-2023-3103 - Solicitud concepto técnico favorable para la modificación de la planta de personal de Canal Capital.
3. Ninguno</t>
  </si>
  <si>
    <t xml:space="preserve">Correo en el cual se remite el reporte solicitado a Planeación.
Archivo Excel del plan de acción institucional, que da cuenta de la información reportada </t>
  </si>
  <si>
    <t>Circular 010 de 2022</t>
  </si>
  <si>
    <r>
      <rPr>
        <b/>
        <sz val="8"/>
        <color theme="1"/>
        <rFont val="Tahoma"/>
        <family val="2"/>
      </rPr>
      <t>Reporte Planeación:</t>
    </r>
    <r>
      <rPr>
        <sz val="8"/>
        <color theme="1"/>
        <rFont val="Tahoma"/>
        <family val="2"/>
      </rPr>
      <t xml:space="preserve"> En el marco del monitoreo de los riesgos se incluyó la revisión y el análisis a los riesgos de seguridad digital, dentro de dicho monitoreo se emitieron las observaciones respecto a la actualización de la información de este tipo de riesgos, y los resultados serán presentados en el CIGD del mes de mayo.
</t>
    </r>
    <r>
      <rPr>
        <b/>
        <sz val="8"/>
        <color theme="1"/>
        <rFont val="Tahoma"/>
        <family val="2"/>
      </rPr>
      <t xml:space="preserve">
Reporte Sistemas:</t>
    </r>
    <r>
      <rPr>
        <sz val="8"/>
        <color theme="1"/>
        <rFont val="Tahoma"/>
        <family val="2"/>
      </rPr>
      <t xml:space="preserve"> a. En la matriz de riesgos de seguridad digital se encuentra la valoración, evaluación y tratamiento de los riesgos de seguridad digital en el marco de la implementación del SGSI de la entidad. 
b. Desde el área de planeación se realiza el seguimiento a los riesgos de seguridad digital a través del monitoreo de riesgos, sin embargo, por parte del área de sistemas la matriz de riesgos se encuentra en proceso de actualización y ajustes acorde a recomendación realizadas por el área de Planeación.
</t>
    </r>
    <r>
      <rPr>
        <b/>
        <sz val="8"/>
        <color theme="1"/>
        <rFont val="Tahoma"/>
        <family val="2"/>
      </rPr>
      <t xml:space="preserve">
Análisis OCI: 
</t>
    </r>
    <r>
      <rPr>
        <sz val="8"/>
        <color theme="1"/>
        <rFont val="Tahoma"/>
        <family val="2"/>
      </rPr>
      <t xml:space="preserve">Se evidencia la matriz de riesgos de seguridad digital V2, donde se incluyó el riesgo pérdida de información en los medios de almacenamiento de información de la entidad, se adjunta como soporte un correo remitido por el área de Planeación solicitando ajustes a la matriz. No se evidencia que se hayan realizado los ajustes a la matriz por parte del área de Sistemas. En la intranet aún se encuentra publicada la versión 1 de documento. </t>
    </r>
    <r>
      <rPr>
        <b/>
        <sz val="8"/>
        <color theme="1"/>
        <rFont val="Tahoma"/>
        <family val="2"/>
      </rPr>
      <t xml:space="preserve">
</t>
    </r>
    <r>
      <rPr>
        <sz val="8"/>
        <color theme="1"/>
        <rFont val="Tahoma"/>
        <family val="2"/>
      </rPr>
      <t xml:space="preserve">
Teniendo en cuenta lo anterior, el estado de la acción se califica como</t>
    </r>
    <r>
      <rPr>
        <b/>
        <sz val="8"/>
        <color theme="1"/>
        <rFont val="Tahoma"/>
        <family val="2"/>
      </rPr>
      <t xml:space="preserve"> "En Proceso"</t>
    </r>
  </si>
  <si>
    <t>Mónica Virgüéz
Henry Beltrán</t>
  </si>
  <si>
    <t>Plan de implementación política integral de transparencia versiones 1 y 2 
Socialización de la política y el plan de implementación</t>
  </si>
  <si>
    <t xml:space="preserve">Se remite correo de la revisión del procedimiento de Convocatoria Pública. </t>
  </si>
  <si>
    <r>
      <rPr>
        <b/>
        <sz val="8"/>
        <color theme="1"/>
        <rFont val="Tahoma"/>
        <family val="2"/>
      </rPr>
      <t>Reporte Comercialización:</t>
    </r>
    <r>
      <rPr>
        <sz val="8"/>
        <color theme="1"/>
        <rFont val="Tahoma"/>
        <family val="2"/>
      </rPr>
      <t xml:space="preserve"> A lo largo del primer trimestre de 2023 se realizaron las siguientes acciones en cumplimiento con el plan de mejoramiento diseñado:
1. Diseño y socialización de la circular dirigida a todas las áreas del Canal que comercializan bienes y/o servicios solicitando la centralización de la información relacionada.
2. Revisar y actualizar el tarifario adoptado mediante resolución e incluir en esta los descuentos, incentivos, bonificados o comisiones a que haya lugar en el proceso de comercialización de CAPITAL.
</t>
    </r>
    <r>
      <rPr>
        <b/>
        <sz val="8"/>
        <color theme="1"/>
        <rFont val="Tahoma"/>
        <family val="2"/>
      </rPr>
      <t>Análisis OCI:</t>
    </r>
    <r>
      <rPr>
        <sz val="8"/>
        <color theme="1"/>
        <rFont val="Tahoma"/>
        <family val="2"/>
      </rPr>
      <t xml:space="preserve"> Según el reporte de avance, no se evidenciaron los soportes relacionados por el área responsables: 
1. Soporte consolidado del diseño y socialización de la circular 3 de 2023 y
2. Socialización de resolución y tarifario
Por lo anterior y de acuerdo con el plazo definido para esta acción,  se califica como</t>
    </r>
    <r>
      <rPr>
        <b/>
        <sz val="8"/>
        <color theme="1"/>
        <rFont val="Tahoma"/>
        <family val="2"/>
      </rPr>
      <t xml:space="preserve"> "Incumplida". </t>
    </r>
  </si>
  <si>
    <t>No se reportaron avances ni soportes para el seguimiento del cuatrimestre.</t>
  </si>
  <si>
    <r>
      <t xml:space="preserve">Reporte S. Administrativos: </t>
    </r>
    <r>
      <rPr>
        <sz val="8"/>
        <color theme="1"/>
        <rFont val="Tahoma"/>
        <family val="2"/>
      </rPr>
      <t xml:space="preserve">El área no adelanta reporte de avances ni se remiten soportes respecto a la ejecución de la actividad formulada, por lo que se califica la acción </t>
    </r>
    <r>
      <rPr>
        <b/>
        <sz val="8"/>
        <color theme="1"/>
        <rFont val="Tahoma"/>
        <family val="2"/>
      </rPr>
      <t xml:space="preserve">Sin Iniciar. </t>
    </r>
  </si>
  <si>
    <t>Profesional de Recursos Humanos</t>
  </si>
  <si>
    <r>
      <rPr>
        <b/>
        <sz val="8"/>
        <color theme="1"/>
        <rFont val="Tahoma"/>
        <family val="2"/>
      </rPr>
      <t xml:space="preserve">Reporte Sub. Financiera: </t>
    </r>
    <r>
      <rPr>
        <sz val="8"/>
        <color theme="1"/>
        <rFont val="Tahoma"/>
        <family val="2"/>
      </rPr>
      <t xml:space="preserve">Durante el primer trimestre del año 2023, se realizo el Comité Técnico de Sostenibilidad Contable donde se socializo los resultados emitidos por el área de la Subdirección Administrativa. 
</t>
    </r>
    <r>
      <rPr>
        <b/>
        <sz val="8"/>
        <color theme="1"/>
        <rFont val="Tahoma"/>
        <family val="2"/>
      </rPr>
      <t>Análisis OCI:</t>
    </r>
    <r>
      <rPr>
        <sz val="8"/>
        <color theme="1"/>
        <rFont val="Tahoma"/>
        <family val="2"/>
      </rPr>
      <t xml:space="preserve"> Se evidencian soportes del acta del Comité de Sostenibilidad Contable realizado en diciembre de 2022 y no como reporta la Subdirección Financiera en el primer trimestre de 2023. De acuerdo con la acción y plazo formulado se califica como</t>
    </r>
    <r>
      <rPr>
        <b/>
        <sz val="8"/>
        <color theme="1"/>
        <rFont val="Tahoma"/>
        <family val="2"/>
      </rPr>
      <t xml:space="preserve"> "Terminada extemporánea"</t>
    </r>
    <r>
      <rPr>
        <sz val="8"/>
        <color theme="1"/>
        <rFont val="Tahoma"/>
        <family val="2"/>
      </rPr>
      <t xml:space="preserve">.  </t>
    </r>
  </si>
  <si>
    <r>
      <t xml:space="preserve">Reporte G. Documental: </t>
    </r>
    <r>
      <rPr>
        <sz val="8"/>
        <color theme="1"/>
        <rFont val="Tahoma"/>
        <family val="2"/>
      </rPr>
      <t xml:space="preserve">Se adelantaron las capacitaciones con las diferentes áreas de la entidad dando a conocer el modulo de gestión documental. Adicionalmente el 24 de marzo de 2023 se llevo a cabo la entrega del modulo de gestión documental por parte del area de sistemas. 
</t>
    </r>
    <r>
      <rPr>
        <b/>
        <sz val="8"/>
        <color theme="1"/>
        <rFont val="Tahoma"/>
        <family val="2"/>
      </rPr>
      <t>Reporte Sistemas:</t>
    </r>
    <r>
      <rPr>
        <sz val="8"/>
        <color theme="1"/>
        <rFont val="Tahoma"/>
        <family val="2"/>
      </rPr>
      <t xml:space="preserve"> 1. y 5 El modulo de gestión documental esta habilitado dentro de la intranet de pruebas ERPC, desarrollado y entregado al 100% de acuerdo a la acción formulada, sin embargo, el área de sistemas se encuentra a la espera de la aprobación por parte de gestión documental para colocarlo en la intranet ERP y dejarlo implementado.
</t>
    </r>
    <r>
      <rPr>
        <b/>
        <sz val="8"/>
        <color theme="1"/>
        <rFont val="Tahoma"/>
        <family val="2"/>
      </rPr>
      <t xml:space="preserve">Análisis OCI: </t>
    </r>
    <r>
      <rPr>
        <sz val="8"/>
        <color theme="1"/>
        <rFont val="Tahoma"/>
        <family val="2"/>
      </rPr>
      <t xml:space="preserve">Se adelanta la verificación de los soportes remitidos, observando que el 24 de marzo se adelantó la entrega del módulo al área de Gestión Documental y lo correspondiente a las responsabilidades asignadas a Sistemas en las acciones 1 y 5, así como socializaciones del módulo a las áreas de Capital, de conformidad con lo formulado en la acción. Teniendo en cuenta lo anterior, se califica la acción como </t>
    </r>
    <r>
      <rPr>
        <b/>
        <sz val="8"/>
        <color theme="1"/>
        <rFont val="Tahoma"/>
        <family val="2"/>
      </rPr>
      <t>"Terminada Extemporánea"</t>
    </r>
    <r>
      <rPr>
        <sz val="8"/>
        <color theme="1"/>
        <rFont val="Tahoma"/>
        <family val="2"/>
      </rPr>
      <t xml:space="preserve"> con estado </t>
    </r>
    <r>
      <rPr>
        <b/>
        <sz val="8"/>
        <color theme="1"/>
        <rFont val="Tahoma"/>
        <family val="2"/>
      </rPr>
      <t>"Abierta"</t>
    </r>
    <r>
      <rPr>
        <sz val="8"/>
        <color theme="1"/>
        <rFont val="Tahoma"/>
        <family val="2"/>
      </rPr>
      <t xml:space="preserve"> de manera que se pueda verificar el funcionamiento del módulo en Capital.</t>
    </r>
  </si>
  <si>
    <r>
      <rPr>
        <b/>
        <sz val="8"/>
        <color theme="1"/>
        <rFont val="Tahoma"/>
        <family val="2"/>
      </rPr>
      <t xml:space="preserve">Reporte Sub. Financiera: </t>
    </r>
    <r>
      <rPr>
        <sz val="8"/>
        <color theme="1"/>
        <rFont val="Tahoma"/>
        <family val="2"/>
      </rPr>
      <t xml:space="preserve">EL 19 de abril del año en curso se recibió memorando de recomendaciones, las cuales se revisaran con el equipo de la Subdirección Financiera y en el próximo seguimiento se enviarán los soportes pertinentes de acuerdo a la socialización. 
</t>
    </r>
    <r>
      <rPr>
        <b/>
        <sz val="8"/>
        <color theme="1"/>
        <rFont val="Tahoma"/>
        <family val="2"/>
      </rPr>
      <t>Análisis OCI:</t>
    </r>
    <r>
      <rPr>
        <sz val="8"/>
        <color theme="1"/>
        <rFont val="Tahoma"/>
        <family val="2"/>
      </rPr>
      <t xml:space="preserve">  De acuerdo con el reporte de avance, el soporte  y la mesa llevada a cabo con la Subdirección Financiera en mayo 2023. se continua calificando como </t>
    </r>
    <r>
      <rPr>
        <b/>
        <sz val="8"/>
        <color theme="1"/>
        <rFont val="Tahoma"/>
        <family val="2"/>
      </rPr>
      <t xml:space="preserve">"Incumplida".  </t>
    </r>
    <r>
      <rPr>
        <sz val="8"/>
        <color theme="1"/>
        <rFont val="Tahoma"/>
        <family val="2"/>
      </rPr>
      <t>Se recomienda a la subdirección suscribir de manera rápida las acciones de mejora requeridas por la revisoría fiscal.</t>
    </r>
  </si>
  <si>
    <r>
      <rPr>
        <b/>
        <sz val="8"/>
        <color theme="1"/>
        <rFont val="Tahoma"/>
        <family val="2"/>
      </rPr>
      <t xml:space="preserve">Reporte Sub. Financiera: </t>
    </r>
    <r>
      <rPr>
        <sz val="8"/>
        <color theme="1"/>
        <rFont val="Tahoma"/>
        <family val="2"/>
      </rPr>
      <t xml:space="preserve">El documento se encuentra en proceso de actualización. 
</t>
    </r>
    <r>
      <rPr>
        <b/>
        <sz val="8"/>
        <color theme="1"/>
        <rFont val="Tahoma"/>
        <family val="2"/>
      </rPr>
      <t>Análisis OCI:</t>
    </r>
    <r>
      <rPr>
        <sz val="8"/>
        <color theme="1"/>
        <rFont val="Tahoma"/>
        <family val="2"/>
      </rPr>
      <t xml:space="preserve"> Se evidencia acta de reunión de mesa de trabajo del 20/02/2023 para la revisión del instructivo. Por lo anterior y de acuerdo con el plazo establecido para culminar la actividad, se continúa calificando como</t>
    </r>
    <r>
      <rPr>
        <b/>
        <sz val="8"/>
        <color theme="1"/>
        <rFont val="Tahoma"/>
        <family val="2"/>
      </rPr>
      <t xml:space="preserve"> "Incumplida".</t>
    </r>
  </si>
  <si>
    <r>
      <rPr>
        <b/>
        <sz val="8"/>
        <color theme="1"/>
        <rFont val="Tahoma"/>
        <family val="2"/>
      </rPr>
      <t xml:space="preserve">Reporte Jurídica: </t>
    </r>
    <r>
      <rPr>
        <sz val="8"/>
        <color theme="1"/>
        <rFont val="Tahoma"/>
        <family val="2"/>
      </rPr>
      <t xml:space="preserve">Se realizó la actualización del procedimiento del proceso de gestión jurídica y contractual, incluyendo el proceso disciplinario, con el fin de adjuntarlo a la solicitud presentada ante el Departamento Administrativo del Servicio Distrital, sin embargo, no ha sido aprobado en su versión final hasta tanto se creen los cargos requeridos para dar cumplimiento a lo establecido en la Ley 1952 de 2019, modificada por la Ley 2094 de 2021 referente a la división de roles. Tal como se indicó en el aparte anterior, la entidad se encuentra en revisión, análisis y resolución de las observaciones elevadas por el DASC para proseguir con el concepto favorable. 
</t>
    </r>
    <r>
      <rPr>
        <b/>
        <sz val="8"/>
        <color rgb="FF000000"/>
        <rFont val="Tahoma"/>
        <family val="2"/>
      </rPr>
      <t xml:space="preserve">
Análisis OCI:</t>
    </r>
    <r>
      <rPr>
        <sz val="8"/>
        <color rgb="FF000000"/>
        <rFont val="Tahoma"/>
        <family val="2"/>
      </rPr>
      <t xml:space="preserve"> Se recuerda al area que de conformidad con las políticas internas de gestión de la entidad, la actualización de los documentos asociados al sistema de gestión se entiende realizada cuando son normalizados y publicados en intranet. El documento aportado y referenciado en el reporte, se avisa que estos no esta debidamente actualizado. Consultando la intranet se puede evidenciar que el procedimiento de disciplinario ordinario vigente es la versión 06 de la fecha 30/11/2016. 
En ese orden de ideas se avisa que la actividad formuladas para la acción se encuentra pendiente de cumplimiento. Se avisa también que la actualización de los documentos internos de la entidad no están sujetos a la aprobación de terceros externos. En el caso presente, la actualización  del procedimiento de disciplinario interno de la entidad esta encaminada a que refleje toda la gestión administrativa que se despliega, en el marco de la ley, por parte del area jurídica. 
Por lo anterior se califica la acción con alerta de </t>
    </r>
    <r>
      <rPr>
        <b/>
        <sz val="8"/>
        <color rgb="FF000000"/>
        <rFont val="Tahoma"/>
        <family val="2"/>
      </rPr>
      <t>"Incumplida"</t>
    </r>
    <r>
      <rPr>
        <sz val="8"/>
        <color rgb="FF000000"/>
        <rFont val="Tahoma"/>
        <family val="2"/>
      </rPr>
      <t xml:space="preserve"> debido a que la fecha de terminación culminaba el 31/06/2022. Se recomienda solicitar acompañamiento o mesa de trabajo con el area de planeación para que se de el cumplimiento de esta acción.  </t>
    </r>
  </si>
  <si>
    <t>2. Oficio de radicado 2-2023-3387 del 7 de marzo del Departamento Administrativo del Servicio Distrital DASC. 
Oficio 323 del 22 de marzo de 2023 en respuesta a las observaciones realizadas mediante radicado 1-2023-3103 - Solicitud concepto técnico favorable para la modificación de la planta de personal de Canal Capital.</t>
  </si>
  <si>
    <r>
      <rPr>
        <b/>
        <sz val="8"/>
        <color theme="1"/>
        <rFont val="Tahoma"/>
        <family val="2"/>
      </rPr>
      <t xml:space="preserve">Reporte Jurídica: </t>
    </r>
    <r>
      <rPr>
        <sz val="8"/>
        <color theme="1"/>
        <rFont val="Tahoma"/>
        <family val="2"/>
      </rPr>
      <t xml:space="preserve">Se realizó seguimiento al indicador, al efectuar el cargue de información en el Sistema de Información Disciplinaria, cargando los procesos disciplinarios que se tienen reportados. El grupo de abogados que maneja los procesos disciplinarios, realiza seguimiento constante a los tiempos en cada etapa procesal para que no se generen incumplimientos con los plazos establecidos en la norma
</t>
    </r>
    <r>
      <rPr>
        <b/>
        <sz val="8"/>
        <color theme="1"/>
        <rFont val="Tahoma"/>
        <family val="2"/>
      </rPr>
      <t xml:space="preserve">Análisis OCI: </t>
    </r>
    <r>
      <rPr>
        <sz val="8"/>
        <color theme="1"/>
        <rFont val="Tahoma"/>
        <family val="2"/>
      </rPr>
      <t xml:space="preserve">Se avisa al area que la acción formulada contemplaba tres reportes al area de planeación con el seguimiento al indicador de gestión 5.11.1 correspondiente al cumplimiento en el cargue y actualización del sistema distrital de información disciplinaria. Asi las cosas, se informa al area que el reporte presentado y las evidencias aportadas impiden concluir que se adelantaron dichos reportes al area de planeación durante el plazo programado para la acción. 
De esta manera se pone en conocimiento que la calificación dada a esta acción es con alerta de </t>
    </r>
    <r>
      <rPr>
        <b/>
        <sz val="8"/>
        <color theme="1"/>
        <rFont val="Tahoma"/>
        <family val="2"/>
      </rPr>
      <t xml:space="preserve">"Incumplida" </t>
    </r>
    <r>
      <rPr>
        <sz val="8"/>
        <color theme="1"/>
        <rFont val="Tahoma"/>
        <family val="2"/>
      </rPr>
      <t xml:space="preserve">en el entendido que la fecha de cumplimiento vencía el 30/06/2022. Se recomienda al area revisar los soportes y reportes para el próximo seguimiento, para que se asegure el cumplimiento a lo formulado en el plan de mejoramiento. </t>
    </r>
  </si>
  <si>
    <r>
      <rPr>
        <b/>
        <sz val="8"/>
        <color theme="1"/>
        <rFont val="Tahoma"/>
        <family val="2"/>
      </rPr>
      <t xml:space="preserve">Reporte Sub. Financiera: </t>
    </r>
    <r>
      <rPr>
        <sz val="8"/>
        <color theme="1"/>
        <rFont val="Tahoma"/>
        <family val="2"/>
      </rPr>
      <t>La Subdirección Financiera realizó el cargue del FUID de cada una de las áreas de la información que se cargo en el Drive.</t>
    </r>
    <r>
      <rPr>
        <b/>
        <sz val="8"/>
        <color theme="1"/>
        <rFont val="Tahoma"/>
        <family val="2"/>
      </rPr>
      <t xml:space="preserve">
</t>
    </r>
    <r>
      <rPr>
        <sz val="8"/>
        <color theme="1"/>
        <rFont val="Tahoma"/>
        <family val="2"/>
      </rPr>
      <t xml:space="preserve">
</t>
    </r>
    <r>
      <rPr>
        <b/>
        <sz val="8"/>
        <color theme="1"/>
        <rFont val="Tahoma"/>
        <family val="2"/>
      </rPr>
      <t>Análisis OCI:</t>
    </r>
    <r>
      <rPr>
        <sz val="8"/>
        <color theme="1"/>
        <rFont val="Tahoma"/>
        <family val="2"/>
      </rPr>
      <t xml:space="preserve">  No se evidencian soportes del avance reportado. Se recomienda a la Subdirección Financiera, revisar las acciones de mejora propuestas: 1. Acta de reunión realizada y 2. Cargue del 100% información a la carpeta del drive de la vigencia 2020. Y con el fin de verificar que la información se carga al 100%, el FUID es el documento idóneo para soportar esta actividad. Por lo anterior y de acuerdo con las fechas de ejecución establecidas, se continúa calificando como </t>
    </r>
    <r>
      <rPr>
        <b/>
        <sz val="8"/>
        <color theme="1"/>
        <rFont val="Tahoma"/>
        <family val="2"/>
      </rPr>
      <t xml:space="preserve">"Incumplida". </t>
    </r>
  </si>
  <si>
    <r>
      <rPr>
        <b/>
        <sz val="8"/>
        <color theme="1"/>
        <rFont val="Tahoma"/>
        <family val="2"/>
      </rPr>
      <t xml:space="preserve">Reporte Sub. Financiera: </t>
    </r>
    <r>
      <rPr>
        <sz val="8"/>
        <color theme="1"/>
        <rFont val="Tahoma"/>
        <family val="2"/>
      </rPr>
      <t xml:space="preserve">El 03 de enero se reunieron los apoyos de contabilidad para revisar el FUID de contabilidad y los de las demás áreas que componen la Subdirección Financiera. En el link designado por el área de Gestión Documental reposan los FUID de la información por cada una de las áreas. </t>
    </r>
    <r>
      <rPr>
        <b/>
        <sz val="8"/>
        <color theme="1"/>
        <rFont val="Tahoma"/>
        <family val="2"/>
      </rPr>
      <t xml:space="preserve">
</t>
    </r>
    <r>
      <rPr>
        <sz val="8"/>
        <color theme="1"/>
        <rFont val="Tahoma"/>
        <family val="2"/>
      </rPr>
      <t xml:space="preserve">
</t>
    </r>
    <r>
      <rPr>
        <b/>
        <sz val="8"/>
        <color theme="1"/>
        <rFont val="Tahoma"/>
        <family val="2"/>
      </rPr>
      <t>Análisis OCI:</t>
    </r>
    <r>
      <rPr>
        <sz val="8"/>
        <color theme="1"/>
        <rFont val="Tahoma"/>
        <family val="2"/>
      </rPr>
      <t xml:space="preserve">  Se evidenció soporte del acta de reunión referida, sin embardo, no se evidencian los FUID cargados en cada una de las carpetas de Gestión documental de las áreas de la Subdirección Financiera (sin acceso para Control Interno). Se recomienda adjuntar los formatos del FUID, para realizar el respectivo cierre de la acción de mejora. Por lo anterior y de acuerdo con las fechas de ejecución establecidas, se continúa calificando como </t>
    </r>
    <r>
      <rPr>
        <b/>
        <sz val="8"/>
        <color theme="1"/>
        <rFont val="Tahoma"/>
        <family val="2"/>
      </rPr>
      <t xml:space="preserve">"Incumplida". </t>
    </r>
  </si>
  <si>
    <r>
      <rPr>
        <b/>
        <sz val="8"/>
        <color theme="1"/>
        <rFont val="Tahoma"/>
        <family val="2"/>
      </rPr>
      <t xml:space="preserve">Reporte Sub. Financiera: </t>
    </r>
    <r>
      <rPr>
        <sz val="8"/>
        <color theme="1"/>
        <rFont val="Tahoma"/>
        <family val="2"/>
      </rPr>
      <t xml:space="preserve">Se remitirán los Estados Financieros cuando se encuentren elaborados para verificar que la acción se encuentre cumplida, sin embargo, en los estados contables mensuales ya se eliminaron las cuentas con saldo cero.
</t>
    </r>
    <r>
      <rPr>
        <b/>
        <sz val="8"/>
        <color theme="1"/>
        <rFont val="Tahoma"/>
        <family val="2"/>
      </rPr>
      <t xml:space="preserve">
Análisis OCI: En el anterior cuatrimestre s</t>
    </r>
    <r>
      <rPr>
        <sz val="8"/>
        <color theme="1"/>
        <rFont val="Tahoma"/>
        <family val="2"/>
      </rPr>
      <t xml:space="preserve">e verificó acta de reunión del 17/08/2022 sobre la revisión de la plantilla de notas y no </t>
    </r>
    <r>
      <rPr>
        <i/>
        <sz val="8"/>
        <color theme="1"/>
        <rFont val="Tahoma"/>
        <family val="2"/>
      </rPr>
      <t xml:space="preserve">la matriz de elaboración de EEFF como quedó establecido en la acción. </t>
    </r>
    <r>
      <rPr>
        <sz val="8"/>
        <color theme="1"/>
        <rFont val="Tahoma"/>
        <family val="2"/>
      </rPr>
      <t xml:space="preserve">De acuerdo con dicho reporte y que no se remitieron soportes para este cuatrimestre, se califica como </t>
    </r>
    <r>
      <rPr>
        <b/>
        <sz val="8"/>
        <color theme="1"/>
        <rFont val="Tahoma"/>
        <family val="2"/>
      </rPr>
      <t xml:space="preserve">"Terminada Extemporánea". </t>
    </r>
    <r>
      <rPr>
        <sz val="8"/>
        <color theme="1"/>
        <rFont val="Tahoma"/>
        <family val="2"/>
      </rPr>
      <t xml:space="preserve">con estado abierto, con el fin de verificar que los ajustes propuestos se materialicen en los estados financieros del cierre de 2022. </t>
    </r>
  </si>
  <si>
    <r>
      <rPr>
        <b/>
        <sz val="8"/>
        <color theme="1"/>
        <rFont val="Tahoma"/>
        <family val="2"/>
      </rPr>
      <t xml:space="preserve">Reporte Sub. Financiera: </t>
    </r>
    <r>
      <rPr>
        <sz val="8"/>
        <color theme="1"/>
        <rFont val="Tahoma"/>
        <family val="2"/>
      </rPr>
      <t xml:space="preserve">Se remitirán los Estados Financieros cuando se encuentren elaborados para verificar que la acción se encuentre cumplida, sin embargo, en los estados contables mensuales ya se eliminaron las cuentas con saldo cero.
</t>
    </r>
    <r>
      <rPr>
        <b/>
        <sz val="8"/>
        <color theme="1"/>
        <rFont val="Tahoma"/>
        <family val="2"/>
      </rPr>
      <t xml:space="preserve">
Análisis OCI: </t>
    </r>
    <r>
      <rPr>
        <sz val="8"/>
        <color theme="1"/>
        <rFont val="Tahoma"/>
        <family val="2"/>
      </rPr>
      <t xml:space="preserve">De acuerdo con el anterior reporte, se verificó acta de reunión del 17/08/2022 sobre la revisión de la plantilla de notas y no </t>
    </r>
    <r>
      <rPr>
        <i/>
        <sz val="8"/>
        <color theme="1"/>
        <rFont val="Tahoma"/>
        <family val="2"/>
      </rPr>
      <t xml:space="preserve">la matriz de elaboración de EEFF como quedó establecido en la acción. </t>
    </r>
    <r>
      <rPr>
        <sz val="8"/>
        <color theme="1"/>
        <rFont val="Tahoma"/>
        <family val="2"/>
      </rPr>
      <t xml:space="preserve">De acuerdo con dicho reporte y que no se remitieron soportes para los dos últimos cuatrimestres, se  verificaron los ajustes propuestos en  los estados financieros del cierre de 2022.  Por lo anterior, se califica como </t>
    </r>
    <r>
      <rPr>
        <b/>
        <sz val="8"/>
        <color theme="1"/>
        <rFont val="Tahoma"/>
        <family val="2"/>
      </rPr>
      <t>"Terminada Extemporánea".</t>
    </r>
  </si>
  <si>
    <r>
      <t xml:space="preserve">Reporte G. Documental: </t>
    </r>
    <r>
      <rPr>
        <sz val="8"/>
        <color theme="1"/>
        <rFont val="Tahoma"/>
        <family val="2"/>
      </rPr>
      <t xml:space="preserve">Se realizo un gran avance en la actualización de los procesos del área.
</t>
    </r>
    <r>
      <rPr>
        <b/>
        <sz val="8"/>
        <color theme="1"/>
        <rFont val="Tahoma"/>
        <family val="2"/>
      </rPr>
      <t xml:space="preserve">Análisis OCI: </t>
    </r>
    <r>
      <rPr>
        <sz val="8"/>
        <color theme="1"/>
        <rFont val="Tahoma"/>
        <family val="2"/>
      </rPr>
      <t xml:space="preserve">Se procede a la verificación de los soportes remitidos, así como las actualizaciones publicadas en la intranet de Capital, evidenciando que a la fecha de seguimiento se han realizado actualizaciones a la documentación del proceso [faltan 19 documentos] y se da continuidad a la modificación de documentos con lineamientos en materia de gestión documental como resultado de las recomendaciones dejadas por el archivo de Bogotá. Sin embargo, teniendo en cuenta la fecha de terminación se califica la acción con alerta </t>
    </r>
    <r>
      <rPr>
        <b/>
        <sz val="8"/>
        <color theme="1"/>
        <rFont val="Tahoma"/>
        <family val="2"/>
      </rPr>
      <t>"Incumplida"</t>
    </r>
    <r>
      <rPr>
        <sz val="8"/>
        <color theme="1"/>
        <rFont val="Tahoma"/>
        <family val="2"/>
      </rPr>
      <t xml:space="preserve"> y se recomienda dar celeridad al proceso de actualización por parte del proceso. </t>
    </r>
  </si>
  <si>
    <t>1. Procedimiento transferencia electrónica
2. Manual de Correspondencia
3. Procedimiento de comunicaciones oficiales internas
4. Procedimiento de comunicaciones oficiales externas
5. Procedimiento control de registros</t>
  </si>
  <si>
    <r>
      <t xml:space="preserve">Reporte G. Documental: </t>
    </r>
    <r>
      <rPr>
        <sz val="8"/>
        <color theme="1"/>
        <rFont val="Tahoma"/>
        <family val="2"/>
      </rPr>
      <t xml:space="preserve">Se realizo actualización del documento programa de gestión documental se envió a revisión y esta en proceso de ajustes para enviar a aprobación.
</t>
    </r>
    <r>
      <rPr>
        <b/>
        <sz val="8"/>
        <color theme="1"/>
        <rFont val="Tahoma"/>
        <family val="2"/>
      </rPr>
      <t xml:space="preserve">Análisis OCI: </t>
    </r>
    <r>
      <rPr>
        <sz val="8"/>
        <color theme="1"/>
        <rFont val="Tahoma"/>
        <family val="2"/>
      </rPr>
      <t xml:space="preserve">Se verifican los soportes evidenciando que el documento mencionado se encuentra en proceso de actualización, remitido a la Oficina de Control Interno se dejaron recomendaciones para su atención en el proceso por parte de Gestión Documental. Teniendo en cuenta lo anterior, se reconocen los avances que se han adelantado en cumplimiento de lo formulado; sin embargo, dada la fecha de terminación de la acción se califica la acción con alerta </t>
    </r>
    <r>
      <rPr>
        <b/>
        <sz val="8"/>
        <color theme="1"/>
        <rFont val="Tahoma"/>
        <family val="2"/>
      </rPr>
      <t>"Incumplida"</t>
    </r>
    <r>
      <rPr>
        <sz val="8"/>
        <color theme="1"/>
        <rFont val="Tahoma"/>
        <family val="2"/>
      </rPr>
      <t xml:space="preserve">. </t>
    </r>
  </si>
  <si>
    <t>1. Borrador Programa de Gestión Documental
2. Correo de envió a revisión</t>
  </si>
  <si>
    <r>
      <t xml:space="preserve">Reporte G. Documental: </t>
    </r>
    <r>
      <rPr>
        <sz val="8"/>
        <color theme="1"/>
        <rFont val="Tahoma"/>
        <family val="2"/>
      </rPr>
      <t xml:space="preserve">Se realizo la actualización del programa de gestión documental se envió a revisión y esta en proceso de realizar ajustes.
</t>
    </r>
    <r>
      <rPr>
        <b/>
        <sz val="8"/>
        <color theme="1"/>
        <rFont val="Tahoma"/>
        <family val="2"/>
      </rPr>
      <t xml:space="preserve">Análisis OCI: </t>
    </r>
    <r>
      <rPr>
        <sz val="8"/>
        <color theme="1"/>
        <rFont val="Tahoma"/>
        <family val="2"/>
      </rPr>
      <t xml:space="preserve">Se remite el soporte de remisión de ajustes por correo electrónico a los comentarios de la Oficina de Control Interno con fecha del 25 de abril de 2023, por lo que no se evidencia el avance en la ejecución de lo formulado en el plan de mejoramiento. Teniendo en cuenta lo anterior, así como las fechas establecidas para su cumplimiento, se califica con alerta </t>
    </r>
    <r>
      <rPr>
        <b/>
        <sz val="8"/>
        <color theme="1"/>
        <rFont val="Tahoma"/>
        <family val="2"/>
      </rPr>
      <t xml:space="preserve">"Incumplida" </t>
    </r>
    <r>
      <rPr>
        <sz val="8"/>
        <color theme="1"/>
        <rFont val="Tahoma"/>
        <family val="2"/>
      </rPr>
      <t xml:space="preserve">y se recomienda al área dar celeridad al cumplimiento de lo pendiente. </t>
    </r>
  </si>
  <si>
    <r>
      <t xml:space="preserve">Reporte G. Documental: </t>
    </r>
    <r>
      <rPr>
        <sz val="8"/>
        <color theme="1"/>
        <rFont val="Tahoma"/>
        <family val="2"/>
      </rPr>
      <t xml:space="preserve">Se realizo la actualización del procedimiento de correspondiente de acuerdo a como se esta realizando la recepción de las comunicaciones.
</t>
    </r>
    <r>
      <rPr>
        <b/>
        <sz val="8"/>
        <color theme="1"/>
        <rFont val="Tahoma"/>
        <family val="2"/>
      </rPr>
      <t xml:space="preserve">Análisis OCI: </t>
    </r>
    <r>
      <rPr>
        <sz val="8"/>
        <color theme="1"/>
        <rFont val="Tahoma"/>
        <family val="2"/>
      </rPr>
      <t xml:space="preserve">Se remite como soporte la citación a la mesa de trabajo sobre la documentación de correspondencia el 30 de septiembre de 2022; sin embargo, las modificaciones fueron remitidas al área de Planeación para revisión y publicación de manera extemporánea al presente seguimiento, por lo que no se tendrá en cuenta para el presente reporte. Teniendo en cuenta lo anterior, se reconoce el avance, pero dada la fecha de cierre y las actividades faltantes se califica la acción con alerta </t>
    </r>
    <r>
      <rPr>
        <b/>
        <sz val="8"/>
        <color theme="1"/>
        <rFont val="Tahoma"/>
        <family val="2"/>
      </rPr>
      <t xml:space="preserve">"Incumplida" </t>
    </r>
    <r>
      <rPr>
        <sz val="8"/>
        <color theme="1"/>
        <rFont val="Tahoma"/>
        <family val="2"/>
      </rPr>
      <t xml:space="preserve">y se recomienda al proceso dar celeridad a lo restante para proceder al cierre de esta. </t>
    </r>
  </si>
  <si>
    <r>
      <t xml:space="preserve">Reporte G. Documental: </t>
    </r>
    <r>
      <rPr>
        <sz val="8"/>
        <color theme="1"/>
        <rFont val="Tahoma"/>
        <family val="2"/>
      </rPr>
      <t xml:space="preserve">Se ha venido trabajando en la actualización de la caracterización con las demás áreas de la subdirección administrativa. Se han dado capacitaciones de inventario documental. Se actualizo la tabla de retención documental y se dio la aprobación por parte del comité de gestión y desempeño y se envió para convalidación al archivo Distrital.
</t>
    </r>
    <r>
      <rPr>
        <b/>
        <sz val="8"/>
        <color theme="1"/>
        <rFont val="Tahoma"/>
        <family val="2"/>
      </rPr>
      <t xml:space="preserve">Análisis OCI: </t>
    </r>
    <r>
      <rPr>
        <sz val="8"/>
        <color theme="1"/>
        <rFont val="Tahoma"/>
        <family val="2"/>
      </rPr>
      <t xml:space="preserve">Se realizó una mesa de trabajo para actualización de la caracterización del proceso de gestión administrativa el 15 de diciembre de 2022, así como la capacitación en materia de inventario documental entre el 15 y el 28 de diciembre de 2022. Por otro lado, se adelantó la socialización de las modificaciones de las TRD el 14 de diciembre de 2022 en atención a lo formulado en la acción; sin embargo, no se evidencia la publicación de las modificaciones adelantadas en la intranet de capital, así como tampoco se encuentra la socialización de lo actualizado. Teniendo en cuenta lo anterior, se califica la acción con alerta </t>
    </r>
    <r>
      <rPr>
        <b/>
        <sz val="8"/>
        <color theme="1"/>
        <rFont val="Tahoma"/>
        <family val="2"/>
      </rPr>
      <t>"Incumplida"</t>
    </r>
    <r>
      <rPr>
        <sz val="8"/>
        <color theme="1"/>
        <rFont val="Tahoma"/>
        <family val="2"/>
      </rPr>
      <t xml:space="preserve"> y se recomienda dar celeridad a la ejecución de lo pendiente por parte del área. </t>
    </r>
  </si>
  <si>
    <r>
      <t xml:space="preserve">Reporte G. Documental: </t>
    </r>
    <r>
      <rPr>
        <sz val="8"/>
        <color theme="1"/>
        <rFont val="Tahoma"/>
        <family val="2"/>
      </rPr>
      <t xml:space="preserve">Se realizo la actualización del procedimiento de control de registros y la caracterización de la subdirección administrativa.
</t>
    </r>
    <r>
      <rPr>
        <b/>
        <sz val="8"/>
        <color theme="1"/>
        <rFont val="Tahoma"/>
        <family val="2"/>
      </rPr>
      <t xml:space="preserve">Análisis OCI: </t>
    </r>
    <r>
      <rPr>
        <sz val="8"/>
        <color theme="1"/>
        <rFont val="Tahoma"/>
        <family val="2"/>
      </rPr>
      <t xml:space="preserve">Se adelanta la revisión de los soportes entregados, dentro de los cuales se observa que el procedimiento de control de registros fue actualizado y publicado en la intranet de Capital el 24 de abril de 2023, así mismo, se observa la actualización adelantada a la caracterización de la Subdirección Administrativa. Sin embargo, a la fecha del presente seguimiento se encuentra pendiente la actualización de las Tablas de Retención Documental - TRD, así como la socialización de lo actualizado, de conformidad con lo formulado en el Plan de mejoramiento. Teniendo en cuenta lo anterior, se mantiene la calificación de la acción con alerta </t>
    </r>
    <r>
      <rPr>
        <b/>
        <sz val="8"/>
        <color theme="1"/>
        <rFont val="Tahoma"/>
        <family val="2"/>
      </rPr>
      <t>"Incumplida"</t>
    </r>
    <r>
      <rPr>
        <sz val="8"/>
        <color theme="1"/>
        <rFont val="Tahoma"/>
        <family val="2"/>
      </rPr>
      <t xml:space="preserve"> y se recomienda al área dar celeridad a la ejecución de lo correspondiente. </t>
    </r>
  </si>
  <si>
    <r>
      <t xml:space="preserve">Reporte G. Documental: </t>
    </r>
    <r>
      <rPr>
        <sz val="8"/>
        <color theme="1"/>
        <rFont val="Tahoma"/>
        <family val="2"/>
      </rPr>
      <t xml:space="preserve">Se realiza el seguimiento a las actividades planteadas. 
</t>
    </r>
    <r>
      <rPr>
        <b/>
        <sz val="8"/>
        <color theme="1"/>
        <rFont val="Tahoma"/>
        <family val="2"/>
      </rPr>
      <t xml:space="preserve">Análisis OCI: </t>
    </r>
    <r>
      <rPr>
        <sz val="8"/>
        <color theme="1"/>
        <rFont val="Tahoma"/>
        <family val="2"/>
      </rPr>
      <t xml:space="preserve">Se adelantaron seguimientos a las actividades del plan de trabajo de gestión documental durante el 23 de septiembre, 28 de octubre, 22 de noviembre y 28 de diciembre de 2022. Teniendo en cuenta lo anterior, así como las fechas de terminación se califica la acción con alerta </t>
    </r>
    <r>
      <rPr>
        <b/>
        <sz val="8"/>
        <color theme="1"/>
        <rFont val="Tahoma"/>
        <family val="2"/>
      </rPr>
      <t xml:space="preserve">"Terminada Extemporánea", </t>
    </r>
    <r>
      <rPr>
        <sz val="8"/>
        <color theme="1"/>
        <rFont val="Tahoma"/>
        <family val="2"/>
      </rPr>
      <t>se mantiene "</t>
    </r>
    <r>
      <rPr>
        <b/>
        <sz val="8"/>
        <color theme="1"/>
        <rFont val="Tahoma"/>
        <family val="2"/>
      </rPr>
      <t>abierta</t>
    </r>
    <r>
      <rPr>
        <sz val="8"/>
        <color theme="1"/>
        <rFont val="Tahoma"/>
        <family val="2"/>
      </rPr>
      <t xml:space="preserve">" a la espera de la elaboración del informe del primer trimestre de la vigencia </t>
    </r>
  </si>
  <si>
    <r>
      <t xml:space="preserve">Reporte G. Documental: </t>
    </r>
    <r>
      <rPr>
        <sz val="8"/>
        <color theme="1"/>
        <rFont val="Tahoma"/>
        <family val="2"/>
      </rPr>
      <t>Se realizo la actualización de las tablas de retención documental y se aprobaron por parte del comité de gestión y desempeño se enviaron al Archivo Distrital para la respectiva convalidación ya que son el insumo para realizar la actualización del instrumento archivístico banco terminológico.</t>
    </r>
    <r>
      <rPr>
        <b/>
        <sz val="8"/>
        <color theme="1"/>
        <rFont val="Tahoma"/>
        <family val="2"/>
      </rPr>
      <t xml:space="preserve">
Análisis OCI: </t>
    </r>
    <r>
      <rPr>
        <sz val="8"/>
        <color theme="1"/>
        <rFont val="Tahoma"/>
        <family val="2"/>
      </rPr>
      <t xml:space="preserve">Se remiten los soportes de actualización de las TRD de los procesos de Capital, así como el acta del Comité Institucional de Gestión y Desempeño del 14 de diciembre de 2022 como insumo de la estructuración del banco terminológico teniendo en cuenta el reporte del área. Por lo que teniendo en cuenta la fecha de terminación, así como las actividades pendientes se califica la acción </t>
    </r>
    <r>
      <rPr>
        <b/>
        <sz val="8"/>
        <color theme="1"/>
        <rFont val="Tahoma"/>
        <family val="2"/>
      </rPr>
      <t xml:space="preserve">"En Proceso" </t>
    </r>
    <r>
      <rPr>
        <sz val="8"/>
        <color theme="1"/>
        <rFont val="Tahoma"/>
        <family val="2"/>
      </rPr>
      <t xml:space="preserve">y se recomienda al área dar celeridad al desarrollo de lo formulado dentro de las fechas establecidas. </t>
    </r>
  </si>
  <si>
    <r>
      <t xml:space="preserve">Reporte G. Documental: </t>
    </r>
    <r>
      <rPr>
        <sz val="8"/>
        <color theme="1"/>
        <rFont val="Tahoma"/>
        <family val="2"/>
      </rPr>
      <t xml:space="preserve">Se solicito ampliación de plazo de terminación para esta acción.
</t>
    </r>
    <r>
      <rPr>
        <b/>
        <sz val="8"/>
        <color theme="1"/>
        <rFont val="Tahoma"/>
        <family val="2"/>
      </rPr>
      <t xml:space="preserve">Análisis OCI: </t>
    </r>
    <r>
      <rPr>
        <sz val="8"/>
        <color theme="1"/>
        <rFont val="Tahoma"/>
        <family val="2"/>
      </rPr>
      <t xml:space="preserve">Se indica por parte del área la solicitud de ampliación de la fecha de terminación de las acciones; sin embargo, no se reportan avances sobre lo formulado. Teniendo en cuenta lo anterior, se mantiene el avance y calificación de la acción </t>
    </r>
    <r>
      <rPr>
        <b/>
        <sz val="8"/>
        <color theme="1"/>
        <rFont val="Tahoma"/>
        <family val="2"/>
      </rPr>
      <t>"En Proceso"</t>
    </r>
    <r>
      <rPr>
        <sz val="8"/>
        <color theme="1"/>
        <rFont val="Tahoma"/>
        <family val="2"/>
      </rPr>
      <t xml:space="preserve"> y se recomienda al área adelantar la ejecución de lo faltante con el fin de dar cabal cumplimiento a lo programado dentro de los plazos establecidos. </t>
    </r>
  </si>
  <si>
    <r>
      <t xml:space="preserve">Reporte G. Documental: </t>
    </r>
    <r>
      <rPr>
        <sz val="8"/>
        <color theme="1"/>
        <rFont val="Tahoma"/>
        <family val="2"/>
      </rPr>
      <t xml:space="preserve">Se realizo capacitación a el personal de servicios generales en los temas de limpieza de archivos.
</t>
    </r>
    <r>
      <rPr>
        <b/>
        <sz val="8"/>
        <color theme="1"/>
        <rFont val="Tahoma"/>
        <family val="2"/>
      </rPr>
      <t xml:space="preserve">Análisis OCI: </t>
    </r>
    <r>
      <rPr>
        <sz val="8"/>
        <color theme="1"/>
        <rFont val="Tahoma"/>
        <family val="2"/>
      </rPr>
      <t xml:space="preserve">Se evidencia la citación a la capacitación de limpieza de los archivos de manera presencial, de igual manera el certificado y comunicación de la desinfección de los archivos durante noviembre de 2022; sin embargo, a la fecha de seguimiento no se evidencia el plan de mantenimiento e inspección de instalaciones, así como el seguimiento correspondiente. Teniendo en cuenta lo anterior, se califica </t>
    </r>
    <r>
      <rPr>
        <b/>
        <sz val="8"/>
        <color theme="1"/>
        <rFont val="Tahoma"/>
        <family val="2"/>
      </rPr>
      <t>"En Proceso"</t>
    </r>
    <r>
      <rPr>
        <sz val="8"/>
        <color theme="1"/>
        <rFont val="Tahoma"/>
        <family val="2"/>
      </rPr>
      <t xml:space="preserve"> y se recomienda al área adelantar las actividades pendientes teniendo en cuenta la fecha de terminación programada. </t>
    </r>
  </si>
  <si>
    <r>
      <rPr>
        <b/>
        <sz val="8"/>
        <color theme="1"/>
        <rFont val="Tahoma"/>
        <family val="2"/>
      </rPr>
      <t>Reporte Servicios Administrativos:</t>
    </r>
    <r>
      <rPr>
        <sz val="8"/>
        <color theme="1"/>
        <rFont val="Tahoma"/>
        <family val="2"/>
      </rPr>
      <t xml:space="preserve"> Actividad 1: Tras adelantar múltiples mesas de trabajo con todo el equipo de la Subdirección Administrativa, se realiza la correspondiente actualización del documento "CARACTERIZACIÓN DE GESTIÓN DE RECURSOS Y ADMINISTRACIÓN DE INFORMACIÓN – AGRI-CR-001 y se encuentra pendiente su publicación en la Intranet de la entidad, tras la solicitud elevada el 19 de diciembre de 2022.
Actividad 2: Cumplida durante el reporte del segundo cuatrimestre de la vigencia 2022.
</t>
    </r>
    <r>
      <rPr>
        <b/>
        <sz val="8"/>
        <color theme="1"/>
        <rFont val="Tahoma"/>
        <family val="2"/>
      </rPr>
      <t xml:space="preserve">Análisis OCI: </t>
    </r>
    <r>
      <rPr>
        <sz val="8"/>
        <color theme="1"/>
        <rFont val="Tahoma"/>
        <family val="2"/>
      </rPr>
      <t xml:space="preserve">Se evidencia la actualización del documento CARACTERIZACIÓN DE GESTIÓN DE RECURSOS Y ADMINISTRACIÓN DE INFORMACIÓN – AGRI-CR-001" actividad pendiente para dar por terminada la acción, sin embargo, se encuentra pendiente su inclusión formal dentro del sistema de gestión de Capital, ya que, no ha sido publicado en la intranet institucional.
Teniendo en cuenta lo anterior, se califica como </t>
    </r>
    <r>
      <rPr>
        <b/>
        <sz val="8"/>
        <color theme="1"/>
        <rFont val="Tahoma"/>
        <family val="2"/>
      </rPr>
      <t xml:space="preserve">"Terminada" </t>
    </r>
    <r>
      <rPr>
        <sz val="8"/>
        <color theme="1"/>
        <rFont val="Tahoma"/>
        <family val="2"/>
      </rPr>
      <t>con estado</t>
    </r>
    <r>
      <rPr>
        <b/>
        <sz val="8"/>
        <color theme="1"/>
        <rFont val="Tahoma"/>
        <family val="2"/>
      </rPr>
      <t xml:space="preserve"> "Abierta"</t>
    </r>
  </si>
  <si>
    <r>
      <rPr>
        <b/>
        <sz val="8"/>
        <color theme="1"/>
        <rFont val="Tahoma"/>
        <family val="2"/>
      </rPr>
      <t xml:space="preserve">Reporte Servicios Administrativos: </t>
    </r>
    <r>
      <rPr>
        <sz val="8"/>
        <color theme="1"/>
        <rFont val="Tahoma"/>
        <family val="2"/>
      </rPr>
      <t xml:space="preserve">Se realiza la correspondiente actualización de la Matriz de Riesgos de Gestión en compañía del área de Planeación. 
Se remite el correo indicando la actividad y la ruta donde se encuentra el documento mencionado
</t>
    </r>
    <r>
      <rPr>
        <b/>
        <sz val="8"/>
        <color theme="1"/>
        <rFont val="Tahoma"/>
        <family val="2"/>
      </rPr>
      <t xml:space="preserve">Análisis OCI: </t>
    </r>
    <r>
      <rPr>
        <sz val="8"/>
        <color theme="1"/>
        <rFont val="Tahoma"/>
        <family val="2"/>
      </rPr>
      <t xml:space="preserve">El hallazgo que dio origen durante la auditoría a la acción de mejora fue el siguiente: Identificación de hechos generadores de riesgo </t>
    </r>
    <r>
      <rPr>
        <b/>
        <sz val="8"/>
        <color theme="1"/>
        <rFont val="Tahoma"/>
        <family val="2"/>
      </rPr>
      <t>de daño de equipos</t>
    </r>
    <r>
      <rPr>
        <sz val="8"/>
        <color theme="1"/>
        <rFont val="Tahoma"/>
        <family val="2"/>
      </rPr>
      <t xml:space="preserve"> y pérdida de equipos, negrilla fuera de texto. Si bien, el área de Servicios Administrativos identificó 2 riesgos asociados a la pérdida de los bienes de propiedad plata y equipo y a la pérdida de los bienes de consumo controlado, no se identificó un riesgo asociado al daño de los equipos, hecho que se evidenció por la mala manipulación, uso o instalación inadecuada de los bienes.
Por lo anterior la acción se califica como </t>
    </r>
    <r>
      <rPr>
        <b/>
        <sz val="8"/>
        <color theme="1"/>
        <rFont val="Tahoma"/>
        <family val="2"/>
      </rPr>
      <t>"Incumplida"</t>
    </r>
    <r>
      <rPr>
        <sz val="8"/>
        <color theme="1"/>
        <rFont val="Tahoma"/>
        <family val="2"/>
      </rPr>
      <t xml:space="preserve"> teniendo en cuenta que no se incluyeron y gestionaron la totalidad de riesgos identificados durante la auditoría.</t>
    </r>
  </si>
  <si>
    <r>
      <rPr>
        <b/>
        <sz val="8"/>
        <color theme="1"/>
        <rFont val="Tahoma"/>
        <family val="2"/>
      </rPr>
      <t xml:space="preserve">Reporte Servicios Administrativos: </t>
    </r>
    <r>
      <rPr>
        <sz val="8"/>
        <color theme="1"/>
        <rFont val="Tahoma"/>
        <family val="2"/>
      </rPr>
      <t xml:space="preserve">A la fecha, se encuentra pendiente realizar la reunión con el área de Planeación con el fin de identificar el riesgo en mención y que se logre controlar desde Servicios Administrativos. Así las cosas, se espera que para el próximo seguimiento cuatrimestral ya se encuentre finalizada la actividad.
</t>
    </r>
    <r>
      <rPr>
        <b/>
        <sz val="8"/>
        <color theme="1"/>
        <rFont val="Tahoma"/>
        <family val="2"/>
      </rPr>
      <t xml:space="preserve">Análisis OCI: </t>
    </r>
    <r>
      <rPr>
        <sz val="8"/>
        <color theme="1"/>
        <rFont val="Tahoma"/>
        <family val="2"/>
      </rPr>
      <t xml:space="preserve">De conformidad con lo indicado no se han realizado acciones adicionales a las reportadas en el cuatrimestre anterior.
Por lo anterior la acción se califica como </t>
    </r>
    <r>
      <rPr>
        <b/>
        <sz val="8"/>
        <color theme="1"/>
        <rFont val="Tahoma"/>
        <family val="2"/>
      </rPr>
      <t>"Incumplida"</t>
    </r>
    <r>
      <rPr>
        <sz val="8"/>
        <color theme="1"/>
        <rFont val="Tahoma"/>
        <family val="2"/>
      </rPr>
      <t xml:space="preserve"> teniendo en cuenta que no se incluyeron y gestionaron la totalidad de riesgos identificados durante la auditoría.</t>
    </r>
  </si>
  <si>
    <r>
      <rPr>
        <b/>
        <sz val="8"/>
        <color theme="1"/>
        <rFont val="Tahoma"/>
        <family val="2"/>
      </rPr>
      <t xml:space="preserve">Reporte Servicios Administrativos: </t>
    </r>
    <r>
      <rPr>
        <sz val="8"/>
        <color theme="1"/>
        <rFont val="Tahoma"/>
        <family val="2"/>
      </rPr>
      <t xml:space="preserve">Se encuentra pendiente realizar la actualización de todos los procedimientos del área.
Sin embargo, se precisa que no se solicito ampliación de las fechas previstas para las actividades relacionadas con esta acción en particular, dado que se espera que para el próximo seguimiento cuatrimestral ya se encuentre finalizada la actividad.
</t>
    </r>
    <r>
      <rPr>
        <b/>
        <sz val="8"/>
        <color theme="1"/>
        <rFont val="Tahoma"/>
        <family val="2"/>
      </rPr>
      <t xml:space="preserve">Análisis OCI: </t>
    </r>
    <r>
      <rPr>
        <sz val="8"/>
        <color theme="1"/>
        <rFont val="Tahoma"/>
        <family val="2"/>
      </rPr>
      <t xml:space="preserve">De conformidad con lo indicado no se han realizado acciones adicionales a las reportadas en el cuatrimestre anterior.
Por lo anterior la acción se califica como </t>
    </r>
    <r>
      <rPr>
        <b/>
        <sz val="8"/>
        <color theme="1"/>
        <rFont val="Tahoma"/>
        <family val="2"/>
      </rPr>
      <t>"Incumplida"</t>
    </r>
    <r>
      <rPr>
        <sz val="8"/>
        <color theme="1"/>
        <rFont val="Tahoma"/>
        <family val="2"/>
      </rPr>
      <t xml:space="preserve">  no se actualizaron los procedimientos del proceso en los tiempos establecidos.</t>
    </r>
  </si>
  <si>
    <t>Documento guía para la publicación de información en el botón de transparencia en la siguiente ruta de la intranet: Inicio &gt; Estratégicos &gt; 1. Planeación Estratégica &gt; Guía</t>
  </si>
  <si>
    <r>
      <rPr>
        <b/>
        <sz val="8"/>
        <color theme="1"/>
        <rFont val="Tahoma"/>
        <family val="2"/>
      </rPr>
      <t xml:space="preserve">Reporte Sub. Financiera: </t>
    </r>
    <r>
      <rPr>
        <sz val="8"/>
        <color theme="1"/>
        <rFont val="Tahoma"/>
        <family val="2"/>
      </rPr>
      <t xml:space="preserve">El 9 de diciembre de 2022 se recibió del área Administrativa los archivos correspondientes a los bienes de la Entidad, esta información fue revisada por el Contador.  
</t>
    </r>
    <r>
      <rPr>
        <b/>
        <sz val="8"/>
        <color theme="1"/>
        <rFont val="Tahoma"/>
        <family val="2"/>
      </rPr>
      <t>Análisis OCI:</t>
    </r>
    <r>
      <rPr>
        <sz val="8"/>
        <color theme="1"/>
        <rFont val="Tahoma"/>
        <family val="2"/>
      </rPr>
      <t xml:space="preserve"> El jefe de la Oficina de Control Interno asistió el 28 de diciembre a la sesión del comité No se evidencian soportes del avance. De acuerdo con la acción y plazo formulado se sigue calificando como</t>
    </r>
    <r>
      <rPr>
        <b/>
        <sz val="8"/>
        <color theme="1"/>
        <rFont val="Tahoma"/>
        <family val="2"/>
      </rPr>
      <t xml:space="preserve"> "Incumplida"</t>
    </r>
    <r>
      <rPr>
        <sz val="8"/>
        <color theme="1"/>
        <rFont val="Tahoma"/>
        <family val="2"/>
      </rPr>
      <t xml:space="preserve">. </t>
    </r>
  </si>
  <si>
    <t>Se verificó el acta del Comité realizado al finalizar la vigencia 2022. Se recomienda cerrar la acción teniendo en cuenta su antigüedad y que se validará nuevamente el proceso de medición posterior para la vigencia 2023.</t>
  </si>
  <si>
    <r>
      <t xml:space="preserve">Reporte G. Documental: </t>
    </r>
    <r>
      <rPr>
        <sz val="8"/>
        <color theme="1"/>
        <rFont val="Tahoma"/>
        <family val="2"/>
      </rPr>
      <t xml:space="preserve">Se realizo mesas de trabajo con el área de sistemas frente al modulo de Gestión Documental, con el fin de evaluar los ajustes pertinentes para poder pasarlo a producción. El manual de usuario como herramienta para el manejo del modulo.
</t>
    </r>
    <r>
      <rPr>
        <b/>
        <sz val="8"/>
        <color theme="1"/>
        <rFont val="Tahoma"/>
        <family val="2"/>
      </rPr>
      <t>Reporte Sistemas:</t>
    </r>
    <r>
      <rPr>
        <sz val="8"/>
        <color theme="1"/>
        <rFont val="Tahoma"/>
        <family val="2"/>
      </rPr>
      <t xml:space="preserve"> 1. y 5 El modulo de gestión documental esta habilitado para pruebas e implementación, este módulo fue entregado al 100% a Gestión Documental.
</t>
    </r>
    <r>
      <rPr>
        <b/>
        <sz val="8"/>
        <color theme="1"/>
        <rFont val="Tahoma"/>
        <family val="2"/>
      </rPr>
      <t xml:space="preserve">Análisis OCI: </t>
    </r>
    <r>
      <rPr>
        <sz val="8"/>
        <color theme="1"/>
        <rFont val="Tahoma"/>
        <family val="2"/>
      </rPr>
      <t xml:space="preserve">Se presentan actas de reunión del 9 - 15 y 29 de septiembre, así como del 12 de diciembre y borrador del Manual de Usuario Gestión Documental, así como pantallazos de citación de mesas en octubre 6 - 13 y noviembre 28 [sin actas o documento de lo desarrollado en las sesiones] como parte del desarrollo del módulo de Gestión Documental - ERP una vez adelantado el ajuste de las acciones del Plan de Mejoramiento. Teniendo en cuenta la fecha de terminación propuesta para las actividades, se califica con alerta </t>
    </r>
    <r>
      <rPr>
        <b/>
        <sz val="8"/>
        <color theme="1"/>
        <rFont val="Tahoma"/>
        <family val="2"/>
      </rPr>
      <t>"Incumplida"</t>
    </r>
    <r>
      <rPr>
        <sz val="8"/>
        <color theme="1"/>
        <rFont val="Tahoma"/>
        <family val="2"/>
      </rPr>
      <t xml:space="preserve"> y se recomienda a las áreas responsables finalizar el desarrollo de lo propuesto, dado que a la fecha faltan cuatro (4) actividades. </t>
    </r>
  </si>
  <si>
    <t>1. Socializaciones del Modulo Gestión Documental por parte del equipo de gestión documental en total (18) a diferentes áreas de la entidad.
2. Acta reunión 24 de marzo donde se realizo la entrega del modulo de gestión documental por parte del area de sistemas.
Evidencias modulo Gestión Documental ERP:
- Acta Reunión Intranet ERP Modulo Gestión Documental 2-2-23
- Acta Reunión Intranet ERP Modulo Gestión Documental 10-2-23
- Acta Reunión Intranet ERP Modulo Gestión Documental 14-2-23
- Acta Reunión Intranet ERP Entrega Módulo GD 24-3-23</t>
  </si>
  <si>
    <r>
      <t xml:space="preserve">Reporte G. Documental: </t>
    </r>
    <r>
      <rPr>
        <sz val="8"/>
        <color theme="1"/>
        <rFont val="Tahoma"/>
        <family val="2"/>
      </rPr>
      <t xml:space="preserve">Se realizo un gran avance en la actualización de los procesos del área.
</t>
    </r>
    <r>
      <rPr>
        <b/>
        <sz val="8"/>
        <color theme="1"/>
        <rFont val="Tahoma"/>
        <family val="2"/>
      </rPr>
      <t xml:space="preserve">Análisis OCI: </t>
    </r>
    <r>
      <rPr>
        <sz val="8"/>
        <color theme="1"/>
        <rFont val="Tahoma"/>
        <family val="2"/>
      </rPr>
      <t xml:space="preserve">Se procede a la verificación de los soportes remitidos, así como las actualizaciones publicadas en la intranet de Capital, evidenciando que a la fecha de seguimiento se han realizado actualizaciones a la documentación del proceso [sin embargo faltan 19 documentos] y se da continuidad a la modificación de documentos con lineamientos en materia de gestión documental como resultado de las recomendaciones dejadas por el archivo de Bogotá. Sin embargo, teniendo en cuenta la fecha de terminación se califica la acción con alerta </t>
    </r>
    <r>
      <rPr>
        <b/>
        <sz val="8"/>
        <color theme="1"/>
        <rFont val="Tahoma"/>
        <family val="2"/>
      </rPr>
      <t>"Incumplida"</t>
    </r>
    <r>
      <rPr>
        <sz val="8"/>
        <color theme="1"/>
        <rFont val="Tahoma"/>
        <family val="2"/>
      </rPr>
      <t xml:space="preserve"> y se recomienda dar celeridad al proceso de actualización por parte del proceso. </t>
    </r>
  </si>
  <si>
    <r>
      <rPr>
        <b/>
        <sz val="8"/>
        <color theme="1"/>
        <rFont val="Tahoma"/>
        <family val="2"/>
      </rPr>
      <t>Reporte Sub. Financiera:</t>
    </r>
    <r>
      <rPr>
        <sz val="8"/>
        <color theme="1"/>
        <rFont val="Tahoma"/>
        <family val="2"/>
      </rPr>
      <t xml:space="preserve"> A la fecha no ha sido posible identificar las producciones que serán reconocidos en los Estados Financiero con corte a 31 de diciembre de 2022. Sin embargo, la Subdirección Financiera se encuentra en proceso de revisión y articulación del Instructivo de Costos, con el fin de realizar una propuesta concreta a las áreas involucradas para el reconocimiento de los Derechos Patrimoniales.
</t>
    </r>
    <r>
      <rPr>
        <b/>
        <sz val="8"/>
        <color theme="1"/>
        <rFont val="Tahoma"/>
        <family val="2"/>
      </rPr>
      <t>Análisis OCI:</t>
    </r>
    <r>
      <rPr>
        <sz val="8"/>
        <color theme="1"/>
        <rFont val="Tahoma"/>
        <family val="2"/>
      </rPr>
      <t xml:space="preserve"> No se evidencian soportes del avance. Teniendo en cuenta que el plazo definido para su ejecución era el 31/12/2020, se continua calificando como </t>
    </r>
    <r>
      <rPr>
        <b/>
        <sz val="8"/>
        <color theme="1"/>
        <rFont val="Tahoma"/>
        <family val="2"/>
      </rPr>
      <t xml:space="preserve">"Incumplida". </t>
    </r>
  </si>
  <si>
    <t>"Se adjunta:
1. Citación de mesa de trabajo del 20 de febrero y acta de la reunión. 
2. Citación de mesa de trabajo del 03 de marzo y acta de la reunión. 
3. Correo de solicitud de curso de Access al área de Recursos Humanos. "</t>
  </si>
  <si>
    <r>
      <rPr>
        <b/>
        <sz val="8"/>
        <color theme="1"/>
        <rFont val="Tahoma"/>
        <family val="2"/>
      </rPr>
      <t xml:space="preserve">Reporte Sub. Financiera: </t>
    </r>
    <r>
      <rPr>
        <sz val="8"/>
        <color theme="1"/>
        <rFont val="Tahoma"/>
        <family val="2"/>
      </rPr>
      <t xml:space="preserve">De acuerdo a las auditorías realizadas por la Revisoría Fiscal, se adjuntan las observaciones que se han ajustado:
 1. Actualización del RUT y RIT
</t>
    </r>
    <r>
      <rPr>
        <b/>
        <sz val="8"/>
        <color theme="1"/>
        <rFont val="Tahoma"/>
        <family val="2"/>
      </rPr>
      <t>Análisis OCI:</t>
    </r>
    <r>
      <rPr>
        <sz val="8"/>
        <color theme="1"/>
        <rFont val="Tahoma"/>
        <family val="2"/>
      </rPr>
      <t xml:space="preserve">  No se evidencian soportes ni avance. No se tuvieron en cuenta las recomendaciones del seguimiento anterior correspondientes a verificar los compromisos, las subsanaciones y adjuntar los soportes de las mismas. Se continua calificando como </t>
    </r>
    <r>
      <rPr>
        <b/>
        <sz val="8"/>
        <color theme="1"/>
        <rFont val="Tahoma"/>
        <family val="2"/>
      </rPr>
      <t xml:space="preserve">"Incumplida". </t>
    </r>
  </si>
  <si>
    <r>
      <rPr>
        <b/>
        <sz val="8"/>
        <color theme="1"/>
        <rFont val="Tahoma"/>
        <family val="2"/>
      </rPr>
      <t xml:space="preserve">Reporte Jurídica: </t>
    </r>
    <r>
      <rPr>
        <sz val="8"/>
        <color theme="1"/>
        <rFont val="Tahoma"/>
        <family val="2"/>
      </rPr>
      <t xml:space="preserve">1. Se realizó la actualización de la caracterización del proceso de gestión jurídica y contractual, incluyendo el proceso disciplinario, con el fin de adjuntarlo  a la solicitud presentada ante el Departamento Administrativo del Servicio Distrital, sin embargo, no ha sido aprobado en su versión final hasta tanto se creen los cargo requeridos para dar cumplimiento a lo establecido en la Ley 1952 de 2019, modificada por la Ley 2094 de 2021 referente a la división de roles. 2. Se realizó la actualización del procedimiento del proceso de gestión jurídica y contractual, incluyendo el proceso disciplinario, con el fin de adjuntarlo  a la solicitud presentada ante el Departamento Administrativo del Servicio Distrital, sin embargo, no ha sido aprobado en su versión final hasta tanto se creen los cargo requeridos para dar cumplimiento a lo establecido en la Ley 1952 de 2019, modificada por la Ley 2094 de 2021 referente a la división de roles. 3. Se presento ante el Departamento Administrativo del Servicio Distrital mediante oficio con radicado 975 del 12 de septiembre de 2022, el estudio técnico de la planta de personal, el análisis y actualización de cargas laborales, y la modificación al Manual Específico de Funciones y Competencias Laborales, con el fin de solicitar concepto favorable para la creación de la oficina y del cargo de Jefe de Oficina asesora de Control Disciplinario Interno y del cargo de Jefe de Oficina asesora de Jurídica, modificación que llevaría implícita la creación de un cargo para la instrucción de procesos disciplinarios internos y a su vez un cargo para el juzgamiento de los mismos, los cuales se prevé que pertenezcan al nivel directivo de la entidad, de conformidad con lo señalado en la Circular 005 de 2021 de la Directora del Departamento Administrativo del Servicio Civil Distrital y la Directora Distrital de Presupuesto de la Secretaría Distrital de Hacienda y la Ley 2094 de 2021. 4. El DASC dio respuesta a la solicitud realizando una serie de ajustes, los cuales se respondieron, pero que a su vez dieron origen a nuevas observaciones, las cuales están en revisión y análisis de la entidad para dar respuesta al DASC y obtener el concepto favorable.
</t>
    </r>
    <r>
      <rPr>
        <b/>
        <sz val="8"/>
        <color theme="1"/>
        <rFont val="Tahoma"/>
        <family val="2"/>
      </rPr>
      <t xml:space="preserve">Análisis OCI: </t>
    </r>
    <r>
      <rPr>
        <sz val="8"/>
        <color theme="1"/>
        <rFont val="Tahoma"/>
        <family val="2"/>
      </rPr>
      <t xml:space="preserve">Se recuerda al area que de conformidad con las políticas internas de gestión de la entidad, la actualización de los documentos asociados al sistema de gestión se entiende realizada cuando son normalizados y publicados en intranet. De los documentos aportados y referenciados en los numerales 1 y 2 del reporte, se avisa que estos no están debidamente actualizados. Consultando la intranet se puede evidenciar que la Caracterización del proceso de gestión jurídica y contractual vigente es la versión numero 06 que data de 29/04/2019. Por su parte el procedimiento de disciplinario ordinario vigente es la versión 06 de la fecha 30/11/2016.  En ese orden de ideas se avisa que las dos primeras actividades formuladas para la acción se encuentran pendientes de cumplimiento. Se avisa también que la actualización de los documentos internos de la entidad no están sujetos a la aprobación de terceros externos. En el caso presente, la actualización de la caracterización y del procedimiento de disciplinario interno de la entidad esta encaminada a que refleje toda la gestión administrativa que se despliega, en el marco de la ley, por parte del area jurídica. 
Respecto a la tercera actividad formulada, queda pendiente el reporte y soportes correspondiente. Por lo anterior se califica la acción con alerta de </t>
    </r>
    <r>
      <rPr>
        <b/>
        <sz val="8"/>
        <color theme="1"/>
        <rFont val="Tahoma"/>
        <family val="2"/>
      </rPr>
      <t xml:space="preserve">"Incumplida"  </t>
    </r>
    <r>
      <rPr>
        <sz val="8"/>
        <color theme="1"/>
        <rFont val="Tahoma"/>
        <family val="2"/>
      </rPr>
      <t>debido a que la fecha de terminación culminaba el 31/06/2022. Se recomienda solicitar acompañamiento o mesa de trabajo con el area de planeación para que se de el cumplimiento de esta acción.</t>
    </r>
  </si>
  <si>
    <r>
      <rPr>
        <b/>
        <sz val="8"/>
        <color theme="1"/>
        <rFont val="Tahoma"/>
        <family val="2"/>
      </rPr>
      <t>Reporte Servicios Administrativos:</t>
    </r>
    <r>
      <rPr>
        <sz val="8"/>
        <color theme="1"/>
        <rFont val="Tahoma"/>
        <family val="2"/>
      </rPr>
      <t xml:space="preserve"> Se realizó la primera reunión del 2022 con el Grupo de Apoyo de bienes de la entidad, en la cual se indicó la situación actual del vehículo de placa BLC450, en la misma se señaló que teniendo como base el concepto técnico del taller contratado en su momento por la entidad, se realizará el proceso de baja de este vehículo para lo cual se deberá proyectar el acto administrativo que así lo ordene.
En la tercera reunión del Grupo de Apoyo de bienes (llevada a cabo el día 23 de diciembre de 2022) se presentó la Resolución propuesta para dar de baja bienes de la entidad incluyendo el camión a que se hace referencia en esta acción, inicialmente a  través de enajenación a titulo gratuito a Entidades Públicas interesadas. De no presentarse interés por parte de alguna entidad, se procederá disposición final adecuada a través del PIGA de la entidad.
Con base en lo anterior se remite, la primer acta de reunión del Grupo de Apoyo, el borrador de la tercera acta de reunión dado que aún faltan participantes por firmar y la versión borrador del acto administrativo que ordena la baja de los bienes incluyendo el camión de placa BLC450, que está siendo objeto de ajustes y revisiones por parte del área jurídica de la entidad.
</t>
    </r>
    <r>
      <rPr>
        <b/>
        <sz val="8"/>
        <color theme="1"/>
        <rFont val="Tahoma"/>
        <family val="2"/>
      </rPr>
      <t>Análisis OCI:</t>
    </r>
    <r>
      <rPr>
        <sz val="8"/>
        <color theme="1"/>
        <rFont val="Tahoma"/>
        <family val="2"/>
      </rPr>
      <t xml:space="preserve"> Conforme a los soportes remitidos se evidencia la determinación de dar de baja el Camión con placa BLC450, el cuál fue incluido en el proyecto de Resolución de baja de bienes, baja que se realizará durante esta vigencia una vez se firme la Resolución.
Teniendo en cuenta lo anterior la acción se califica como </t>
    </r>
    <r>
      <rPr>
        <b/>
        <sz val="8"/>
        <color theme="1"/>
        <rFont val="Tahoma"/>
        <family val="2"/>
      </rPr>
      <t xml:space="preserve">"Terminada" </t>
    </r>
    <r>
      <rPr>
        <sz val="8"/>
        <color theme="1"/>
        <rFont val="Tahoma"/>
        <family val="2"/>
      </rPr>
      <t>con estado</t>
    </r>
    <r>
      <rPr>
        <b/>
        <sz val="8"/>
        <color theme="1"/>
        <rFont val="Tahoma"/>
        <family val="2"/>
      </rPr>
      <t xml:space="preserve"> "Abierta" </t>
    </r>
    <r>
      <rPr>
        <sz val="8"/>
        <color theme="1"/>
        <rFont val="Tahoma"/>
        <family val="2"/>
      </rPr>
      <t>con el objetivo de verificar la acción final que se realizará con el Camión, bien sea  la enajenación a titulo gratuito a Entidades Públicas o la  disposición final adecuada a través del PIGA.</t>
    </r>
  </si>
  <si>
    <r>
      <t xml:space="preserve">Reporte G. Documental: </t>
    </r>
    <r>
      <rPr>
        <sz val="8"/>
        <color theme="1"/>
        <rFont val="Tahoma"/>
        <family val="2"/>
      </rPr>
      <t xml:space="preserve">Se realizo capacitación sobre el diligenciamiento del inventario documental en los archivos de gestión.
</t>
    </r>
    <r>
      <rPr>
        <b/>
        <sz val="8"/>
        <color theme="1"/>
        <rFont val="Tahoma"/>
        <family val="2"/>
      </rPr>
      <t xml:space="preserve">Análisis OCI: </t>
    </r>
    <r>
      <rPr>
        <sz val="8"/>
        <color theme="1"/>
        <rFont val="Tahoma"/>
        <family val="2"/>
      </rPr>
      <t xml:space="preserve">Se evidencia capacitación respecto a inventarios documentales realizada del 15 al 28 de diciembre de 2022; sin embargo, una vez adelantada la revisión de la carpeta de archivo del área de Producción no se evidencia la implementación de los lineamientos determinados en materia de gestión documental, por lo que se mantiene la calificación como </t>
    </r>
    <r>
      <rPr>
        <b/>
        <sz val="8"/>
        <color theme="1"/>
        <rFont val="Tahoma"/>
        <family val="2"/>
      </rPr>
      <t>"Terminada"</t>
    </r>
    <r>
      <rPr>
        <sz val="8"/>
        <color theme="1"/>
        <rFont val="Tahoma"/>
        <family val="2"/>
      </rPr>
      <t xml:space="preserve"> con estado </t>
    </r>
    <r>
      <rPr>
        <b/>
        <sz val="8"/>
        <color theme="1"/>
        <rFont val="Tahoma"/>
        <family val="2"/>
      </rPr>
      <t>"Abierta"</t>
    </r>
    <r>
      <rPr>
        <sz val="8"/>
        <color theme="1"/>
        <rFont val="Tahoma"/>
        <family val="2"/>
      </rPr>
      <t xml:space="preserve"> de manera que el área de Gestión Documental proceda al seguimiento y generación de recomendaciones respecto a los lineamientos de gestión documental. </t>
    </r>
  </si>
  <si>
    <t>Se evidencia el ajuste de la información del área siguiendo los lineamientos de la guía para el uso y almacenamiento de documentos electrónicos y/o digitales para el área de autopromos.</t>
  </si>
  <si>
    <r>
      <rPr>
        <b/>
        <sz val="8"/>
        <color rgb="FF000000"/>
        <rFont val="Tahoma"/>
        <family val="2"/>
      </rPr>
      <t xml:space="preserve">Reporte Jurídica: </t>
    </r>
    <r>
      <rPr>
        <sz val="8"/>
        <color rgb="FF000000"/>
        <rFont val="Tahoma"/>
        <family val="2"/>
      </rPr>
      <t xml:space="preserve">La Secretaría General emitió la Circular 010 del 30 de diciembre de 2022 en la cual entregó lineamientos sobre la recepción de los informes de actividades mensual e igualmente las certificaciones de cierre contractual con el objeto de adelantar el archivo de tales documentos en los expedientes contractuales. 
</t>
    </r>
    <r>
      <rPr>
        <b/>
        <sz val="8"/>
        <color rgb="FF000000"/>
        <rFont val="Tahoma"/>
        <family val="2"/>
      </rPr>
      <t xml:space="preserve">Análisis OCI: </t>
    </r>
    <r>
      <rPr>
        <sz val="8"/>
        <color rgb="FF000000"/>
        <rFont val="Tahoma"/>
        <family val="2"/>
      </rPr>
      <t xml:space="preserve">Se pudo consultar el soporte remitido y reportado por el area. La circular 010 de 2022 contiene efectivamente lineamientos para la gestión documental de los expedientes contractuales. De esta manera se da cumplimiento a una de las tres actividades propuestas en la acción. 
De las otras dos acciones, es decir, capacitaciones y circular sobre el uso del formato de acta de aprobación de póliza, no se evidencia reporte ni soportes. De esta manera se califica la acción con alerta de </t>
    </r>
    <r>
      <rPr>
        <b/>
        <sz val="8"/>
        <color rgb="FF000000"/>
        <rFont val="Tahoma"/>
        <family val="2"/>
      </rPr>
      <t xml:space="preserve">"Incumplida" </t>
    </r>
    <r>
      <rPr>
        <sz val="8"/>
        <color rgb="FF000000"/>
        <rFont val="Tahoma"/>
        <family val="2"/>
      </rPr>
      <t>debido a que la fecha de terminación programada se cumplía el día 21/12/2022.</t>
    </r>
  </si>
  <si>
    <r>
      <rPr>
        <b/>
        <sz val="8"/>
        <color theme="1"/>
        <rFont val="Tahoma"/>
        <family val="2"/>
      </rPr>
      <t xml:space="preserve">Reporte Jurídica: </t>
    </r>
    <r>
      <rPr>
        <sz val="8"/>
        <color theme="1"/>
        <rFont val="Tahoma"/>
        <family val="2"/>
      </rPr>
      <t xml:space="preserve">Durante los días 13 y 21 de septiembre de 2022, se realizaron dos sesiones de capacitación sobre estudios previos, que si bien, es un tema en razón del nuevo manual de contratación, estas reuniones se adelantaron con personal del canal que realiza actividades de supervisión o que en su defecto, apoya la elaboración de los documentos precontractuales con el objeto de efectuar la contratación de bienes y/o servicios requeridos por las diferentes dependencias de la entidad. 
</t>
    </r>
    <r>
      <rPr>
        <b/>
        <sz val="8"/>
        <color theme="1"/>
        <rFont val="Tahoma"/>
        <family val="2"/>
      </rPr>
      <t xml:space="preserve">Análisis OCI: </t>
    </r>
    <r>
      <rPr>
        <sz val="8"/>
        <color theme="1"/>
        <rFont val="Tahoma"/>
        <family val="2"/>
      </rPr>
      <t xml:space="preserve">De los soportes remitidos e informados por el area, se avisa que solo se pudo verificar el contenido de la reunión del 13 de septiembre. Sobre dicha capacitación se informa al area que no da cuenta que fuera una capacitación. De acuerdo al audio aportado la reunión trato sobre una mesa de trabajo entre el area jurídica y la Dirección operativa sobre la conformación del formato de estudios previos. 
Asi las cosas se tiene que no se pudo evidenciar las cuatro capacitaciones formuladas en la acción. Por lo tanto se califica la acción con alerta </t>
    </r>
    <r>
      <rPr>
        <b/>
        <sz val="8"/>
        <color theme="1"/>
        <rFont val="Tahoma"/>
        <family val="2"/>
      </rPr>
      <t>"Incumplida"</t>
    </r>
    <r>
      <rPr>
        <sz val="8"/>
        <color theme="1"/>
        <rFont val="Tahoma"/>
        <family val="2"/>
      </rPr>
      <t>.</t>
    </r>
  </si>
  <si>
    <r>
      <rPr>
        <b/>
        <sz val="8"/>
        <color theme="1"/>
        <rFont val="Tahoma"/>
        <family val="2"/>
      </rPr>
      <t xml:space="preserve">Reporte area jurídica: </t>
    </r>
    <r>
      <rPr>
        <sz val="8"/>
        <color theme="1"/>
        <rFont val="Tahoma"/>
        <family val="2"/>
      </rPr>
      <t xml:space="preserve">Durante el primer trimestre de 2023 no se han adelantado capacitaciones.
</t>
    </r>
    <r>
      <rPr>
        <b/>
        <sz val="8"/>
        <color theme="1"/>
        <rFont val="Tahoma"/>
        <family val="2"/>
      </rPr>
      <t>Análisis OCI:</t>
    </r>
    <r>
      <rPr>
        <sz val="8"/>
        <color theme="1"/>
        <rFont val="Tahoma"/>
        <family val="2"/>
      </rPr>
      <t xml:space="preserve"> Se mantiene la calificación del anterior seguimiento toda vez que no hay avance verificable, quedando la acción </t>
    </r>
    <r>
      <rPr>
        <b/>
        <sz val="8"/>
        <color theme="1"/>
        <rFont val="Tahoma"/>
        <family val="2"/>
      </rPr>
      <t xml:space="preserve">incumplida. </t>
    </r>
  </si>
  <si>
    <r>
      <rPr>
        <b/>
        <sz val="8"/>
        <color theme="1"/>
        <rFont val="Tahoma"/>
        <family val="2"/>
      </rPr>
      <t>Reporte Sub. Financiera:</t>
    </r>
    <r>
      <rPr>
        <sz val="8"/>
        <color theme="1"/>
        <rFont val="Tahoma"/>
        <family val="2"/>
      </rPr>
      <t xml:space="preserve"> No se ha conformado el equipo Interdisciplinario, sin embargo en la Subdirección Financiera se han realizado varias sesiones para adelantar la actualización del Instructivo de Costos y revisar la metodología para el reconocimiento.
</t>
    </r>
    <r>
      <rPr>
        <b/>
        <sz val="8"/>
        <color theme="1"/>
        <rFont val="Tahoma"/>
        <family val="2"/>
      </rPr>
      <t>Análisis OCI:</t>
    </r>
    <r>
      <rPr>
        <sz val="8"/>
        <color theme="1"/>
        <rFont val="Tahoma"/>
        <family val="2"/>
      </rPr>
      <t xml:space="preserve"> Según el reporte de avance y el plazo definido para esta acción,  se califica como</t>
    </r>
    <r>
      <rPr>
        <b/>
        <sz val="8"/>
        <color theme="1"/>
        <rFont val="Tahoma"/>
        <family val="2"/>
      </rPr>
      <t xml:space="preserve"> "Sin Iniciar". </t>
    </r>
  </si>
  <si>
    <r>
      <t xml:space="preserve">Reporte G. Documental: </t>
    </r>
    <r>
      <rPr>
        <sz val="8"/>
        <color theme="1"/>
        <rFont val="Tahoma"/>
        <family val="2"/>
      </rPr>
      <t>Se realizo capacitación sobre el diligenciamiento del inventario documental en los archivos de gestión.</t>
    </r>
    <r>
      <rPr>
        <b/>
        <sz val="8"/>
        <color theme="1"/>
        <rFont val="Tahoma"/>
        <family val="2"/>
      </rPr>
      <t xml:space="preserve">
Análisis OCI: </t>
    </r>
    <r>
      <rPr>
        <sz val="8"/>
        <color theme="1"/>
        <rFont val="Tahoma"/>
        <family val="2"/>
      </rPr>
      <t xml:space="preserve">Se evidencia capacitación respecto a inventarios documentales realizada del 15 al 28 de diciembre de 2022, así como los soportes de actualización y presentación al Comité Institucional de Gestión y Desempeño del 14 de diciembre de 2022; sin embargo, no se han adelantado los seguimientos propuestos, así como tampoco se evidencia que las asesorías y capacitaciones se estén adelantando en la periodicidad determinada. Teniendo en cuenta lo anterior, así como la fecha de terminación se califica la acción con alerta </t>
    </r>
    <r>
      <rPr>
        <b/>
        <sz val="8"/>
        <color theme="1"/>
        <rFont val="Tahoma"/>
        <family val="2"/>
      </rPr>
      <t>"Incumplida"</t>
    </r>
    <r>
      <rPr>
        <sz val="8"/>
        <color theme="1"/>
        <rFont val="Tahoma"/>
        <family val="2"/>
      </rPr>
      <t xml:space="preserve"> y se recomienda al área dar celeridad a la ejecución de lo pendiente. </t>
    </r>
  </si>
  <si>
    <t xml:space="preserve">Se adjunta correo y balance de prueba en Excel con los cambios que se deben realizar. </t>
  </si>
  <si>
    <r>
      <rPr>
        <b/>
        <sz val="8"/>
        <color theme="1"/>
        <rFont val="Tahoma"/>
        <family val="2"/>
      </rPr>
      <t>Reporte Sub. Financiera:</t>
    </r>
    <r>
      <rPr>
        <sz val="8"/>
        <color theme="1"/>
        <rFont val="Tahoma"/>
        <family val="2"/>
      </rPr>
      <t xml:space="preserve"> El grupo de Contabilidad reviso la resolución 341 de 2022 donde hubo un cambio de nomenclatura en algunas cuentas, este documento se envío al contador para su respectiva actualización. 
</t>
    </r>
    <r>
      <rPr>
        <b/>
        <sz val="8"/>
        <color theme="1"/>
        <rFont val="Tahoma"/>
        <family val="2"/>
      </rPr>
      <t>Análisis OCI:</t>
    </r>
    <r>
      <rPr>
        <sz val="8"/>
        <color theme="1"/>
        <rFont val="Tahoma"/>
        <family val="2"/>
      </rPr>
      <t xml:space="preserve"> Se evidenció correo del 29/03/2023 y archivo Balance con cuentas a modificar. Según el reporte de avance y el plazo definido para esta acción (diciembre 2022),  así como a que actualmente se suscribieron otras acciones de mejora producto de la evaluación de control interno contable 2022 entre las que se encuentra la de la observación 1 sobre este mismo tema, por unificación, se califica como</t>
    </r>
    <r>
      <rPr>
        <b/>
        <sz val="8"/>
        <color theme="1"/>
        <rFont val="Tahoma"/>
        <family val="2"/>
      </rPr>
      <t xml:space="preserve"> "Terminada extemporánea"</t>
    </r>
    <r>
      <rPr>
        <sz val="8"/>
        <color theme="1"/>
        <rFont val="Tahoma"/>
        <family val="2"/>
      </rPr>
      <t xml:space="preserve">, para realizar seguimiento a la nueva acción de la vigencia 2023. </t>
    </r>
  </si>
  <si>
    <t xml:space="preserve">Se adjunta correos de la publicación de los Estados Financieros </t>
  </si>
  <si>
    <r>
      <rPr>
        <b/>
        <sz val="8"/>
        <color theme="1"/>
        <rFont val="Tahoma"/>
        <family val="2"/>
      </rPr>
      <t>Reporte Sub. Financiera:</t>
    </r>
    <r>
      <rPr>
        <sz val="8"/>
        <color theme="1"/>
        <rFont val="Tahoma"/>
        <family val="2"/>
      </rPr>
      <t xml:space="preserve"> Durante la vigencia 2023 se estableció el cronograma de cierre contable y se esta dando cumplimiento a la publicación de los estados financieros contables. 
</t>
    </r>
    <r>
      <rPr>
        <b/>
        <sz val="8"/>
        <color theme="1"/>
        <rFont val="Tahoma"/>
        <family val="2"/>
      </rPr>
      <t>Análisis OCI:</t>
    </r>
    <r>
      <rPr>
        <sz val="8"/>
        <color theme="1"/>
        <rFont val="Tahoma"/>
        <family val="2"/>
      </rPr>
      <t xml:space="preserve"> Se evidencian los soportes referidos de la vigencia 2023. De acuerdo con la fecha de vencimiento de esta acción y a que actualmente se suscribieron otras acciones de mejora producto</t>
    </r>
    <r>
      <rPr>
        <b/>
        <sz val="8"/>
        <color theme="1"/>
        <rFont val="Tahoma"/>
        <family val="2"/>
      </rPr>
      <t xml:space="preserve"> </t>
    </r>
    <r>
      <rPr>
        <sz val="8"/>
        <color theme="1"/>
        <rFont val="Tahoma"/>
        <family val="2"/>
      </rPr>
      <t>de la evaluación de control interno contable 2022 entre las que se encuentra la de la observación 2 sobre este mismo tema, por unificación, se califica como</t>
    </r>
    <r>
      <rPr>
        <b/>
        <sz val="8"/>
        <color theme="1"/>
        <rFont val="Tahoma"/>
        <family val="2"/>
      </rPr>
      <t xml:space="preserve"> "Terminada extemporánea", </t>
    </r>
    <r>
      <rPr>
        <sz val="8"/>
        <color theme="1"/>
        <rFont val="Tahoma"/>
        <family val="2"/>
      </rPr>
      <t xml:space="preserve">para realizar seguimiento a la nueva acción de la vigencia 2023. </t>
    </r>
  </si>
  <si>
    <r>
      <rPr>
        <b/>
        <sz val="8"/>
        <color theme="1"/>
        <rFont val="Tahoma"/>
        <family val="2"/>
      </rPr>
      <t>Reporte Sub. Financiera:</t>
    </r>
    <r>
      <rPr>
        <sz val="8"/>
        <color theme="1"/>
        <rFont val="Tahoma"/>
        <family val="2"/>
      </rPr>
      <t xml:space="preserve"> el Profesional de Contabilidad se comunico con la CGN para concertar la mesa de trabajo e indicaron que en el momento no están realizando mesas de trabajo, sin embargo, antes de presentar los Estados Financieros se tratará de consultar con la CGN si es pertinente o no indicar en las Notas aquellas que no corresponden a la empresa. 
</t>
    </r>
    <r>
      <rPr>
        <b/>
        <sz val="8"/>
        <color theme="1"/>
        <rFont val="Tahoma"/>
        <family val="2"/>
      </rPr>
      <t>Análisis OCI:</t>
    </r>
    <r>
      <rPr>
        <sz val="8"/>
        <color theme="1"/>
        <rFont val="Tahoma"/>
        <family val="2"/>
      </rPr>
      <t xml:space="preserve"> No se presentan soportes. Se recomienda revisar el tema de calidad de las notas a los Estados Financieros, la cual hace parte de la observación, así mismo adelantar la consulta a la Contaduría sobre la necesidad o no de incluir en la notas aquellas que no aplican para la entidad. Según el reporte de avance y el plazo definido para esta acción,  se califica como</t>
    </r>
    <r>
      <rPr>
        <b/>
        <sz val="8"/>
        <color theme="1"/>
        <rFont val="Tahoma"/>
        <family val="2"/>
      </rPr>
      <t xml:space="preserve"> "En Proceso".  </t>
    </r>
    <r>
      <rPr>
        <sz val="8"/>
        <color theme="1"/>
        <rFont val="Tahoma"/>
        <family val="2"/>
      </rPr>
      <t>Se recomienda tener en cuenta las acciones definidas para el reporte y los soportes.</t>
    </r>
  </si>
  <si>
    <r>
      <rPr>
        <b/>
        <sz val="8"/>
        <color theme="1"/>
        <rFont val="Tahoma"/>
        <family val="2"/>
      </rPr>
      <t>Reporte Sub. Financiera:</t>
    </r>
    <r>
      <rPr>
        <sz val="8"/>
        <color theme="1"/>
        <rFont val="Tahoma"/>
        <family val="2"/>
      </rPr>
      <t xml:space="preserve"> Para el cierre del año 2023 se tendrá en cuenta la observación de las notas a los Estados Financieros, de igual manera se consultará a la CGN si se pueden omitir las notas que no tengan relación con la operación. 
</t>
    </r>
    <r>
      <rPr>
        <b/>
        <sz val="8"/>
        <color theme="1"/>
        <rFont val="Tahoma"/>
        <family val="2"/>
      </rPr>
      <t>Análisis OCI:</t>
    </r>
    <r>
      <rPr>
        <sz val="8"/>
        <color theme="1"/>
        <rFont val="Tahoma"/>
        <family val="2"/>
      </rPr>
      <t xml:space="preserve"> No se presentan soportes. De acuerdo con la fecha de vencimiento de esta acción y a que actualmente se suscribieron otras acciones de mejora producto de la evaluación de control interno contable 2022 entre las que se encuentra la de la observación 3 sobre este mismo tema, por unificación, se califica como "Terminada extemporánea", para realizar seguimiento a la nueva acción de la vigencia 2023. </t>
    </r>
  </si>
  <si>
    <r>
      <rPr>
        <b/>
        <sz val="8"/>
        <color theme="1"/>
        <rFont val="Tahoma"/>
        <family val="2"/>
      </rPr>
      <t>Reporte Sub. Financiera:</t>
    </r>
    <r>
      <rPr>
        <sz val="8"/>
        <color theme="1"/>
        <rFont val="Tahoma"/>
        <family val="2"/>
      </rPr>
      <t xml:space="preserve"> Durante la vigencia 2021, el Profesional de Contabilidad, emitió los reportes de Operaciones Recíprocas en las fechas establecidas, teniendo en cuenta la apertura de la plataforma se dio fuera de las fechas establecidas, se procede con el cargue de información en los términos citados por esta entidad.
</t>
    </r>
    <r>
      <rPr>
        <b/>
        <sz val="8"/>
        <color theme="1"/>
        <rFont val="Tahoma"/>
        <family val="2"/>
      </rPr>
      <t>Análisis OCI:</t>
    </r>
    <r>
      <rPr>
        <sz val="8"/>
        <color theme="1"/>
        <rFont val="Tahoma"/>
        <family val="2"/>
      </rPr>
      <t xml:space="preserve">  No se remitieron soportes y el reporte del avance corresponde a otra vigencia. Se recomienda tener en cuenta lo observado en el seguimiento anterior: No es posible evidenciar el cumplimiento de la acción de mejora: el reporte de la gestión del Canal. Por favor tener en cuenta la acción establecida: </t>
    </r>
    <r>
      <rPr>
        <i/>
        <sz val="8"/>
        <color theme="1"/>
        <rFont val="Tahoma"/>
        <family val="2"/>
      </rPr>
      <t>Tramitar las observaciones en la gestión de las recíprocas. Según el reporte de avance y el plazo definido para esta acción</t>
    </r>
    <r>
      <rPr>
        <sz val="8"/>
        <color theme="1"/>
        <rFont val="Tahoma"/>
        <family val="2"/>
      </rPr>
      <t>,  se califica como</t>
    </r>
    <r>
      <rPr>
        <b/>
        <sz val="8"/>
        <color theme="1"/>
        <rFont val="Tahoma"/>
        <family val="2"/>
      </rPr>
      <t xml:space="preserve"> "Sin iniciar". </t>
    </r>
  </si>
  <si>
    <r>
      <rPr>
        <b/>
        <sz val="8"/>
        <color theme="1"/>
        <rFont val="Tahoma"/>
        <family val="2"/>
      </rPr>
      <t>Reporte Sub. Financiera:</t>
    </r>
    <r>
      <rPr>
        <sz val="8"/>
        <color theme="1"/>
        <rFont val="Tahoma"/>
        <family val="2"/>
      </rPr>
      <t xml:space="preserve"> En los seguimientos anteriores se enviaron los soportes pertinentes a esta acción, solicitamos revisar los documentos enviados y cerrar esta acción. 
</t>
    </r>
    <r>
      <rPr>
        <b/>
        <sz val="8"/>
        <color theme="1"/>
        <rFont val="Tahoma"/>
        <family val="2"/>
      </rPr>
      <t>Análisis OCI:</t>
    </r>
    <r>
      <rPr>
        <sz val="8"/>
        <color theme="1"/>
        <rFont val="Tahoma"/>
        <family val="2"/>
      </rPr>
      <t xml:space="preserve">  No se remitieron soportes durante todo el plazo de la acción, no de la vigencia 2021 como re reportó en los avances. Se recomienda tener en cuenta lo observado en los seguimientos. No es posible evidenciar el cumplimiento de la acción de mejora a través de los seguimientos a este plan de mejora, sin embargo en la evaluación al sistema de control interno contable de 2022 (parcial y total), se evidenció la gestión de las operaciones recíprocas a través del sistema Bogotá Consolida de la Secretaría de Hacienda para los tres primeros trimestres de 2022, por lo cual quedaría pendiente el reporte de gestión del último trimestre de 2022 que se realiza en 2023. Por favor tener en cuenta </t>
    </r>
    <r>
      <rPr>
        <i/>
        <sz val="8"/>
        <color theme="1"/>
        <rFont val="Tahoma"/>
        <family val="2"/>
      </rPr>
      <t>esta indicación para el próximo reporte de avance. De acuerdo con el plazo definido para esta acción</t>
    </r>
    <r>
      <rPr>
        <sz val="8"/>
        <color theme="1"/>
        <rFont val="Tahoma"/>
        <family val="2"/>
      </rPr>
      <t>,  se califica como</t>
    </r>
    <r>
      <rPr>
        <b/>
        <sz val="8"/>
        <color theme="1"/>
        <rFont val="Tahoma"/>
        <family val="2"/>
      </rPr>
      <t xml:space="preserve"> "Incumplida". </t>
    </r>
  </si>
  <si>
    <r>
      <rPr>
        <b/>
        <sz val="8"/>
        <color theme="1"/>
        <rFont val="Tahoma"/>
        <family val="2"/>
      </rPr>
      <t>Reporte Sub. Financiera:</t>
    </r>
    <r>
      <rPr>
        <sz val="8"/>
        <color theme="1"/>
        <rFont val="Tahoma"/>
        <family val="2"/>
      </rPr>
      <t xml:space="preserve"> De acuerdo a la actualización del Procedimiento de Estados Financieros se elimino la conciliación entre nómina y contabilidad teniendo en cuenta que la información cargada en el software contable es la emitida por el área de nómina, por lo anterior mientras se generó esta conciliación nunca hubo diferencia dado que la información era cargada por la misma área de nómina.
</t>
    </r>
    <r>
      <rPr>
        <b/>
        <sz val="8"/>
        <color theme="1"/>
        <rFont val="Tahoma"/>
        <family val="2"/>
      </rPr>
      <t>Análisis OCI:</t>
    </r>
    <r>
      <rPr>
        <sz val="8"/>
        <color theme="1"/>
        <rFont val="Tahoma"/>
        <family val="2"/>
      </rPr>
      <t xml:space="preserve"> No se remiten soportes. Se recuerda la recomendación de revisar la acción de mejora formulada ya que no se remiten soportes que permitan concluir acerca de la pertinencia o no de las citadas conciliaciones, la revisión de la pertinencia debe estar debidamente sustentada. Según el reporte de avance   se califica como</t>
    </r>
    <r>
      <rPr>
        <b/>
        <sz val="8"/>
        <color theme="1"/>
        <rFont val="Tahoma"/>
        <family val="2"/>
      </rPr>
      <t xml:space="preserve"> "Sin iniciar"</t>
    </r>
    <r>
      <rPr>
        <sz val="8"/>
        <color theme="1"/>
        <rFont val="Tahoma"/>
        <family val="2"/>
      </rPr>
      <t xml:space="preserve">. </t>
    </r>
  </si>
  <si>
    <r>
      <rPr>
        <b/>
        <sz val="8"/>
        <color theme="1"/>
        <rFont val="Tahoma"/>
        <family val="2"/>
      </rPr>
      <t>Reporte Sub. Financiera:</t>
    </r>
    <r>
      <rPr>
        <sz val="8"/>
        <color theme="1"/>
        <rFont val="Tahoma"/>
        <family val="2"/>
      </rPr>
      <t xml:space="preserve"> De acuerdo a la actualización del Procedimiento de Estados Financieros se elimino la conciliación entre nómina y contabilidad teniendo en cuenta que la información cargada en el software contable es la emitida por el área de nómina, por lo anterior mientras se generó esta conciliación nunca hubo diferencia dado que la información era cargada por la misma área de nómina. El pasado 09 de marzo de 2023 se reunión nuevamente el equipo contable para revisar la decisión de no continuar con la conciliación entre el área de Contabilidad y Recursos Humanos, teniendo en cuenta las razones expuestas en el párrafo anterior.
</t>
    </r>
    <r>
      <rPr>
        <b/>
        <sz val="8"/>
        <color theme="1"/>
        <rFont val="Tahoma"/>
        <family val="2"/>
      </rPr>
      <t>Análisis OCI:</t>
    </r>
    <r>
      <rPr>
        <sz val="8"/>
        <color theme="1"/>
        <rFont val="Tahoma"/>
        <family val="2"/>
      </rPr>
      <t xml:space="preserve"> Se evidencia acta de reunión del 09/03/2023 en la que se discutió la pertinencia de las citadas conciliaciones. Según el reporte de avance   se califica como</t>
    </r>
    <r>
      <rPr>
        <b/>
        <sz val="8"/>
        <color theme="1"/>
        <rFont val="Tahoma"/>
        <family val="2"/>
      </rPr>
      <t xml:space="preserve"> "Terminada extemporánea"</t>
    </r>
    <r>
      <rPr>
        <sz val="8"/>
        <color theme="1"/>
        <rFont val="Tahoma"/>
        <family val="2"/>
      </rPr>
      <t xml:space="preserve">. </t>
    </r>
  </si>
  <si>
    <r>
      <rPr>
        <b/>
        <sz val="8"/>
        <color theme="1"/>
        <rFont val="Tahoma"/>
        <family val="2"/>
      </rPr>
      <t>Reporte Sub. Financiera:</t>
    </r>
    <r>
      <rPr>
        <sz val="8"/>
        <color theme="1"/>
        <rFont val="Tahoma"/>
        <family val="2"/>
      </rPr>
      <t xml:space="preserve"> 1. Durante el año 2022 no se han presentado diferencias en el proceso automático de la depreciación, por este motivo no se han realizado ajustes manuales.  2. Durante el año 2022 no se han presentado diferencias en el proceso automático de la amortización, por este motivo no se han realizado ajustes manuales. 
</t>
    </r>
    <r>
      <rPr>
        <b/>
        <sz val="8"/>
        <color theme="1"/>
        <rFont val="Tahoma"/>
        <family val="2"/>
      </rPr>
      <t>Análisis OCI:</t>
    </r>
    <r>
      <rPr>
        <sz val="8"/>
        <color theme="1"/>
        <rFont val="Tahoma"/>
        <family val="2"/>
      </rPr>
      <t xml:space="preserve">  No se remitieron soportes. Según el reporte de avance y el plazo definido para esta acción,  se califica como</t>
    </r>
    <r>
      <rPr>
        <b/>
        <sz val="8"/>
        <color theme="1"/>
        <rFont val="Tahoma"/>
        <family val="2"/>
      </rPr>
      <t xml:space="preserve"> "Sin iniciar". </t>
    </r>
  </si>
  <si>
    <r>
      <rPr>
        <b/>
        <sz val="8"/>
        <color theme="1"/>
        <rFont val="Tahoma"/>
        <family val="2"/>
      </rPr>
      <t>Reporte Sub. Financiera:</t>
    </r>
    <r>
      <rPr>
        <sz val="8"/>
        <color theme="1"/>
        <rFont val="Tahoma"/>
        <family val="2"/>
      </rPr>
      <t xml:space="preserve"> El proceso de depreciación y amortización es automático en el software contable, este a su vez es revisado por el contador donde en ocasiones se presentan diferencias de centavos que no son materiales. 
</t>
    </r>
    <r>
      <rPr>
        <b/>
        <sz val="8"/>
        <color theme="1"/>
        <rFont val="Tahoma"/>
        <family val="2"/>
      </rPr>
      <t>Análisis OCI:</t>
    </r>
    <r>
      <rPr>
        <sz val="8"/>
        <color theme="1"/>
        <rFont val="Tahoma"/>
        <family val="2"/>
      </rPr>
      <t xml:space="preserve">  No se remitieron soportes. Según el reporte de avance y el plazo definido para esta acción,  se califica como</t>
    </r>
    <r>
      <rPr>
        <b/>
        <sz val="8"/>
        <color theme="1"/>
        <rFont val="Tahoma"/>
        <family val="2"/>
      </rPr>
      <t xml:space="preserve"> "Incumplida". </t>
    </r>
  </si>
  <si>
    <r>
      <rPr>
        <b/>
        <sz val="8"/>
        <color theme="1"/>
        <rFont val="Tahoma"/>
        <family val="2"/>
      </rPr>
      <t>Reporte Recursos Humanos:</t>
    </r>
    <r>
      <rPr>
        <sz val="8"/>
        <color theme="1"/>
        <rFont val="Tahoma"/>
        <family val="2"/>
      </rPr>
      <t xml:space="preserve"> * Actualización de los manuales de Inducción a los colaboradores de la entidad: (i) Contratistas; (ii) Junta Administradora Regional; (iii) Temporal; (iv) Practicantes y (v) Planta.
* Actualización del Manual de Convivencia Laboral e Integridad.
</t>
    </r>
    <r>
      <rPr>
        <b/>
        <sz val="8"/>
        <color theme="1"/>
        <rFont val="Tahoma"/>
        <family val="2"/>
      </rPr>
      <t xml:space="preserve">Análisis OCI: </t>
    </r>
    <r>
      <rPr>
        <sz val="8"/>
        <color theme="1"/>
        <rFont val="Tahoma"/>
        <family val="2"/>
      </rPr>
      <t>En atención a la formulación de la acción se recomienda que para el próximo seguimiento se aporte soporte documental que de cuenta de la revisión de los documentos del proceso y la decisión de actualizarlos conforme a lo señalado en el informe final de auditoria. Por lo anterior se califica la acción "</t>
    </r>
    <r>
      <rPr>
        <b/>
        <sz val="8"/>
        <color theme="1"/>
        <rFont val="Tahoma"/>
        <family val="2"/>
      </rPr>
      <t>En Proceso</t>
    </r>
    <r>
      <rPr>
        <sz val="8"/>
        <color theme="1"/>
        <rFont val="Tahoma"/>
        <family val="2"/>
      </rPr>
      <t>".</t>
    </r>
  </si>
  <si>
    <t>Se adjunta como evidencia la trazabilidad de todo el proceso por correo electrónico</t>
  </si>
  <si>
    <r>
      <rPr>
        <b/>
        <sz val="8"/>
        <color theme="1"/>
        <rFont val="Tahoma"/>
        <family val="2"/>
      </rPr>
      <t xml:space="preserve">Reporte Recursos Humanos: </t>
    </r>
    <r>
      <rPr>
        <sz val="8"/>
        <color theme="1"/>
        <rFont val="Tahoma"/>
        <family val="2"/>
      </rPr>
      <t xml:space="preserve">Esta actividad se encuentra en proceso, se prevé adelantar las acciones propuestas y las actualizaciones correspondientes para avanzar en la misma para el siguiente reporte de PMP
</t>
    </r>
    <r>
      <rPr>
        <b/>
        <sz val="8"/>
        <color theme="1"/>
        <rFont val="Tahoma"/>
        <family val="2"/>
      </rPr>
      <t xml:space="preserve">Análisis OCI: </t>
    </r>
    <r>
      <rPr>
        <sz val="8"/>
        <color theme="1"/>
        <rFont val="Tahoma"/>
        <family val="2"/>
      </rPr>
      <t xml:space="preserve">Se recomienda al area aportar los soportes que considere pertinentes para dar cuenta de lo reportado. En este caso se reporta que esta en proceso pero no hay evidencia. No obstante, se mantiene la calificación </t>
    </r>
    <r>
      <rPr>
        <b/>
        <sz val="8"/>
        <color theme="1"/>
        <rFont val="Tahoma"/>
        <family val="2"/>
      </rPr>
      <t>"En Proceso".</t>
    </r>
  </si>
  <si>
    <r>
      <rPr>
        <b/>
        <sz val="8"/>
        <color theme="1"/>
        <rFont val="Tahoma"/>
        <family val="2"/>
      </rPr>
      <t xml:space="preserve">Reporte Recursos Humanos: </t>
    </r>
    <r>
      <rPr>
        <sz val="8"/>
        <color theme="1"/>
        <rFont val="Tahoma"/>
        <family val="2"/>
      </rPr>
      <t xml:space="preserve">Esta actividad se encuentra en proceso, se prevé adelantar las acciones propuestas y las actualizaciones correspondientes para avanzar en la misma para el siguiente reporte de PMP
</t>
    </r>
    <r>
      <rPr>
        <b/>
        <sz val="8"/>
        <color theme="1"/>
        <rFont val="Tahoma"/>
        <family val="2"/>
      </rPr>
      <t xml:space="preserve">Análisis OCI: </t>
    </r>
    <r>
      <rPr>
        <sz val="8"/>
        <color theme="1"/>
        <rFont val="Tahoma"/>
        <family val="2"/>
      </rPr>
      <t xml:space="preserve">Se recomienda al area aportar los soportes que considere pertinentes para dar cuenta de lo reportado. En este caso se reporta que esta en proceso pero no hay evidencia. No obstante, se califica con alerta </t>
    </r>
    <r>
      <rPr>
        <b/>
        <sz val="8"/>
        <color theme="1"/>
        <rFont val="Tahoma"/>
        <family val="2"/>
      </rPr>
      <t>"Sin Iniciar".</t>
    </r>
  </si>
  <si>
    <r>
      <rPr>
        <b/>
        <sz val="8"/>
        <color theme="1"/>
        <rFont val="Tahoma"/>
        <family val="2"/>
      </rPr>
      <t xml:space="preserve">Reporte Recursos Humanos: </t>
    </r>
    <r>
      <rPr>
        <sz val="8"/>
        <color theme="1"/>
        <rFont val="Tahoma"/>
        <family val="2"/>
      </rPr>
      <t xml:space="preserve">Esta actividad se encuentra en proceso, se prevé adelantar la acción propuesta, con el área correspondiente para así mostrar avances de la misma para el primer reporte de la vigencia 2023.
</t>
    </r>
    <r>
      <rPr>
        <b/>
        <sz val="8"/>
        <color theme="1"/>
        <rFont val="Tahoma"/>
        <family val="2"/>
      </rPr>
      <t xml:space="preserve">Análisis OCI: </t>
    </r>
    <r>
      <rPr>
        <sz val="8"/>
        <color theme="1"/>
        <rFont val="Tahoma"/>
        <family val="2"/>
      </rPr>
      <t xml:space="preserve">Se recomienda al area aportar los soportes que considere pertinentes para dar cuenta de lo reportado. En este caso se reporta que esta en proceso pero no hay evidencia. No obstante, se califica con alerta </t>
    </r>
    <r>
      <rPr>
        <b/>
        <sz val="8"/>
        <color theme="1"/>
        <rFont val="Tahoma"/>
        <family val="2"/>
      </rPr>
      <t>"Incumplida".</t>
    </r>
  </si>
  <si>
    <t xml:space="preserve">Se presentan debilidades en los documentos establecidos en el marco del proceso de copias de seguridad, respecto a:
a.Falta de articulación entre los documentos construidos en el marco de la actividad de copias de seguridad. 
b.Falta de descripción de actividades, fases o etapas requeridas para la implementación de los lineamientos del Sistema de Gestión de Seguridad de la Información. 
c.Desactualización de los cronogramas de actividades de los planes de seguridad de la información, políticas complementarias, plan de tratamiento de riesgos y plan de sensibilización. 
d. Incumplimiento de las actividades identificadas en materia de copias de seguridad [1-5-7 y 8 de copias de seguridad, así como de la actividad 6 del procedimiento de seguridad de servidores].
e. Falta de documentación respecto a las actividades y pruebas definidas en los documentos del área. </t>
  </si>
  <si>
    <t>Falta de revisión y seguimiento a los documentos para la implementación del Sistema de Gestión de Seguridad de la Información-SGSIS.
Desconocimiento de los requisitos técnicos de la ISO27001 y DEL MinTIC para llevar a cabo la implementación del SGSI.</t>
  </si>
  <si>
    <t xml:space="preserve">a. Actualizar el procedimiento de copias de seguridad y demás documentos asociados a este.
b. Actualizar el manual del SGSI para articularlo con el Plan de Seguridad y Privacidad de la Información.
actualizar los cronogramas del plan de seguridad y privacidad de la información, el plan de tratamiento de riesgos de seguridad y el plan se sensibilización del SGSI.
</t>
  </si>
  <si>
    <r>
      <rPr>
        <b/>
        <sz val="8"/>
        <color theme="1"/>
        <rFont val="Tahoma"/>
        <family val="2"/>
      </rPr>
      <t xml:space="preserve">Reporte Sistemas:
</t>
    </r>
    <r>
      <rPr>
        <sz val="8"/>
        <color theme="1"/>
        <rFont val="Tahoma"/>
        <family val="2"/>
      </rPr>
      <t xml:space="preserve">a. El procedimiento de copias de seguridad se encuentra en proceso de revisión y actualización por parte del equipo responsable de la operación de las copias y restauración de data.
b. Se encuentra en proceso de actualización para la vigencia del 2023 el manual del SGSI.
c. Los planes y cronogramas del plan de seguridad y privacidad de la información y el plan de tratamiento de riesgos de seguridad fueron actualizados y se encuentran publicados en la intranet.
</t>
    </r>
    <r>
      <rPr>
        <b/>
        <sz val="8"/>
        <color theme="1"/>
        <rFont val="Tahoma"/>
        <family val="2"/>
      </rPr>
      <t xml:space="preserve">Análisis OCI: 
</t>
    </r>
    <r>
      <rPr>
        <sz val="8"/>
        <color theme="1"/>
        <rFont val="Tahoma"/>
        <family val="2"/>
      </rPr>
      <t xml:space="preserve">Se evidencia la actualización del cronograma de implementación  del plan de seguridad y privacidad de la información y del plan de tratamiento de riesgos de seguridad, quedando pendiente la actualización del plan se sensibilización del SGSI y realizar las actividades a. y b. por lo anterior la acción se califica como </t>
    </r>
    <r>
      <rPr>
        <b/>
        <sz val="8"/>
        <color theme="1"/>
        <rFont val="Tahoma"/>
        <family val="2"/>
      </rPr>
      <t xml:space="preserve">"En proceso"
</t>
    </r>
    <r>
      <rPr>
        <sz val="8"/>
        <color theme="1"/>
        <rFont val="Tahoma"/>
        <family val="2"/>
      </rPr>
      <t xml:space="preserve">
</t>
    </r>
  </si>
  <si>
    <t xml:space="preserve">a. Realizar dos (2) mesas de trabajo con el área de Planeación para la formulación de indicadores de eficacia dentro del SGSI. 
b. Formular indicadores de eficacia del Sistema de Gestión de Seguridad de la Información-SGSI
c. Realizar reporte de acuerdo a periodicidad definida para los indicadores formulados, con los soportes correspondientes. 
</t>
  </si>
  <si>
    <r>
      <rPr>
        <b/>
        <sz val="8"/>
        <color theme="1"/>
        <rFont val="Tahoma"/>
        <family val="2"/>
      </rPr>
      <t>Reporte Planeación:</t>
    </r>
    <r>
      <rPr>
        <sz val="8"/>
        <color theme="1"/>
        <rFont val="Tahoma"/>
        <family val="2"/>
      </rPr>
      <t xml:space="preserve"> a. En noviembre 28 del 2022 se realizó mesa de trabajo con el área de Planeación para la formulación de indicadores de eficacia dentro del SGSI, finalmente en la reunión realizada el día 17 de enero de 2023 se definieron los indicadores del SGSI en el plan de acción de la vigencia 2023. b. Se revisaron los indicadores (realizar el seguimiento al cumplimiento de las actividades programadas en el plan de seguridad y privacidad de la información) y estos dan cumplimiento a la implementación del cronograma definido en el plan de seguridad y privacidad de la información del SGSI. c. Se realizó el reporte del seguimiento acorde a los tiempos definidos por el área de planeación al plan de acción donde se encuentran incluidos los indicadores de implementación del plan de seguridad y privacidad de la información del SGSI.
</t>
    </r>
    <r>
      <rPr>
        <b/>
        <sz val="8"/>
        <color theme="1"/>
        <rFont val="Tahoma"/>
        <family val="2"/>
      </rPr>
      <t xml:space="preserve">
Reporte Sistemas:</t>
    </r>
    <r>
      <rPr>
        <sz val="8"/>
        <color theme="1"/>
        <rFont val="Tahoma"/>
        <family val="2"/>
      </rPr>
      <t xml:space="preserve"> a. En noviembre 28 del 2022 se realizó mesa de trabajo con el área de Planeación para la formulación de indicadores de eficacia dentro del SGSI, finalmente en la reunión realizada el día 17 de enero de 2023 se definieron los indicadores del SGSI en el plan de acción de la vigencia 2023.
b. Se revisaron los indicadores (realizar el seguimiento al cumplimiento de las actividades programadas en el plan de seguridad y privacidad de la información) y estos dan cumplimiento a la implementación del cronograma definido en el plan de seguridad y privacidad de la información del SGSI.
c. Se realizó el reporte del seguimiento acorde a los tiempos definidos por el área de planeación al plan de acción donde se encuentran incluidos los indicadores de implementación del plan de seguridad y privacidad de la información del SGSI.
</t>
    </r>
    <r>
      <rPr>
        <b/>
        <sz val="8"/>
        <color theme="1"/>
        <rFont val="Tahoma"/>
        <family val="2"/>
      </rPr>
      <t xml:space="preserve">
Análisis OCI: </t>
    </r>
    <r>
      <rPr>
        <sz val="8"/>
        <color theme="1"/>
        <rFont val="Tahoma"/>
        <family val="2"/>
      </rPr>
      <t>De acuerdo con las evidencias remitidas, se realizaron  dos mesas de trabajo entre las áreas de Planeación y Sistemas, con el objetivo de analizar e identificar los indicadores de eficiencia que fueron  incluidos en el plan de acción de la vigencia 2023. Se realizó el primer seguimiento a los indicadores propuestos para el primer trimestre de la vigencia 2023.
Teniendo en cuenta que se encuentra en proceso la actividad numero 3 y toda vez que la acción culmina en septiembre de 2023, el estado de la acción se califica como</t>
    </r>
    <r>
      <rPr>
        <b/>
        <sz val="8"/>
        <color theme="1"/>
        <rFont val="Tahoma"/>
        <family val="2"/>
      </rPr>
      <t xml:space="preserve"> "En Proceso". </t>
    </r>
    <r>
      <rPr>
        <sz val="8"/>
        <color theme="1"/>
        <rFont val="Tahoma"/>
        <family val="2"/>
      </rPr>
      <t xml:space="preserve">En el marco de la auditoría al los Sistemas de Gestión ISO 27001 y SGSST que se encuentra ejecutando la Oficina de Control Interno, se verificará que los seguimientos a los indicadores cuenten con los respectivos soportes documentales que permitan evidenciar el cumplimiento indicado en el reporte del PAI, así como la correcta formulación de los indicadores de conformidad con los lineamientos de la Norma ISO 27001. </t>
    </r>
  </si>
  <si>
    <t>Diana Romero
Henry Beltrán</t>
  </si>
  <si>
    <t xml:space="preserve">a. Actualizar el documento AGRI-SI-GU-006 GUÍA DE CONTACTO CON AUTORIDADES Y GRUPOS DE INTERÉS PARA LA SEGURIDAD DE LA INFORMACIÓN, donde se incluyan los responsables de la gestión de incidentes internamente por parte de la entidad.
b. Actualizar el documento AGRI-SI-GU-007 GUIA DE REPORTE DE INCIDENTES DE SEGURIDAD acorde a la guía de gestión de incidentes del MINTIC.
c. Actualizar el documento AGRI-SI-PO-002  Política de Seguridad y Privacidad de la Información, donde se indique el proceso disciplinario en caso de incumplimiento de las políticas y/o lineamientos establecidos.
d. Gestionar con el Área de Planeación la periodicidad del seguimiento a la implementación del SGSI por parte del Comité de Gestión y Desempeño.
</t>
  </si>
  <si>
    <r>
      <rPr>
        <b/>
        <sz val="8"/>
        <color theme="1"/>
        <rFont val="Tahoma"/>
        <family val="2"/>
      </rPr>
      <t>Reporte Planeación:</t>
    </r>
    <r>
      <rPr>
        <sz val="8"/>
        <color theme="1"/>
        <rFont val="Tahoma"/>
        <family val="2"/>
      </rPr>
      <t xml:space="preserve"> d. Desde planeación se contempló a partir de la mesa de trabajo adelantada con el área de sistemas presentar mínimo dos veces al año las temáticas de gestión del SGSI en el CIGD. En este sentido es importante aclarar que desde planeación se solicita a las áreas involucradas la presentación de los temas que tienen impacto institucional en el marco del MIPG
</t>
    </r>
    <r>
      <rPr>
        <b/>
        <sz val="8"/>
        <color theme="1"/>
        <rFont val="Tahoma"/>
        <family val="2"/>
      </rPr>
      <t xml:space="preserve">
Reporte Sistemas:</t>
    </r>
    <r>
      <rPr>
        <sz val="8"/>
        <color theme="1"/>
        <rFont val="Tahoma"/>
        <family val="2"/>
      </rPr>
      <t xml:space="preserve"> a. El documento AGRI-SI-GU-006 GUÍA DE CONTACTO CON AUTORIDADES Y GRUPOS DE INTERÉS fue actualizado en el mes de junio del 2022.
b.  Se encuentra en proceso de revisión y actualización el documento AGRI-SI-GU-007 GUIA DE REPORTE DE INCIDENTES DE SEGURIDAD.
c. La actualización del documento AGRI-SI-PO-002 Política de Seguridad y Privacidad de la Información se encuentra planeada para iniciar en la vigencia del 2023.
d. Se realizó solicitud por correo electrónico al área de planeación para definir la periodicidad del seguimiento a la implementación del SGSI por parte del Comité de Gestión y Desempeño.
</t>
    </r>
    <r>
      <rPr>
        <b/>
        <sz val="8"/>
        <color theme="1"/>
        <rFont val="Tahoma"/>
        <family val="2"/>
      </rPr>
      <t xml:space="preserve">
Análisis OCI: 
A. </t>
    </r>
    <r>
      <rPr>
        <sz val="8"/>
        <color theme="1"/>
        <rFont val="Tahoma"/>
        <family val="2"/>
      </rPr>
      <t xml:space="preserve">El documento AGRI-SI-GU-006 GUÍA DE CONTACTO CON AUTORIDADES Y GRUPOS DE INTERÉS PARA LA SEGURIDAD DE LA INFORMACIÓN, fue actualizado a su versión 2 en el mes de junio, en este  se incluyeron los responsables de la gestión de incidentes internamente por parte de la entidad.
</t>
    </r>
    <r>
      <rPr>
        <b/>
        <sz val="8"/>
        <color theme="1"/>
        <rFont val="Tahoma"/>
        <family val="2"/>
      </rPr>
      <t xml:space="preserve">B. </t>
    </r>
    <r>
      <rPr>
        <sz val="8"/>
        <color theme="1"/>
        <rFont val="Tahoma"/>
        <family val="2"/>
      </rPr>
      <t xml:space="preserve">El documento AGRI-SI-GU-007 está en proceso de actualización.
</t>
    </r>
    <r>
      <rPr>
        <b/>
        <sz val="8"/>
        <color theme="1"/>
        <rFont val="Tahoma"/>
        <family val="2"/>
      </rPr>
      <t>C</t>
    </r>
    <r>
      <rPr>
        <sz val="8"/>
        <color theme="1"/>
        <rFont val="Tahoma"/>
        <family val="2"/>
      </rPr>
      <t xml:space="preserve">. No se reportan avances.
</t>
    </r>
    <r>
      <rPr>
        <b/>
        <sz val="8"/>
        <color theme="1"/>
        <rFont val="Tahoma"/>
        <family val="2"/>
      </rPr>
      <t xml:space="preserve">D. </t>
    </r>
    <r>
      <rPr>
        <sz val="8"/>
        <color theme="1"/>
        <rFont val="Tahoma"/>
        <family val="2"/>
      </rPr>
      <t>Durante la reunión llevada a cabo en el mes de noviembre entre las áreas de Planeación y Sistemas no  se dejó registro que se hubiera definido la periodicidad de presentar temáticas relacionadas con el SGSI en el CIGD, desde el área de Sistemas se remite un correo del 12 de enero de 2023 (fecha por fuera del corte del presente seguimiento) solicitando al área de Planeación indicaciones sobre el tema, no se adjunta evidencia de la respuesta dada por el área de Planeación.</t>
    </r>
    <r>
      <rPr>
        <b/>
        <sz val="8"/>
        <color theme="1"/>
        <rFont val="Tahoma"/>
        <family val="2"/>
      </rPr>
      <t xml:space="preserve">
</t>
    </r>
    <r>
      <rPr>
        <sz val="8"/>
        <color theme="1"/>
        <rFont val="Tahoma"/>
        <family val="2"/>
      </rPr>
      <t xml:space="preserve">
Teniendo en cuenta lo anterior, el estado de la acción se califica como</t>
    </r>
    <r>
      <rPr>
        <b/>
        <sz val="8"/>
        <color theme="1"/>
        <rFont val="Tahoma"/>
        <family val="2"/>
      </rPr>
      <t xml:space="preserve"> "En proceso"</t>
    </r>
  </si>
  <si>
    <t>Desconocimiento de las políticas y responsabilidades de las copias de seguridad por parte de las áreas productoras de la información.</t>
  </si>
  <si>
    <t>a. Actualizar el procedimiento de copias de seguridad y demás documentos asociados a este.
b. Realizar tres (3) mesas de trabajo con las áreas productoras de la información para definir los lineamientos y políticas de operación sobre las responsabilidades del procesos de copias de seguridad y la caracterización de la información a respaldar.</t>
  </si>
  <si>
    <r>
      <rPr>
        <b/>
        <sz val="8"/>
        <color theme="1"/>
        <rFont val="Tahoma"/>
        <family val="2"/>
      </rPr>
      <t xml:space="preserve">Reporte Sistemas:
</t>
    </r>
    <r>
      <rPr>
        <sz val="8"/>
        <color theme="1"/>
        <rFont val="Tahoma"/>
        <family val="2"/>
      </rPr>
      <t xml:space="preserve">a. Se realizó la creación y publicación en la carpeta de calidad del área de sistemas de los formatos: GRI-SI-FT-048 FORMATO RESTAURACIÓN DE CONTENIDO y AGRI-SI-FT-047 FORMATO CONTROL SOLICITUDES COPIAS DE SEGURIDAD los cuales pertenecen al procedimiento de copias de seguridad, por su parte el procedimiento de copias de seguridad se encuentra en proceso de actualización donde se revisó e incluyo En la actividad No. 2 donde se aclara la forma de notificar la culminación exitosa del Backup, se amplía el glosario. Este procedimiento se encuentra planeado para oficialización en el mes de julio en el plan de trabajo del área de sistemas 2023. 
b. El día 20 de abril de 2023 se realizó mesa de trabajo con Programación, con el objetivo de brindar capacitación uso adecuado Google Drive, Repositorios Locales y Copias de Seguridad.
</t>
    </r>
    <r>
      <rPr>
        <b/>
        <sz val="8"/>
        <color theme="1"/>
        <rFont val="Tahoma"/>
        <family val="2"/>
      </rPr>
      <t xml:space="preserve">
Análisis OCI: 
</t>
    </r>
    <r>
      <rPr>
        <sz val="8"/>
        <color theme="1"/>
        <rFont val="Tahoma"/>
        <family val="2"/>
      </rPr>
      <t>a.</t>
    </r>
    <r>
      <rPr>
        <b/>
        <sz val="8"/>
        <color theme="1"/>
        <rFont val="Tahoma"/>
        <family val="2"/>
      </rPr>
      <t xml:space="preserve"> </t>
    </r>
    <r>
      <rPr>
        <sz val="8"/>
        <color theme="1"/>
        <rFont val="Tahoma"/>
        <family val="2"/>
      </rPr>
      <t>Se evidencia la creación de formatos asociados al procedimiento copias de seguridad y su publicación en la intranet, de conformidad con lo indicado el procedimiento se encuentra en proceso de actualización.
b. Se realizó una mesa de trabajo con el área de Programación, tratando los temas evidenciados como debilidades durante la auditoría. De conformidad con la actividad propuesta faltan realizar otras dos mesas de trabajo.</t>
    </r>
    <r>
      <rPr>
        <b/>
        <sz val="8"/>
        <color theme="1"/>
        <rFont val="Tahoma"/>
        <family val="2"/>
      </rPr>
      <t xml:space="preserve">
</t>
    </r>
    <r>
      <rPr>
        <sz val="8"/>
        <color theme="1"/>
        <rFont val="Tahoma"/>
        <family val="2"/>
      </rPr>
      <t xml:space="preserve"> Teniendo en cuenta lo anterior  la acción se califica como </t>
    </r>
    <r>
      <rPr>
        <b/>
        <sz val="8"/>
        <color theme="1"/>
        <rFont val="Tahoma"/>
        <family val="2"/>
      </rPr>
      <t>"En proceso"</t>
    </r>
  </si>
  <si>
    <t>a. Realizar la gestión, valoración, evaluación y tratamiento de los riesgos de  seguridad digital del SGSI.
b. Realizar el seguimiento de los riesgos de seguridad digital de acuerdo a lo definido con el área de planeación.</t>
  </si>
  <si>
    <t>Servicio al Ciudadano y Defensor del Televidente (Apoyo)</t>
  </si>
  <si>
    <t>1. Realizar una capacitación semestral a las personas de cada área encargadas de dar respuesta a las peticiones ciudadanas.
2. Enviar un memorando desde la Secretaria General a todas las áreas con los lineamientos de respuesta respecto a calidad y oportunidad.
3. Participar al menos en una de  las capacitaciones brindadas por la Alcaldía en cuanto al manejo y funcionamiento del Sistema Bogotá Te Escucha.
4. Diseñar y socializar por comunicaciones internas una infografía sobre los criterios con que deben cumplir las respuestas a las peticiones ciudadanas.</t>
  </si>
  <si>
    <t>*Error humano en la realización de los controles del procedimiento “Tráfico y Alistamiento” 
*Implementación de medidas contingentes para mantener el flujo del proceso las cuales no están alineadas con la seguridad de la información</t>
  </si>
  <si>
    <r>
      <rPr>
        <b/>
        <sz val="8"/>
        <color theme="1"/>
        <rFont val="Tahoma"/>
        <family val="2"/>
      </rPr>
      <t xml:space="preserve">Reporte Programación: </t>
    </r>
    <r>
      <rPr>
        <sz val="8"/>
        <color theme="1"/>
        <rFont val="Tahoma"/>
        <family val="2"/>
      </rPr>
      <t xml:space="preserve">A través de correo electrónico se gestionó agendamiento de la reunión con el equipo de Sistemas para iniciar el análisis de los riesgos del proceso en lo correspondiente a la seguridad de la información.
</t>
    </r>
    <r>
      <rPr>
        <b/>
        <sz val="8"/>
        <color theme="1"/>
        <rFont val="Tahoma"/>
        <family val="2"/>
      </rPr>
      <t>Reporte Sistemas:</t>
    </r>
    <r>
      <rPr>
        <sz val="8"/>
        <color theme="1"/>
        <rFont val="Tahoma"/>
        <family val="2"/>
      </rPr>
      <t xml:space="preserve"> 1. Se realizó la oficialización de la matriz de riesgos de seguridad de la información con la  valoración, evaluación y tratamiento de los riesgos de seguridad digital.</t>
    </r>
    <r>
      <rPr>
        <b/>
        <sz val="8"/>
        <color theme="1"/>
        <rFont val="Tahoma"/>
        <family val="2"/>
      </rPr>
      <t xml:space="preserve">
</t>
    </r>
    <r>
      <rPr>
        <sz val="8"/>
        <color theme="1"/>
        <rFont val="Tahoma"/>
        <family val="2"/>
      </rPr>
      <t xml:space="preserve">
</t>
    </r>
    <r>
      <rPr>
        <b/>
        <sz val="8"/>
        <color theme="1"/>
        <rFont val="Tahoma"/>
        <family val="2"/>
      </rPr>
      <t>Análisis OCI:</t>
    </r>
    <r>
      <rPr>
        <sz val="8"/>
        <color theme="1"/>
        <rFont val="Tahoma"/>
        <family val="2"/>
      </rPr>
      <t xml:space="preserve"> Se evidencia solicitud de agendamiento de reunión a Sistemas. De acuerdo con el reporte de Programación, el plazo  y los soportes remitidos. A la fecha la matriz de riesgos de seguridad digital no tiene identificados riesgos asociados a las debilidades evidenciadas durante la auditoría, [Materialización del riesgo de pérdida de información cargada en el Drive]. No se remiten evidencias de acompañamiento por parte del área de Sistemas al área de Programación para definir controles sobre la debilidad evidenciada. Por lo anterior, se califica como</t>
    </r>
    <r>
      <rPr>
        <b/>
        <sz val="8"/>
        <color theme="1"/>
        <rFont val="Tahoma"/>
        <family val="2"/>
      </rPr>
      <t xml:space="preserve"> "En Proceso". </t>
    </r>
  </si>
  <si>
    <t>1. Adelantar el proceso implementación y formalización del mapa de riesgos de seguridad digital, incluyendo el riesgo de perdida de información. (Adelantar los procesos de identificación, valoración, tratamiento).</t>
  </si>
  <si>
    <t>* Proceso que se ha venido desarrollando en los últimos años de manera paulatina y no recurrente, lo que ha ocasionado una estandarización parcial y de acuerdo a los casos que se han presentado</t>
  </si>
  <si>
    <t xml:space="preserve">1. Realizar una mesa de trabajo con el área Jurídica donde se analice la posibilidad de documentar este lineamiento en alguno de los documentos del proceso jurídico. (Procedimientos, manual o formatos).
2. Establecer en los estudios previos los plazos de ejecución de los contratos de adquisición de licencias, teniendo en cuenta el tiempo de duración o uso de la misma.  </t>
  </si>
  <si>
    <t>Diseño y ejecución de la estrategia de circulación de contenidos - programación
Jurídica</t>
  </si>
  <si>
    <t>"1. Cuatro (4) Estudios previos
2. Dos (2) contratos
3. Acta de la mesa de reunión realizada entre el área jurídica y programación"</t>
  </si>
  <si>
    <r>
      <rPr>
        <b/>
        <sz val="8"/>
        <color theme="1"/>
        <rFont val="Tahoma"/>
        <family val="2"/>
      </rPr>
      <t xml:space="preserve">Reporte area jurídica: </t>
    </r>
    <r>
      <rPr>
        <sz val="8"/>
        <color theme="1"/>
        <rFont val="Tahoma"/>
        <family val="2"/>
      </rPr>
      <t>Se adelantó mesa de trabajo con el área de programación donde se determinó que lo concerniente al plazo del contrato en aquellos a través de los cuales se adquieren licencia para emitir programas o latas a través de la señal abierta de televisión del canal deben corresponder al plazo de la licencia adquirida y que tal señalamiento debía ser solamente documentado en los documentos donde queda contemplada la planeación contractual esto es en los estudios previos.</t>
    </r>
    <r>
      <rPr>
        <b/>
        <sz val="8"/>
        <color theme="1"/>
        <rFont val="Tahoma"/>
        <family val="2"/>
      </rPr>
      <t xml:space="preserve">
Reporte Programación: </t>
    </r>
    <r>
      <rPr>
        <sz val="8"/>
        <color theme="1"/>
        <rFont val="Tahoma"/>
        <family val="2"/>
      </rPr>
      <t xml:space="preserve">Se realizó mesa de trabajo con el equipo jurídica y se documentan conclusiones en el drive para el cargue de los soportes para este seguimiento: https://drive.google.com/drive/folders/1reTbEd-iZaZHfpEJ9BCYMeoM3QigOeak. Sobre la adquisición de licencia de contenidos para la vigencia 2023, se realizó durante el mes de marzo el diseño de cuatro (4) estudios previos de los cuales se perfeccionaron dos (2) contratos en el mes de abril para su inicio en el mes de mayo.  Nota: Sobre los cinco (5) contratos firmados en 2022 estos cuenta con un plazo para su ejecución por los siguientes dos años (2023 y 2024) o seis emisiones, según corresponda.
</t>
    </r>
    <r>
      <rPr>
        <b/>
        <sz val="8"/>
        <color theme="1"/>
        <rFont val="Tahoma"/>
        <family val="2"/>
      </rPr>
      <t>Análisis OCI:</t>
    </r>
    <r>
      <rPr>
        <sz val="8"/>
        <color theme="1"/>
        <rFont val="Tahoma"/>
        <family val="2"/>
      </rPr>
      <t xml:space="preserve"> Los soportes de Programación evidencian la consideración del plazo de las licencias para la elaboración de los estudios previos y la mesa de trabajo con el área Jurídica. Teniendo en cuenta que las acciones vencen en junio 2023 se califica como</t>
    </r>
    <r>
      <rPr>
        <b/>
        <sz val="8"/>
        <color theme="1"/>
        <rFont val="Tahoma"/>
        <family val="2"/>
      </rPr>
      <t xml:space="preserve"> "En proceso". </t>
    </r>
  </si>
  <si>
    <t>1. Mesa de trabajo entre el área de sistemas y programación en la cual se deje claridad y documente el proceso que debe adelantarse para la ubicación y restauración del material audiovisual archivado
2 Adelantar el proceso implementación y formalización del mapa de riesgos de seguridad digital, incluyendo el riesgo de perdida de información. (Adelantar los procesos de identificación, valoración, tratamiento).</t>
  </si>
  <si>
    <t>1. Las fallas identificadas obedecen al proceso de actualización de la página web que se viene desarrollando.
2. Desconocimiento de los lineamientos de lenguaje claro establecidos por el DAFP.
3. Desconocimiento y/o incumplimiento por parte de todas las áreas de entidad en cuanto a los criterios de accesibilidad al momento de editar los documentos digitales que se requieren publicar en la página web, asi como desconocimiento por parte del equipo digital al momento de realizar la publicación.</t>
  </si>
  <si>
    <t>Equipo digital
Gestión de comunicaciones</t>
  </si>
  <si>
    <t>Contratista designado para coordinar las actividades del equipo digital
Contratista designado
 como web máster
Productor digital - servicio temporal o contratista
Líder de Comunicaciones
Otros demás instancias involucradas en el desarrollo del plan de mejoramiento</t>
  </si>
  <si>
    <r>
      <t xml:space="preserve">Reporte Digital: </t>
    </r>
    <r>
      <rPr>
        <sz val="8"/>
        <color theme="1"/>
        <rFont val="Tahoma"/>
        <family val="2"/>
      </rPr>
      <t xml:space="preserve">Durante el primer cuatrimestre de 2023 se realizó la gestión de contratación de cuatro (4) personas que realizarán las actividades planeadas en el rediseño de la página web respecto a la implementación de los criterios de accesibilidad y usabilidad web. </t>
    </r>
    <r>
      <rPr>
        <b/>
        <sz val="8"/>
        <color theme="1"/>
        <rFont val="Tahoma"/>
        <family val="2"/>
      </rPr>
      <t xml:space="preserve">
Análisis OCI: </t>
    </r>
    <r>
      <rPr>
        <sz val="8"/>
        <color theme="1"/>
        <rFont val="Tahoma"/>
        <family val="2"/>
      </rPr>
      <t xml:space="preserve">El área de prensa y comunicaciones no presenta reporte de avances ni soportes de cumplimiento de lo formulado. Se verifican soportes y objetos contractuales de los 4 contratos reportados por el área Digital. Teniendo en cuenta lo anterior y el plazo pactado, se califica la acción </t>
    </r>
    <r>
      <rPr>
        <b/>
        <sz val="8"/>
        <color theme="1"/>
        <rFont val="Tahoma"/>
        <family val="2"/>
      </rPr>
      <t>"En proceso".</t>
    </r>
  </si>
  <si>
    <r>
      <t xml:space="preserve">Reporte planeación: </t>
    </r>
    <r>
      <rPr>
        <sz val="8"/>
        <color theme="1"/>
        <rFont val="Tahoma"/>
        <family val="2"/>
      </rPr>
      <t xml:space="preserve">Esta actividad iniciará a partir del mes de mayo.
</t>
    </r>
    <r>
      <rPr>
        <b/>
        <sz val="8"/>
        <color theme="1"/>
        <rFont val="Tahoma"/>
        <family val="2"/>
      </rPr>
      <t xml:space="preserve">Análisis OCI: </t>
    </r>
    <r>
      <rPr>
        <sz val="8"/>
        <color theme="1"/>
        <rFont val="Tahoma"/>
        <family val="2"/>
      </rPr>
      <t xml:space="preserve"> Conforme a la fecha establecida de terminación, se califica </t>
    </r>
    <r>
      <rPr>
        <b/>
        <sz val="8"/>
        <color theme="1"/>
        <rFont val="Tahoma"/>
        <family val="2"/>
      </rPr>
      <t>sin iniciar</t>
    </r>
  </si>
  <si>
    <t>En los numerales 2.1.1., 2.1.3 se está adelantando la  actualización de los documentos para su publicación.
En los numerales  2.1.6, 2.3.1, 2.3.2. y 3.5.1. se estaba analizando si era o no aplicables a la entidad y la argumentación que se va a plantear en cada caso. 
En los numerales 2.1.4  y 2.2.2 se requiere adelantar revisión con otras dependencias de como se debe publicar la información.
Respecto del numeral 3.3. se está revisando la forma en que se articulará la información de la ejecución de los contratos al interior de la entidad, especialmente respecto del porcentaje de avance de la misma.</t>
  </si>
  <si>
    <t>1. Actualizar los documentos correspondientes a publicar en los numerales 2.1.1 y 2.1.3.   
2. Revisar si los numerales    2.1.6, 2.3.1, 2.3.2. y 3.5.1. son o no aplicables en Canal Capital. 
3 Publicar la argumentación legal que sustente la aplicación o no de los numerales mencionados en la actividad 2. 
4  Adelantar reunión con el área de sistemas para solicitar colaboración en las actividades a adelantar para cumplir con la publicación de los numerales  2.1.4  y 2.2.2   
5. Realizar las actividades planteadas en la reunión con el área de Sistemas. 
6. Adelantar reunión interna de la Secretaría General para determinar las actividades necesarias para obtener de las diferentes dependencias del canal la información sobre la ejecución de los contratos, en especial sobre el porcentaje de la misma. 
7. Ejecutar las actividades planteadas al interior de la Secretaría General para obtener los datos de la ejecución de los contratos.</t>
  </si>
  <si>
    <r>
      <t xml:space="preserve">Reporte Jurídica: </t>
    </r>
    <r>
      <rPr>
        <sz val="8"/>
        <color theme="1"/>
        <rFont val="Tahoma"/>
        <family val="2"/>
      </rPr>
      <t xml:space="preserve">El 16 de diciembre de 2022 se solicitó al Webmaster de la entidad la publicación relacionada con el numeral  3.5 formato o modelos de contratos o pliegos tipo del botón de transparencia de la página web del canal.  
</t>
    </r>
    <r>
      <rPr>
        <b/>
        <sz val="8"/>
        <color theme="1"/>
        <rFont val="Tahoma"/>
        <family val="2"/>
      </rPr>
      <t xml:space="preserve">Análisis OCI: </t>
    </r>
    <r>
      <rPr>
        <sz val="8"/>
        <color theme="1"/>
        <rFont val="Tahoma"/>
        <family val="2"/>
      </rPr>
      <t xml:space="preserve">Se verifican los soportes remitidos por el área Jurídica en el que se evidencia el correo remitido al web máster con el ajuste del numeral 3.5 del botón de transparencia de Capital; sin embargo, es importante que el área tenga en cuenta lo formulado respecto a los demás numerales para adelantar las acciones correspondientes en el tiempo establecido en el plan. Teniendo en cuenta lo anterior, se califica la acción </t>
    </r>
    <r>
      <rPr>
        <b/>
        <sz val="8"/>
        <color theme="1"/>
        <rFont val="Tahoma"/>
        <family val="2"/>
      </rPr>
      <t xml:space="preserve">"En Proceso". </t>
    </r>
  </si>
  <si>
    <t>Se remite correo de solicitud realizada en razón del numeral 3.5 dirigida al Webmaster del canal</t>
  </si>
  <si>
    <r>
      <t xml:space="preserve">Reporte At. Ciudadano: </t>
    </r>
    <r>
      <rPr>
        <sz val="8"/>
        <color theme="1"/>
        <rFont val="Tahoma"/>
        <family val="2"/>
      </rPr>
      <t xml:space="preserve">"1. Se revisaron los lineamientos para publicar información en el menú “Atención y Servicios a la Ciudadanía” en  las sedes electrónicas de la Guía. 2. Se definieron las mejoras que le aplican a la entidad. 3. Se socializó con Webmaster, sin embargo se reprogramó la aplicación de las mejoras teniendo en cuenta que la nueva sede electrónica empezará a funcionar el presente año y no es funcional aplicar mejoras a la sede electrónica antigua puesto que quedara sin funcionamiento.
</t>
    </r>
    <r>
      <rPr>
        <b/>
        <sz val="8"/>
        <color theme="1"/>
        <rFont val="Tahoma"/>
        <family val="2"/>
      </rPr>
      <t xml:space="preserve">Análisis OCI: </t>
    </r>
    <r>
      <rPr>
        <sz val="8"/>
        <color theme="1"/>
        <rFont val="Tahoma"/>
        <family val="2"/>
      </rPr>
      <t xml:space="preserve">Se verifican los soportes remitidos por el área en cumplimiento a lo formulado dentro de lo cual se evidencia la citación a la verificación de los lineamientos del menú de atención al ciudadano; sin embargo, no se remite soporte en el que se consignen las decisiones tomadas, compromisos u otros para su ajuste. Así mismo, se adelantó un ajuste al numeral 1.8 del botón de transparencia de Capital. Teniendo en cuenta lo anterior, se recomienda al área documentar la totalidad de decisiones de las verificaciones realizadas. Por lo que se califica la acción </t>
    </r>
    <r>
      <rPr>
        <b/>
        <sz val="8"/>
        <color theme="1"/>
        <rFont val="Tahoma"/>
        <family val="2"/>
      </rPr>
      <t>"En Proceso".</t>
    </r>
  </si>
  <si>
    <t>1. Correos electrónicos.
2. Archivo Excel con cambios sugeridos:
https://docs.google.com/spreadsheets/d/1Gr7skfsmim-JwB0w7fySPUMRFS3bTN9K/edit?usp=sharing&amp;ouid=110494843013416532841&amp;rtpof=true&amp;sd=true
3. Consolidado de soportes.</t>
  </si>
  <si>
    <r>
      <t xml:space="preserve">Reporte S. Ciudadano: </t>
    </r>
    <r>
      <rPr>
        <sz val="8"/>
        <color theme="1"/>
        <rFont val="Tahoma"/>
        <family val="2"/>
      </rPr>
      <t xml:space="preserve">1. Se revisaron nuevamente los lineamientos para publicar información en el menú “Atención y Servicios a la Ciudadanía” de acuerdo a los definido en la Guía del DAFP, en el "borrador" de la sede electrónica nueva. 2. Se definieron las mejoras y cambios que deben hacerse. 3. Se socializó con las personas de digital para que estos cambios y mejora se realicen en la sede electrónica nueva. Se han realizado algunos cambios a la sede electrónica actual de acuerdo a lo socializado, sin embargo, como la sede electrónica nueva tiene pensado entregarse antes de que termine el mes de mayo desde el área Digital, recomiendan hacer los ajustes completos en la página nueva para no hacer doble trabajo.
</t>
    </r>
    <r>
      <rPr>
        <b/>
        <sz val="8"/>
        <color theme="1"/>
        <rFont val="Tahoma"/>
        <family val="2"/>
      </rPr>
      <t xml:space="preserve">
Reporte Digital: </t>
    </r>
    <r>
      <rPr>
        <sz val="8"/>
        <color theme="1"/>
        <rFont val="Tahoma"/>
        <family val="2"/>
      </rPr>
      <t xml:space="preserve">Se participó en reunión programada por Atención al ciudadano para dar a conocer la nuevo estructura de la página web. Con base en dicha reunión se recibió por parte de esta instancia solicitud de ajuste de piezas gráficas.
</t>
    </r>
    <r>
      <rPr>
        <b/>
        <sz val="8"/>
        <color theme="1"/>
        <rFont val="Tahoma"/>
        <family val="2"/>
      </rPr>
      <t xml:space="preserve">Análisis OCI: </t>
    </r>
    <r>
      <rPr>
        <sz val="8"/>
        <color theme="1"/>
        <rFont val="Tahoma"/>
        <family val="2"/>
      </rPr>
      <t xml:space="preserve">Se evidencian los correos entre el área de servicio al ciudadano y el área digital durante abril de 2023, así como del papel de trabajo de implementación de mejoras teniendo en cuenta las directrices del DAFP; sin embargo, teniendo en cuenta lo reportado sobre el proceso de construcción de la sede electrónica nueva la cual a la fecha del presente seguimiento no se encuentra lista, así como las fechas de terminación se califica la acción </t>
    </r>
    <r>
      <rPr>
        <b/>
        <sz val="8"/>
        <color theme="1"/>
        <rFont val="Tahoma"/>
        <family val="2"/>
      </rPr>
      <t xml:space="preserve">"En Proceso". </t>
    </r>
  </si>
  <si>
    <t>Auditoría a la Gestión Antisoborno - 2022</t>
  </si>
  <si>
    <t xml:space="preserve">a. En el proceso de estructuración de la política integral de transparencia no es clara su definición ya que como está descrito se definió que la junta administradora tenía la función de "emitir su visto bueno y si es el caso las observaciones sobre la presente política integral" así como de "...emitir observaciones relacionadas con los informes periódicos relacionados con el desarrollo de la presente política". Sin embargo, en la práctica esta tarea no es aplicable a la junta administradora regional por ende la función no atiende la realidad operativa de la gestión antisoborno en la instancia de decisión de nivel gerencial. 
b. Inicialmente se contempló dentro de la política la función de cumplimiento bajo el liderazgo de la Oficina de Control Interno, sin embargo esta área presenta limitaciones de tipo normativo que no permiten ejecutar dicha función al interior de la entidad.  </t>
  </si>
  <si>
    <t xml:space="preserve">a. Revisar y actualizar en lo pertinente las funciones de la junta dentro de la Política Integral de Transparencia de la entidad.
b. Llevar a cabo mesas de trabajo para analizar la posible designación oficial del equipo o equipos de trabajo que al interior de la entidad podrían desarrollar la función de cumplimiento.  </t>
  </si>
  <si>
    <t>Documento borrador de la política de transparencia remitido por Planeación.
Borrador de la política con control de cambios y correo de solicitud de revisión dirigido a la Secretaría General</t>
  </si>
  <si>
    <r>
      <t xml:space="preserve">Reporte planeación: </t>
    </r>
    <r>
      <rPr>
        <sz val="8"/>
        <color theme="1"/>
        <rFont val="Tahoma"/>
        <family val="2"/>
      </rPr>
      <t xml:space="preserve">Esta actividad no ha iniciado a la fecha, se tiene contemplado iniciar a partir del segundo cuatrimestre del año.
</t>
    </r>
    <r>
      <rPr>
        <b/>
        <sz val="8"/>
        <color theme="1"/>
        <rFont val="Tahoma"/>
        <family val="2"/>
      </rPr>
      <t>Análisis OCI</t>
    </r>
    <r>
      <rPr>
        <sz val="8"/>
        <color theme="1"/>
        <rFont val="Tahoma"/>
        <family val="2"/>
      </rPr>
      <t>:  Conforme a la fecha establecida de terminación, se califica</t>
    </r>
    <r>
      <rPr>
        <b/>
        <sz val="8"/>
        <color theme="1"/>
        <rFont val="Tahoma"/>
        <family val="2"/>
      </rPr>
      <t xml:space="preserve"> sin iniciar.</t>
    </r>
  </si>
  <si>
    <r>
      <rPr>
        <b/>
        <sz val="8"/>
        <color theme="1"/>
        <rFont val="Tahoma"/>
        <family val="2"/>
      </rPr>
      <t xml:space="preserve">Reporte Recursos Humanos: </t>
    </r>
    <r>
      <rPr>
        <sz val="8"/>
        <color theme="1"/>
        <rFont val="Tahoma"/>
        <family val="2"/>
      </rPr>
      <t xml:space="preserve">a. Los manuales de inducción se enviaron al área de Planeación y se encuentran  debidamente codificados y cargados en la Intranet de Capital ERP, los cuales corresponden a aquellos documentos que se están divulgando en la actualidad de forma masiva con todos los colaboradores de la entidad -dependiendo su tipo de vinculación-. b. Se adelantó la creación de un manual especifico para cada modalidad de contratación y/o vinculación con la entidad, teniendo en cuenta absolutamente todos los colaboradores relacionados, esto es: personal de planta, contratistas, Junta Administradora Regional, trabajadores en misión y practicantes. En dichos manuales, se indican las consecuencias de incumplir la política y allí mismo se hace remisión a la misma para ampliar su alcance. c. En la política que se encuentra adjunta en los manuales de inducción de las diferentes modalidades de vinculación con la entidad, se pueden evidenciar las consecuencias del incumplimiento de la misma. Además, en su contenido podemos evidenciar su alcance para el ámbito de aplicación de la misma y se mencionan los grupos de valor vinculándose también con lo especificado dentro del Manual de convivencia laboral e integridad. Sobre el particular, a modo de ejemplo se destaca lo dispuesto a folio 22 de la Política Integral de Transparencia (en este caso del personal de planta) -a la que se puede acceder desde los diferentes manuales de inducción- en donde se indica lo siguiente: "La violación o desconocimiento de esta política integral de transparencia, acceso a la información, lucha contra la corrupción y gestión antisoborno dará lugar al inicio de investigaciones disciplinarias por parte de Canal Capital o al traslado de las denuncias correspondientes a las demás autoridades competentes, con la finalidad de establecer la responsabilidad administrativa, fiscal, disciplinaria, civil o penal a que haya lugar", quedando en evidencia la referencia expresa a las consecuencias del incumplimiento de lo previsto en ella. d. En relación con la actividad No. 4 relacionado con la identificación de los cargos o posiciones que puedan tener incidencia en el desempeño de la gestión antisoborno, se destaca que en concordancia con lo fijado en la el Plan de Implementación de la Política Integral de Transparencia, el área de Talento Humano en conjunto con el área de Planeación tienen a cargo la formulación de una matriz de delegación de autoridad que contribuye en parte a los mecanismos de identificación señalados en la actividad No. 4 de esta acción. Sobre ello, se informa que en el mes de abril se adelantó una reunión preparatoria para verificar los temas por consignar en la misma y durante el mes de mayo se dio continuidad a esto y se seguirá trabajando en la matriz para evaluación tanto por parte del equipo de Talento Humano como del equipo de Planeación. 
</t>
    </r>
    <r>
      <rPr>
        <b/>
        <sz val="8"/>
        <color theme="1"/>
        <rFont val="Tahoma"/>
        <family val="2"/>
      </rPr>
      <t xml:space="preserve">Análisis OCI: </t>
    </r>
    <r>
      <rPr>
        <sz val="8"/>
        <color theme="1"/>
        <rFont val="Tahoma"/>
        <family val="2"/>
      </rPr>
      <t xml:space="preserve">Actividades 1, 2 y 3: Se videncia la actualización Manuales de inducciones planta y contratistas codificándolos de conformidad con los lineamientos del área de Planeación, así como su divulgación a través del boletín interno en el mes de diciembre de 2022. Dentro de los manuales se incluyó el tema de la cultura antisoborno, el enlace para consultar la POLÍTICA INTEGRAL DE TRANSPARENCIA, ACCESO A LA INFORMACIÓN, LUCHA CONTRA LA CORRUPCIÓN Y GESTIÓN ANTISOBORNO, y las consecuencias de no aplicar esta política. Actividad 4: se realizó una mesa de trabajo inicial  con el área de planeación con el fin de analizar los mecanismos  a través de los cuales es posible hacer la identificación de los cargos o posiciones que puedan tener incidencia en el desempeño de la gestión antisoborno, lo cuál se tiene planeado realizar a través de una matriz de delegación de autoridad durante los próximos meses.
De conformidad con los reportes las actividades 1,2 y 3 ya se cumplieron y la actividad 4 se encuentra en ejecución. Por lo tanto, la acción se califica como </t>
    </r>
    <r>
      <rPr>
        <b/>
        <sz val="8"/>
        <color theme="1"/>
        <rFont val="Tahoma"/>
        <family val="2"/>
      </rPr>
      <t>"En Proceso"</t>
    </r>
  </si>
  <si>
    <t xml:space="preserve">1. Estandarizar el Anexo No. 4 utilizado en los procesos de selección Denominado "Compromiso de Integridad y Anticorrupción" 2. Adelantar mesas de trabajo con Planeación para cambiar o modificar la política antisoborno y la articulación con los procedimientos establecidos y/o por establecer en el canal de acuerdo con la observación efectuada. </t>
  </si>
  <si>
    <t>Secretaria General Area Jurídica</t>
  </si>
  <si>
    <t>Secretaria General y Profesional Especializado grado 3 Área Jurídica</t>
  </si>
  <si>
    <t>1. Correo en el cual Planeación remite el documento borrador de la política integral de transparencia para la revisión y ajustes a que haya lugar.
2. Documento borrador de la política integral de transparencia remitido por Planeación</t>
  </si>
  <si>
    <r>
      <t xml:space="preserve">Reporte Jurídica: </t>
    </r>
    <r>
      <rPr>
        <sz val="8"/>
        <color theme="1"/>
        <rFont val="Tahoma"/>
        <family val="2"/>
      </rPr>
      <t xml:space="preserve">Se está adelantando la actividad de revisión y actualización de cada uno de los procedimientos contractuales a saber Planeación, Licitación Pública Invitación Cerrada y Contratación Directa. 
</t>
    </r>
    <r>
      <rPr>
        <b/>
        <sz val="8"/>
        <color theme="1"/>
        <rFont val="Tahoma"/>
        <family val="2"/>
      </rPr>
      <t xml:space="preserve">Análisis OCI: </t>
    </r>
    <r>
      <rPr>
        <sz val="8"/>
        <color theme="1"/>
        <rFont val="Tahoma"/>
        <family val="2"/>
      </rPr>
      <t xml:space="preserve">Se verifican los soportes remitidos, en los cuales se evidencian solicitudes de conceptos para ampliación de planta de Capital, así como la cadena de correos de marzo de 2023 mediante los cuales se mencionan ajustes requeridos al procedimiento de convocatoria pública. Teniendo en cuenta lo anterior, se califica la acción </t>
    </r>
    <r>
      <rPr>
        <b/>
        <sz val="8"/>
        <color theme="1"/>
        <rFont val="Tahoma"/>
        <family val="2"/>
      </rPr>
      <t>"En Proceso"</t>
    </r>
    <r>
      <rPr>
        <sz val="8"/>
        <color theme="1"/>
        <rFont val="Tahoma"/>
        <family val="2"/>
      </rPr>
      <t xml:space="preserve"> y se recomienda al área tener en cuenta las fechas de ejecución programadas para ejecución de lo formulado. </t>
    </r>
  </si>
  <si>
    <t>1. Circular 010 de 2022 y enlace grabación del comité de Secretaria General del 16 de marzo de 2023. https://drive.google.com/drive/my-drive
2. Enlace Drive https://drive.google.com/drive/folders/131SiqVNwe1jVI8chc7jf1q95B6Ks6OkW que contiene las evidencias de la ejecución contractual</t>
  </si>
  <si>
    <t>Enlace grabación comité secretaria general del 16 de marzo de 2023 https://drive.google.com/drive/my-drive</t>
  </si>
  <si>
    <t xml:space="preserve">1. Capacitar a supervisores, personal de planta y colaboradores del Canal sobre la materialización, seguimiento y manejo de los riesgos en materia contractual. 2. Revisar los manuales de contratación y supervisión e interventoría a efectos de expedir los alcances y ajustes a que haya lugar tratándose del manejo y reporte de riesgos contractuales.  </t>
  </si>
  <si>
    <t>Informe cumplimiento norma archivística - 2021</t>
  </si>
  <si>
    <t>1. Incluir en los estudios previos los perfiles requeridos para los colaboradores del área de Gestión Documental, en concordancia con lo establecido en la Ley 1409 de 2010, como son: Profesional Líder, Tecnólogo, Técnico y Auxiliar(es) Administrativo(s)</t>
  </si>
  <si>
    <t>Líder de gestión documental</t>
  </si>
  <si>
    <r>
      <t xml:space="preserve">Reporte G. Documental: </t>
    </r>
    <r>
      <rPr>
        <sz val="8"/>
        <color theme="1"/>
        <rFont val="Tahoma"/>
        <family val="2"/>
      </rPr>
      <t xml:space="preserve">Se realizaron los ajustes respectivos a los estudios previos de los contratos del grupo de gestión documental.
</t>
    </r>
    <r>
      <rPr>
        <b/>
        <sz val="8"/>
        <color theme="1"/>
        <rFont val="Tahoma"/>
        <family val="2"/>
      </rPr>
      <t xml:space="preserve">Análisis OCI: </t>
    </r>
    <r>
      <rPr>
        <sz val="8"/>
        <color theme="1"/>
        <rFont val="Tahoma"/>
        <family val="2"/>
      </rPr>
      <t xml:space="preserve">Se revisan los soportes entregados en los cuales se observa la mención de la Ley 1409 de 2010 respecto a los perfiles de los colaboradores del área de Gestión Documental y definición de los mismos en el numeral 13.3 de los estudios previos, con excepción del contratista de apoyo administrativo y documental correspondientes a febrero de 2023, dado que para este no aplica. Teniendo en cuenta lo anterior, se califica la acción como </t>
    </r>
    <r>
      <rPr>
        <b/>
        <sz val="8"/>
        <color theme="1"/>
        <rFont val="Tahoma"/>
        <family val="2"/>
      </rPr>
      <t>"Terminada"</t>
    </r>
    <r>
      <rPr>
        <sz val="8"/>
        <color theme="1"/>
        <rFont val="Tahoma"/>
        <family val="2"/>
      </rPr>
      <t xml:space="preserve">. </t>
    </r>
  </si>
  <si>
    <t>1. Elaborar una matriz de control y seguimiento a las transferencias primarias adelantadas en la entidad.
2. Incluir la matriz de control y seguimiento en el plan anual de transferencias.
3- Realizar el seguimiento trimestral del control y seguimiento a las transferencias primarias (marzo, junio, septiembre y diciembre)
4- Reportar semestralmente al CIGD el avance, control y cumplimiento de las transferencias primarias.</t>
  </si>
  <si>
    <r>
      <t xml:space="preserve">Reporte G. Documental: </t>
    </r>
    <r>
      <rPr>
        <sz val="8"/>
        <color theme="1"/>
        <rFont val="Tahoma"/>
        <family val="2"/>
      </rPr>
      <t xml:space="preserve">Se realizo el cronograma de transferencias primarias y el plan anual de transferencias.
</t>
    </r>
    <r>
      <rPr>
        <b/>
        <sz val="8"/>
        <color theme="1"/>
        <rFont val="Tahoma"/>
        <family val="2"/>
      </rPr>
      <t xml:space="preserve">Análisis OCI: </t>
    </r>
    <r>
      <rPr>
        <sz val="8"/>
        <color theme="1"/>
        <rFont val="Tahoma"/>
        <family val="2"/>
      </rPr>
      <t xml:space="preserve">Se adelanta la verificación de los soportes, dentro de los cuales se encuentra el plan de transferencias, al igual que el cronograma; sin embargo, se recomienda al área revisar el documento de seguimiento ya que este no permite evidenciar el seguimiento y análisis de lo adelantado, de igual manera, se recomienda al área revisar periódicamente lo formulado de manera que se ejecuten las acciones dentro de los plazos determinados. Teniendo en cuenta lo anterior, se califica la acción </t>
    </r>
    <r>
      <rPr>
        <b/>
        <sz val="8"/>
        <color theme="1"/>
        <rFont val="Tahoma"/>
        <family val="2"/>
      </rPr>
      <t>"En Proceso"</t>
    </r>
    <r>
      <rPr>
        <sz val="8"/>
        <color theme="1"/>
        <rFont val="Tahoma"/>
        <family val="2"/>
      </rPr>
      <t xml:space="preserve">. </t>
    </r>
  </si>
  <si>
    <t>1. Adelantar mesa de trabajo con el área de Sistemas para la validación e identificación de los equipos y la tecnología disponible en la entidad orientados a  la digitalización documental.
2. Elaborar el procedimiento de digitalización de documentos físicos de Canal Capital.
3. Presentar el procedimiento para aprobación del área de Sistemas y del Subdirector Administrativo.
4. Enviar documento para aprobación por parte del área de Planeación
5. Socializar el documento contentivo del procedimiento de digitalización de documentos físicos de Canal Capital.</t>
  </si>
  <si>
    <t>Líder de gestión documental
Profesional especializado del área de Sistemas</t>
  </si>
  <si>
    <t xml:space="preserve">Líder de gestión documental
</t>
  </si>
  <si>
    <r>
      <t xml:space="preserve">Reporte G. Documental: </t>
    </r>
    <r>
      <rPr>
        <sz val="8"/>
        <color theme="1"/>
        <rFont val="Tahoma"/>
        <family val="2"/>
      </rPr>
      <t xml:space="preserve">Se remitió presentación y herramienta de seguimiento del Pinar al Comité institucional de Gestión y desempeño como soporte de los avances que se tienen en la implementación del plan institucional de archivos.
</t>
    </r>
    <r>
      <rPr>
        <b/>
        <sz val="8"/>
        <color theme="1"/>
        <rFont val="Tahoma"/>
        <family val="2"/>
      </rPr>
      <t xml:space="preserve">Análisis OCI: </t>
    </r>
    <r>
      <rPr>
        <sz val="8"/>
        <color theme="1"/>
        <rFont val="Tahoma"/>
        <family val="2"/>
      </rPr>
      <t xml:space="preserve">Se verifican los soportes remitidos por el área dentro de lo que se evidencia la presentación de avances del PINAR, así como la relación de actividades para seguimiento de lo formulado; sin embargo, no se observa la remisión de los documentos al comité de Gestión y Desempeño, al igual que la socialización correspondiente. Teniendo en cuenta lo anterior, se recomienda al área cargar los soportes pertinentes con el reporte de avances, así como de lo formulado. 
De conformidad con lo indicado, se califica la acción </t>
    </r>
    <r>
      <rPr>
        <b/>
        <sz val="8"/>
        <color theme="1"/>
        <rFont val="Tahoma"/>
        <family val="2"/>
      </rPr>
      <t>"En Proceso"</t>
    </r>
    <r>
      <rPr>
        <sz val="8"/>
        <color theme="1"/>
        <rFont val="Tahoma"/>
        <family val="2"/>
      </rPr>
      <t>.</t>
    </r>
  </si>
  <si>
    <t xml:space="preserve">Los documentos de gestión del proceso no tenían contemplada la verificación de conocimientos al interior del grupo de trabajo </t>
  </si>
  <si>
    <t>1. Revisar y/o actualizar los documentos de Estatuto de auditoria y Código de ética.
2. Realizar medición de conocimiento sobre la apropiación del Estatuto de auditoría y Código de ética al finalizar la capacitaciones de las herramientas programadas.</t>
  </si>
  <si>
    <t xml:space="preserve">C. Correo enviado para la revisión del instructivo MECN-IN-003 INSTRUCTIVO REVISION FORMATOS HOJAS DE VIDA y MECN-GU-001 GUIA PARA LA CREACION DE CONTENIDOS Y GESTION DE ALMACENAMIENTO. </t>
  </si>
  <si>
    <r>
      <t xml:space="preserve">Reporte Técnica: </t>
    </r>
    <r>
      <rPr>
        <sz val="8"/>
        <color theme="1"/>
        <rFont val="Tahoma"/>
        <family val="2"/>
      </rPr>
      <t xml:space="preserve">Se estima que el avance para este plan de mejoramiento se realizara en el segundo cuatrimestre del año.
</t>
    </r>
    <r>
      <rPr>
        <b/>
        <sz val="8"/>
        <color theme="1"/>
        <rFont val="Tahoma"/>
        <family val="2"/>
      </rPr>
      <t xml:space="preserve">Análisis OCI: </t>
    </r>
    <r>
      <rPr>
        <sz val="8"/>
        <color theme="1"/>
        <rFont val="Tahoma"/>
        <family val="2"/>
      </rPr>
      <t xml:space="preserve">Teniendo en cuenta lo indicado por parte del área, así como las fechas de ejecución se califican las acciones </t>
    </r>
    <r>
      <rPr>
        <b/>
        <sz val="8"/>
        <color theme="1"/>
        <rFont val="Tahoma"/>
        <family val="2"/>
      </rPr>
      <t>"Sin Iniciar"</t>
    </r>
    <r>
      <rPr>
        <sz val="8"/>
        <color theme="1"/>
        <rFont val="Tahoma"/>
        <family val="2"/>
      </rPr>
      <t xml:space="preserve"> y se recomienda al área adelantar la ejecución de lo correspondiente, teniendo en cuenta lo formulado y fechas programadas. </t>
    </r>
  </si>
  <si>
    <t>1. Acta de la reunión con planeación
2. Acta de la reunión de seguimiento por parte del líder del proceso
3. Correos electrónicos de solicitud de modificación planeación y soporte de la socialización interna sobre los cambios realizados</t>
  </si>
  <si>
    <r>
      <t xml:space="preserve">Reporte Técnica: </t>
    </r>
    <r>
      <rPr>
        <sz val="8"/>
        <color theme="1"/>
        <rFont val="Tahoma"/>
        <family val="2"/>
      </rPr>
      <t xml:space="preserve">Durante el cuatrimestre se realizaron las siguientes acciones: 1. Se gestionó y realizó la mesa de trabajo con el equipo de Planeación para identificar y establecer los indicadores pertinentes para la medición del proceso, asi como para revisar la herramienta que ha permitido capturar la información para la medición del mismo. 2. Se realizó jornada de monitoreo con el Líder del Proceso al cumplimiento de los indicadores con el fin de identificar posibles alertas sobre ajustes requeridos. 3. Con base en la revisión realizada con el Líder del proceso se identificaron ajustes al indicador y se solicitó la actualización al equipo de Planeación.
</t>
    </r>
    <r>
      <rPr>
        <b/>
        <sz val="8"/>
        <color theme="1"/>
        <rFont val="Tahoma"/>
        <family val="2"/>
      </rPr>
      <t xml:space="preserve">Análisis OCI: </t>
    </r>
    <r>
      <rPr>
        <sz val="8"/>
        <color theme="1"/>
        <rFont val="Tahoma"/>
        <family val="2"/>
      </rPr>
      <t xml:space="preserve">Se observan las mesas de trabajo adelantadas al interior del área en coordinación con el área de Planeación, así como la socialización del indicador existente y toma de decisiones respecto a la medición requerida. Teniendo en cuenta lo anterior, así como la fecha de terminación programada se califica la acción </t>
    </r>
    <r>
      <rPr>
        <b/>
        <sz val="8"/>
        <color theme="1"/>
        <rFont val="Tahoma"/>
        <family val="2"/>
      </rPr>
      <t>"En Proceso"</t>
    </r>
    <r>
      <rPr>
        <sz val="8"/>
        <color theme="1"/>
        <rFont val="Tahoma"/>
        <family val="2"/>
      </rPr>
      <t xml:space="preserve">. </t>
    </r>
  </si>
  <si>
    <t>1. Acta de la revisión del mapa de riesgos
2. Correo electrónico dirigido a planeación, solicitando el ajuste al mapa de riesgos de corrupción.
3. Correo electrónico del mapa de gestión y documento del mapa de riegos con ajuste preliminares.</t>
  </si>
  <si>
    <r>
      <t xml:space="preserve">Reporte Técnica: </t>
    </r>
    <r>
      <rPr>
        <sz val="8"/>
        <color theme="1"/>
        <rFont val="Tahoma"/>
        <family val="2"/>
      </rPr>
      <t xml:space="preserve">El líder del proceso realizó la revisión del mapa de riesgos de corrupción en febrero de 2023, los ajustes identificados fueron remitidos a planeación, asi mismo el equipo del area técnica realizo la primera revisión al mapa de riesgos de gestión en el mes de abril, se espera realizar la revisión con el area de planeación en el mes de mayo.
</t>
    </r>
    <r>
      <rPr>
        <b/>
        <sz val="8"/>
        <color theme="1"/>
        <rFont val="Tahoma"/>
        <family val="2"/>
      </rPr>
      <t xml:space="preserve">Análisis OCI: </t>
    </r>
    <r>
      <rPr>
        <sz val="8"/>
        <color theme="1"/>
        <rFont val="Tahoma"/>
        <family val="2"/>
      </rPr>
      <t xml:space="preserve">Se observa el acta de reunión del 20 de febrero al interior del área Técnica en la que se revisan los riesgos del proceso, así como la remisión de ajuste al área de Planeación; sin embargo, no se evidencia la mesa de trabajo formulada con el área de Planeación. De igual manera, se recomienda al área tener en cuenta los resultados de los seguimientos que se adelantan a los riesgos del área con el fin de establecer mejoras adicionales a que haya lugar. Teniendo en cuenta lo anterior, se califica la acción </t>
    </r>
    <r>
      <rPr>
        <b/>
        <sz val="8"/>
        <color theme="1"/>
        <rFont val="Tahoma"/>
        <family val="2"/>
      </rPr>
      <t xml:space="preserve">"En Proceso". </t>
    </r>
  </si>
  <si>
    <t xml:space="preserve">A Y B: https://forms.gle/TRyXHHnZtoFq5AvU7
C: Se adjuntan dos contratos de prestación de servicios.
E: Estudio previo contrato de mantenimiento preventivo y correctivo de plantas eléctricas; aires acondicionados y UPS,
F. Memorando remitido al área Administrativa </t>
  </si>
  <si>
    <r>
      <t xml:space="preserve">Reporte Técnica: </t>
    </r>
    <r>
      <rPr>
        <sz val="8"/>
        <color theme="1"/>
        <rFont val="Tahoma"/>
        <family val="2"/>
      </rPr>
      <t xml:space="preserve">A Y B. Se inicio la proyección de un formulario google para la solicitar de equipos de almacén, en el mes de mayo se evaluara y continuara el diseño de la herramienta. C. Se realizo la contratación de Alvaro Cuello cuyo rol es realizar las actividades propias del almacén técnico para el manejo y control de inventarios asignados al área técnica; se evidencia cumplimiento (obligación 5), asi mismo se realizo la contratación de Omar Forero en donde su rol consiste en prestar los servicios para la revisión, diagnóstico y apoyo en el laboratorio de Canal Capital, en el análisis, medición, reparación y pruebas que garanticen el correcto funcionamiento de los equipos que sean entregados por las diferentes áreas del Canal se evidencia cumplimiento (obligación 6). E. Se inicio la contratación de persona jurídica presupuestada para el 2023. F. Se notificó a través de memorando de radicado 288 sobre la pérdida de: *Tarjeta Decimator *Dos celulares *Kit de luces.
</t>
    </r>
    <r>
      <rPr>
        <b/>
        <sz val="8"/>
        <color theme="1"/>
        <rFont val="Tahoma"/>
        <family val="2"/>
      </rPr>
      <t>Reporte Servicios Administrativos:</t>
    </r>
    <r>
      <rPr>
        <sz val="8"/>
        <color theme="1"/>
        <rFont val="Tahoma"/>
        <family val="2"/>
      </rPr>
      <t xml:space="preserve"> No reportan información.
</t>
    </r>
    <r>
      <rPr>
        <b/>
        <sz val="8"/>
        <color theme="1"/>
        <rFont val="Tahoma"/>
        <family val="2"/>
      </rPr>
      <t xml:space="preserve">Análisis OCI: </t>
    </r>
    <r>
      <rPr>
        <sz val="8"/>
        <color theme="1"/>
        <rFont val="Tahoma"/>
        <family val="2"/>
      </rPr>
      <t xml:space="preserve">Se observa para las actividades A y B un formulario de préstamo de elementos; sin embargo, se recomienda al área documentar el análisis de la herramienta, de manera que se pueda evidenciar que esta cumple como control de ingreso y salida de estos, de igual manera, se observan los contratos 037 y 063 de 2023 en los que se observan las obligaciones específicas de manejo y generación de informes de inventario. Respecto a la actividad E se observan los estudios previos (Con fecha incompleta) de contratación de mantenimiento de equipos. Por último, para la actividad E se evidencia el memorando 288 del 27 de abril de 2023 sobre reposición de equipos perdidos y/o con deterioro dirigido al área de Servicios Administrativos. 
Teniendo en cuenta lo anterior, se califican las acciones formuladas </t>
    </r>
    <r>
      <rPr>
        <b/>
        <sz val="8"/>
        <color theme="1"/>
        <rFont val="Tahoma"/>
        <family val="2"/>
      </rPr>
      <t>"En Proceso"</t>
    </r>
    <r>
      <rPr>
        <sz val="8"/>
        <color theme="1"/>
        <rFont val="Tahoma"/>
        <family val="2"/>
      </rPr>
      <t xml:space="preserve">. </t>
    </r>
  </si>
  <si>
    <r>
      <t xml:space="preserve">Reporte Técnica: </t>
    </r>
    <r>
      <rPr>
        <sz val="8"/>
        <color theme="1"/>
        <rFont val="Tahoma"/>
        <family val="2"/>
      </rPr>
      <t xml:space="preserve">Se estima que el avance para este plan de mejoramiento se realizara en el segundo cuatrimestre del año.
</t>
    </r>
    <r>
      <rPr>
        <b/>
        <sz val="8"/>
        <color theme="1"/>
        <rFont val="Tahoma"/>
        <family val="2"/>
      </rPr>
      <t>Reporte Servicios Administrativos:</t>
    </r>
    <r>
      <rPr>
        <sz val="8"/>
        <color theme="1"/>
        <rFont val="Tahoma"/>
        <family val="2"/>
      </rPr>
      <t xml:space="preserve"> No reportan información.
</t>
    </r>
    <r>
      <rPr>
        <b/>
        <sz val="8"/>
        <color theme="1"/>
        <rFont val="Tahoma"/>
        <family val="2"/>
      </rPr>
      <t xml:space="preserve">Análisis OCI: </t>
    </r>
    <r>
      <rPr>
        <sz val="8"/>
        <color theme="1"/>
        <rFont val="Tahoma"/>
        <family val="2"/>
      </rPr>
      <t xml:space="preserve">Teniendo en cuenta lo indicado por parte del área, así como las fechas de ejecución se califican las acciones </t>
    </r>
    <r>
      <rPr>
        <b/>
        <sz val="8"/>
        <color theme="1"/>
        <rFont val="Tahoma"/>
        <family val="2"/>
      </rPr>
      <t>"Sin Iniciar"</t>
    </r>
    <r>
      <rPr>
        <sz val="8"/>
        <color theme="1"/>
        <rFont val="Tahoma"/>
        <family val="2"/>
      </rPr>
      <t xml:space="preserve"> y se recomienda al área adelantar la ejecución de lo correspondiente, teniendo en cuenta lo formulado y fechas programadas. </t>
    </r>
  </si>
  <si>
    <r>
      <t xml:space="preserve">Reporte R. Humanos: </t>
    </r>
    <r>
      <rPr>
        <sz val="8"/>
        <color theme="1"/>
        <rFont val="Tahoma"/>
        <family val="2"/>
      </rPr>
      <t xml:space="preserve">Se encuentra en proceso de revisión el procedimiento, sin embargo no hay avances a la fecha [vía chat Google].
</t>
    </r>
    <r>
      <rPr>
        <b/>
        <sz val="8"/>
        <color theme="1"/>
        <rFont val="Tahoma"/>
        <family val="2"/>
      </rPr>
      <t xml:space="preserve">Análisis OCI: </t>
    </r>
    <r>
      <rPr>
        <sz val="8"/>
        <color theme="1"/>
        <rFont val="Tahoma"/>
        <family val="2"/>
      </rPr>
      <t xml:space="preserve">Teniendo en cuenta el reporte del área sobre la consulta adelantada por chat Google respecto a lo formulado, así como la fecha de terminación se califica la acción </t>
    </r>
    <r>
      <rPr>
        <b/>
        <sz val="8"/>
        <color theme="1"/>
        <rFont val="Tahoma"/>
        <family val="2"/>
      </rPr>
      <t>"Sin Iniciar"</t>
    </r>
    <r>
      <rPr>
        <sz val="8"/>
        <color theme="1"/>
        <rFont val="Tahoma"/>
        <family val="2"/>
      </rPr>
      <t xml:space="preserve"> y se recomienda revisar las fechas programadas para ejecutar lo correspondiente dentro de los plazos determinados. </t>
    </r>
  </si>
  <si>
    <r>
      <rPr>
        <b/>
        <sz val="8"/>
        <color theme="1"/>
        <rFont val="Tahoma"/>
        <family val="2"/>
      </rPr>
      <t>Reporte Recursos Humanos:</t>
    </r>
    <r>
      <rPr>
        <sz val="8"/>
        <color theme="1"/>
        <rFont val="Tahoma"/>
        <family val="2"/>
      </rPr>
      <t xml:space="preserve"> Para esta actividad se llevó a cabo la actualización de los procedimientos solicitados, los documentos como: la matriz de peligros, valoración de riesgos y elementos de protección personal, procedimiento de incidentes laborales y ambientales y plan de emergencias, los cuales se encuentran en el área de Planeación para su respectiva valoración y publicación.
</t>
    </r>
    <r>
      <rPr>
        <b/>
        <sz val="8"/>
        <color theme="1"/>
        <rFont val="Tahoma"/>
        <family val="2"/>
      </rPr>
      <t xml:space="preserve">Análisis OCI: </t>
    </r>
    <r>
      <rPr>
        <sz val="8"/>
        <color theme="1"/>
        <rFont val="Tahoma"/>
        <family val="2"/>
      </rPr>
      <t xml:space="preserve">De conformidad con el reporte se encuentran en proceso de revisión por parte del área de Planeación 3 documentos del SGSST que finalizaron su actualización durante el mes de abril de 2023. 
De conformidad con los resultados de la auditoría falta la revisión y actualización de los siguientes documentos:
- AGTH-PD-015 - Procedimiento de Investigación de incidentes y accidentes laborales y ambientales,  
- AGTH-PD-017, PROCEDIMIENTO DE SELECCIÓN, ADQUISICIÓN, ENTREGA Y REPOSICIÓN DE LOS EPP, 
- AGTH-MN-005, MANUAL DEL SUBSISTEMA DE GESTIÓN DE SEGURIDAD Y SALUD EN EL TRABAJO. 
De los documentos que ya fueron actualizados y publicados en la intranet no se evidencia su socialización a todos los colaboradores de Capital.
Se recomienda realizar las actividades pendientes en el plazo establecido, y actualizar los documentos de conformidad con la normatividad vigente y las actividades que ejecuta Capital, por lo anterior,  la acción se califica como </t>
    </r>
    <r>
      <rPr>
        <b/>
        <sz val="8"/>
        <color theme="1"/>
        <rFont val="Tahoma"/>
        <family val="2"/>
      </rPr>
      <t>"En proceso"</t>
    </r>
  </si>
  <si>
    <r>
      <rPr>
        <b/>
        <sz val="8"/>
        <color theme="1"/>
        <rFont val="Tahoma"/>
        <family val="2"/>
      </rPr>
      <t>Reporte Recursos Humanos:</t>
    </r>
    <r>
      <rPr>
        <sz val="8"/>
        <color theme="1"/>
        <rFont val="Tahoma"/>
        <family val="2"/>
      </rPr>
      <t xml:space="preserve"> Para esta actividad, el área de Planeación adelantó una reunión general en la que se contempló lo concerniente al área de Talento Humano y allí mismo se abordó lo relacionado con los planes de acción que tenemos articulados con el Plan de Acción Institucional, haciendo las mejoras correspondientes.
</t>
    </r>
    <r>
      <rPr>
        <b/>
        <sz val="8"/>
        <color theme="1"/>
        <rFont val="Tahoma"/>
        <family val="2"/>
      </rPr>
      <t xml:space="preserve">Análisis OCI: </t>
    </r>
    <r>
      <rPr>
        <sz val="8"/>
        <color theme="1"/>
        <rFont val="Tahoma"/>
        <family val="2"/>
      </rPr>
      <t xml:space="preserve">No se adjuntan evidencias de la mesa de trabajo propuesta con el área de Planeación para la  integración del PETH y el PAI de la vigencia 2023, de conformidad con la acción propuesta esta es una mesa específica de trabajo con RH y no la solicitud de información general que desde Planeación se realiza a todos los procesos al inicio de la vigencia. Se adjunto un correo electrónico donde se envía la propuesta de acciones a incluir en el PAI de la vigencia 2023 por parte de la Subdirección Administrativa, pero se debe tener en cuenta que se deben remitir los soportes que den cumplimiento a la acción propuesta, en este caso el acta de reunión con el área de Planeación y la actualización del PAI de conformidad con los resultados de la reunión.
Adicionalmente, se cargaron dos correos donde se remite al área de Planeación las matrices del PTEP con las actividades formuladas por Recursos Humanos para la vigencia 2023, estos soportes no tienen relación con la acción propuesta. Teniendo en cuenta lo anterior, la acción se califica </t>
    </r>
    <r>
      <rPr>
        <b/>
        <sz val="8"/>
        <color theme="1"/>
        <rFont val="Tahoma"/>
        <family val="2"/>
      </rPr>
      <t xml:space="preserve">"Sin Iniciar", </t>
    </r>
    <r>
      <rPr>
        <sz val="8"/>
        <color theme="1"/>
        <rFont val="Tahoma"/>
        <family val="2"/>
      </rPr>
      <t>es necesario que el proceso remita las evidencias que soporten el cumplimiento de la acción como fue propuesta.</t>
    </r>
  </si>
  <si>
    <r>
      <rPr>
        <b/>
        <sz val="8"/>
        <color theme="1"/>
        <rFont val="Tahoma"/>
        <family val="2"/>
      </rPr>
      <t>Reporte Recursos Humanos:</t>
    </r>
    <r>
      <rPr>
        <sz val="8"/>
        <color theme="1"/>
        <rFont val="Tahoma"/>
        <family val="2"/>
      </rPr>
      <t xml:space="preserve"> Sobre este punto, se informa que el área de Planeación realizó reunión general en la que se abordó lo relacionado con Talento Humano, discutiéndose allí mismo el asunto de los  planes de acción que se articulan con el Plan de Acción Institucional para implementar las mejoras correspondientes.
</t>
    </r>
    <r>
      <rPr>
        <b/>
        <sz val="8"/>
        <color theme="1"/>
        <rFont val="Tahoma"/>
        <family val="2"/>
      </rPr>
      <t xml:space="preserve">Análisis OCI: </t>
    </r>
    <r>
      <rPr>
        <sz val="8"/>
        <color theme="1"/>
        <rFont val="Tahoma"/>
        <family val="2"/>
      </rPr>
      <t>Para esta acción se reportó la misma información que en la acción 11.1.r</t>
    </r>
    <r>
      <rPr>
        <b/>
        <sz val="8"/>
        <color theme="1"/>
        <rFont val="Tahoma"/>
        <family val="2"/>
      </rPr>
      <t xml:space="preserve">
</t>
    </r>
    <r>
      <rPr>
        <sz val="8"/>
        <color theme="1"/>
        <rFont val="Tahoma"/>
        <family val="2"/>
      </rPr>
      <t xml:space="preserve">No se adjuntan evidencias de la mesa de trabajo propuesta con el área de Planeación para la   formulación, monitoreo y reporte de los indicadores del proceso. Se adjunto un correo electrónico donde se envía la propuesta de acciones a incluir en el PAI de la vigencia 2023 por parte de la Subdirección Administrativa, pero se debe tener en cuenta que se deben remitir los soportes que den cumplimiento a la acción propuesta, en este caso el acta de reunión con el área de Planeación y la actualización de los indicadores del proceso de conformidad con los resultados de la reunión y las recomendaciones que se dieron en el informe de auditoría.
Adicionalmente, se cargaron dos correos donde se remite al área de Planeación las matrices del PTEP con las actividades formuladas por Recursos Humanos para la vigencia 2023, estos soportes no tienen relación con la acción propuesta. Teniendo en cuenta lo anterior, la acción se califica </t>
    </r>
    <r>
      <rPr>
        <b/>
        <sz val="8"/>
        <color theme="1"/>
        <rFont val="Tahoma"/>
        <family val="2"/>
      </rPr>
      <t xml:space="preserve">"Sin Iniciar", </t>
    </r>
    <r>
      <rPr>
        <sz val="8"/>
        <color theme="1"/>
        <rFont val="Tahoma"/>
        <family val="2"/>
      </rPr>
      <t>es necesario que el proceso remita las evidencias que soporten el cumplimiento de la acción como fue propuesta.</t>
    </r>
  </si>
  <si>
    <r>
      <rPr>
        <b/>
        <sz val="8"/>
        <color theme="1"/>
        <rFont val="Tahoma"/>
        <family val="2"/>
      </rPr>
      <t xml:space="preserve">Reporte Recursos Humanos: </t>
    </r>
    <r>
      <rPr>
        <sz val="8"/>
        <color theme="1"/>
        <rFont val="Tahoma"/>
        <family val="2"/>
      </rPr>
      <t xml:space="preserve">Se programó reunión inicialmente para el día 28 de febrero de 2023, pero por temas laborales, la profesional de Recursos Humanos no pudo asistir. Por ende, la misma se reprogramó para el 29 de mayo de la presente vigencia, teniendo en cuenta el periodo de vacaciones que se encuentra disfrutando en la actualidad.
</t>
    </r>
    <r>
      <rPr>
        <b/>
        <sz val="8"/>
        <color theme="1"/>
        <rFont val="Tahoma"/>
        <family val="2"/>
      </rPr>
      <t xml:space="preserve">Análisis OCI: </t>
    </r>
    <r>
      <rPr>
        <sz val="8"/>
        <color theme="1"/>
        <rFont val="Tahoma"/>
        <family val="2"/>
      </rPr>
      <t xml:space="preserve">De conformidad con lo indicado la acción propuesta aún no se ha realizado y se superó la fecha propuesta para su cumplimiento. Por lo tanto la acción se califica como </t>
    </r>
    <r>
      <rPr>
        <b/>
        <sz val="8"/>
        <color theme="1"/>
        <rFont val="Tahoma"/>
        <family val="2"/>
      </rPr>
      <t>"Incumplida".</t>
    </r>
  </si>
  <si>
    <r>
      <rPr>
        <b/>
        <sz val="8"/>
        <color theme="1"/>
        <rFont val="Tahoma"/>
        <family val="2"/>
      </rPr>
      <t xml:space="preserve">Reporte Sistemas: </t>
    </r>
    <r>
      <rPr>
        <sz val="8"/>
        <color theme="1"/>
        <rFont val="Tahoma"/>
        <family val="2"/>
      </rPr>
      <t xml:space="preserve">a. Se realizó la creación y publicación en la carpeta de calidad del área de sistemas de los formatos: GRI-SI-FT-048 FORMATO RESTAURACIÓN DE CONTENIDO y AGRI-SI-FT-047 FORMATO CONTROL SOLICITUDES COPIAS DE SEGURIDAD los cuales pertenecen al procedimiento de copias de seguridad, por su parte el procedimiento de copias de seguridad se encuentra en proceso de actualización donde se revisó e incluyo En la actividad No. 2 donde se aclara la forma de notificar la culminación exitosa del Backup, se amplía el glosario. Este procedimiento se encuentra planeado para oficialización en el mes de julio en el plan de trabajo del área de sistemas 2023. 
b. El manual del SGSI se encuentra en proceso de actualización, este se encuentra planeado en el plan de trabajo del área de sistemas 2023 para el mes de septiembre. 
c. Los cronogramas del plan de seguridad y privacidad de la información y el plan de tratamiento de riesgos de seguridad, fueron actualizados en el mes de diciembre de 2022 y enero de 2023.
</t>
    </r>
    <r>
      <rPr>
        <b/>
        <sz val="8"/>
        <color theme="1"/>
        <rFont val="Tahoma"/>
        <family val="2"/>
      </rPr>
      <t xml:space="preserve">
Análisis OCI: </t>
    </r>
    <r>
      <rPr>
        <sz val="8"/>
        <color theme="1"/>
        <rFont val="Tahoma"/>
        <family val="2"/>
      </rPr>
      <t xml:space="preserve">Las actividades a y b se encuentran en proceso de ejecución , se evidencia el avance en la actualización de formatos asociados al proceso de Copias de Seguridad. Para la actividad b, de conformidad con lo reportado se recomienda tener en cuenta que la fecha de finalización para la realización de la actividad es el 1 de septiembre.
</t>
    </r>
    <r>
      <rPr>
        <b/>
        <sz val="8"/>
        <color theme="1"/>
        <rFont val="Tahoma"/>
        <family val="2"/>
      </rPr>
      <t xml:space="preserve">
</t>
    </r>
    <r>
      <rPr>
        <sz val="8"/>
        <color theme="1"/>
        <rFont val="Tahoma"/>
        <family val="2"/>
      </rPr>
      <t xml:space="preserve">Para la actividad c. se evidencia la actualización del cronograma de implementación  del plan de seguridad y privacidad de la información y del plan de tratamiento de riesgos de seguridad, quedando pendiente la actualización del plan se sensibilización del SGSI,  por lo anterior la acción se califica como </t>
    </r>
    <r>
      <rPr>
        <b/>
        <sz val="8"/>
        <color theme="1"/>
        <rFont val="Tahoma"/>
        <family val="2"/>
      </rPr>
      <t xml:space="preserve">"En proceso"
</t>
    </r>
    <r>
      <rPr>
        <sz val="8"/>
        <color theme="1"/>
        <rFont val="Tahoma"/>
        <family val="2"/>
      </rPr>
      <t xml:space="preserve">
</t>
    </r>
  </si>
  <si>
    <r>
      <rPr>
        <b/>
        <sz val="8"/>
        <color theme="1"/>
        <rFont val="Tahoma"/>
        <family val="2"/>
      </rPr>
      <t xml:space="preserve">Reporte Secretaria  general y area jurídica: </t>
    </r>
    <r>
      <rPr>
        <sz val="8"/>
        <color theme="1"/>
        <rFont val="Tahoma"/>
        <family val="2"/>
      </rPr>
      <t xml:space="preserve">2. Teniendo en cuenta que se ha venido tramitando la solicitud de concepto técnico favorable para la modificación de la planta de personal de Canal Capital ante el  Departamento Administrativo del Servicio Distrital DASC, para la creación de los cargos relativos a la función disciplinaria, y que se han atendido las observaciones realizadas por el DASC, el pasado 22 de marzo se radicó un nuevo oficio a esta entidad en el que se informó que se realizaron los ajustes respectivos.
Si bien la aprobación del procedimiento disciplinario no depende de terceros externos, en atención a lo mencionado anteriormente, y esperando una respuesta positiva para Canal Capital en relación con la modificación de la estructura organizacional, se procederá con la modificación respectiva al procedimiento disciplinario, garantizando la doble conformidad (etapa de instrucción y juzgamiento) en cabeza de funcionarios profesionales en derecho del orden directivo, y en tal sentido la doble instancia estará a cargo de la gerencia general, buscando el apoyo del parea de planeación de ser necesario, con el fin de dar cumplimiento a esta acción.
</t>
    </r>
    <r>
      <rPr>
        <b/>
        <sz val="8"/>
        <color theme="1"/>
        <rFont val="Tahoma"/>
        <family val="2"/>
      </rPr>
      <t xml:space="preserve">Análisis OCI: </t>
    </r>
    <r>
      <rPr>
        <sz val="8"/>
        <color theme="1"/>
        <rFont val="Tahoma"/>
        <family val="2"/>
      </rPr>
      <t>La acción formulada contempla la actualización del procedimiento disciplinario ordinario en el cual se puede ir avanzando con el borrador que contemple aquellas actividades normativas y solamente quede pendiente el establecimiento de los responsables de acuerdo con la nueva estructura que se apruebe para el Canal.
Por lo anterior y en razón a la fecha de vencimiento de la acción propuesta que culminaba el 30 de junio de 2022, se califica con alerta de "Incumplida". Se invita al área a convocar mesa de trabajo para la revisión y seguimiento de esta acción</t>
    </r>
  </si>
  <si>
    <r>
      <rPr>
        <b/>
        <sz val="8"/>
        <color theme="1"/>
        <rFont val="Tahoma"/>
        <family val="2"/>
      </rPr>
      <t xml:space="preserve">Reporte Secretaria general y  area jurídica: </t>
    </r>
    <r>
      <rPr>
        <sz val="8"/>
        <color theme="1"/>
        <rFont val="Tahoma"/>
        <family val="2"/>
      </rPr>
      <t xml:space="preserve">Teniendo en cuenta el seguimiento al Plan de Acción Institucional realizado por Planeación para esta vigencia, el 14 de abril se remitió el reporte correspondiente al primer trimestre el cual contiene el seguimiento a las actividades y el porcentaje de avance en relación a las actividades correspondientes a los procesos disciplinarios. 
Luego de una reunión que se llevó a cabo con Planeación, se dio un alcance al mismo, el 25 de abril, dando así cumplimiento al reporte solicitado.
</t>
    </r>
    <r>
      <rPr>
        <b/>
        <sz val="8"/>
        <color theme="1"/>
        <rFont val="Tahoma"/>
        <family val="2"/>
      </rPr>
      <t xml:space="preserve">Análisis OCI: </t>
    </r>
    <r>
      <rPr>
        <sz val="8"/>
        <color theme="1"/>
        <rFont val="Tahoma"/>
        <family val="2"/>
      </rPr>
      <t xml:space="preserve">En continuidad con el anterior seguimiento, se avisa que en esta ocasión el area no reporto los soportes documentales reportados. En la carpeta dispuesta por la oficina de control interno para el cargue de evidencias, se tiene que las correspondientes a esta acción no fueron cargados a pesar de la extensión del plazo. 
Se avisa entonces que no fue posible comprobar el cumplimiento de las actividades propuestas de acuerdo a lo reportado por el area. Se califica como </t>
    </r>
    <r>
      <rPr>
        <b/>
        <sz val="8"/>
        <color theme="1"/>
        <rFont val="Tahoma"/>
        <family val="2"/>
      </rPr>
      <t xml:space="preserve">"Incumplida", </t>
    </r>
    <r>
      <rPr>
        <sz val="8"/>
        <color theme="1"/>
        <rFont val="Tahoma"/>
        <family val="2"/>
      </rPr>
      <t>teniendo en cuenta la fecha de cumplimiento formulada. Se recuerda al area reportar la gestión realizada (Trimestres reportados desde el inicio de la acción - vigencias 2022 y 2023) y los soportes que den cuenta de esa gestión.</t>
    </r>
  </si>
  <si>
    <r>
      <rPr>
        <b/>
        <sz val="8"/>
        <color theme="1"/>
        <rFont val="Tahoma"/>
        <family val="2"/>
      </rPr>
      <t xml:space="preserve">Reporte planeación: </t>
    </r>
    <r>
      <rPr>
        <sz val="8"/>
        <color theme="1"/>
        <rFont val="Tahoma"/>
        <family val="2"/>
      </rPr>
      <t xml:space="preserve">Se llevó a cabo la revisión y actualización pertinente al documento de lineamientos de publicación de información en el botón de transparencia de la entidad incluyendo a detalle la información a ser tenida en cuenta en el proceso de revisión de información de dicha sección.
</t>
    </r>
    <r>
      <rPr>
        <b/>
        <sz val="8"/>
        <color theme="1"/>
        <rFont val="Tahoma"/>
        <family val="2"/>
      </rPr>
      <t xml:space="preserve">Análisis OCI: </t>
    </r>
    <r>
      <rPr>
        <sz val="8"/>
        <color theme="1"/>
        <rFont val="Tahoma"/>
        <family val="2"/>
      </rPr>
      <t xml:space="preserve">Consultada la ruta informada por el area se pudo consultar el documento lineamientos para la publicación de información sede electrónica. El documento publicado es la versión 05 con fecha de publicación del 30 de marzo de 2023. Se avisa que se tuvo presente lo avisado en el seguimiento anterior. Por lo anterior se califica </t>
    </r>
    <r>
      <rPr>
        <b/>
        <sz val="8"/>
        <color theme="1"/>
        <rFont val="Tahoma"/>
        <family val="2"/>
      </rPr>
      <t xml:space="preserve">"Terminada extemporánea"  </t>
    </r>
    <r>
      <rPr>
        <sz val="8"/>
        <color theme="1"/>
        <rFont val="Tahoma"/>
        <family val="2"/>
      </rPr>
      <t xml:space="preserve"> dando paso a un estado de </t>
    </r>
    <r>
      <rPr>
        <b/>
        <sz val="8"/>
        <color theme="1"/>
        <rFont val="Tahoma"/>
        <family val="2"/>
      </rPr>
      <t>cerrada.</t>
    </r>
    <r>
      <rPr>
        <sz val="8"/>
        <color theme="1"/>
        <rFont val="Tahoma"/>
        <family val="2"/>
      </rPr>
      <t xml:space="preserve"> </t>
    </r>
  </si>
  <si>
    <t>Se realizaron las actividades formuladas en el plan dentro de los plazos determinados. Es importante tener en cuenta las recomendaciones señaladas en el análisis presentado por la Oficina de Control Interno-</t>
  </si>
  <si>
    <r>
      <t xml:space="preserve">Reporte area jurídica: </t>
    </r>
    <r>
      <rPr>
        <sz val="8"/>
        <color theme="1"/>
        <rFont val="Tahoma"/>
        <family val="2"/>
      </rPr>
      <t xml:space="preserve">En el numeral 2.1.6 se señaló las razones por las cuales el canal no tiene agenda regulatoria. Igualmente, en el numeral 3.5 se determinó las razones legales por las cuales el canal no utiliza en sus procesos contractuales documentos tipo.
</t>
    </r>
    <r>
      <rPr>
        <b/>
        <sz val="8"/>
        <color theme="1"/>
        <rFont val="Tahoma"/>
        <family val="2"/>
      </rPr>
      <t xml:space="preserve">Análisis OCI: </t>
    </r>
    <r>
      <rPr>
        <sz val="8"/>
        <color theme="1"/>
        <rFont val="Tahoma"/>
        <family val="2"/>
      </rPr>
      <t xml:space="preserve">Se avisa al area que el reporte efectuado y los soportes remitidos no dan cuenta del cumplimiento de las actividades formuladas. Por esa razón y teniendo presente el anterior seguimiento, se avisa que se ha dado cumplimiento a la actividad numero 03. Del resto no se tiene información. Por lo anterior se califica </t>
    </r>
    <r>
      <rPr>
        <b/>
        <sz val="8"/>
        <color theme="1"/>
        <rFont val="Tahoma"/>
        <family val="2"/>
      </rPr>
      <t xml:space="preserve">"En proceso". </t>
    </r>
  </si>
  <si>
    <r>
      <t>Reporte secretaria General</t>
    </r>
    <r>
      <rPr>
        <sz val="8"/>
        <color theme="1"/>
        <rFont val="Tahoma"/>
        <family val="2"/>
      </rPr>
      <t xml:space="preserve"> Se avanzó en la actualización de la política integral de transparencia de la entidad en lo relacionado con las funciones de la Junta Administradora Regional, el documento está en proceso de revisión por parte de Secretaría General.
</t>
    </r>
    <r>
      <rPr>
        <b/>
        <sz val="8"/>
        <color theme="1"/>
        <rFont val="Tahoma"/>
        <family val="2"/>
      </rPr>
      <t xml:space="preserve">Reporte planeación: </t>
    </r>
    <r>
      <rPr>
        <sz val="8"/>
        <color theme="1"/>
        <rFont val="Tahoma"/>
        <family val="2"/>
      </rPr>
      <t xml:space="preserve">Se avanzó en la actualización de la política integral de transparencia de la entidad en lo relacionado con las funciones de la Junta Administradora Regional, el documento está en proceso de revisión de la Secretaría General
</t>
    </r>
    <r>
      <rPr>
        <b/>
        <sz val="8"/>
        <color theme="1"/>
        <rFont val="Tahoma"/>
        <family val="2"/>
      </rPr>
      <t xml:space="preserve">Análisis OCI: </t>
    </r>
    <r>
      <rPr>
        <sz val="8"/>
        <color theme="1"/>
        <rFont val="Tahoma"/>
        <family val="2"/>
      </rPr>
      <t xml:space="preserve">Esta acción se encuentra dentro de las fechas programadas para su cumplimiento. De lo reportado por Secretaría General se puede evidenciar solicitud a planeación para realzar mesa de trabajo y revisión de las acciones formuladas en el plan de mejoramiento. También se aporto un borrador de la nueva versión de la política integral de transparencia, la cual esta pendiente de revisión y publicación. Por lo tanto se califica </t>
    </r>
    <r>
      <rPr>
        <b/>
        <sz val="8"/>
        <color theme="1"/>
        <rFont val="Tahoma"/>
        <family val="2"/>
      </rPr>
      <t xml:space="preserve">"En proceso". </t>
    </r>
  </si>
  <si>
    <r>
      <rPr>
        <b/>
        <sz val="8"/>
        <color theme="1"/>
        <rFont val="Tahoma"/>
        <family val="2"/>
      </rPr>
      <t xml:space="preserve">Reporte Secretaria general. </t>
    </r>
    <r>
      <rPr>
        <sz val="8"/>
        <color theme="1"/>
        <rFont val="Tahoma"/>
        <family val="2"/>
      </rPr>
      <t xml:space="preserve">1. Teniendo en cuenta que nos encontramos en etapa de análisis y revisión para la posterior implementación de la Política Integral de Transparencia, se procederá a realizar la revisión y ajuste pertinente en el Anexo 4 "Compromiso anticorrupción" incluyendo además lo necesario para la adaptación en medidas de prevención y mitigación del riesgo LA-FT, para su posterior oficialización.
2. Para el próximo trimestre, se buscarán los espacios adecuados con Planeación para llevar a cabo las mesas de trabajo que sean necesarias, con el fin de modificar la política integral de transparencia, la cual tiene inmersa riesgos de corrupción, antisoborno, conflicto de interés, y transparencia
</t>
    </r>
    <r>
      <rPr>
        <b/>
        <sz val="8"/>
        <color theme="1"/>
        <rFont val="Tahoma"/>
        <family val="2"/>
      </rPr>
      <t xml:space="preserve">Análisis OCI </t>
    </r>
    <r>
      <rPr>
        <sz val="8"/>
        <color theme="1"/>
        <rFont val="Tahoma"/>
        <family val="2"/>
      </rPr>
      <t xml:space="preserve">.Acción que se encuentra dentro de las fechas programadas para su cumplimiento. De lo reportado por la Secretaría General se puede evidenciar solicitud a Planeación para realzar mesa de trabajo y revisión de las acciones formuladas en el plan de mejoramiento. También se aporto un borrador de la nueva versión de la política integral de transparencia, la cual esta pendiente de revisión y publicación. Por lo tanto se califica </t>
    </r>
    <r>
      <rPr>
        <b/>
        <sz val="8"/>
        <color theme="1"/>
        <rFont val="Tahoma"/>
        <family val="2"/>
      </rPr>
      <t>"En proceso".</t>
    </r>
    <r>
      <rPr>
        <sz val="8"/>
        <color theme="1"/>
        <rFont val="Tahoma"/>
        <family val="2"/>
      </rPr>
      <t xml:space="preserve"> </t>
    </r>
  </si>
  <si>
    <r>
      <rPr>
        <b/>
        <sz val="8"/>
        <color theme="1"/>
        <rFont val="Tahoma"/>
        <family val="2"/>
      </rPr>
      <t xml:space="preserve">Reporte Secretaria general y planeación: </t>
    </r>
    <r>
      <rPr>
        <sz val="8"/>
        <color theme="1"/>
        <rFont val="Tahoma"/>
        <family val="2"/>
      </rPr>
      <t xml:space="preserve">Se estructuró el plan de implementación de la política integral de transparencia, el mismo fue revisado y actualizado según las necesidades identificadas. El plan de implementación así como la política, fueron socializados a través de correo institucional.
</t>
    </r>
    <r>
      <rPr>
        <b/>
        <sz val="8"/>
        <color theme="1"/>
        <rFont val="Tahoma"/>
        <family val="2"/>
      </rPr>
      <t xml:space="preserve">Análisis OCI: </t>
    </r>
    <r>
      <rPr>
        <sz val="8"/>
        <color theme="1"/>
        <rFont val="Tahoma"/>
        <family val="2"/>
      </rPr>
      <t xml:space="preserve">Frente a lo anterior  se cuenta con el plan de implementación de la política integral de transparencia, con la socialización a través de correo electrónico y del boletín interno de Capital, es necesario precisar como se da o se piensa dar el cumplimiento de las actividades formuladas para la acción. Queda pendiente el reporte o envió de los soportes de la mesa de trabajo con las áreas correspondientes para definir los recursos con los cuales se implementará el SGAS y el mecanismo definido para el seguimiento a la implementación del sistema de gestión antisoborno. Por lo anterior se califica </t>
    </r>
    <r>
      <rPr>
        <b/>
        <sz val="8"/>
        <color theme="1"/>
        <rFont val="Tahoma"/>
        <family val="2"/>
      </rPr>
      <t>"En proceso".</t>
    </r>
  </si>
  <si>
    <r>
      <t>Reporte area jurídica</t>
    </r>
    <r>
      <rPr>
        <sz val="8"/>
        <color theme="1"/>
        <rFont val="Tahoma"/>
        <family val="2"/>
      </rPr>
      <t xml:space="preserve">: Se efectuó socialización al interior de la Secretaría General de la debilidad hallada sobre el cumplimiento de los perfiles por parte de los futuros contratistas y asi mismo, acreditar los documentos que permiten verificar estudios y experiencia laboral.
</t>
    </r>
    <r>
      <rPr>
        <b/>
        <sz val="8"/>
        <color theme="1"/>
        <rFont val="Tahoma"/>
        <family val="2"/>
      </rPr>
      <t xml:space="preserve">Análisis OCI: </t>
    </r>
    <r>
      <rPr>
        <sz val="8"/>
        <color theme="1"/>
        <rFont val="Tahoma"/>
        <family val="2"/>
      </rPr>
      <t xml:space="preserve"> En la carpeta drive puesta en conocimiento al area para efectuar el reporte https://drive.google.com/drive/folders/1SoLKo30JwFsRuhQtouFTHPy9o26ZAvQl , no se evidencia copia o soporte de la socialización reportada. Tampoco se pudo consultar en el enlace drive reportado por el area. De esta manera, y en atención a la extensión de tiempo otorgada al area jurídica para el reporte, se pone de manifiesto que no fue posible analizar la documentación aportada. Por lo anterior, se califica </t>
    </r>
    <r>
      <rPr>
        <b/>
        <sz val="8"/>
        <color theme="1"/>
        <rFont val="Tahoma"/>
        <family val="2"/>
      </rPr>
      <t xml:space="preserve">"Incumplida" </t>
    </r>
    <r>
      <rPr>
        <sz val="8"/>
        <color theme="1"/>
        <rFont val="Tahoma"/>
        <family val="2"/>
      </rPr>
      <t xml:space="preserve">teniendo presente que la fecha de terminación de la acción culminaba el 31 de marzo de 2023. 
Se recomienda al area que para el siguiente reporte convoque mesa de trabajo para que la oficina de control interno pueda brindar un acompañamiento mas detallado para el reporte de los distintos planes. </t>
    </r>
  </si>
  <si>
    <r>
      <t xml:space="preserve">Reporte area jurídica: </t>
    </r>
    <r>
      <rPr>
        <sz val="8"/>
        <color rgb="FF000000"/>
        <rFont val="Tahoma"/>
        <family val="2"/>
      </rPr>
      <t xml:space="preserve">1. No se han efectuado capacitaciones en el primer trimestre de 2023. 2. Se tendrá en cuenta para la actualización del manual de contratación que se esta trabajando. 
</t>
    </r>
    <r>
      <rPr>
        <b/>
        <sz val="8"/>
        <color rgb="FF000000"/>
        <rFont val="Tahoma"/>
        <family val="2"/>
      </rPr>
      <t xml:space="preserve">Análisis OCI: </t>
    </r>
    <r>
      <rPr>
        <sz val="8"/>
        <color rgb="FF000000"/>
        <rFont val="Tahoma"/>
        <family val="2"/>
      </rPr>
      <t xml:space="preserve">En consideración al reporte y a la fecha programada de la acción, se califica </t>
    </r>
    <r>
      <rPr>
        <b/>
        <sz val="8"/>
        <color rgb="FF000000"/>
        <rFont val="Tahoma"/>
        <family val="2"/>
      </rPr>
      <t xml:space="preserve">"Sin iniciar" </t>
    </r>
  </si>
  <si>
    <r>
      <t xml:space="preserve">Reporte area jurídica: </t>
    </r>
    <r>
      <rPr>
        <sz val="8"/>
        <color rgb="FF000000"/>
        <rFont val="Tahoma"/>
        <family val="2"/>
      </rPr>
      <t xml:space="preserve">Se está adelantando la actividad de revisión y actualización de cada uno de los procedimientos contractuales a saber Planeación, Licitación Pública Invitación Cerrada y Contratación Directa. 
</t>
    </r>
    <r>
      <rPr>
        <b/>
        <sz val="8"/>
        <color rgb="FF000000"/>
        <rFont val="Tahoma"/>
        <family val="2"/>
      </rPr>
      <t xml:space="preserve">Análisis OCI: </t>
    </r>
    <r>
      <rPr>
        <sz val="8"/>
        <color rgb="FF000000"/>
        <rFont val="Tahoma"/>
        <family val="2"/>
      </rPr>
      <t xml:space="preserve">Se califica la acción como </t>
    </r>
    <r>
      <rPr>
        <b/>
        <sz val="8"/>
        <color rgb="FF000000"/>
        <rFont val="Tahoma"/>
        <family val="2"/>
      </rPr>
      <t xml:space="preserve">"En proceso", </t>
    </r>
    <r>
      <rPr>
        <sz val="8"/>
        <color rgb="FF000000"/>
        <rFont val="Tahoma"/>
        <family val="2"/>
      </rPr>
      <t xml:space="preserve">debido a la fecha de terminación programada y que se esta adelantando la revisión de los documentos internos del proceso de gestión jurídica y contractual. Se recomienda tener presente las actividades formuladas. </t>
    </r>
  </si>
  <si>
    <t xml:space="preserve">De conformidad con lo informado en el análisis de la Oficina de Control Interno se procede al cierre de la acción, y se continuará  el seguimiento en la acción  462. </t>
  </si>
  <si>
    <t>Reporte Sub. Financiera: El Contador realizó la consulta al Proveedor del Software Contable para realizar el cambio a Multipropósito, pero informaron que antes de hacer el proceso se debe revisar la parametrización y/o reparametrizar el sistema de acuerdo a la parametrización que actualmente tiene el software. 
Análisis OCI: Se recomienda revisar la culminación de la acción de mejora formulada: Revisar con el proveedor del Software la actualización necesaria y realizar la actualización para convertir los saldos en Contabilidad Multipropósito, que corresponde a la alternativa de entrega del proveedor. Según el reporte de avance el cual no se soporta y el plazo fijado  se califica como "Incumplida". Acción que se encuentra en proceso de revisión en e, marco de la Auditoría Financiera 2023</t>
  </si>
  <si>
    <t xml:space="preserve">Se adelantaron las acciones propuestas </t>
  </si>
  <si>
    <t xml:space="preserve">Se realizaron las actividades formuladas en el plan dentro de los plazos determinados. </t>
  </si>
  <si>
    <r>
      <t xml:space="preserve">Reporte Técnica: </t>
    </r>
    <r>
      <rPr>
        <sz val="8"/>
        <color theme="1"/>
        <rFont val="Tahoma"/>
        <family val="2"/>
      </rPr>
      <t xml:space="preserve">A: El contratista que presta servicios de apoyo administrativo al área Técnica participó en el espacio de capacitación programado por el área de Planeación respecto a compras sostenibles. Así mismo se participó en el espacio de capacitación realizado por el área jurídica asociada a orientar las actividades para los procesos contractuales. B: Se cuenta con avance en la contratación de personas naturales y jurídicas en lo corrido del cuatrimestre. C. En el primer cuatrimestre del año se realizo a través de la tienda virtual el contrato de la compra de combustible.
</t>
    </r>
    <r>
      <rPr>
        <b/>
        <sz val="8"/>
        <color theme="1"/>
        <rFont val="Tahoma"/>
        <family val="2"/>
      </rPr>
      <t>Reporte area jurídica:</t>
    </r>
    <r>
      <rPr>
        <sz val="8"/>
        <color theme="1"/>
        <rFont val="Tahoma"/>
        <family val="2"/>
      </rPr>
      <t xml:space="preserve"> 1. Se ha revisado que aquellos contratos en los que se requiera las fichas de compras sostenibles, se haga uso de las mismas incluyendo obligaciones sobre el particular y 2. el 8 de marzo de 2023 se adelantó capacitación desde el área de planeación dirigida a los abogados de la Secretaría General sobre las fichas de compras sostenibles. 
</t>
    </r>
    <r>
      <rPr>
        <b/>
        <sz val="8"/>
        <color theme="1"/>
        <rFont val="Tahoma"/>
        <family val="2"/>
      </rPr>
      <t xml:space="preserve">Análisis OCI: </t>
    </r>
    <r>
      <rPr>
        <sz val="8"/>
        <color theme="1"/>
        <rFont val="Tahoma"/>
        <family val="2"/>
      </rPr>
      <t xml:space="preserve">Se verifican los soportes remitidos por parte del área, dentro de lo cual se observan capacitaciones sobre el proceso contractual, compras sostenibles y riesgos con el área jurídica y planeación; de igual manera, se revisan las carpetas remitidas de contratación sobre las cuales no es posible determinar que se estén cargando la totalidad de documentos en las carpetas asignadas por Capital, de igual manera, los estudios previos remitidos de compra de combustible son de la vigencia 2022, por lo que se recomienda al área verificar las fechas de ejecución programadas, y remitir los soportes correspondientes a la ejecución de las acciones. Para el caso de la contratación se recomienda que se remitan pantallazos del cargue de la documentación en la carpeta asignada por Capital, remitir las actas de las mesas de trabajo adelantadas y soportes que se encuentren dentro de las fechas de ejecución formuladas. 
Se avisa que la actividad d, plantea </t>
    </r>
    <r>
      <rPr>
        <i/>
        <sz val="8"/>
        <color theme="1"/>
        <rFont val="Tahoma"/>
        <family val="2"/>
      </rPr>
      <t>Adelantar sensibilización dirigida a los abogados sobre la ampliación de las fichas de compras sostenibles en los proceso de contratación de la entidad.</t>
    </r>
    <r>
      <rPr>
        <sz val="8"/>
        <color theme="1"/>
        <rFont val="Tahoma"/>
        <family val="2"/>
      </rPr>
      <t xml:space="preserve"> En la presentación aportada se puede evidenciar que se trato el tema de fichas de compras sostenibles, pero no fue el tema central de la capacitación. Se recomienda analizar si con la socialización reportada es suficiente o se requiere una capacitación puntual sobre el tema de fichas de compras sostenibles. Teniendo en cuenta lo anterior, se califica la acción </t>
    </r>
    <r>
      <rPr>
        <b/>
        <sz val="8"/>
        <color theme="1"/>
        <rFont val="Tahoma"/>
        <family val="2"/>
      </rPr>
      <t xml:space="preserve">"En Proceso". </t>
    </r>
  </si>
  <si>
    <r>
      <t xml:space="preserve">Reporte G. Documental: </t>
    </r>
    <r>
      <rPr>
        <sz val="8"/>
        <color theme="1"/>
        <rFont val="Tahoma"/>
        <family val="2"/>
      </rPr>
      <t xml:space="preserve">El documento modelo de requisitos se presento ante el comité institucional de gestión y desempeño.
</t>
    </r>
    <r>
      <rPr>
        <b/>
        <sz val="8"/>
        <color theme="1"/>
        <rFont val="Tahoma"/>
        <family val="2"/>
      </rPr>
      <t xml:space="preserve">Análisis OCI: </t>
    </r>
    <r>
      <rPr>
        <sz val="8"/>
        <color theme="1"/>
        <rFont val="Tahoma"/>
        <family val="2"/>
      </rPr>
      <t xml:space="preserve">Se revisan los soportes remitidos por parte del área en los que se evidencia la remisión de los documentos al área de Planeación el 18 de abril de 2023; sin embargo, a la fecha de corte del seguimiento no se observa la socialización en el Comité de Gestión de Desempeño, así como tampoco la publicación para actualización de este en la intranet de Capital. Teniendo en cuenta lo anterior, se mantiene la calificación de la acción con alerta </t>
    </r>
    <r>
      <rPr>
        <b/>
        <sz val="8"/>
        <color theme="1"/>
        <rFont val="Tahoma"/>
        <family val="2"/>
      </rPr>
      <t>"Incumplida"</t>
    </r>
    <r>
      <rPr>
        <sz val="8"/>
        <color theme="1"/>
        <rFont val="Tahoma"/>
        <family val="2"/>
      </rPr>
      <t xml:space="preserve"> y se recomienda al área finalizar la ejecución de las actividades formuladas con el fin de dar cabal cumplimiento a lo establecido en el plan de mejoramiento. </t>
    </r>
  </si>
  <si>
    <r>
      <rPr>
        <b/>
        <sz val="8"/>
        <color theme="1"/>
        <rFont val="Tahoma"/>
        <family val="2"/>
      </rPr>
      <t xml:space="preserve">Reporte Sub. Financiera: </t>
    </r>
    <r>
      <rPr>
        <sz val="8"/>
        <color theme="1"/>
        <rFont val="Tahoma"/>
        <family val="2"/>
      </rPr>
      <t xml:space="preserve">El 24 de febrero de 2023 se realizo una reunión con el área de Sistema para revisar la viabilidad de iniciar con el desarrollo del ERP para la radicación de la cuentas que se recepcionan en el área financiera. Esta pendiente una reunión con el Jefe de Control Interno y Contabilidad para revisar las acciones planteadas y el desarrollo del mismo. 
</t>
    </r>
    <r>
      <rPr>
        <b/>
        <sz val="8"/>
        <color theme="1"/>
        <rFont val="Tahoma"/>
        <family val="2"/>
      </rPr>
      <t>Análisis OCI:</t>
    </r>
    <r>
      <rPr>
        <sz val="8"/>
        <color theme="1"/>
        <rFont val="Tahoma"/>
        <family val="2"/>
      </rPr>
      <t xml:space="preserve"> No se evidencian soportes por parte de la Subdirección Financiera (relacionaron acta de febrero 2023). Teniendo en cuenta el nuevo plazo, se califica </t>
    </r>
    <r>
      <rPr>
        <b/>
        <sz val="8"/>
        <color theme="1"/>
        <rFont val="Tahoma"/>
        <family val="2"/>
      </rPr>
      <t>"En Proceso"</t>
    </r>
    <r>
      <rPr>
        <sz val="8"/>
        <color theme="1"/>
        <rFont val="Tahoma"/>
        <family val="2"/>
      </rPr>
      <t xml:space="preserve"> y se recomienda al área adelantar la ejecución de lo faltante, de conformidad con lo formulado, así como revisar los plazos (solicitud ampliación plazo), teniendo en cuenta el tiempo restante para el cumplimento de la acción y la reunión sostenida con el área de Sistemas y la Oficina de Control Interno. </t>
    </r>
  </si>
  <si>
    <r>
      <rPr>
        <b/>
        <sz val="8"/>
        <color theme="1"/>
        <rFont val="Tahoma"/>
        <family val="2"/>
      </rPr>
      <t xml:space="preserve">Reporte Programación: </t>
    </r>
    <r>
      <rPr>
        <sz val="8"/>
        <color theme="1"/>
        <rFont val="Tahoma"/>
        <family val="2"/>
      </rPr>
      <t xml:space="preserve">1. Se realizó la revisión los estándares actuales con los que cuenta el proceso de Diseño y ejecución de la estrategia de circulación de contenidos, asociados a la administración, gestión y control de material audiovisual y los lineamientos que establezca el área Técnica derivados de la compra e implementación de la plataforma tecnológica para esta actividad. Con base en lo anterior se identificó la necesidad de: *Actualizar el manual de tráfico y alistamiento debido la herramienta tecnológica VSN ya no esta disponible para el uso del equipo de programación ni el equipo de tráfico y alistamiento, y se adicionaron aspectos del manual de administración del archivo audiovisual que aún se encontraba vigente y que tenia mas relevancia dentro de este texto. *Eliminar el manual de administración del archivo audiovisual, debido la herramienta tecnológica VSN ya no esta disponible para el uso del equipo de programación ni el equipo de tráfico y alistamiento y al encontrar.
2. Se realizó la actualización del procedimiento de Tráfico y alistamiento  en el cual se incluyó la nota "Nota: en caso de presentarse fallas en el uso de las plataformas tecnológicas disponibles para la realización de la actividad, estas deben ser notificadas al profesional especializado grado 3 del área Técnica y/o al equipo de dicha área, de acuerdo con el mecanismo dispuesto por la misma o a través de correo electrónico, según corresponda" en las actividades 1, 2, 4 y 5
</t>
    </r>
    <r>
      <rPr>
        <b/>
        <sz val="8"/>
        <color theme="1"/>
        <rFont val="Tahoma"/>
        <family val="2"/>
      </rPr>
      <t>Reporte Sistemas:</t>
    </r>
    <r>
      <rPr>
        <sz val="8"/>
        <color theme="1"/>
        <rFont val="Tahoma"/>
        <family val="2"/>
      </rPr>
      <t xml:space="preserve"> 1. El día 20 de febrero de 2023 se participó en mesa de trabajo con Programación para la revisión de las acciones del plan de mejoramiento de ambas áreas programación y Sistemas. El día 20 de abril de 2023 se realizó mesa de trabajo con Programación, con el objetivo de brindar capacitación uso adecuado Google Drive, Repositorios Locales y Copias de Seguridad. 2. Se realizó la inclusión del riesgo de pérdida de información en los medios de almacenamiento de información de la entidad, la matriz se encuentra en ajustes finales por parte del área de sistemas de acuerdo con recomendaciones realizadas por el área de planeación.
</t>
    </r>
    <r>
      <rPr>
        <b/>
        <sz val="8"/>
        <color theme="1"/>
        <rFont val="Tahoma"/>
        <family val="2"/>
      </rPr>
      <t>Análisis OCI:</t>
    </r>
    <r>
      <rPr>
        <sz val="8"/>
        <color theme="1"/>
        <rFont val="Tahoma"/>
        <family val="2"/>
      </rPr>
      <t xml:space="preserve"> Se verificaron soportes y avance reportado. Pendiente realizar la revisión y/o actualización del documento del MDCC-PD-007 ADQUISICIÓN DE LICENCIAS DE CONTENIDOS. De encontrarse mejoras, se realizará la respectiva actualización en la intranet. Se verificó la inclusión del riesgo relacionado con pérdida de información (Seguridad digital). Teniendo en cuenta el plazo y avance reportado, se califica como </t>
    </r>
    <r>
      <rPr>
        <b/>
        <sz val="8"/>
        <color theme="1"/>
        <rFont val="Tahoma"/>
        <family val="2"/>
      </rPr>
      <t xml:space="preserve">"En proceso". </t>
    </r>
  </si>
  <si>
    <r>
      <rPr>
        <b/>
        <sz val="8"/>
        <color theme="1"/>
        <rFont val="Tahoma"/>
        <family val="2"/>
      </rPr>
      <t xml:space="preserve">Reporte area jurídica / S. General: </t>
    </r>
    <r>
      <rPr>
        <sz val="8"/>
        <color theme="1"/>
        <rFont val="Tahoma"/>
        <family val="2"/>
      </rPr>
      <t xml:space="preserve">1. Si bien es cierto, durante el primer trimestre de esta vigencia no se han tenido avances significativos con la actualización de la caracterización del proceso de gestión jurídica y contractual, se espera la respuesta positiva de la solicitud de la modificación de la estructura organizacional, que garantice la doble conformidad (etapa de instrucción y juzgamiento) en cabeza de funcionarios profesionales en derecho del orden directivo, y la doble instancia a cargo de la gerencia general, para de esta forma, proceder a incluir en ella todo lo relacionado al proceso disciplinario. 2. Teniendo en cuenta que se ha venido tramitando la solicitud de concepto técnico favorable para la modificación de la planta de personal de Canal Capital ante el  Departamento Administrativo del Servicio Distrital DASC, para la creación de los cargos relativos a la función disciplinaria, y que se han atendido las observaciones realizadas por el DASC, el pasado 22 de marzo se radicó un nuevo oficio a esta entidad en el que se informó que se realizaron los ajustes respectivos. En atención a ello, y esperando una respuesta positiva para Canal Capital en relación con la modificación de la estructura organizacional, se procederá con la modificación respectiva al procedimiento disciplinario, garantizando la doble conformidad (etapa de instrucción y juzgamiento) en cabeza de funcionarios profesionales en derecho del orden directivo, y en tal sentido la doble instancia estará a cargo de la gerencia general, se buscarán los espacios adecuados de apoyo con el área de planeación de ser necesario, con el fin de dar cumplimiento a esta acción. 3. Una vez se proceda con la actualización de la caracterización, de manera transversal, se realizará la matriz de riesgos del proceso.
</t>
    </r>
    <r>
      <rPr>
        <b/>
        <sz val="8"/>
        <color theme="1"/>
        <rFont val="Tahoma"/>
        <family val="2"/>
      </rPr>
      <t xml:space="preserve">Análisis OCI: </t>
    </r>
    <r>
      <rPr>
        <sz val="8"/>
        <color theme="1"/>
        <rFont val="Tahoma"/>
        <family val="2"/>
      </rPr>
      <t xml:space="preserve">Se resaltan las actividades adelantadas para ajustar la planta del Canal de cara a contar con los cargos necesarios para dar cumplimiento a los requerimientos normativos, principalmente en materia disciplinaria, sin embargo, también es importante tener en cuenta que la acción formulada contempla tres actividades: 
• Primero, actualización de la caracterización del proceso de gestión jurídica y contractual, documento en el que se puede ir avanzando para que con la aplicación de la nueva estructura su implementación sea más ágil
• Segundo, actualización del procedimiento disciplinario ordinario, que de igual manera que con el anterior se puede ir avanzando con el borrador que contemple aquellas actividades normativas y solamente quede pendiente el establecimiento de los responsables de acuerdo con la nueva estructura que se apruebe para el Canal.
• Tercero, actualización Matriz de riesgos proceso de gestión jurídica y contractual, en la cual es importante avanzar, ya que actualmente se podrían estar desconociendo riesgos a los que la entidad se puede enfrentar sin el establecimiento de acciones y controles que nos permitan su mitigación de manera oportuna. 
Por lo anterior y en razón a la fecha de vencimiento de la acción propuesta que culminaba el 30 de junio de 2022, se califica con alerta </t>
    </r>
    <r>
      <rPr>
        <b/>
        <sz val="8"/>
        <color theme="1"/>
        <rFont val="Tahoma"/>
        <family val="2"/>
      </rPr>
      <t>"Incumplida".</t>
    </r>
    <r>
      <rPr>
        <sz val="8"/>
        <color theme="1"/>
        <rFont val="Tahoma"/>
        <family val="2"/>
      </rPr>
      <t xml:space="preserve"> Se invita al área a convocar mesa de trabajo para la revisión y seguimiento de esta acción. 
</t>
    </r>
  </si>
  <si>
    <r>
      <rPr>
        <b/>
        <sz val="8"/>
        <color theme="1"/>
        <rFont val="Tahoma"/>
        <family val="2"/>
      </rPr>
      <t>Reporte Sub. Financiera:</t>
    </r>
    <r>
      <rPr>
        <sz val="8"/>
        <color theme="1"/>
        <rFont val="Tahoma"/>
        <family val="2"/>
      </rPr>
      <t xml:space="preserve"> El 25 de enero del año 2022  el Profesional de Contabilidad se comunico con la CGN para concertar la mesa de trabajo con el fin de socializar reunión la diferencia que se tuvo en su momento de realizar la Convergencia e indicaron que en el momento no están realizando mesas de trabajo pero que la dinámica de la cuenta 5424 se había modificado y que no se debería utilizar más esta cuenta, revisando a que otra cuenta del gasto se realizarían estas transacciones. El Profesional de contabilidad reviso el Puc y comunico al equipo contable que de acuerdo a la dinámica de la cuenta se debe utilizar la cuenta 521190. 
</t>
    </r>
    <r>
      <rPr>
        <b/>
        <sz val="8"/>
        <color theme="1"/>
        <rFont val="Tahoma"/>
        <family val="2"/>
      </rPr>
      <t>Análisis OCI:</t>
    </r>
    <r>
      <rPr>
        <sz val="8"/>
        <color theme="1"/>
        <rFont val="Tahoma"/>
        <family val="2"/>
      </rPr>
      <t xml:space="preserve"> El reporte de avance es el mismo que ha realizado en los últimos cuatrimestres. De acuerdo con el plazo, la Oficina de Control Interno realizó revisión y prueba para verificar la clasificación de los hechos económicos de la ejecución de recursos provenientes del Fondo Único de Tecnologías de la Información y Comunicaciones de conformidad con lo establecido en los lineamientos de la Contaduría General de la Nación, Resoluciones 086 de 2018 y 169 de 2020. Por lo anterior esta acción se califica como</t>
    </r>
    <r>
      <rPr>
        <b/>
        <sz val="8"/>
        <color theme="1"/>
        <rFont val="Tahoma"/>
        <family val="2"/>
      </rPr>
      <t xml:space="preserve">  "Terminada extemporánea"</t>
    </r>
    <r>
      <rPr>
        <sz val="8"/>
        <color theme="1"/>
        <rFont val="Tahoma"/>
        <family val="2"/>
      </rPr>
      <t xml:space="preserve">. </t>
    </r>
  </si>
  <si>
    <t xml:space="preserve">Se Procede al cierre de la acción de conformidad con la verificación del ajuste en la clasificación de las cuentas donde se registran los recursos Futic. </t>
  </si>
  <si>
    <t>Néstor Avella</t>
  </si>
  <si>
    <t xml:space="preserve">Se adelantó el informe pendiente indicado en el seguimiento anterior, y e ejecutaron las actividades propuestas.  </t>
  </si>
  <si>
    <t xml:space="preserve">De conformidad con el seguimiento anterior, no ha sido posible verificar las condiciones que permitan verificar la efectividad de la acción propuesta. </t>
  </si>
  <si>
    <r>
      <rPr>
        <b/>
        <sz val="8"/>
        <color theme="1"/>
        <rFont val="Tahoma"/>
        <family val="2"/>
      </rPr>
      <t>Reporte Servicios Administrativos:</t>
    </r>
    <r>
      <rPr>
        <sz val="8"/>
        <color theme="1"/>
        <rFont val="Tahoma"/>
        <family val="2"/>
      </rPr>
      <t xml:space="preserve"> A la fecha, dentro de la Resolución que ordena dar de baja distintos elementos de propiedad de la entidad, se encuentra el camión referido en esta actividad. Sin embargo, dado que a final de la vigencia de 2022 se determinó la necesidad de realizar disposición final de otros elementos (teniendo en cuenta los resultados de la Toma Física de Inventarios 2022), nos encontramos en el proceso de incorporar esos elementos en la Resolución para poder realizar un proceso que abarque la mayor cantidad de bienes posible -incluyendo el camión-, por ende, esta actividad aun no se culmina. 
</t>
    </r>
    <r>
      <rPr>
        <b/>
        <sz val="8"/>
        <color theme="1"/>
        <rFont val="Tahoma"/>
        <family val="2"/>
      </rPr>
      <t>Análisis OCI:</t>
    </r>
    <r>
      <rPr>
        <sz val="8"/>
        <color theme="1"/>
        <rFont val="Tahoma"/>
        <family val="2"/>
      </rPr>
      <t xml:space="preserve"> Conforme a los soportes remitidos se evidencia la determinación de dar de baja el Camión con placa BLC450, el cuál fue incluido en el proyecto de Resolución de baja de bienes, baja que se realizará durante la vigencia 2023 una vez se firme la Resolución, y se incluyan los bienes que se determinaron durante la toma física del año 2022.
Teniendo en cuenta lo anterior la acción se califica como </t>
    </r>
    <r>
      <rPr>
        <b/>
        <sz val="8"/>
        <color theme="1"/>
        <rFont val="Tahoma"/>
        <family val="2"/>
      </rPr>
      <t xml:space="preserve">"Terminada" </t>
    </r>
    <r>
      <rPr>
        <sz val="8"/>
        <color theme="1"/>
        <rFont val="Tahoma"/>
        <family val="2"/>
      </rPr>
      <t>con estado</t>
    </r>
    <r>
      <rPr>
        <b/>
        <sz val="8"/>
        <color theme="1"/>
        <rFont val="Tahoma"/>
        <family val="2"/>
      </rPr>
      <t xml:space="preserve"> "Abierta" </t>
    </r>
    <r>
      <rPr>
        <sz val="8"/>
        <color theme="1"/>
        <rFont val="Tahoma"/>
        <family val="2"/>
      </rPr>
      <t>con el objetivo de verificar la acción final que se realizará con el Camión, bien sea  la enajenación a titulo gratuito a Entidades Públicas, la disposición final adecuada a través del PIGA o su eventual comercialización .</t>
    </r>
  </si>
  <si>
    <r>
      <rPr>
        <b/>
        <sz val="8"/>
        <color rgb="FF000000"/>
        <rFont val="Tahoma"/>
        <family val="2"/>
      </rPr>
      <t xml:space="preserve">Reporte area jurídica: </t>
    </r>
    <r>
      <rPr>
        <sz val="8"/>
        <color rgb="FF000000"/>
        <rFont val="Tahoma"/>
        <family val="2"/>
      </rPr>
      <t xml:space="preserve">1. No se ha adelantado capacitación sobre gestión documental. 2. El 30 de diciembre de 2022 se expidió la Circular 010 en la cual se incluían lineamientos sobre la gestión documental de los expedientes digitales.  3. Se incluirá en los diferentes procedimientos que hacen parte del proceso de gestión contractual, esto es Convocatoria Pública, Licitación Pública, Invitación Cerrada y Contratación Directa en que momentos se utilizará el formato denominado "ACTA DE APROBACION DE PÓLIZA"
</t>
    </r>
    <r>
      <rPr>
        <b/>
        <sz val="8"/>
        <color rgb="FF000000"/>
        <rFont val="Tahoma"/>
        <family val="2"/>
      </rPr>
      <t xml:space="preserve">Análisis OCI: </t>
    </r>
    <r>
      <rPr>
        <sz val="8"/>
        <color rgb="FF000000"/>
        <rFont val="Tahoma"/>
        <family val="2"/>
      </rPr>
      <t xml:space="preserve">Frente al seguimiento anterior no se evidencian avances adicionales. frente al reporte del numeral 3 constituye un cambio en la acción inicialmente formulada, sin embargo de acuerdo a una reunión llevada a cabo previamente y entendiendo que la acción esta calificada como incumplida y  los avances en la acción van enfocados a eliminar la causa de la acción, se esta a la espera de la remisión de los avances. 
Por lo anterior y teniendo presente la fecha de terminación de la acción, se califica </t>
    </r>
    <r>
      <rPr>
        <b/>
        <sz val="8"/>
        <color rgb="FF000000"/>
        <rFont val="Tahoma"/>
        <family val="2"/>
      </rPr>
      <t xml:space="preserve">incumplida. </t>
    </r>
  </si>
  <si>
    <t>El acuerdo con la suscripción de nuevas acciones se procede al cierre para racionalizar la herramienta.</t>
  </si>
  <si>
    <t>Se ejecutaron las acciones propuestas de manera extemporánea.</t>
  </si>
  <si>
    <r>
      <rPr>
        <b/>
        <sz val="8"/>
        <color theme="1"/>
        <rFont val="Tahoma"/>
        <family val="2"/>
      </rPr>
      <t>Reporte Recursos Humanos:</t>
    </r>
    <r>
      <rPr>
        <sz val="8"/>
        <color theme="1"/>
        <rFont val="Tahoma"/>
        <family val="2"/>
      </rPr>
      <t xml:space="preserve"> Para esta actividad se procedió a realizar la actualización de los procedimientos del área y caracterización de recursos humanos. En estos momentos, los procedimientos de: vinculación aprendices, inducción y reinducción, bienestar y capacitación ya se encuentran actualizados y cargados en la Intranet por parte del área de Planeación. Adicionalmente la caracterización de recursos humanos, matriz de peligros, valoración de riesgos y elementos de protección personal, procedimiento de incidentes laborales y ambientales y el Plan de emergencias se encuentran en el área de Planeación para su respectiva valoración y publicación.
</t>
    </r>
    <r>
      <rPr>
        <b/>
        <sz val="8"/>
        <color theme="1"/>
        <rFont val="Tahoma"/>
        <family val="2"/>
      </rPr>
      <t xml:space="preserve">Análisis OCI: </t>
    </r>
    <r>
      <rPr>
        <sz val="8"/>
        <color theme="1"/>
        <rFont val="Tahoma"/>
        <family val="2"/>
      </rPr>
      <t xml:space="preserve">De conformidad con el reporte se evidencian cargados en la intranet 3 procedimientos actualizados y aprobados por el área de Planeación, y se encuentran en proceso de revisión por parte del área de Planeación 5 documentos del proceso que finalizaron su actualización durante el mes de abril de 2023. 
De conformidad con los resultados de la auditoría falta la revisión y actualización del siguiente documento: AGTH-PD-004 - Procedimiento comisiones de servicios.  De los documentos que ya fueron actualizados y publicados en la intranet no se evidencia su socialización a los colaboradores de Capital que tiene relación con la ejecución de los respectivos procedimientos. Y se recomienda revisar y solicitar al área de Planeación el ajuste de los documentos cargados en la intranet ya que se subieron en formato Excel sin ninguna restricción para su edición. Teniendo en cuenta que no se han cumplido con la totalidad de acciones propuestas y ya se cumplió con la fecha de finalización propuesta, la acción se califica como </t>
    </r>
    <r>
      <rPr>
        <b/>
        <sz val="8"/>
        <color theme="1"/>
        <rFont val="Tahoma"/>
        <family val="2"/>
      </rPr>
      <t>"Incumplida"</t>
    </r>
  </si>
  <si>
    <r>
      <rPr>
        <b/>
        <sz val="8"/>
        <color theme="1"/>
        <rFont val="Tahoma"/>
        <family val="2"/>
      </rPr>
      <t>Reporte Planeación:</t>
    </r>
    <r>
      <rPr>
        <sz val="8"/>
        <color theme="1"/>
        <rFont val="Tahoma"/>
        <family val="2"/>
      </rPr>
      <t xml:space="preserve">  a. En el 2022 se realizó la actualización del documento AGRI-SI-GU-006 GUÍA DE CONTACTO CON AUTORIDADES Y GRUPOS DE INTERÉS PARA LA SEGURIDAD DE LA INFORMACIÓN. b. El documento AGRI-SI-GU-007 GUIA DE REPORTE DE INCIDENTES DE SEGURIDAD se encuentra en proceso de actualización, este se encuentra incluido en el plan de trabajo de área de sistemas para ser entregado en el mes de agosto 2023-. c. La AGRI-SI-PO-002 Política de Seguridad y Privacidad de la Información se encuentra en proceso de actualización, este se encuentra planeado en el plan de trabajo del área de sistemas para ser entregado en el mes de diciembre de 2023. d. En la reunión del noviembre 28 de 2022 realizada con el área de planeación se socializó la recomendación de definir la periodicidad del seguimiento a la implementación del SGSI por parte del Comité de Gestión y Desempeño y este quedaría de manera anual.
</t>
    </r>
    <r>
      <rPr>
        <b/>
        <sz val="8"/>
        <color theme="1"/>
        <rFont val="Tahoma"/>
        <family val="2"/>
      </rPr>
      <t xml:space="preserve">
Reporte Sistemas:</t>
    </r>
    <r>
      <rPr>
        <sz val="8"/>
        <color theme="1"/>
        <rFont val="Tahoma"/>
        <family val="2"/>
      </rPr>
      <t xml:space="preserve"> a. En el 2022 se realizó la actualización del documento AGRI-SI-GU-006 GUÍA DE CONTACTO CON AUTORIDADES Y GRUPOS DE INTERÉS PARA LA SEGURIDAD DE LA INFORMACIÓN. 
b. El documento AGRI-SI-GU-007 GUIA DE REPORTE DE INCIDENTES DE SEGURIDAD se encuentra en proceso de actualización, este se encuentra incluido en el plan de trabajo de área de sistemas para ser entregado en el mes de agosto 2023-. 
c. La AGRI-SI-PO-002 Política de Seguridad y Privacidad de la Información se encuentra en proceso de actualización, este se encuentra planeado en el plan de trabajo del área de sistemas para ser entregado en el mes de diciembre de 2023. 
d. En la reunión del noviembre 28 de 2022 realizada con el área de planeación se socializó la recomendación de definir la periodicidad del seguimiento a la implementación del SGSI por parte del Comité de Gestión y Desempeño y este quedaría de manera anual.
</t>
    </r>
    <r>
      <rPr>
        <b/>
        <sz val="8"/>
        <color theme="1"/>
        <rFont val="Tahoma"/>
        <family val="2"/>
      </rPr>
      <t xml:space="preserve">
Análisis OCI: 
A. </t>
    </r>
    <r>
      <rPr>
        <sz val="8"/>
        <color theme="1"/>
        <rFont val="Tahoma"/>
        <family val="2"/>
      </rPr>
      <t xml:space="preserve">Esta actividad se reportó como cumplida en el seguimiento anterior.
</t>
    </r>
    <r>
      <rPr>
        <b/>
        <sz val="8"/>
        <color theme="1"/>
        <rFont val="Tahoma"/>
        <family val="2"/>
      </rPr>
      <t xml:space="preserve">B. </t>
    </r>
    <r>
      <rPr>
        <sz val="8"/>
        <color theme="1"/>
        <rFont val="Tahoma"/>
        <family val="2"/>
      </rPr>
      <t xml:space="preserve">El documento AGRI-SI-GU-007 está en proceso de actualización.
</t>
    </r>
    <r>
      <rPr>
        <b/>
        <sz val="8"/>
        <color theme="1"/>
        <rFont val="Tahoma"/>
        <family val="2"/>
      </rPr>
      <t>C</t>
    </r>
    <r>
      <rPr>
        <sz val="8"/>
        <color theme="1"/>
        <rFont val="Tahoma"/>
        <family val="2"/>
      </rPr>
      <t xml:space="preserve">. El documento AGRI-SI-PO se encuentra en proceso de actualización, se recomienda tener en cuenta que la fecha de finalización de la actividad está programada para septiembre de 2023.
</t>
    </r>
    <r>
      <rPr>
        <b/>
        <sz val="8"/>
        <color theme="1"/>
        <rFont val="Tahoma"/>
        <family val="2"/>
      </rPr>
      <t xml:space="preserve">D. </t>
    </r>
    <r>
      <rPr>
        <sz val="8"/>
        <color theme="1"/>
        <rFont val="Tahoma"/>
        <family val="2"/>
      </rPr>
      <t>No se remite evidencia de que se haya definido con Planeación el reporte del seguimiento a la implementación del MSPI de manera anual, ni se indica para la vigencia 2023, cuando se realizará este reporte.</t>
    </r>
    <r>
      <rPr>
        <b/>
        <sz val="8"/>
        <color theme="1"/>
        <rFont val="Tahoma"/>
        <family val="2"/>
      </rPr>
      <t xml:space="preserve">
</t>
    </r>
    <r>
      <rPr>
        <sz val="8"/>
        <color theme="1"/>
        <rFont val="Tahoma"/>
        <family val="2"/>
      </rPr>
      <t xml:space="preserve">
Teniendo en cuenta lo anterior, el estado de la acción se califica como</t>
    </r>
    <r>
      <rPr>
        <b/>
        <sz val="8"/>
        <color theme="1"/>
        <rFont val="Tahoma"/>
        <family val="2"/>
      </rPr>
      <t xml:space="preserve"> "En proceso"</t>
    </r>
  </si>
  <si>
    <r>
      <rPr>
        <b/>
        <sz val="8"/>
        <color theme="1"/>
        <rFont val="Tahoma"/>
        <family val="2"/>
      </rPr>
      <t xml:space="preserve">Reporte planeación: </t>
    </r>
    <r>
      <rPr>
        <sz val="8"/>
        <color theme="1"/>
        <rFont val="Tahoma"/>
        <family val="2"/>
      </rPr>
      <t xml:space="preserve">Se llevó a cabo la actualización de la totalidad del documento atendiendo la nueva estructura del botón de transparencia de la sede electrónica.
</t>
    </r>
    <r>
      <rPr>
        <b/>
        <sz val="8"/>
        <color theme="1"/>
        <rFont val="Tahoma"/>
        <family val="2"/>
      </rPr>
      <t xml:space="preserve">Análisis OCI: </t>
    </r>
    <r>
      <rPr>
        <sz val="8"/>
        <color theme="1"/>
        <rFont val="Tahoma"/>
        <family val="2"/>
      </rPr>
      <t xml:space="preserve">El documento publicado en la ruta informada da cuenta de la revisión y actualización de los LINEAMIENTOS PARA PUBLICACIÓN DE INFORMACIÓN EN LA SEDE ELECTRÓNICA DE LA ENTIDAD EN EL MARCO DE LA TRANSPARENCIA ACTIVA. El documento actualizado contempla lo formulado en la acción de mejora. De lo anterior se califica </t>
    </r>
    <r>
      <rPr>
        <b/>
        <sz val="8"/>
        <color theme="1"/>
        <rFont val="Tahoma"/>
        <family val="2"/>
      </rPr>
      <t xml:space="preserve">"Terminada"  </t>
    </r>
    <r>
      <rPr>
        <sz val="8"/>
        <color theme="1"/>
        <rFont val="Tahoma"/>
        <family val="2"/>
      </rPr>
      <t>con estado de "</t>
    </r>
    <r>
      <rPr>
        <b/>
        <sz val="8"/>
        <color theme="1"/>
        <rFont val="Tahoma"/>
        <family val="2"/>
      </rPr>
      <t xml:space="preserve">cerrada".
</t>
    </r>
    <r>
      <rPr>
        <sz val="8"/>
        <color theme="1"/>
        <rFont val="Tahoma"/>
        <family val="2"/>
      </rPr>
      <t xml:space="preserve">Frente los ajustes presentados en el documento es importante: 1. Adelantar la socialización del documento con todos los responsables allí señalados. 2. El documento se encuentra en formato Word sin restricciones que impidan su edición por parte de quienes descargan el documento para su consulta. 3. Hay que tener en cuenta que en la Página web el numeral 4.2.1 se tiene para publicar información de los Estados Financieros y en el documento se relaciona como: </t>
    </r>
    <r>
      <rPr>
        <i/>
        <sz val="8"/>
        <color theme="1"/>
        <rFont val="Tahoma"/>
        <family val="2"/>
      </rPr>
      <t xml:space="preserve">Publicar la información de la ejecución presupuestal aprobada y ejecutada de ingresos y gastos anuales. </t>
    </r>
  </si>
  <si>
    <r>
      <t xml:space="preserve">Reporte planeación: </t>
    </r>
    <r>
      <rPr>
        <sz val="8"/>
        <color theme="1"/>
        <rFont val="Tahoma"/>
        <family val="2"/>
      </rPr>
      <t>Se llevó a cabo la revisión y actualización pertinente al documento de lineamientos de publicación de información en el botón de transparencia de la entidad incluyendo a detalle la información a ser tenida en cuenta en el proceso de revisión de información de dicha sección</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El documento publicado en la ruta informada da cuenta de la revisión y actualización de los LINEAMIENTOS PARA PUBLICACIÓN DE INFORMACIÓN EN LA SEDE ELECTRÓNICA DE LA ENTIDAD EN EL MARCO DE LA TRANSPARENCIA ACTIVA. El documento actualizado contempla una sección del menú Participa. Se califica </t>
    </r>
    <r>
      <rPr>
        <b/>
        <sz val="8"/>
        <color theme="1"/>
        <rFont val="Tahoma"/>
        <family val="2"/>
      </rPr>
      <t xml:space="preserve">"Sin iniciar", </t>
    </r>
    <r>
      <rPr>
        <sz val="8"/>
        <color theme="1"/>
        <rFont val="Tahoma"/>
        <family val="2"/>
      </rPr>
      <t xml:space="preserve">teniendo en cuenta que la acción propuesta es: </t>
    </r>
    <r>
      <rPr>
        <i/>
        <sz val="8"/>
        <color theme="1"/>
        <rFont val="Tahoma"/>
        <family val="2"/>
      </rPr>
      <t xml:space="preserve">"Elaborar un </t>
    </r>
    <r>
      <rPr>
        <b/>
        <i/>
        <sz val="8"/>
        <color theme="1"/>
        <rFont val="Tahoma"/>
        <family val="2"/>
      </rPr>
      <t>plan</t>
    </r>
    <r>
      <rPr>
        <i/>
        <sz val="8"/>
        <color theme="1"/>
        <rFont val="Tahoma"/>
        <family val="2"/>
      </rPr>
      <t xml:space="preserve"> para cumplir con la totalidad de los lineamientos para publicar información en el Menú Participa..." </t>
    </r>
    <r>
      <rPr>
        <sz val="8"/>
        <color theme="1"/>
        <rFont val="Tahoma"/>
        <family val="2"/>
      </rPr>
      <t>(Negrilla fuera de texto)</t>
    </r>
  </si>
  <si>
    <r>
      <t xml:space="preserve">
Análisis OCI: </t>
    </r>
    <r>
      <rPr>
        <sz val="8"/>
        <color theme="1"/>
        <rFont val="Tahoma"/>
        <family val="2"/>
      </rPr>
      <t xml:space="preserve">Teniendo en cuenta que el área no adelantó reporte de avances ni remitió soportes, así como las fechas de ejecución. Así mismo se verificó la carpeta 220.10 Contratos en la cual se almacenan los documentos de la gestión documental evidenciando aún las debilidades anunciadas en la respectiva observación. Por lo anterior las acciones se califican </t>
    </r>
    <r>
      <rPr>
        <b/>
        <sz val="8"/>
        <color theme="1"/>
        <rFont val="Tahoma"/>
        <family val="2"/>
      </rPr>
      <t>"Sin Iniciar"</t>
    </r>
    <r>
      <rPr>
        <sz val="8"/>
        <color theme="1"/>
        <rFont val="Tahoma"/>
        <family val="2"/>
      </rPr>
      <t xml:space="preserve"> y se recomienda al área adelantar la ejecución de lo correspondiente, teniendo en cuenta lo formulado y fechas programadas. 
</t>
    </r>
  </si>
  <si>
    <r>
      <t xml:space="preserve">Reporte area jurídica: </t>
    </r>
    <r>
      <rPr>
        <sz val="8"/>
        <color theme="1"/>
        <rFont val="Tahoma"/>
        <family val="2"/>
      </rPr>
      <t xml:space="preserve">1. Se efectuó socialización al interior de la Secretaría General de la debilidad hallada sobre la publicación de los documentos SECOP, cuando debían ser publicados y cuales. Igualmente, en Diciembre de 2022, se emitió Circular 10 de 2022 que contempla lineamientos sobre publicación de documentos en SECOP II. 2. Para la vigencia 2023, el contrato 215-2023 suscrito con la firma de defensa judicial, Creanza Consultores S.A.S., cuenta con un enlace Drive en el cual reposan todas las evidencias relacionadas con la ejecución contractual para su respectiva ejecución y seguimiento, el cual se relaciona en la certificación de cumplimiento del supervisor con cada cuenta de cobro. 
</t>
    </r>
    <r>
      <rPr>
        <b/>
        <sz val="8"/>
        <color theme="1"/>
        <rFont val="Tahoma"/>
        <family val="2"/>
      </rPr>
      <t xml:space="preserve">Análisis OCI: </t>
    </r>
    <r>
      <rPr>
        <sz val="8"/>
        <color theme="1"/>
        <rFont val="Tahoma"/>
        <family val="2"/>
      </rPr>
      <t xml:space="preserve">En atención al reporte y los soportes remitidos, se recomienda precisar la forma en que se verifica el cumplimiento de la segunda actividad. Si bien se tiene el drive para el cargue de las evidencias de ejecución del contrato, es necesario que se asegure el cumplimiento en la entrega de todos los productos originados en la ejecución del contrato y asi se de la verificación propuesta en la acción. Se califica </t>
    </r>
    <r>
      <rPr>
        <b/>
        <sz val="8"/>
        <color theme="1"/>
        <rFont val="Tahoma"/>
        <family val="2"/>
      </rPr>
      <t xml:space="preserve">"En proceso". </t>
    </r>
  </si>
  <si>
    <t>Pendiente verificar los ajustes indicados en los estados financieros.</t>
  </si>
  <si>
    <t xml:space="preserve">Se ejecutaron las acciones propuestas en el Plan de Mejoramiento.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</si>
</sst>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Tahoma"/>
      <family val="2"/>
    </font>
    <font>
      <sz val="10"/>
      <color theme="1"/>
      <name val="Tahoma"/>
      <family val="2"/>
    </font>
    <font>
      <b/>
      <sz val="10"/>
      <color theme="1"/>
      <name val="Tahoma"/>
      <family val="2"/>
    </font>
    <font>
      <sz val="10"/>
      <color indexed="8"/>
      <name val="Tahoma"/>
      <family val="2"/>
    </font>
    <font>
      <b/>
      <sz val="18"/>
      <color theme="1"/>
      <name val="Tahoma"/>
      <family val="2"/>
    </font>
    <font>
      <b/>
      <sz val="10"/>
      <color theme="0"/>
      <name val="Tahoma"/>
      <family val="2"/>
    </font>
    <font>
      <sz val="8"/>
      <color theme="1"/>
      <name val="Tahoma"/>
      <family val="2"/>
    </font>
    <font>
      <sz val="8"/>
      <name val="Tahoma"/>
      <family val="2"/>
    </font>
    <font>
      <sz val="8"/>
      <color rgb="FF000000"/>
      <name val="Tahoma"/>
      <family val="2"/>
    </font>
    <font>
      <b/>
      <sz val="8"/>
      <color theme="1"/>
      <name val="Tahoma"/>
      <family val="2"/>
    </font>
    <font>
      <sz val="8"/>
      <color rgb="FFFF0000"/>
      <name val="Tahoma"/>
      <family val="2"/>
    </font>
    <font>
      <sz val="9"/>
      <color theme="1"/>
      <name val="Tahoma"/>
      <family val="2"/>
    </font>
    <font>
      <b/>
      <sz val="9"/>
      <color theme="1"/>
      <name val="Tahoma"/>
      <family val="2"/>
    </font>
    <font>
      <i/>
      <sz val="8"/>
      <color theme="1"/>
      <name val="Tahoma"/>
      <family val="2"/>
    </font>
    <font>
      <sz val="8"/>
      <color theme="5"/>
      <name val="Tahoma"/>
      <family val="2"/>
    </font>
    <font>
      <i/>
      <sz val="8"/>
      <name val="Tahoma"/>
      <family val="2"/>
    </font>
    <font>
      <b/>
      <sz val="8"/>
      <color rgb="FF000000"/>
      <name val="Tahoma"/>
      <family val="2"/>
    </font>
    <font>
      <b/>
      <sz val="8"/>
      <color theme="0"/>
      <name val="Tahoma"/>
      <family val="2"/>
    </font>
    <font>
      <sz val="8"/>
      <name val="Tahoma"/>
      <family val="2"/>
    </font>
    <font>
      <b/>
      <sz val="8"/>
      <name val="Tahoma"/>
      <family val="2"/>
    </font>
    <font>
      <b/>
      <i/>
      <sz val="8"/>
      <color theme="1"/>
      <name val="Tahoma"/>
      <family val="2"/>
    </font>
  </fonts>
  <fills count="20">
    <fill>
      <patternFill patternType="none"/>
    </fill>
    <fill>
      <patternFill patternType="gray125"/>
    </fill>
    <fill>
      <patternFill patternType="solid">
        <fgColor theme="3"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499984740745262"/>
        <bgColor indexed="64"/>
      </patternFill>
    </fill>
    <fill>
      <patternFill patternType="solid">
        <fgColor rgb="FF002060"/>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theme="0"/>
      </patternFill>
    </fill>
    <fill>
      <patternFill patternType="solid">
        <fgColor theme="8" tint="-0.499984740745262"/>
        <bgColor indexed="64"/>
      </patternFill>
    </fill>
    <fill>
      <patternFill patternType="solid">
        <fgColor theme="0"/>
        <bgColor indexed="64"/>
      </patternFill>
    </fill>
    <fill>
      <patternFill patternType="solid">
        <fgColor rgb="FFFFFFFF"/>
        <bgColor indexed="64"/>
      </patternFill>
    </fill>
    <fill>
      <patternFill patternType="solid">
        <fgColor theme="8" tint="-0.249977111117893"/>
        <bgColor indexed="64"/>
      </patternFill>
    </fill>
    <fill>
      <patternFill patternType="solid">
        <fgColor rgb="FFE8F5F8"/>
        <bgColor indexed="64"/>
      </patternFill>
    </fill>
    <fill>
      <patternFill patternType="solid">
        <fgColor theme="7" tint="-0.499984740745262"/>
        <bgColor indexed="64"/>
      </patternFill>
    </fill>
    <fill>
      <patternFill patternType="solid">
        <fgColor rgb="FFEFECF4"/>
        <bgColor indexed="64"/>
      </patternFill>
    </fill>
  </fills>
  <borders count="69">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style="thin">
        <color theme="0"/>
      </right>
      <top style="medium">
        <color indexed="64"/>
      </top>
      <bottom/>
      <diagonal/>
    </border>
    <border>
      <left style="thin">
        <color theme="0"/>
      </left>
      <right style="thin">
        <color theme="0"/>
      </right>
      <top/>
      <bottom/>
      <diagonal/>
    </border>
    <border>
      <left style="thin">
        <color theme="0"/>
      </left>
      <right style="thin">
        <color theme="0"/>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theme="0"/>
      </bottom>
      <diagonal/>
    </border>
    <border>
      <left/>
      <right style="thin">
        <color theme="0"/>
      </right>
      <top style="thin">
        <color theme="0"/>
      </top>
      <bottom style="medium">
        <color indexed="64"/>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theme="0"/>
      </bottom>
      <diagonal/>
    </border>
    <border>
      <left/>
      <right style="medium">
        <color indexed="64"/>
      </right>
      <top style="thin">
        <color theme="0"/>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medium">
        <color indexed="64"/>
      </left>
      <right style="thin">
        <color rgb="FF000000"/>
      </right>
      <top style="thin">
        <color indexed="64"/>
      </top>
      <bottom/>
      <diagonal/>
    </border>
    <border>
      <left style="medium">
        <color indexed="64"/>
      </left>
      <right style="thin">
        <color rgb="FF000000"/>
      </right>
      <top/>
      <bottom style="thin">
        <color indexed="64"/>
      </bottom>
      <diagonal/>
    </border>
    <border>
      <left style="medium">
        <color indexed="64"/>
      </left>
      <right style="thin">
        <color theme="0"/>
      </right>
      <top style="medium">
        <color indexed="64"/>
      </top>
      <bottom/>
      <diagonal/>
    </border>
    <border>
      <left style="medium">
        <color indexed="64"/>
      </left>
      <right style="thin">
        <color rgb="FF000000"/>
      </right>
      <top style="thin">
        <color indexed="64"/>
      </top>
      <bottom style="thin">
        <color indexed="64"/>
      </bottom>
      <diagonal/>
    </border>
    <border>
      <left/>
      <right/>
      <top style="thin">
        <color theme="0"/>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317">
    <xf numFmtId="0" fontId="0" fillId="0" borderId="0" xfId="0"/>
    <xf numFmtId="0" fontId="3" fillId="0" borderId="0" xfId="2" applyFont="1" applyFill="1" applyBorder="1" applyAlignment="1">
      <alignment vertical="center"/>
    </xf>
    <xf numFmtId="0" fontId="3" fillId="0" borderId="0" xfId="2" applyFont="1" applyBorder="1" applyAlignment="1">
      <alignment vertical="center"/>
    </xf>
    <xf numFmtId="0" fontId="5" fillId="0" borderId="0" xfId="0" applyFont="1"/>
    <xf numFmtId="0" fontId="5" fillId="0" borderId="0" xfId="0" applyFont="1" applyAlignment="1">
      <alignment vertical="center"/>
    </xf>
    <xf numFmtId="0" fontId="5" fillId="0" borderId="0" xfId="0" applyFont="1" applyFill="1"/>
    <xf numFmtId="9" fontId="5" fillId="0" borderId="0" xfId="1" applyFont="1" applyFill="1" applyAlignment="1">
      <alignment horizontal="center" vertical="center"/>
    </xf>
    <xf numFmtId="9" fontId="5" fillId="0" borderId="0" xfId="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9" fontId="6" fillId="0" borderId="0" xfId="1" applyFont="1" applyAlignment="1">
      <alignment horizontal="center" vertical="center"/>
    </xf>
    <xf numFmtId="0" fontId="7" fillId="0" borderId="0" xfId="2" applyFont="1" applyFill="1" applyBorder="1" applyAlignment="1">
      <alignment vertical="center"/>
    </xf>
    <xf numFmtId="0" fontId="7" fillId="0" borderId="0" xfId="2" applyFont="1" applyFill="1" applyBorder="1" applyAlignment="1">
      <alignment horizontal="center" vertical="center"/>
    </xf>
    <xf numFmtId="0" fontId="7" fillId="0" borderId="0" xfId="2" applyFont="1" applyFill="1" applyBorder="1" applyAlignment="1"/>
    <xf numFmtId="0" fontId="7" fillId="0" borderId="0" xfId="2" applyFont="1" applyFill="1" applyBorder="1"/>
    <xf numFmtId="1" fontId="5" fillId="0" borderId="0" xfId="1" applyNumberFormat="1" applyFont="1" applyAlignment="1">
      <alignment horizontal="center" vertical="center"/>
    </xf>
    <xf numFmtId="0" fontId="7" fillId="0" borderId="0" xfId="2" applyFont="1" applyFill="1" applyBorder="1" applyAlignment="1">
      <alignment vertical="center" wrapText="1"/>
    </xf>
    <xf numFmtId="0" fontId="4" fillId="0" borderId="0" xfId="2" applyFont="1" applyAlignment="1">
      <alignment horizontal="center" vertical="center"/>
    </xf>
    <xf numFmtId="0" fontId="6" fillId="0" borderId="0" xfId="0" applyFont="1" applyFill="1" applyAlignment="1">
      <alignment horizontal="center" vertical="center"/>
    </xf>
    <xf numFmtId="0" fontId="10" fillId="0" borderId="0" xfId="0" applyFont="1"/>
    <xf numFmtId="0" fontId="5" fillId="0" borderId="0" xfId="0" applyFont="1" applyProtection="1"/>
    <xf numFmtId="0" fontId="10" fillId="9" borderId="16" xfId="0" applyFont="1" applyFill="1" applyBorder="1" applyAlignment="1" applyProtection="1">
      <alignment horizontal="center" vertical="center" wrapText="1"/>
    </xf>
    <xf numFmtId="0" fontId="10" fillId="9" borderId="17" xfId="0" applyFont="1" applyFill="1" applyBorder="1" applyAlignment="1" applyProtection="1">
      <alignment horizontal="center" vertical="center" wrapText="1"/>
    </xf>
    <xf numFmtId="0" fontId="10" fillId="9" borderId="17" xfId="0" applyFont="1" applyFill="1" applyBorder="1" applyAlignment="1" applyProtection="1">
      <alignment horizontal="center" vertical="center" wrapText="1"/>
      <protection locked="0"/>
    </xf>
    <xf numFmtId="0" fontId="10" fillId="9" borderId="18" xfId="0" applyFont="1" applyFill="1" applyBorder="1" applyAlignment="1" applyProtection="1">
      <alignment horizontal="center" vertical="center" wrapText="1"/>
    </xf>
    <xf numFmtId="0" fontId="10" fillId="10" borderId="16" xfId="0" applyFont="1" applyFill="1" applyBorder="1" applyAlignment="1" applyProtection="1">
      <alignment horizontal="center" vertical="center" wrapText="1"/>
    </xf>
    <xf numFmtId="0" fontId="10" fillId="10" borderId="17" xfId="0" applyFont="1" applyFill="1" applyBorder="1" applyAlignment="1" applyProtection="1">
      <alignment horizontal="center" vertical="center" wrapText="1"/>
    </xf>
    <xf numFmtId="0" fontId="10" fillId="10" borderId="36" xfId="0" applyFont="1" applyFill="1" applyBorder="1" applyAlignment="1" applyProtection="1">
      <alignment horizontal="center" vertical="center" wrapText="1"/>
    </xf>
    <xf numFmtId="0" fontId="10" fillId="0" borderId="6" xfId="0" applyFont="1" applyBorder="1" applyAlignment="1">
      <alignment horizontal="center" vertical="center" wrapText="1"/>
    </xf>
    <xf numFmtId="15" fontId="11"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justify" vertical="center" wrapText="1"/>
    </xf>
    <xf numFmtId="0" fontId="11" fillId="0" borderId="10" xfId="0" applyFont="1" applyBorder="1" applyAlignment="1">
      <alignment horizontal="center" vertical="center" wrapText="1"/>
    </xf>
    <xf numFmtId="9" fontId="11" fillId="0" borderId="3" xfId="1" applyFont="1" applyFill="1" applyBorder="1" applyAlignment="1" applyProtection="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horizontal="justify" vertical="center" wrapText="1"/>
    </xf>
    <xf numFmtId="0" fontId="10" fillId="0" borderId="10" xfId="0" applyFont="1" applyBorder="1" applyAlignment="1">
      <alignment horizontal="center" vertical="center" wrapText="1"/>
    </xf>
    <xf numFmtId="15" fontId="10" fillId="0" borderId="3" xfId="0" applyNumberFormat="1" applyFont="1" applyBorder="1" applyAlignment="1" applyProtection="1">
      <alignment horizontal="center" vertical="center" wrapText="1"/>
      <protection locked="0" hidden="1"/>
    </xf>
    <xf numFmtId="0" fontId="10" fillId="0" borderId="3" xfId="0" applyFont="1" applyBorder="1" applyAlignment="1" applyProtection="1">
      <alignment horizontal="center" vertical="center" wrapText="1"/>
      <protection locked="0" hidden="1"/>
    </xf>
    <xf numFmtId="0" fontId="10" fillId="0" borderId="3" xfId="0" applyFont="1" applyBorder="1" applyAlignment="1" applyProtection="1">
      <alignment horizontal="justify" vertical="center" wrapText="1"/>
      <protection locked="0" hidden="1"/>
    </xf>
    <xf numFmtId="0" fontId="10" fillId="0" borderId="10" xfId="0" applyFont="1" applyBorder="1" applyAlignment="1" applyProtection="1">
      <alignment horizontal="center" vertical="center" wrapText="1"/>
      <protection locked="0" hidden="1"/>
    </xf>
    <xf numFmtId="164" fontId="10" fillId="0" borderId="3" xfId="1" applyNumberFormat="1" applyFont="1" applyBorder="1" applyAlignment="1" applyProtection="1">
      <alignment horizontal="center" vertical="center" wrapText="1"/>
      <protection locked="0" hidden="1"/>
    </xf>
    <xf numFmtId="0" fontId="10" fillId="0" borderId="3" xfId="0" applyFont="1" applyBorder="1" applyAlignment="1" applyProtection="1">
      <alignment horizontal="center" vertical="center" wrapText="1"/>
      <protection hidden="1"/>
    </xf>
    <xf numFmtId="15" fontId="11" fillId="0" borderId="3" xfId="0" applyNumberFormat="1" applyFont="1" applyBorder="1" applyAlignment="1" applyProtection="1">
      <alignment horizontal="center" vertical="center" wrapText="1"/>
      <protection locked="0" hidden="1"/>
    </xf>
    <xf numFmtId="0" fontId="11" fillId="0" borderId="3" xfId="0" applyFont="1" applyBorder="1" applyAlignment="1" applyProtection="1">
      <alignment horizontal="center" vertical="center" wrapText="1"/>
      <protection locked="0" hidden="1"/>
    </xf>
    <xf numFmtId="15" fontId="10" fillId="0" borderId="40" xfId="0" applyNumberFormat="1" applyFont="1" applyBorder="1" applyAlignment="1">
      <alignment horizontal="center" vertical="center" wrapText="1"/>
    </xf>
    <xf numFmtId="0" fontId="10" fillId="0" borderId="40" xfId="0" applyFont="1" applyBorder="1" applyAlignment="1">
      <alignment horizontal="center" vertical="center" wrapText="1"/>
    </xf>
    <xf numFmtId="0" fontId="10" fillId="0" borderId="42" xfId="0" applyFont="1" applyBorder="1" applyAlignment="1">
      <alignment horizontal="center" vertical="center" wrapText="1"/>
    </xf>
    <xf numFmtId="0" fontId="10" fillId="12" borderId="40" xfId="0" applyFont="1" applyFill="1" applyBorder="1" applyAlignment="1">
      <alignment horizontal="center" vertical="center" wrapText="1"/>
    </xf>
    <xf numFmtId="164" fontId="12" fillId="12" borderId="40" xfId="0" applyNumberFormat="1" applyFont="1" applyFill="1" applyBorder="1" applyAlignment="1">
      <alignment horizontal="center" vertical="center" wrapText="1"/>
    </xf>
    <xf numFmtId="15" fontId="12" fillId="0" borderId="40" xfId="0" applyNumberFormat="1" applyFont="1" applyBorder="1" applyAlignment="1">
      <alignment horizontal="center" vertical="center" wrapText="1"/>
    </xf>
    <xf numFmtId="0" fontId="12" fillId="0" borderId="40" xfId="0" applyFont="1" applyBorder="1" applyAlignment="1">
      <alignment horizontal="center" vertical="center" wrapText="1"/>
    </xf>
    <xf numFmtId="0" fontId="10" fillId="0" borderId="41" xfId="0" applyFont="1" applyBorder="1" applyAlignment="1">
      <alignment horizontal="center" vertical="center" wrapText="1"/>
    </xf>
    <xf numFmtId="15" fontId="10" fillId="0" borderId="19" xfId="0" applyNumberFormat="1" applyFont="1" applyBorder="1" applyAlignment="1" applyProtection="1">
      <alignment horizontal="center" vertical="center" wrapText="1"/>
      <protection locked="0" hidden="1"/>
    </xf>
    <xf numFmtId="0" fontId="10" fillId="0" borderId="19" xfId="0" applyFont="1" applyBorder="1" applyAlignment="1" applyProtection="1">
      <alignment horizontal="center" vertical="center" wrapText="1"/>
      <protection locked="0" hidden="1"/>
    </xf>
    <xf numFmtId="0" fontId="10" fillId="0" borderId="3" xfId="0" applyFont="1" applyBorder="1" applyAlignment="1">
      <alignment horizontal="justify" vertical="center"/>
    </xf>
    <xf numFmtId="0" fontId="10" fillId="0" borderId="43" xfId="0" applyFont="1" applyBorder="1" applyAlignment="1" applyProtection="1">
      <alignment horizontal="center" vertical="center" wrapText="1"/>
      <protection locked="0" hidden="1"/>
    </xf>
    <xf numFmtId="164" fontId="10" fillId="0" borderId="19" xfId="1" applyNumberFormat="1" applyFont="1" applyFill="1" applyBorder="1" applyAlignment="1" applyProtection="1">
      <alignment horizontal="center" vertical="center" wrapText="1"/>
      <protection locked="0" hidden="1"/>
    </xf>
    <xf numFmtId="0" fontId="10" fillId="0" borderId="19" xfId="0" applyFont="1" applyBorder="1" applyAlignment="1" applyProtection="1">
      <alignment horizontal="center" vertical="center" wrapText="1"/>
      <protection hidden="1"/>
    </xf>
    <xf numFmtId="0" fontId="10" fillId="0" borderId="3" xfId="0" applyFont="1" applyBorder="1" applyAlignment="1" applyProtection="1">
      <alignment horizontal="justify" vertical="center"/>
      <protection locked="0" hidden="1"/>
    </xf>
    <xf numFmtId="164" fontId="10" fillId="0" borderId="19" xfId="1" applyNumberFormat="1" applyFont="1" applyBorder="1" applyAlignment="1" applyProtection="1">
      <alignment horizontal="center" vertical="center" wrapText="1"/>
      <protection locked="0" hidden="1"/>
    </xf>
    <xf numFmtId="0" fontId="10" fillId="0" borderId="19" xfId="0" applyFont="1" applyBorder="1" applyAlignment="1" applyProtection="1">
      <alignment horizontal="justify" vertical="center" wrapText="1"/>
      <protection locked="0" hidden="1"/>
    </xf>
    <xf numFmtId="164" fontId="10" fillId="0" borderId="40" xfId="0" applyNumberFormat="1" applyFont="1" applyBorder="1" applyAlignment="1">
      <alignment horizontal="center" vertical="center" wrapText="1"/>
    </xf>
    <xf numFmtId="164" fontId="11" fillId="0" borderId="3" xfId="1" applyNumberFormat="1" applyFont="1" applyBorder="1" applyAlignment="1" applyProtection="1">
      <alignment horizontal="center" vertical="center" wrapText="1"/>
      <protection locked="0" hidden="1"/>
    </xf>
    <xf numFmtId="0" fontId="10" fillId="0" borderId="44" xfId="0" applyFont="1" applyBorder="1" applyAlignment="1">
      <alignment horizontal="center" vertical="center" wrapText="1"/>
    </xf>
    <xf numFmtId="0" fontId="12" fillId="0" borderId="3" xfId="0" applyFont="1" applyBorder="1" applyAlignment="1">
      <alignment horizontal="center" vertical="center" wrapText="1"/>
    </xf>
    <xf numFmtId="15" fontId="11" fillId="0" borderId="19" xfId="0" applyNumberFormat="1" applyFont="1" applyBorder="1" applyAlignment="1" applyProtection="1">
      <alignment horizontal="center" vertical="center" wrapText="1"/>
      <protection locked="0" hidden="1"/>
    </xf>
    <xf numFmtId="0" fontId="11" fillId="0" borderId="19" xfId="0" applyFont="1" applyBorder="1" applyAlignment="1" applyProtection="1">
      <alignment horizontal="center" vertical="center" wrapText="1"/>
      <protection locked="0" hidden="1"/>
    </xf>
    <xf numFmtId="15" fontId="11" fillId="0" borderId="19" xfId="0" applyNumberFormat="1" applyFont="1" applyBorder="1" applyAlignment="1" applyProtection="1">
      <alignment horizontal="center" vertical="center" wrapText="1"/>
      <protection hidden="1"/>
    </xf>
    <xf numFmtId="0" fontId="11" fillId="0" borderId="43" xfId="0" applyFont="1" applyBorder="1" applyAlignment="1" applyProtection="1">
      <alignment horizontal="center" vertical="center" wrapText="1"/>
      <protection locked="0" hidden="1"/>
    </xf>
    <xf numFmtId="164" fontId="11" fillId="0" borderId="19" xfId="1" applyNumberFormat="1" applyFont="1" applyFill="1" applyBorder="1" applyAlignment="1" applyProtection="1">
      <alignment horizontal="center" vertical="center" wrapText="1"/>
      <protection locked="0" hidden="1"/>
    </xf>
    <xf numFmtId="0" fontId="11" fillId="0" borderId="19" xfId="0" applyFont="1" applyBorder="1" applyAlignment="1" applyProtection="1">
      <alignment horizontal="center" vertical="center" wrapText="1"/>
      <protection hidden="1"/>
    </xf>
    <xf numFmtId="0" fontId="11" fillId="0" borderId="3" xfId="0" applyFont="1" applyBorder="1" applyAlignment="1" applyProtection="1">
      <alignment horizontal="justify" vertical="center" wrapText="1"/>
      <protection locked="0" hidden="1"/>
    </xf>
    <xf numFmtId="164" fontId="11" fillId="0" borderId="19" xfId="1" applyNumberFormat="1" applyFont="1" applyBorder="1" applyAlignment="1" applyProtection="1">
      <alignment horizontal="center" vertical="center" wrapText="1"/>
      <protection locked="0" hidden="1"/>
    </xf>
    <xf numFmtId="0" fontId="5" fillId="0" borderId="0" xfId="0" applyFont="1" applyAlignment="1">
      <alignment horizontal="center"/>
    </xf>
    <xf numFmtId="0" fontId="10" fillId="0" borderId="19" xfId="0" applyFont="1" applyBorder="1" applyAlignment="1" applyProtection="1">
      <alignment horizontal="center" vertical="center" wrapText="1"/>
    </xf>
    <xf numFmtId="0" fontId="5" fillId="0" borderId="0" xfId="0" applyFont="1" applyAlignment="1">
      <alignment horizontal="justify" vertical="center"/>
    </xf>
    <xf numFmtId="0" fontId="15" fillId="0" borderId="0" xfId="0" applyFont="1"/>
    <xf numFmtId="0" fontId="16" fillId="3" borderId="14"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0" fillId="0" borderId="3" xfId="0" applyFont="1" applyBorder="1" applyAlignment="1">
      <alignment horizontal="left" vertical="center" wrapText="1"/>
    </xf>
    <xf numFmtId="0" fontId="10" fillId="0" borderId="3" xfId="0" applyFont="1" applyFill="1" applyBorder="1" applyAlignment="1">
      <alignment horizontal="justify" vertical="center" wrapText="1"/>
    </xf>
    <xf numFmtId="0" fontId="10" fillId="0" borderId="3" xfId="0" applyFont="1" applyBorder="1" applyAlignment="1" applyProtection="1">
      <alignment horizontal="left" vertical="center"/>
      <protection locked="0" hidden="1"/>
    </xf>
    <xf numFmtId="0" fontId="10" fillId="0" borderId="3" xfId="0" applyFont="1" applyBorder="1" applyAlignment="1" applyProtection="1">
      <alignment horizontal="left" vertical="center" wrapText="1"/>
      <protection locked="0" hidden="1"/>
    </xf>
    <xf numFmtId="15" fontId="10" fillId="0" borderId="3" xfId="0" applyNumberFormat="1" applyFont="1" applyFill="1" applyBorder="1" applyAlignment="1" applyProtection="1">
      <alignment horizontal="center" vertical="center" wrapText="1"/>
      <protection locked="0" hidden="1"/>
    </xf>
    <xf numFmtId="0" fontId="10" fillId="11" borderId="16"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10" fillId="11" borderId="18" xfId="0" applyFont="1" applyFill="1" applyBorder="1" applyAlignment="1">
      <alignment horizontal="center" vertical="center" wrapText="1"/>
    </xf>
    <xf numFmtId="0" fontId="10" fillId="0" borderId="3" xfId="0" applyFont="1" applyBorder="1" applyAlignment="1" applyProtection="1">
      <alignment horizontal="center" vertical="center"/>
    </xf>
    <xf numFmtId="0" fontId="10" fillId="0" borderId="3" xfId="0" applyFont="1" applyBorder="1" applyAlignment="1">
      <alignment horizontal="center" vertical="center"/>
    </xf>
    <xf numFmtId="0" fontId="10" fillId="0" borderId="45" xfId="0" applyFont="1" applyBorder="1" applyAlignment="1">
      <alignment horizontal="center" vertical="center" wrapText="1"/>
    </xf>
    <xf numFmtId="15" fontId="11" fillId="0" borderId="19" xfId="0" applyNumberFormat="1" applyFont="1" applyBorder="1" applyAlignment="1">
      <alignment horizontal="center" vertical="center" wrapText="1"/>
    </xf>
    <xf numFmtId="0" fontId="11" fillId="0" borderId="19" xfId="0" applyFont="1" applyBorder="1" applyAlignment="1">
      <alignment horizontal="center" vertical="center" wrapText="1"/>
    </xf>
    <xf numFmtId="0" fontId="11" fillId="0" borderId="19" xfId="0" applyFont="1" applyBorder="1" applyAlignment="1">
      <alignment horizontal="justify" vertical="center" wrapText="1"/>
    </xf>
    <xf numFmtId="0" fontId="11" fillId="0" borderId="43" xfId="0" applyFont="1" applyBorder="1" applyAlignment="1">
      <alignment horizontal="center" vertical="center" wrapText="1"/>
    </xf>
    <xf numFmtId="9" fontId="11" fillId="0" borderId="19" xfId="1" applyFont="1" applyFill="1" applyBorder="1" applyAlignment="1" applyProtection="1">
      <alignment horizontal="center" vertical="center" wrapText="1"/>
    </xf>
    <xf numFmtId="0" fontId="10" fillId="0" borderId="19"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19" xfId="0" applyFont="1" applyFill="1" applyBorder="1" applyAlignment="1">
      <alignment horizontal="justify" vertical="center" wrapText="1"/>
    </xf>
    <xf numFmtId="15" fontId="10" fillId="0" borderId="19" xfId="0" applyNumberFormat="1" applyFont="1" applyBorder="1" applyAlignment="1" applyProtection="1">
      <alignment horizontal="center" vertical="center"/>
    </xf>
    <xf numFmtId="0" fontId="10" fillId="0" borderId="19" xfId="0" applyFont="1" applyBorder="1" applyAlignment="1" applyProtection="1">
      <alignment horizontal="center" vertical="center"/>
    </xf>
    <xf numFmtId="0" fontId="10" fillId="0" borderId="10" xfId="0" applyFont="1" applyBorder="1" applyAlignment="1" applyProtection="1">
      <alignment horizontal="center" vertical="center" wrapText="1"/>
      <protection hidden="1"/>
    </xf>
    <xf numFmtId="0" fontId="11" fillId="0" borderId="10" xfId="0" applyFont="1" applyBorder="1" applyAlignment="1" applyProtection="1">
      <alignment horizontal="center" vertical="center" wrapText="1"/>
      <protection hidden="1"/>
    </xf>
    <xf numFmtId="0" fontId="12" fillId="0" borderId="42" xfId="0" applyFont="1" applyBorder="1" applyAlignment="1">
      <alignment horizontal="center" vertical="center" wrapText="1"/>
    </xf>
    <xf numFmtId="0" fontId="10" fillId="0" borderId="43" xfId="0" applyFont="1" applyBorder="1" applyAlignment="1" applyProtection="1">
      <alignment horizontal="center" vertical="center" wrapText="1"/>
      <protection hidden="1"/>
    </xf>
    <xf numFmtId="0" fontId="11" fillId="0" borderId="43" xfId="0" applyFont="1" applyBorder="1" applyAlignment="1" applyProtection="1">
      <alignment horizontal="center" vertical="center" wrapText="1"/>
      <protection hidden="1"/>
    </xf>
    <xf numFmtId="0" fontId="11" fillId="0" borderId="46" xfId="0" applyFont="1" applyBorder="1" applyAlignment="1">
      <alignment horizontal="center" vertical="center" wrapText="1"/>
    </xf>
    <xf numFmtId="0" fontId="11" fillId="0" borderId="11" xfId="0" applyFont="1" applyBorder="1" applyAlignment="1">
      <alignment horizontal="center" vertical="center" wrapText="1"/>
    </xf>
    <xf numFmtId="0" fontId="10" fillId="0" borderId="11" xfId="0" applyFont="1" applyBorder="1" applyAlignment="1" applyProtection="1">
      <alignment horizontal="center" vertical="center" wrapText="1"/>
      <protection locked="0" hidden="1"/>
    </xf>
    <xf numFmtId="0" fontId="12" fillId="12" borderId="47" xfId="0" applyFont="1" applyFill="1" applyBorder="1" applyAlignment="1">
      <alignment horizontal="center" vertical="center" wrapText="1"/>
    </xf>
    <xf numFmtId="0" fontId="10" fillId="0" borderId="39" xfId="0" applyFont="1" applyBorder="1" applyAlignment="1">
      <alignment horizontal="center" vertical="center" wrapText="1"/>
    </xf>
    <xf numFmtId="0" fontId="11" fillId="0" borderId="46" xfId="0" applyFont="1" applyBorder="1" applyAlignment="1" applyProtection="1">
      <alignment horizontal="center" vertical="center" wrapText="1"/>
      <protection locked="0" hidden="1"/>
    </xf>
    <xf numFmtId="0" fontId="10" fillId="0" borderId="46" xfId="0" applyFont="1" applyBorder="1" applyAlignment="1" applyProtection="1">
      <alignment horizontal="center" vertical="center" wrapText="1"/>
      <protection locked="0" hidden="1"/>
    </xf>
    <xf numFmtId="0" fontId="11" fillId="0" borderId="11" xfId="0" applyFont="1" applyBorder="1" applyAlignment="1" applyProtection="1">
      <alignment horizontal="center" vertical="center" wrapText="1"/>
      <protection locked="0" hidden="1"/>
    </xf>
    <xf numFmtId="0" fontId="10" fillId="0" borderId="47" xfId="0" applyFont="1" applyBorder="1" applyAlignment="1">
      <alignment horizontal="center" vertical="center" wrapText="1"/>
    </xf>
    <xf numFmtId="0" fontId="10" fillId="12" borderId="3"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1" fillId="0" borderId="3" xfId="0" applyFont="1" applyBorder="1" applyAlignment="1">
      <alignment horizontal="left" vertical="center" wrapText="1"/>
    </xf>
    <xf numFmtId="0" fontId="10" fillId="10" borderId="52" xfId="0" applyFont="1" applyFill="1" applyBorder="1" applyAlignment="1" applyProtection="1">
      <alignment horizontal="center" vertical="center" wrapText="1"/>
    </xf>
    <xf numFmtId="164" fontId="5" fillId="0" borderId="0" xfId="1" applyNumberFormat="1" applyFont="1" applyAlignment="1">
      <alignment horizontal="center" vertical="center"/>
    </xf>
    <xf numFmtId="164" fontId="10" fillId="0" borderId="19" xfId="1" applyNumberFormat="1" applyFont="1" applyBorder="1" applyAlignment="1" applyProtection="1">
      <alignment horizontal="center" vertical="center" wrapText="1"/>
    </xf>
    <xf numFmtId="15" fontId="10" fillId="0" borderId="19" xfId="0" applyNumberFormat="1" applyFont="1" applyFill="1" applyBorder="1" applyAlignment="1" applyProtection="1">
      <alignment horizontal="center" vertical="center" wrapText="1"/>
      <protection locked="0" hidden="1"/>
    </xf>
    <xf numFmtId="0" fontId="10" fillId="0" borderId="19" xfId="0" applyFont="1" applyFill="1" applyBorder="1" applyAlignment="1" applyProtection="1">
      <alignment horizontal="center" vertical="center" wrapText="1"/>
      <protection locked="0" hidden="1"/>
    </xf>
    <xf numFmtId="0" fontId="10" fillId="0" borderId="3" xfId="0" applyFont="1" applyFill="1" applyBorder="1" applyAlignment="1" applyProtection="1">
      <alignment horizontal="justify" vertical="center" wrapText="1"/>
      <protection locked="0" hidden="1"/>
    </xf>
    <xf numFmtId="0" fontId="10" fillId="0" borderId="19" xfId="0" applyFont="1" applyFill="1" applyBorder="1" applyAlignment="1" applyProtection="1">
      <alignment horizontal="justify" vertical="center" wrapText="1"/>
      <protection locked="0" hidden="1"/>
    </xf>
    <xf numFmtId="0" fontId="10" fillId="0" borderId="3" xfId="0" applyFont="1" applyFill="1" applyBorder="1" applyAlignment="1" applyProtection="1">
      <alignment horizontal="center" vertical="center" wrapText="1"/>
      <protection locked="0" hidden="1"/>
    </xf>
    <xf numFmtId="0" fontId="10" fillId="0" borderId="3" xfId="0" applyFont="1" applyFill="1" applyBorder="1" applyAlignment="1" applyProtection="1">
      <alignment horizontal="justify" vertical="center"/>
      <protection locked="0" hidden="1"/>
    </xf>
    <xf numFmtId="0" fontId="10" fillId="0" borderId="19" xfId="0" applyFont="1" applyFill="1" applyBorder="1" applyAlignment="1" applyProtection="1">
      <alignment horizontal="center" vertical="center" wrapText="1"/>
      <protection hidden="1"/>
    </xf>
    <xf numFmtId="0" fontId="10" fillId="0" borderId="41" xfId="0" applyFont="1" applyBorder="1" applyAlignment="1">
      <alignment horizontal="left" vertical="center" wrapText="1"/>
    </xf>
    <xf numFmtId="0" fontId="10" fillId="0" borderId="3" xfId="0" applyFont="1" applyBorder="1" applyAlignment="1" applyProtection="1">
      <alignment horizontal="center" vertical="center" wrapText="1"/>
    </xf>
    <xf numFmtId="0" fontId="10" fillId="0" borderId="19" xfId="0" applyFont="1" applyBorder="1" applyAlignment="1" applyProtection="1">
      <alignment vertical="center" wrapText="1"/>
    </xf>
    <xf numFmtId="165" fontId="5" fillId="0" borderId="0" xfId="1" applyNumberFormat="1" applyFont="1" applyAlignment="1">
      <alignment horizontal="center" vertical="center"/>
    </xf>
    <xf numFmtId="0" fontId="5" fillId="0" borderId="0" xfId="0" applyFont="1" applyAlignment="1">
      <alignment horizontal="left" vertical="center" wrapText="1"/>
    </xf>
    <xf numFmtId="0" fontId="10" fillId="0" borderId="41" xfId="0" applyFont="1" applyFill="1" applyBorder="1" applyAlignment="1">
      <alignment horizontal="left" vertical="center" wrapText="1"/>
    </xf>
    <xf numFmtId="0" fontId="10" fillId="0" borderId="40" xfId="0" applyFont="1" applyBorder="1" applyAlignment="1">
      <alignment horizontal="left" vertical="center" wrapText="1"/>
    </xf>
    <xf numFmtId="0" fontId="10" fillId="14" borderId="40" xfId="0" applyFont="1" applyFill="1" applyBorder="1" applyAlignment="1">
      <alignment horizontal="center" vertical="center" wrapText="1"/>
    </xf>
    <xf numFmtId="0" fontId="10" fillId="14" borderId="41" xfId="0" applyFont="1" applyFill="1" applyBorder="1" applyAlignment="1">
      <alignment horizontal="center" vertical="center" wrapText="1"/>
    </xf>
    <xf numFmtId="0" fontId="10" fillId="14" borderId="41" xfId="0" applyFont="1" applyFill="1" applyBorder="1" applyAlignment="1">
      <alignment horizontal="left" vertical="center" wrapText="1"/>
    </xf>
    <xf numFmtId="9" fontId="10" fillId="0" borderId="41" xfId="0" applyNumberFormat="1" applyFont="1" applyBorder="1" applyAlignment="1">
      <alignment horizontal="center" vertical="center" wrapText="1"/>
    </xf>
    <xf numFmtId="0" fontId="11" fillId="0" borderId="19" xfId="0" applyFont="1" applyFill="1" applyBorder="1" applyAlignment="1" applyProtection="1">
      <alignment horizontal="justify" vertical="center" wrapText="1"/>
      <protection locked="0" hidden="1"/>
    </xf>
    <xf numFmtId="15" fontId="10" fillId="0" borderId="53" xfId="0" applyNumberFormat="1" applyFont="1" applyFill="1" applyBorder="1" applyAlignment="1" applyProtection="1">
      <alignment horizontal="center" vertical="center" wrapText="1"/>
      <protection locked="0" hidden="1"/>
    </xf>
    <xf numFmtId="0" fontId="10" fillId="0" borderId="53" xfId="0" applyFont="1" applyFill="1" applyBorder="1" applyAlignment="1" applyProtection="1">
      <alignment horizontal="center" vertical="center" wrapText="1"/>
      <protection locked="0" hidden="1"/>
    </xf>
    <xf numFmtId="0" fontId="10" fillId="0" borderId="54" xfId="0" applyFont="1" applyFill="1" applyBorder="1" applyAlignment="1" applyProtection="1">
      <alignment horizontal="justify" vertical="center" wrapText="1"/>
      <protection locked="0" hidden="1"/>
    </xf>
    <xf numFmtId="15" fontId="10" fillId="0" borderId="19" xfId="0" applyNumberFormat="1" applyFont="1" applyBorder="1" applyAlignment="1" applyProtection="1">
      <alignment horizontal="center" vertical="center" wrapText="1"/>
      <protection hidden="1"/>
    </xf>
    <xf numFmtId="0" fontId="10" fillId="0" borderId="19" xfId="0" applyFont="1" applyBorder="1" applyAlignment="1" applyProtection="1">
      <alignment horizontal="center" vertical="center" wrapText="1"/>
      <protection locked="0" hidden="1"/>
    </xf>
    <xf numFmtId="0" fontId="11" fillId="0" borderId="19" xfId="0" applyFont="1" applyFill="1" applyBorder="1" applyAlignment="1" applyProtection="1">
      <alignment horizontal="justify" vertical="top" wrapText="1"/>
      <protection locked="0" hidden="1"/>
    </xf>
    <xf numFmtId="0" fontId="10" fillId="0" borderId="19" xfId="0" applyFont="1" applyBorder="1" applyAlignment="1">
      <alignment vertical="center" wrapText="1"/>
    </xf>
    <xf numFmtId="0" fontId="10" fillId="0" borderId="3" xfId="0" applyFont="1" applyBorder="1" applyAlignment="1">
      <alignment vertical="center" wrapText="1"/>
    </xf>
    <xf numFmtId="0" fontId="10" fillId="15" borderId="3" xfId="0" applyFont="1" applyFill="1" applyBorder="1" applyAlignment="1">
      <alignment vertical="center" wrapText="1"/>
    </xf>
    <xf numFmtId="0" fontId="11" fillId="0" borderId="19" xfId="0" applyFont="1" applyBorder="1" applyAlignment="1" applyProtection="1">
      <alignment horizontal="justify" vertical="center" wrapText="1"/>
      <protection locked="0" hidden="1"/>
    </xf>
    <xf numFmtId="15" fontId="10" fillId="0" borderId="19" xfId="0" applyNumberFormat="1" applyFont="1" applyBorder="1" applyAlignment="1" applyProtection="1">
      <alignment horizontal="center" vertical="center" wrapText="1"/>
      <protection hidden="1"/>
    </xf>
    <xf numFmtId="0" fontId="10" fillId="0" borderId="19" xfId="0" applyFont="1" applyBorder="1" applyAlignment="1" applyProtection="1">
      <alignment horizontal="center" vertical="center" wrapText="1"/>
      <protection locked="0" hidden="1"/>
    </xf>
    <xf numFmtId="0" fontId="13" fillId="0" borderId="3" xfId="0" applyFont="1" applyFill="1" applyBorder="1" applyAlignment="1">
      <alignment horizontal="justify" vertical="center" wrapText="1"/>
    </xf>
    <xf numFmtId="0" fontId="11" fillId="14" borderId="41" xfId="0" applyFont="1" applyFill="1" applyBorder="1" applyAlignment="1">
      <alignment horizontal="center" vertical="center" wrapText="1"/>
    </xf>
    <xf numFmtId="0" fontId="11" fillId="14" borderId="41" xfId="0" applyFont="1" applyFill="1" applyBorder="1" applyAlignment="1">
      <alignment horizontal="left" vertical="center" wrapText="1"/>
    </xf>
    <xf numFmtId="0" fontId="10" fillId="0" borderId="40" xfId="0" applyFont="1" applyFill="1" applyBorder="1" applyAlignment="1">
      <alignment horizontal="center" vertical="center" wrapText="1"/>
    </xf>
    <xf numFmtId="0" fontId="10" fillId="0" borderId="41" xfId="0" applyFont="1" applyFill="1" applyBorder="1" applyAlignment="1">
      <alignment horizontal="center" vertical="center" wrapText="1"/>
    </xf>
    <xf numFmtId="164" fontId="10" fillId="0" borderId="40" xfId="0" applyNumberFormat="1" applyFont="1" applyFill="1" applyBorder="1" applyAlignment="1">
      <alignment horizontal="center" vertical="center" wrapText="1"/>
    </xf>
    <xf numFmtId="0" fontId="10" fillId="0" borderId="19" xfId="0" applyFont="1" applyBorder="1" applyAlignment="1" applyProtection="1">
      <alignment horizontal="center" vertical="center" wrapText="1"/>
      <protection locked="0" hidden="1"/>
    </xf>
    <xf numFmtId="0" fontId="10" fillId="0" borderId="40" xfId="0" applyFont="1" applyBorder="1" applyAlignment="1">
      <alignment horizontal="center" vertical="center" wrapText="1"/>
    </xf>
    <xf numFmtId="15" fontId="10" fillId="0" borderId="40" xfId="0" applyNumberFormat="1" applyFont="1" applyBorder="1" applyAlignment="1">
      <alignment horizontal="center" vertical="center" wrapText="1"/>
    </xf>
    <xf numFmtId="0" fontId="10" fillId="0" borderId="59" xfId="0" applyFont="1" applyBorder="1" applyAlignment="1">
      <alignment horizontal="center" vertical="center" wrapText="1"/>
    </xf>
    <xf numFmtId="0" fontId="10" fillId="0" borderId="54" xfId="0" applyFont="1" applyFill="1" applyBorder="1" applyAlignment="1" applyProtection="1">
      <alignment horizontal="center" vertical="center" wrapText="1"/>
      <protection locked="0" hidden="1"/>
    </xf>
    <xf numFmtId="0" fontId="10" fillId="0" borderId="0" xfId="0" applyFont="1" applyAlignment="1">
      <alignment horizontal="center" vertical="center" wrapText="1"/>
    </xf>
    <xf numFmtId="15" fontId="10" fillId="0" borderId="47" xfId="0" applyNumberFormat="1" applyFont="1" applyBorder="1" applyAlignment="1">
      <alignment horizontal="center" vertical="center" wrapText="1"/>
    </xf>
    <xf numFmtId="0" fontId="10" fillId="0" borderId="40" xfId="0" applyFont="1" applyBorder="1" applyAlignment="1">
      <alignment horizontal="center" vertical="center" wrapText="1"/>
    </xf>
    <xf numFmtId="15" fontId="10" fillId="0" borderId="40" xfId="0" applyNumberFormat="1" applyFont="1" applyBorder="1" applyAlignment="1">
      <alignment horizontal="center" vertical="center" wrapText="1"/>
    </xf>
    <xf numFmtId="0" fontId="12" fillId="0" borderId="3" xfId="0" applyFont="1" applyBorder="1" applyAlignment="1">
      <alignment vertical="center" wrapText="1"/>
    </xf>
    <xf numFmtId="0" fontId="10" fillId="0" borderId="40" xfId="0" applyFont="1" applyBorder="1" applyAlignment="1">
      <alignment horizontal="center" vertical="center" wrapText="1"/>
    </xf>
    <xf numFmtId="15" fontId="10" fillId="0" borderId="40" xfId="0" applyNumberFormat="1" applyFont="1" applyBorder="1" applyAlignment="1">
      <alignment horizontal="center" vertical="center" wrapText="1"/>
    </xf>
    <xf numFmtId="15" fontId="10" fillId="0" borderId="40" xfId="0" applyNumberFormat="1" applyFont="1" applyBorder="1" applyAlignment="1">
      <alignment horizontal="center" vertical="center" wrapText="1"/>
    </xf>
    <xf numFmtId="0" fontId="10" fillId="0" borderId="40" xfId="0" applyFont="1" applyBorder="1" applyAlignment="1">
      <alignment horizontal="center" vertical="center" wrapText="1"/>
    </xf>
    <xf numFmtId="0" fontId="13" fillId="0" borderId="3" xfId="0" applyFont="1" applyFill="1" applyBorder="1" applyAlignment="1" applyProtection="1">
      <alignment horizontal="justify" vertical="center" wrapText="1"/>
    </xf>
    <xf numFmtId="0" fontId="10" fillId="0" borderId="41" xfId="0" applyFont="1" applyFill="1" applyBorder="1" applyAlignment="1">
      <alignment horizontal="justify" vertical="center" wrapText="1"/>
    </xf>
    <xf numFmtId="0" fontId="10" fillId="0" borderId="3" xfId="0" applyFont="1" applyFill="1" applyBorder="1" applyAlignment="1" applyProtection="1">
      <alignment horizontal="justify" vertical="center" wrapText="1"/>
    </xf>
    <xf numFmtId="0" fontId="12" fillId="0" borderId="0" xfId="0" applyFont="1" applyFill="1" applyAlignment="1">
      <alignment horizontal="justify" vertical="center" wrapText="1"/>
    </xf>
    <xf numFmtId="0" fontId="10" fillId="0" borderId="6" xfId="0" applyFont="1" applyFill="1" applyBorder="1" applyAlignment="1">
      <alignment horizontal="center" vertical="center" wrapText="1"/>
    </xf>
    <xf numFmtId="15" fontId="10" fillId="0" borderId="40" xfId="0" applyNumberFormat="1" applyFont="1" applyFill="1" applyBorder="1" applyAlignment="1">
      <alignment horizontal="center" vertical="center" wrapText="1"/>
    </xf>
    <xf numFmtId="9" fontId="10" fillId="0" borderId="4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xf>
    <xf numFmtId="0" fontId="13" fillId="5" borderId="3" xfId="0" applyFont="1" applyFill="1" applyBorder="1" applyAlignment="1">
      <alignment vertical="center" wrapText="1"/>
    </xf>
    <xf numFmtId="0" fontId="10" fillId="5" borderId="10" xfId="0" applyFont="1" applyFill="1" applyBorder="1" applyAlignment="1" applyProtection="1">
      <alignment horizontal="center" vertical="center" wrapText="1"/>
    </xf>
    <xf numFmtId="164" fontId="5" fillId="0" borderId="0" xfId="1" applyNumberFormat="1" applyFont="1"/>
    <xf numFmtId="164" fontId="10" fillId="0" borderId="10" xfId="1" applyNumberFormat="1" applyFont="1" applyFill="1" applyBorder="1" applyAlignment="1" applyProtection="1">
      <alignment horizontal="center" vertical="center" wrapText="1"/>
    </xf>
    <xf numFmtId="164" fontId="10" fillId="5" borderId="10" xfId="1" applyNumberFormat="1" applyFont="1" applyFill="1" applyBorder="1" applyAlignment="1" applyProtection="1">
      <alignment horizontal="center" vertical="center" wrapText="1"/>
    </xf>
    <xf numFmtId="0" fontId="10" fillId="0" borderId="40" xfId="0" applyFont="1" applyBorder="1" applyAlignment="1">
      <alignment horizontal="center" vertical="center" wrapText="1"/>
    </xf>
    <xf numFmtId="15" fontId="10" fillId="0" borderId="40" xfId="0" applyNumberFormat="1" applyFont="1" applyBorder="1" applyAlignment="1">
      <alignment horizontal="center" vertical="center" wrapText="1"/>
    </xf>
    <xf numFmtId="0" fontId="10" fillId="0" borderId="40" xfId="0" applyFont="1" applyBorder="1" applyAlignment="1">
      <alignment horizontal="center" vertical="center" wrapText="1"/>
    </xf>
    <xf numFmtId="0" fontId="11" fillId="0" borderId="19" xfId="0" applyFont="1" applyBorder="1" applyAlignment="1" applyProtection="1">
      <alignment horizontal="center" vertical="center" wrapText="1"/>
      <protection locked="0" hidden="1"/>
    </xf>
    <xf numFmtId="15" fontId="10" fillId="0" borderId="19" xfId="0" applyNumberFormat="1" applyFont="1" applyBorder="1" applyAlignment="1" applyProtection="1">
      <alignment horizontal="center" vertical="center" wrapText="1"/>
      <protection hidden="1"/>
    </xf>
    <xf numFmtId="0" fontId="10" fillId="0" borderId="19" xfId="0" applyFont="1" applyBorder="1" applyAlignment="1" applyProtection="1">
      <alignment horizontal="center" vertical="center" wrapText="1"/>
      <protection locked="0" hidden="1"/>
    </xf>
    <xf numFmtId="15" fontId="10" fillId="5" borderId="19" xfId="0" applyNumberFormat="1" applyFont="1" applyFill="1" applyBorder="1" applyAlignment="1" applyProtection="1">
      <alignment horizontal="center" vertical="center"/>
    </xf>
    <xf numFmtId="0" fontId="10" fillId="17" borderId="16" xfId="0" applyFont="1" applyFill="1" applyBorder="1" applyAlignment="1">
      <alignment horizontal="center" vertical="center" wrapText="1"/>
    </xf>
    <xf numFmtId="0" fontId="10" fillId="17" borderId="17" xfId="0" applyFont="1" applyFill="1" applyBorder="1" applyAlignment="1">
      <alignment horizontal="center" vertical="center" wrapText="1"/>
    </xf>
    <xf numFmtId="0" fontId="10" fillId="17" borderId="60" xfId="0" applyFont="1" applyFill="1" applyBorder="1" applyAlignment="1">
      <alignment horizontal="center" vertical="center" wrapText="1"/>
    </xf>
    <xf numFmtId="0" fontId="10" fillId="19" borderId="16" xfId="0" applyFont="1" applyFill="1" applyBorder="1" applyAlignment="1">
      <alignment horizontal="center" vertical="center" wrapText="1"/>
    </xf>
    <xf numFmtId="0" fontId="10" fillId="19" borderId="17" xfId="0" applyFont="1" applyFill="1" applyBorder="1" applyAlignment="1">
      <alignment horizontal="center" vertical="center" wrapText="1"/>
    </xf>
    <xf numFmtId="0" fontId="10" fillId="0" borderId="40" xfId="0" applyFont="1" applyBorder="1" applyAlignment="1">
      <alignment horizontal="center" vertical="center" wrapText="1"/>
    </xf>
    <xf numFmtId="15" fontId="10" fillId="0" borderId="40" xfId="0" applyNumberFormat="1" applyFont="1" applyBorder="1" applyAlignment="1">
      <alignment horizontal="center" vertical="center" wrapText="1"/>
    </xf>
    <xf numFmtId="15" fontId="10" fillId="0" borderId="40" xfId="0" applyNumberFormat="1" applyFont="1" applyBorder="1" applyAlignment="1">
      <alignment horizontal="center" vertical="center" wrapText="1"/>
    </xf>
    <xf numFmtId="15" fontId="22" fillId="0" borderId="40" xfId="0" applyNumberFormat="1" applyFont="1" applyBorder="1" applyAlignment="1">
      <alignment horizontal="center" vertical="center" wrapText="1"/>
    </xf>
    <xf numFmtId="0" fontId="22" fillId="0" borderId="40" xfId="0" applyFont="1" applyBorder="1" applyAlignment="1">
      <alignment horizontal="center" vertical="center" wrapText="1"/>
    </xf>
    <xf numFmtId="0" fontId="22" fillId="0" borderId="40" xfId="0" applyFont="1" applyBorder="1" applyAlignment="1">
      <alignment horizontal="left" vertical="center" wrapText="1"/>
    </xf>
    <xf numFmtId="164" fontId="22" fillId="0" borderId="40" xfId="0" applyNumberFormat="1" applyFont="1" applyBorder="1" applyAlignment="1">
      <alignment horizontal="center" vertical="center" wrapText="1"/>
    </xf>
    <xf numFmtId="0" fontId="22" fillId="0" borderId="41" xfId="0" applyFont="1" applyBorder="1" applyAlignment="1">
      <alignment horizontal="left" vertical="center" wrapText="1"/>
    </xf>
    <xf numFmtId="0" fontId="11" fillId="0" borderId="41" xfId="0" applyFont="1" applyBorder="1" applyAlignment="1">
      <alignment horizontal="left" vertical="center" wrapText="1"/>
    </xf>
    <xf numFmtId="0" fontId="22" fillId="0" borderId="41" xfId="0" applyFont="1" applyBorder="1" applyAlignment="1">
      <alignment horizontal="center" vertical="center" wrapText="1"/>
    </xf>
    <xf numFmtId="0" fontId="11" fillId="0" borderId="40" xfId="0" applyFont="1" applyBorder="1" applyAlignment="1">
      <alignment horizontal="center" vertical="center" wrapText="1"/>
    </xf>
    <xf numFmtId="15" fontId="22" fillId="0" borderId="41" xfId="0" applyNumberFormat="1" applyFont="1" applyBorder="1" applyAlignment="1">
      <alignment horizontal="center" vertical="center" wrapText="1"/>
    </xf>
    <xf numFmtId="0" fontId="11" fillId="0" borderId="41" xfId="0" applyFont="1" applyBorder="1" applyAlignment="1">
      <alignment horizontal="center" vertical="center" wrapText="1"/>
    </xf>
    <xf numFmtId="0" fontId="10" fillId="0" borderId="19" xfId="0" applyFont="1" applyBorder="1" applyAlignment="1">
      <alignment horizontal="justify" vertical="center" wrapText="1"/>
    </xf>
    <xf numFmtId="0" fontId="10" fillId="0" borderId="19" xfId="0" applyFont="1" applyBorder="1" applyAlignment="1">
      <alignment horizontal="center" vertical="center"/>
    </xf>
    <xf numFmtId="0" fontId="11" fillId="0" borderId="41" xfId="0" applyFont="1" applyFill="1" applyBorder="1" applyAlignment="1">
      <alignment horizontal="center" vertical="center" wrapText="1"/>
    </xf>
    <xf numFmtId="0" fontId="10" fillId="0" borderId="19" xfId="0" applyFont="1" applyFill="1" applyBorder="1" applyAlignment="1" applyProtection="1">
      <alignment horizontal="center" vertical="center" wrapText="1"/>
    </xf>
    <xf numFmtId="0" fontId="13" fillId="0" borderId="19" xfId="0" applyFont="1" applyFill="1" applyBorder="1" applyAlignment="1">
      <alignment vertical="center" wrapText="1"/>
    </xf>
    <xf numFmtId="0" fontId="20" fillId="0" borderId="3" xfId="0" applyFont="1" applyFill="1" applyBorder="1" applyAlignment="1">
      <alignment horizontal="justify" vertical="center" wrapText="1"/>
    </xf>
    <xf numFmtId="0" fontId="10" fillId="0" borderId="3" xfId="0" applyFont="1" applyFill="1" applyBorder="1" applyAlignment="1">
      <alignment vertical="center" wrapText="1"/>
    </xf>
    <xf numFmtId="0" fontId="10" fillId="0" borderId="55" xfId="0" applyFont="1" applyBorder="1" applyAlignment="1">
      <alignment horizontal="center" vertical="center" wrapText="1"/>
    </xf>
    <xf numFmtId="0" fontId="10" fillId="0" borderId="40" xfId="0" applyFont="1" applyBorder="1" applyAlignment="1">
      <alignment horizontal="center" vertical="center" wrapText="1"/>
    </xf>
    <xf numFmtId="0" fontId="11" fillId="0" borderId="55" xfId="0" applyFont="1" applyBorder="1" applyAlignment="1">
      <alignment horizontal="left" vertical="center" wrapText="1"/>
    </xf>
    <xf numFmtId="0" fontId="11" fillId="0" borderId="40" xfId="0" applyFont="1" applyBorder="1" applyAlignment="1">
      <alignment horizontal="left"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15" fontId="10" fillId="0" borderId="55" xfId="0" applyNumberFormat="1" applyFont="1" applyBorder="1" applyAlignment="1">
      <alignment horizontal="center" vertical="center" wrapText="1"/>
    </xf>
    <xf numFmtId="15" fontId="10" fillId="0" borderId="40" xfId="0" applyNumberFormat="1" applyFont="1" applyBorder="1" applyAlignment="1">
      <alignment horizontal="center" vertical="center" wrapText="1"/>
    </xf>
    <xf numFmtId="0" fontId="9" fillId="8" borderId="26" xfId="0" applyFont="1" applyFill="1" applyBorder="1" applyAlignment="1">
      <alignment horizontal="center" vertical="center"/>
    </xf>
    <xf numFmtId="0" fontId="9" fillId="8" borderId="27" xfId="0" applyFont="1" applyFill="1" applyBorder="1" applyAlignment="1">
      <alignment horizontal="center" vertical="center"/>
    </xf>
    <xf numFmtId="0" fontId="9" fillId="8" borderId="28" xfId="0" applyFont="1" applyFill="1" applyBorder="1" applyAlignment="1">
      <alignment horizontal="center" vertical="center"/>
    </xf>
    <xf numFmtId="0" fontId="5" fillId="0" borderId="49" xfId="0" applyFont="1" applyBorder="1" applyAlignment="1">
      <alignment horizontal="center" vertical="center"/>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13" fillId="0" borderId="61" xfId="0" applyFont="1" applyBorder="1" applyAlignment="1">
      <alignment horizontal="left" vertical="center"/>
    </xf>
    <xf numFmtId="0" fontId="13" fillId="0" borderId="62" xfId="0" applyFont="1" applyBorder="1" applyAlignment="1">
      <alignment horizontal="left" vertical="center"/>
    </xf>
    <xf numFmtId="0" fontId="13" fillId="0" borderId="63" xfId="0" applyFont="1" applyBorder="1" applyAlignment="1">
      <alignment horizontal="left" vertical="center"/>
    </xf>
    <xf numFmtId="0" fontId="13" fillId="0" borderId="64" xfId="0" applyFont="1" applyBorder="1" applyAlignment="1">
      <alignment horizontal="left" vertical="center"/>
    </xf>
    <xf numFmtId="0" fontId="13" fillId="0" borderId="65" xfId="0" applyFont="1" applyBorder="1" applyAlignment="1">
      <alignment horizontal="left" vertical="center"/>
    </xf>
    <xf numFmtId="0" fontId="13" fillId="0" borderId="11" xfId="0" applyFont="1" applyBorder="1" applyAlignment="1">
      <alignment horizontal="left" vertical="center"/>
    </xf>
    <xf numFmtId="0" fontId="13" fillId="0" borderId="66" xfId="0" applyFont="1" applyBorder="1" applyAlignment="1">
      <alignment horizontal="left" vertical="center"/>
    </xf>
    <xf numFmtId="0" fontId="13" fillId="0" borderId="67" xfId="0" applyFont="1" applyBorder="1" applyAlignment="1">
      <alignment horizontal="left" vertical="center"/>
    </xf>
    <xf numFmtId="0" fontId="13" fillId="0" borderId="68" xfId="0" applyFont="1" applyBorder="1" applyAlignment="1">
      <alignment horizontal="left" vertical="center"/>
    </xf>
    <xf numFmtId="0" fontId="13" fillId="4" borderId="23"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5" borderId="25"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9" fillId="18" borderId="26" xfId="0" applyFont="1" applyFill="1" applyBorder="1" applyAlignment="1">
      <alignment horizontal="center" vertical="center" wrapText="1"/>
    </xf>
    <xf numFmtId="0" fontId="9" fillId="18" borderId="27" xfId="0" applyFont="1" applyFill="1" applyBorder="1" applyAlignment="1">
      <alignment horizontal="center" vertical="center" wrapText="1"/>
    </xf>
    <xf numFmtId="0" fontId="16" fillId="2" borderId="23"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4" xfId="0" applyFont="1" applyFill="1" applyBorder="1" applyAlignment="1" applyProtection="1">
      <alignment horizontal="center" vertical="center" wrapText="1"/>
    </xf>
    <xf numFmtId="0" fontId="16" fillId="3" borderId="29" xfId="0" applyFont="1" applyFill="1" applyBorder="1" applyAlignment="1" applyProtection="1">
      <alignment horizontal="center" vertical="center" wrapText="1"/>
    </xf>
    <xf numFmtId="0" fontId="16" fillId="3" borderId="24" xfId="0" applyFont="1" applyFill="1" applyBorder="1" applyAlignment="1" applyProtection="1">
      <alignment horizontal="center" vertical="center" wrapText="1"/>
    </xf>
    <xf numFmtId="0" fontId="16" fillId="3" borderId="37" xfId="0" applyFont="1" applyFill="1" applyBorder="1" applyAlignment="1" applyProtection="1">
      <alignment horizontal="center" vertical="center"/>
    </xf>
    <xf numFmtId="0" fontId="16" fillId="3" borderId="38" xfId="0" applyFont="1" applyFill="1" applyBorder="1" applyAlignment="1" applyProtection="1">
      <alignment horizontal="center" vertical="center"/>
    </xf>
    <xf numFmtId="0" fontId="16" fillId="3" borderId="32" xfId="0" applyFont="1" applyFill="1" applyBorder="1" applyAlignment="1" applyProtection="1">
      <alignment horizontal="center" vertical="center" wrapText="1"/>
    </xf>
    <xf numFmtId="0" fontId="16" fillId="3" borderId="35" xfId="0" applyFont="1" applyFill="1" applyBorder="1" applyAlignment="1" applyProtection="1">
      <alignment horizontal="center" vertical="center" wrapText="1"/>
    </xf>
    <xf numFmtId="0" fontId="16" fillId="4" borderId="29"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8" fillId="0" borderId="32"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49" xfId="0" applyFont="1" applyBorder="1" applyAlignment="1">
      <alignment horizontal="center" vertical="center"/>
    </xf>
    <xf numFmtId="0" fontId="8" fillId="0" borderId="33"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left" vertical="center" wrapText="1"/>
    </xf>
    <xf numFmtId="0" fontId="8" fillId="0" borderId="48" xfId="0" applyFont="1" applyBorder="1" applyAlignment="1">
      <alignment horizontal="center" vertical="center"/>
    </xf>
    <xf numFmtId="0" fontId="8" fillId="0" borderId="34"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left" vertical="center" wrapText="1"/>
    </xf>
    <xf numFmtId="0" fontId="8" fillId="0" borderId="50" xfId="0" applyFont="1" applyBorder="1" applyAlignment="1">
      <alignment horizontal="center" vertical="center"/>
    </xf>
    <xf numFmtId="0" fontId="5" fillId="0" borderId="4" xfId="0" applyFont="1" applyBorder="1" applyAlignment="1">
      <alignment horizontal="center"/>
    </xf>
    <xf numFmtId="0" fontId="5" fillId="0" borderId="5" xfId="0" applyFont="1" applyBorder="1" applyAlignment="1">
      <alignment horizontal="center"/>
    </xf>
    <xf numFmtId="0" fontId="5" fillId="0" borderId="9" xfId="0" applyFont="1" applyBorder="1" applyAlignment="1">
      <alignment horizontal="center"/>
    </xf>
    <xf numFmtId="0" fontId="5" fillId="0" borderId="6" xfId="0" applyFont="1" applyBorder="1" applyAlignment="1">
      <alignment horizontal="center"/>
    </xf>
    <xf numFmtId="0" fontId="5" fillId="0" borderId="3" xfId="0" applyFont="1" applyBorder="1" applyAlignment="1">
      <alignment horizontal="center"/>
    </xf>
    <xf numFmtId="0" fontId="5" fillId="0" borderId="10"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12" xfId="0" applyFont="1" applyBorder="1" applyAlignment="1">
      <alignment horizontal="center"/>
    </xf>
    <xf numFmtId="0" fontId="9" fillId="7" borderId="20" xfId="0" applyFont="1" applyFill="1" applyBorder="1" applyAlignment="1" applyProtection="1">
      <alignment horizontal="center" vertical="center" wrapText="1"/>
    </xf>
    <xf numFmtId="0" fontId="9" fillId="7" borderId="21" xfId="0" applyFont="1" applyFill="1" applyBorder="1" applyAlignment="1" applyProtection="1">
      <alignment horizontal="center" vertical="center" wrapText="1"/>
    </xf>
    <xf numFmtId="0" fontId="9" fillId="7" borderId="22" xfId="0" applyFont="1" applyFill="1" applyBorder="1" applyAlignment="1" applyProtection="1">
      <alignment horizontal="center" vertical="center" wrapText="1"/>
    </xf>
    <xf numFmtId="0" fontId="9" fillId="6" borderId="20" xfId="0" applyFont="1" applyFill="1" applyBorder="1" applyAlignment="1" applyProtection="1">
      <alignment horizontal="center" vertical="center" wrapText="1"/>
    </xf>
    <xf numFmtId="0" fontId="9" fillId="6" borderId="21" xfId="0" applyFont="1" applyFill="1" applyBorder="1" applyAlignment="1" applyProtection="1">
      <alignment horizontal="center" vertical="center" wrapText="1"/>
    </xf>
    <xf numFmtId="0" fontId="9" fillId="6" borderId="22" xfId="0" applyFont="1" applyFill="1" applyBorder="1" applyAlignment="1" applyProtection="1">
      <alignment horizontal="center" vertical="center" wrapText="1"/>
    </xf>
    <xf numFmtId="0" fontId="21" fillId="16" borderId="29"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16" fillId="2" borderId="25" xfId="0" applyFont="1" applyFill="1" applyBorder="1" applyAlignment="1" applyProtection="1">
      <alignment horizontal="center" vertical="center" wrapText="1"/>
    </xf>
    <xf numFmtId="0" fontId="16" fillId="2" borderId="15" xfId="0" applyFont="1" applyFill="1" applyBorder="1" applyAlignment="1" applyProtection="1">
      <alignment horizontal="center" vertical="center" wrapText="1"/>
    </xf>
    <xf numFmtId="0" fontId="16" fillId="3" borderId="49" xfId="0" applyFont="1" applyFill="1" applyBorder="1" applyAlignment="1" applyProtection="1">
      <alignment horizontal="center" vertical="center" wrapText="1"/>
    </xf>
    <xf numFmtId="0" fontId="16" fillId="3" borderId="51" xfId="0" applyFont="1" applyFill="1" applyBorder="1" applyAlignment="1" applyProtection="1">
      <alignment horizontal="center" vertical="center" wrapText="1"/>
    </xf>
    <xf numFmtId="0" fontId="9" fillId="13" borderId="20" xfId="0" applyFont="1" applyFill="1" applyBorder="1" applyAlignment="1">
      <alignment horizontal="center" vertical="center" wrapText="1"/>
    </xf>
    <xf numFmtId="0" fontId="9" fillId="13" borderId="21" xfId="0" applyFont="1" applyFill="1" applyBorder="1" applyAlignment="1">
      <alignment horizontal="center" vertical="center" wrapText="1"/>
    </xf>
    <xf numFmtId="0" fontId="9" fillId="13" borderId="22"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21" fillId="16" borderId="49" xfId="0" applyFont="1" applyFill="1" applyBorder="1" applyAlignment="1">
      <alignment horizontal="center" vertical="center" wrapText="1"/>
    </xf>
    <xf numFmtId="0" fontId="21" fillId="16" borderId="51" xfId="0" applyFont="1" applyFill="1" applyBorder="1" applyAlignment="1">
      <alignment horizontal="center" vertical="center" wrapText="1"/>
    </xf>
    <xf numFmtId="0" fontId="21" fillId="16" borderId="58" xfId="0" applyFont="1" applyFill="1" applyBorder="1" applyAlignment="1">
      <alignment horizontal="center" vertical="center" wrapText="1"/>
    </xf>
    <xf numFmtId="0" fontId="21" fillId="16" borderId="23" xfId="0" applyFont="1" applyFill="1" applyBorder="1" applyAlignment="1">
      <alignment horizontal="center" vertical="center" wrapText="1"/>
    </xf>
    <xf numFmtId="0" fontId="11" fillId="0" borderId="54" xfId="0" applyFont="1" applyBorder="1" applyAlignment="1" applyProtection="1">
      <alignment horizontal="justify" vertical="center" wrapText="1"/>
      <protection locked="0" hidden="1"/>
    </xf>
    <xf numFmtId="0" fontId="11" fillId="0" borderId="19" xfId="0" applyFont="1" applyBorder="1" applyAlignment="1" applyProtection="1">
      <alignment horizontal="justify" vertical="center" wrapText="1"/>
      <protection locked="0" hidden="1"/>
    </xf>
    <xf numFmtId="0" fontId="11" fillId="0" borderId="54" xfId="0" applyFont="1" applyBorder="1" applyAlignment="1" applyProtection="1">
      <alignment horizontal="center" vertical="center" wrapText="1"/>
      <protection locked="0" hidden="1"/>
    </xf>
    <xf numFmtId="0" fontId="11" fillId="0" borderId="19" xfId="0" applyFont="1" applyBorder="1" applyAlignment="1" applyProtection="1">
      <alignment horizontal="center" vertical="center" wrapText="1"/>
      <protection locked="0" hidden="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15" fontId="10" fillId="0" borderId="54" xfId="0" applyNumberFormat="1" applyFont="1" applyBorder="1" applyAlignment="1" applyProtection="1">
      <alignment horizontal="center" vertical="center" wrapText="1"/>
      <protection hidden="1"/>
    </xf>
    <xf numFmtId="15" fontId="10" fillId="0" borderId="19" xfId="0" applyNumberFormat="1" applyFont="1" applyBorder="1" applyAlignment="1" applyProtection="1">
      <alignment horizontal="center" vertical="center" wrapText="1"/>
      <protection hidden="1"/>
    </xf>
    <xf numFmtId="0" fontId="10" fillId="0" borderId="54" xfId="0" applyFont="1" applyBorder="1" applyAlignment="1" applyProtection="1">
      <alignment horizontal="center" vertical="center" wrapText="1"/>
      <protection locked="0" hidden="1"/>
    </xf>
    <xf numFmtId="0" fontId="10" fillId="0" borderId="19" xfId="0" applyFont="1" applyBorder="1" applyAlignment="1" applyProtection="1">
      <alignment horizontal="center" vertical="center" wrapText="1"/>
      <protection locked="0" hidden="1"/>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321">
    <dxf>
      <font>
        <b/>
        <i val="0"/>
        <color theme="0"/>
      </font>
      <fill>
        <patternFill>
          <bgColor rgb="FFC00000"/>
        </patternFill>
      </fill>
    </dxf>
    <dxf>
      <font>
        <b/>
        <i val="0"/>
        <color theme="0"/>
      </font>
      <fill>
        <patternFill>
          <bgColor theme="6" tint="-0.499984740745262"/>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C00000"/>
        </patternFill>
      </fill>
    </dxf>
    <dxf>
      <font>
        <b/>
        <i val="0"/>
        <color theme="0"/>
      </font>
      <fill>
        <patternFill>
          <bgColor theme="6" tint="-0.499984740745262"/>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theme="6" tint="-0.499984740745262"/>
        </patternFill>
      </fill>
    </dxf>
    <dxf>
      <font>
        <b/>
        <i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ill>
        <patternFill patternType="solid">
          <fgColor rgb="FFC5D9F1"/>
          <bgColor rgb="FF000000"/>
        </patternFill>
      </fill>
    </dxf>
  </dxfs>
  <tableStyles count="0" defaultTableStyle="TableStyleMedium9" defaultPivotStyle="PivotStyleLight16"/>
  <colors>
    <mruColors>
      <color rgb="FFFF3300"/>
      <color rgb="FFFF3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571923</xdr:colOff>
      <xdr:row>0</xdr:row>
      <xdr:rowOff>22860</xdr:rowOff>
    </xdr:from>
    <xdr:to>
      <xdr:col>2</xdr:col>
      <xdr:colOff>472440</xdr:colOff>
      <xdr:row>3</xdr:row>
      <xdr:rowOff>229879</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923" y="22860"/>
          <a:ext cx="1721697" cy="1052839"/>
        </a:xfrm>
        <a:prstGeom prst="rect">
          <a:avLst/>
        </a:prstGeom>
      </xdr:spPr>
    </xdr:pic>
    <xdr:clientData/>
  </xdr:twoCellAnchor>
  <xdr:twoCellAnchor editAs="oneCell">
    <xdr:from>
      <xdr:col>38</xdr:col>
      <xdr:colOff>304800</xdr:colOff>
      <xdr:row>0</xdr:row>
      <xdr:rowOff>151191</xdr:rowOff>
    </xdr:from>
    <xdr:to>
      <xdr:col>38</xdr:col>
      <xdr:colOff>1174750</xdr:colOff>
      <xdr:row>3</xdr:row>
      <xdr:rowOff>84482</xdr:rowOff>
    </xdr:to>
    <xdr:pic>
      <xdr:nvPicPr>
        <xdr:cNvPr id="8" name="3 Imagen" descr="C:\Users\john.garcia\Desktop\2020-01-08.pn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389000" y="151191"/>
          <a:ext cx="869950" cy="795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IZETH\Downloads\20220623_CCSE-FT-001.%20FORMULACI&#211;N%20PLAN%20DE%20MEJORAMIENTO_AUDTHUMANO%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NESTOR FERNANDO AVELLA" id="{943B9BF4-4D9D-0244-88F3-3C4D3943E06A}" userId="7dfec95cf4dde1f4"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H17" dT="2023-06-04T11:02:14.31" personId="{943B9BF4-4D9D-0244-88F3-3C4D3943E06A}" id="{97391245-EB3D-5543-B7B3-1EE27E5F41AB}">
    <text>Debemos indicar que de acuerdo con la reunión es necesario revisar los plazos, teniendo en cuenta el tiempo restante para el cumplimento de la acción.</text>
  </threadedComment>
  <threadedComment ref="AH53" dT="2023-06-04T11:18:21.82" personId="{943B9BF4-4D9D-0244-88F3-3C4D3943E06A}" id="{A9C60452-F8AC-3947-BC81-31A352CA11CC}">
    <text>Esta acción no la podemos cerrar ya que la clasificación de las cuentas del gothic ya se ajusto al cumplimiento de lo señalado por la CGN</text>
  </threadedComment>
  <threadedComment ref="AH75" dT="2023-06-04T11:31:52.02" personId="{943B9BF4-4D9D-0244-88F3-3C4D3943E06A}" id="{23C5F5C4-7C71-FE42-9B36-0418898AC049}">
    <text>Aún esta pendiente uns acción?
En caso de ser asi relacionarla y recomendar el ajuste de la matriz de riesgos.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11"/>
  <sheetViews>
    <sheetView tabSelected="1" zoomScaleNormal="100" workbookViewId="0">
      <selection activeCell="A10" sqref="A10"/>
    </sheetView>
  </sheetViews>
  <sheetFormatPr baseColWidth="10" defaultColWidth="11.44140625" defaultRowHeight="13.2" x14ac:dyDescent="0.25"/>
  <cols>
    <col min="1" max="1" width="13.6640625" style="3" customWidth="1"/>
    <col min="2" max="2" width="12.88671875" style="3" customWidth="1"/>
    <col min="3" max="3" width="16.88671875" style="74" customWidth="1"/>
    <col min="4" max="4" width="21.5546875" style="74" customWidth="1"/>
    <col min="5" max="5" width="13.44140625" style="74" customWidth="1"/>
    <col min="6" max="6" width="20.6640625" style="74" customWidth="1"/>
    <col min="7" max="7" width="67.44140625" style="76" customWidth="1"/>
    <col min="8" max="8" width="20.6640625" style="74" customWidth="1"/>
    <col min="9" max="9" width="39.5546875" style="74" customWidth="1"/>
    <col min="10" max="10" width="71.109375" style="3" customWidth="1"/>
    <col min="11" max="12" width="15.6640625" style="8" customWidth="1"/>
    <col min="13" max="13" width="21.33203125" style="8" customWidth="1"/>
    <col min="14" max="17" width="16.6640625" style="8" customWidth="1"/>
    <col min="18" max="18" width="17.88671875" style="8" customWidth="1"/>
    <col min="19" max="19" width="22.88671875" style="8" customWidth="1"/>
    <col min="20" max="20" width="16.6640625" style="8" customWidth="1"/>
    <col min="21" max="21" width="15.6640625" style="3" customWidth="1"/>
    <col min="22" max="22" width="78.109375" style="3" customWidth="1"/>
    <col min="23" max="23" width="17.6640625" style="182" customWidth="1"/>
    <col min="24" max="26" width="17.6640625" style="3" customWidth="1"/>
    <col min="27" max="27" width="18" style="3" customWidth="1"/>
    <col min="28" max="28" width="40.6640625" style="132" customWidth="1"/>
    <col min="29" max="29" width="18" style="8" customWidth="1"/>
    <col min="30" max="30" width="18" style="119" customWidth="1"/>
    <col min="31" max="32" width="17.6640625" style="8" hidden="1" customWidth="1"/>
    <col min="33" max="33" width="18" style="8" customWidth="1"/>
    <col min="34" max="34" width="92.88671875" style="76" customWidth="1"/>
    <col min="35" max="36" width="18" style="8" customWidth="1"/>
    <col min="37" max="38" width="23" style="8" customWidth="1"/>
    <col min="39" max="39" width="39.88671875" style="8" bestFit="1" customWidth="1"/>
    <col min="40" max="16384" width="11.44140625" style="3"/>
  </cols>
  <sheetData>
    <row r="1" spans="1:39" ht="22.2" customHeight="1" x14ac:dyDescent="0.25">
      <c r="A1" s="277"/>
      <c r="B1" s="278"/>
      <c r="C1" s="279"/>
      <c r="D1" s="265" t="s">
        <v>159</v>
      </c>
      <c r="E1" s="266"/>
      <c r="F1" s="266"/>
      <c r="G1" s="266"/>
      <c r="H1" s="266"/>
      <c r="I1" s="266"/>
      <c r="J1" s="266"/>
      <c r="K1" s="266"/>
      <c r="L1" s="266"/>
      <c r="M1" s="266"/>
      <c r="N1" s="266"/>
      <c r="O1" s="266"/>
      <c r="P1" s="266"/>
      <c r="Q1" s="266"/>
      <c r="R1" s="266"/>
      <c r="S1" s="266"/>
      <c r="T1" s="266"/>
      <c r="U1" s="266"/>
      <c r="V1" s="266"/>
      <c r="W1" s="266"/>
      <c r="X1" s="266"/>
      <c r="Y1" s="266"/>
      <c r="Z1" s="266"/>
      <c r="AA1" s="266"/>
      <c r="AB1" s="267"/>
      <c r="AC1" s="266"/>
      <c r="AD1" s="266"/>
      <c r="AE1" s="266"/>
      <c r="AF1" s="266"/>
      <c r="AG1" s="266"/>
      <c r="AH1" s="266"/>
      <c r="AI1" s="268"/>
      <c r="AJ1" s="231" t="s">
        <v>66</v>
      </c>
      <c r="AK1" s="232"/>
      <c r="AL1" s="233"/>
      <c r="AM1" s="228"/>
    </row>
    <row r="2" spans="1:39" ht="22.2" customHeight="1" x14ac:dyDescent="0.25">
      <c r="A2" s="280"/>
      <c r="B2" s="281"/>
      <c r="C2" s="282"/>
      <c r="D2" s="269"/>
      <c r="E2" s="270"/>
      <c r="F2" s="270"/>
      <c r="G2" s="270"/>
      <c r="H2" s="270"/>
      <c r="I2" s="270"/>
      <c r="J2" s="270"/>
      <c r="K2" s="270"/>
      <c r="L2" s="270"/>
      <c r="M2" s="270"/>
      <c r="N2" s="270"/>
      <c r="O2" s="270"/>
      <c r="P2" s="270"/>
      <c r="Q2" s="270"/>
      <c r="R2" s="270"/>
      <c r="S2" s="270"/>
      <c r="T2" s="270"/>
      <c r="U2" s="270"/>
      <c r="V2" s="270"/>
      <c r="W2" s="270"/>
      <c r="X2" s="270"/>
      <c r="Y2" s="270"/>
      <c r="Z2" s="270"/>
      <c r="AA2" s="270"/>
      <c r="AB2" s="271"/>
      <c r="AC2" s="270"/>
      <c r="AD2" s="270"/>
      <c r="AE2" s="270"/>
      <c r="AF2" s="270"/>
      <c r="AG2" s="270"/>
      <c r="AH2" s="270"/>
      <c r="AI2" s="272"/>
      <c r="AJ2" s="234" t="s">
        <v>662</v>
      </c>
      <c r="AK2" s="235"/>
      <c r="AL2" s="236"/>
      <c r="AM2" s="229"/>
    </row>
    <row r="3" spans="1:39" ht="22.2" customHeight="1" x14ac:dyDescent="0.25">
      <c r="A3" s="280"/>
      <c r="B3" s="281"/>
      <c r="C3" s="282"/>
      <c r="D3" s="269"/>
      <c r="E3" s="270"/>
      <c r="F3" s="270"/>
      <c r="G3" s="270"/>
      <c r="H3" s="270"/>
      <c r="I3" s="270"/>
      <c r="J3" s="270"/>
      <c r="K3" s="270"/>
      <c r="L3" s="270"/>
      <c r="M3" s="270"/>
      <c r="N3" s="270"/>
      <c r="O3" s="270"/>
      <c r="P3" s="270"/>
      <c r="Q3" s="270"/>
      <c r="R3" s="270"/>
      <c r="S3" s="270"/>
      <c r="T3" s="270"/>
      <c r="U3" s="270"/>
      <c r="V3" s="270"/>
      <c r="W3" s="270"/>
      <c r="X3" s="270"/>
      <c r="Y3" s="270"/>
      <c r="Z3" s="270"/>
      <c r="AA3" s="270"/>
      <c r="AB3" s="271"/>
      <c r="AC3" s="270"/>
      <c r="AD3" s="270"/>
      <c r="AE3" s="270"/>
      <c r="AF3" s="270"/>
      <c r="AG3" s="270"/>
      <c r="AH3" s="270"/>
      <c r="AI3" s="272"/>
      <c r="AJ3" s="234" t="s">
        <v>663</v>
      </c>
      <c r="AK3" s="235"/>
      <c r="AL3" s="236"/>
      <c r="AM3" s="229"/>
    </row>
    <row r="4" spans="1:39" ht="22.2" customHeight="1" thickBot="1" x14ac:dyDescent="0.3">
      <c r="A4" s="283"/>
      <c r="B4" s="284"/>
      <c r="C4" s="285"/>
      <c r="D4" s="273"/>
      <c r="E4" s="274"/>
      <c r="F4" s="274"/>
      <c r="G4" s="274"/>
      <c r="H4" s="274"/>
      <c r="I4" s="274"/>
      <c r="J4" s="274"/>
      <c r="K4" s="274"/>
      <c r="L4" s="274"/>
      <c r="M4" s="274"/>
      <c r="N4" s="274"/>
      <c r="O4" s="274"/>
      <c r="P4" s="274"/>
      <c r="Q4" s="274"/>
      <c r="R4" s="274"/>
      <c r="S4" s="274"/>
      <c r="T4" s="274"/>
      <c r="U4" s="274"/>
      <c r="V4" s="274"/>
      <c r="W4" s="274"/>
      <c r="X4" s="274"/>
      <c r="Y4" s="274"/>
      <c r="Z4" s="274"/>
      <c r="AA4" s="274"/>
      <c r="AB4" s="275"/>
      <c r="AC4" s="274"/>
      <c r="AD4" s="274"/>
      <c r="AE4" s="274"/>
      <c r="AF4" s="274"/>
      <c r="AG4" s="274"/>
      <c r="AH4" s="274"/>
      <c r="AI4" s="276"/>
      <c r="AJ4" s="237" t="s">
        <v>47</v>
      </c>
      <c r="AK4" s="238"/>
      <c r="AL4" s="239"/>
      <c r="AM4" s="230"/>
    </row>
    <row r="5" spans="1:39" ht="13.8" thickBot="1" x14ac:dyDescent="0.3"/>
    <row r="6" spans="1:39" ht="15.6" customHeight="1" thickBot="1" x14ac:dyDescent="0.3">
      <c r="A6" s="286" t="s">
        <v>75</v>
      </c>
      <c r="B6" s="287"/>
      <c r="C6" s="287"/>
      <c r="D6" s="287"/>
      <c r="E6" s="287"/>
      <c r="F6" s="287"/>
      <c r="G6" s="287"/>
      <c r="H6" s="288"/>
      <c r="I6" s="289" t="s">
        <v>7</v>
      </c>
      <c r="J6" s="290"/>
      <c r="K6" s="290"/>
      <c r="L6" s="290"/>
      <c r="M6" s="290"/>
      <c r="N6" s="290"/>
      <c r="O6" s="290"/>
      <c r="P6" s="290"/>
      <c r="Q6" s="290"/>
      <c r="R6" s="290"/>
      <c r="S6" s="289"/>
      <c r="T6" s="291"/>
      <c r="U6" s="298" t="s">
        <v>600</v>
      </c>
      <c r="V6" s="299"/>
      <c r="W6" s="299"/>
      <c r="X6" s="299"/>
      <c r="Y6" s="299"/>
      <c r="Z6" s="300"/>
      <c r="AA6" s="250" t="s">
        <v>661</v>
      </c>
      <c r="AB6" s="251"/>
      <c r="AC6" s="251"/>
      <c r="AD6" s="251"/>
      <c r="AE6" s="251"/>
      <c r="AF6" s="251"/>
      <c r="AG6" s="251"/>
      <c r="AH6" s="251"/>
      <c r="AI6" s="251"/>
      <c r="AJ6" s="225" t="s">
        <v>83</v>
      </c>
      <c r="AK6" s="226"/>
      <c r="AL6" s="226"/>
      <c r="AM6" s="227"/>
    </row>
    <row r="7" spans="1:39" s="77" customFormat="1" ht="19.95" customHeight="1" x14ac:dyDescent="0.2">
      <c r="A7" s="252" t="s">
        <v>0</v>
      </c>
      <c r="B7" s="254" t="s">
        <v>1</v>
      </c>
      <c r="C7" s="254" t="s">
        <v>76</v>
      </c>
      <c r="D7" s="254" t="s">
        <v>2</v>
      </c>
      <c r="E7" s="254" t="s">
        <v>77</v>
      </c>
      <c r="F7" s="254" t="s">
        <v>3</v>
      </c>
      <c r="G7" s="254" t="s">
        <v>79</v>
      </c>
      <c r="H7" s="294" t="s">
        <v>157</v>
      </c>
      <c r="I7" s="260" t="s">
        <v>81</v>
      </c>
      <c r="J7" s="258" t="s">
        <v>8</v>
      </c>
      <c r="K7" s="259"/>
      <c r="L7" s="256" t="s">
        <v>10</v>
      </c>
      <c r="M7" s="256" t="s">
        <v>12</v>
      </c>
      <c r="N7" s="256" t="s">
        <v>20</v>
      </c>
      <c r="O7" s="256" t="s">
        <v>23</v>
      </c>
      <c r="P7" s="256" t="s">
        <v>22</v>
      </c>
      <c r="Q7" s="256" t="s">
        <v>11</v>
      </c>
      <c r="R7" s="256" t="s">
        <v>65</v>
      </c>
      <c r="S7" s="256" t="s">
        <v>74</v>
      </c>
      <c r="T7" s="296" t="s">
        <v>21</v>
      </c>
      <c r="U7" s="305" t="s">
        <v>160</v>
      </c>
      <c r="V7" s="292" t="s">
        <v>312</v>
      </c>
      <c r="W7" s="292" t="s">
        <v>163</v>
      </c>
      <c r="X7" s="292" t="s">
        <v>164</v>
      </c>
      <c r="Y7" s="292" t="s">
        <v>292</v>
      </c>
      <c r="Z7" s="303" t="s">
        <v>165</v>
      </c>
      <c r="AA7" s="240" t="s">
        <v>160</v>
      </c>
      <c r="AB7" s="242" t="s">
        <v>161</v>
      </c>
      <c r="AC7" s="242" t="s">
        <v>162</v>
      </c>
      <c r="AD7" s="242" t="s">
        <v>163</v>
      </c>
      <c r="AE7" s="262" t="s">
        <v>167</v>
      </c>
      <c r="AF7" s="262" t="s">
        <v>168</v>
      </c>
      <c r="AG7" s="242" t="s">
        <v>164</v>
      </c>
      <c r="AH7" s="242" t="s">
        <v>312</v>
      </c>
      <c r="AI7" s="301" t="s">
        <v>165</v>
      </c>
      <c r="AJ7" s="248" t="s">
        <v>31</v>
      </c>
      <c r="AK7" s="244" t="s">
        <v>310</v>
      </c>
      <c r="AL7" s="244" t="s">
        <v>84</v>
      </c>
      <c r="AM7" s="246" t="s">
        <v>85</v>
      </c>
    </row>
    <row r="8" spans="1:39" s="77" customFormat="1" ht="19.95" customHeight="1" x14ac:dyDescent="0.2">
      <c r="A8" s="253"/>
      <c r="B8" s="255"/>
      <c r="C8" s="255"/>
      <c r="D8" s="255"/>
      <c r="E8" s="255"/>
      <c r="F8" s="255"/>
      <c r="G8" s="255"/>
      <c r="H8" s="295"/>
      <c r="I8" s="261"/>
      <c r="J8" s="78" t="s">
        <v>38</v>
      </c>
      <c r="K8" s="78" t="s">
        <v>37</v>
      </c>
      <c r="L8" s="257"/>
      <c r="M8" s="257"/>
      <c r="N8" s="257"/>
      <c r="O8" s="257"/>
      <c r="P8" s="257"/>
      <c r="Q8" s="257"/>
      <c r="R8" s="257"/>
      <c r="S8" s="257"/>
      <c r="T8" s="297"/>
      <c r="U8" s="306"/>
      <c r="V8" s="293"/>
      <c r="W8" s="293"/>
      <c r="X8" s="293"/>
      <c r="Y8" s="293"/>
      <c r="Z8" s="304"/>
      <c r="AA8" s="241"/>
      <c r="AB8" s="243"/>
      <c r="AC8" s="243"/>
      <c r="AD8" s="243"/>
      <c r="AE8" s="263"/>
      <c r="AF8" s="263"/>
      <c r="AG8" s="243"/>
      <c r="AH8" s="243"/>
      <c r="AI8" s="302"/>
      <c r="AJ8" s="249"/>
      <c r="AK8" s="245"/>
      <c r="AL8" s="245"/>
      <c r="AM8" s="247"/>
    </row>
    <row r="9" spans="1:39" s="19" customFormat="1" ht="31.2" thickBot="1" x14ac:dyDescent="0.25">
      <c r="A9" s="21" t="s">
        <v>24</v>
      </c>
      <c r="B9" s="22" t="s">
        <v>4</v>
      </c>
      <c r="C9" s="22" t="s">
        <v>5</v>
      </c>
      <c r="D9" s="22" t="s">
        <v>156</v>
      </c>
      <c r="E9" s="23" t="s">
        <v>4</v>
      </c>
      <c r="F9" s="22" t="s">
        <v>78</v>
      </c>
      <c r="G9" s="22" t="s">
        <v>80</v>
      </c>
      <c r="H9" s="24" t="s">
        <v>158</v>
      </c>
      <c r="I9" s="25" t="s">
        <v>6</v>
      </c>
      <c r="J9" s="26" t="s">
        <v>82</v>
      </c>
      <c r="K9" s="26" t="s">
        <v>9</v>
      </c>
      <c r="L9" s="26" t="s">
        <v>5</v>
      </c>
      <c r="M9" s="26" t="s">
        <v>15</v>
      </c>
      <c r="N9" s="26" t="s">
        <v>5</v>
      </c>
      <c r="O9" s="26" t="s">
        <v>4</v>
      </c>
      <c r="P9" s="26" t="s">
        <v>4</v>
      </c>
      <c r="Q9" s="27" t="s">
        <v>5</v>
      </c>
      <c r="R9" s="26" t="s">
        <v>5</v>
      </c>
      <c r="S9" s="26" t="s">
        <v>5</v>
      </c>
      <c r="T9" s="118" t="s">
        <v>14</v>
      </c>
      <c r="U9" s="192" t="s">
        <v>4</v>
      </c>
      <c r="V9" s="193" t="s">
        <v>166</v>
      </c>
      <c r="W9" s="193" t="s">
        <v>34</v>
      </c>
      <c r="X9" s="193" t="s">
        <v>13</v>
      </c>
      <c r="Y9" s="193" t="s">
        <v>293</v>
      </c>
      <c r="Z9" s="194" t="s">
        <v>155</v>
      </c>
      <c r="AA9" s="195" t="s">
        <v>4</v>
      </c>
      <c r="AB9" s="196" t="s">
        <v>32</v>
      </c>
      <c r="AC9" s="196" t="s">
        <v>33</v>
      </c>
      <c r="AD9" s="196" t="s">
        <v>34</v>
      </c>
      <c r="AE9" s="264"/>
      <c r="AF9" s="264"/>
      <c r="AG9" s="196" t="s">
        <v>13</v>
      </c>
      <c r="AH9" s="196" t="s">
        <v>166</v>
      </c>
      <c r="AI9" s="196" t="s">
        <v>155</v>
      </c>
      <c r="AJ9" s="85" t="s">
        <v>35</v>
      </c>
      <c r="AK9" s="86" t="s">
        <v>311</v>
      </c>
      <c r="AL9" s="86" t="s">
        <v>5</v>
      </c>
      <c r="AM9" s="87" t="s">
        <v>356</v>
      </c>
    </row>
    <row r="10" spans="1:39" s="20" customFormat="1" ht="127.5" customHeight="1" x14ac:dyDescent="0.25">
      <c r="A10" s="90">
        <v>2</v>
      </c>
      <c r="B10" s="91">
        <v>42430</v>
      </c>
      <c r="C10" s="92" t="s">
        <v>169</v>
      </c>
      <c r="D10" s="92" t="s">
        <v>170</v>
      </c>
      <c r="E10" s="91">
        <v>42426</v>
      </c>
      <c r="F10" s="94">
        <v>8</v>
      </c>
      <c r="G10" s="93" t="s">
        <v>171</v>
      </c>
      <c r="H10" s="92" t="s">
        <v>123</v>
      </c>
      <c r="I10" s="92" t="s">
        <v>172</v>
      </c>
      <c r="J10" s="92" t="s">
        <v>173</v>
      </c>
      <c r="K10" s="106">
        <v>3</v>
      </c>
      <c r="L10" s="92" t="s">
        <v>18</v>
      </c>
      <c r="M10" s="92" t="s">
        <v>174</v>
      </c>
      <c r="N10" s="95">
        <v>1</v>
      </c>
      <c r="O10" s="91">
        <v>42464</v>
      </c>
      <c r="P10" s="91">
        <v>43465</v>
      </c>
      <c r="Q10" s="92" t="s">
        <v>25</v>
      </c>
      <c r="R10" s="96" t="s">
        <v>40</v>
      </c>
      <c r="S10" s="97" t="s">
        <v>139</v>
      </c>
      <c r="T10" s="96" t="s">
        <v>107</v>
      </c>
      <c r="U10" s="99">
        <v>44926</v>
      </c>
      <c r="V10" s="98" t="s">
        <v>860</v>
      </c>
      <c r="W10" s="183">
        <v>0.66700000000000004</v>
      </c>
      <c r="X10" s="79" t="s">
        <v>294</v>
      </c>
      <c r="Y10" s="79"/>
      <c r="Z10" s="100" t="s">
        <v>295</v>
      </c>
      <c r="AA10" s="99">
        <v>45046</v>
      </c>
      <c r="AB10" s="210" t="s">
        <v>785</v>
      </c>
      <c r="AC10" s="100">
        <v>3</v>
      </c>
      <c r="AD10" s="120">
        <f>IF(OR(AC10="",K10=""),"",IF(OR(AC10=0,K10=0),0,IF((AC10*100%)/K10&gt;100%,100%,(AC10*100%)/K10)))</f>
        <v>1</v>
      </c>
      <c r="AE10" s="75" t="str">
        <f>IF(AC10="","",IF(AA10&gt;=P10,IF(AD10&lt;100%,"INCUMPLIDA",IF(AD10=100%,"TERMINADA EXTEMPORÁNEA"))))</f>
        <v>TERMINADA EXTEMPORÁNEA</v>
      </c>
      <c r="AF10" s="75" t="b">
        <f>IF(AC10="","",IF(AA10&lt;P10,IF(AD10=0%,"SIN INICIAR",IF(AD10=100%,"TERMINADA",IF(AD10&gt;0%,"EN PROCESO")))))</f>
        <v>0</v>
      </c>
      <c r="AG10" s="75" t="str">
        <f>IF(AC10="","",IF(AA10&gt;P10,AE10,IF(AA10&lt;P10,AF10)))</f>
        <v>TERMINADA EXTEMPORÁNEA</v>
      </c>
      <c r="AH10" s="98" t="s">
        <v>832</v>
      </c>
      <c r="AI10" s="100" t="s">
        <v>295</v>
      </c>
      <c r="AJ10" s="100" t="str">
        <f>IF(AD10="","",IF(OR(AD10=100%),"CUMPLIDA","PENDIENTE"))</f>
        <v>CUMPLIDA</v>
      </c>
      <c r="AK10" s="35" t="s">
        <v>861</v>
      </c>
      <c r="AL10" s="211" t="s">
        <v>109</v>
      </c>
      <c r="AM10" s="100" t="s">
        <v>993</v>
      </c>
    </row>
    <row r="11" spans="1:39" s="20" customFormat="1" ht="142.80000000000001" x14ac:dyDescent="0.25">
      <c r="A11" s="28">
        <v>40</v>
      </c>
      <c r="B11" s="29">
        <v>43181</v>
      </c>
      <c r="C11" s="30" t="s">
        <v>16</v>
      </c>
      <c r="D11" s="30" t="s">
        <v>175</v>
      </c>
      <c r="E11" s="29">
        <v>43181</v>
      </c>
      <c r="F11" s="32" t="s">
        <v>176</v>
      </c>
      <c r="G11" s="31" t="s">
        <v>177</v>
      </c>
      <c r="H11" s="30" t="s">
        <v>178</v>
      </c>
      <c r="I11" s="30" t="s">
        <v>179</v>
      </c>
      <c r="J11" s="30" t="s">
        <v>441</v>
      </c>
      <c r="K11" s="107">
        <v>6</v>
      </c>
      <c r="L11" s="34" t="s">
        <v>180</v>
      </c>
      <c r="M11" s="30" t="s">
        <v>181</v>
      </c>
      <c r="N11" s="33">
        <v>0.7</v>
      </c>
      <c r="O11" s="29">
        <v>43160</v>
      </c>
      <c r="P11" s="29">
        <v>44926</v>
      </c>
      <c r="Q11" s="34" t="s">
        <v>442</v>
      </c>
      <c r="R11" s="34" t="s">
        <v>64</v>
      </c>
      <c r="S11" s="36" t="s">
        <v>443</v>
      </c>
      <c r="T11" s="34" t="s">
        <v>107</v>
      </c>
      <c r="U11" s="99">
        <v>44926</v>
      </c>
      <c r="V11" s="172" t="s">
        <v>862</v>
      </c>
      <c r="W11" s="183">
        <v>0.33300000000000002</v>
      </c>
      <c r="X11" s="79" t="s">
        <v>294</v>
      </c>
      <c r="Y11" s="79"/>
      <c r="Z11" s="129" t="s">
        <v>568</v>
      </c>
      <c r="AA11" s="99">
        <v>45046</v>
      </c>
      <c r="AB11" s="130" t="s">
        <v>863</v>
      </c>
      <c r="AC11" s="100">
        <v>6</v>
      </c>
      <c r="AD11" s="120">
        <f t="shared" ref="AD11:AD74" si="0">IF(OR(AC11="",K11=""),"",IF(OR(AC11=0,K11=0),0,IF((AC11*100%)/K11&gt;100%,100%,(AC11*100%)/K11)))</f>
        <v>1</v>
      </c>
      <c r="AE11" s="75" t="str">
        <f t="shared" ref="AE11:AE73" si="1">IF(AC11="","",IF(AA11&gt;=P11,IF(AD11&lt;100%,"INCUMPLIDA",IF(AD11=100%,"TERMINADA EXTEMPORÁNEA"))))</f>
        <v>TERMINADA EXTEMPORÁNEA</v>
      </c>
      <c r="AF11" s="75" t="b">
        <f t="shared" ref="AF11:AF73" si="2">IF(AC11="","",IF(AA11&lt;P11,IF(AD11=0%,"SIN INICIAR",IF(AD11=100%,"TERMINADA",IF(AD11&gt;0%,"EN PROCESO")))))</f>
        <v>0</v>
      </c>
      <c r="AG11" s="75" t="str">
        <f t="shared" ref="AG11:AG73" si="3">IF(AC11="","",IF(AA11&gt;P11,AE11,IF(AA11&lt;P11,AF11)))</f>
        <v>TERMINADA EXTEMPORÁNEA</v>
      </c>
      <c r="AH11" s="172" t="s">
        <v>833</v>
      </c>
      <c r="AI11" s="129" t="s">
        <v>802</v>
      </c>
      <c r="AJ11" s="100" t="str">
        <f t="shared" ref="AJ11:AJ74" si="4">IF(AD11="","",IF(OR(AD11=100%),"CUMPLIDA","PENDIENTE"))</f>
        <v>CUMPLIDA</v>
      </c>
      <c r="AK11" s="75" t="s">
        <v>784</v>
      </c>
      <c r="AL11" s="100" t="s">
        <v>103</v>
      </c>
      <c r="AM11" s="100"/>
    </row>
    <row r="12" spans="1:39" s="20" customFormat="1" ht="110.25" customHeight="1" x14ac:dyDescent="0.25">
      <c r="A12" s="28">
        <v>138</v>
      </c>
      <c r="B12" s="37">
        <v>43455</v>
      </c>
      <c r="C12" s="38" t="s">
        <v>169</v>
      </c>
      <c r="D12" s="38" t="s">
        <v>182</v>
      </c>
      <c r="E12" s="37">
        <v>43455</v>
      </c>
      <c r="F12" s="40">
        <v>1</v>
      </c>
      <c r="G12" s="39" t="s">
        <v>183</v>
      </c>
      <c r="H12" s="38" t="s">
        <v>184</v>
      </c>
      <c r="I12" s="38" t="s">
        <v>185</v>
      </c>
      <c r="J12" s="38" t="s">
        <v>186</v>
      </c>
      <c r="K12" s="108">
        <v>3</v>
      </c>
      <c r="L12" s="38" t="s">
        <v>18</v>
      </c>
      <c r="M12" s="38" t="s">
        <v>187</v>
      </c>
      <c r="N12" s="41">
        <v>1</v>
      </c>
      <c r="O12" s="37">
        <v>43497</v>
      </c>
      <c r="P12" s="84">
        <v>44742</v>
      </c>
      <c r="Q12" s="38" t="s">
        <v>52</v>
      </c>
      <c r="R12" s="42" t="s">
        <v>188</v>
      </c>
      <c r="S12" s="101" t="s">
        <v>189</v>
      </c>
      <c r="T12" s="38" t="s">
        <v>107</v>
      </c>
      <c r="U12" s="99">
        <v>44926</v>
      </c>
      <c r="V12" s="172" t="s">
        <v>564</v>
      </c>
      <c r="W12" s="183">
        <v>0.66700000000000004</v>
      </c>
      <c r="X12" s="79" t="s">
        <v>294</v>
      </c>
      <c r="Y12" s="79"/>
      <c r="Z12" s="88" t="s">
        <v>298</v>
      </c>
      <c r="AA12" s="99">
        <v>45046</v>
      </c>
      <c r="AB12" s="146" t="s">
        <v>786</v>
      </c>
      <c r="AC12" s="100">
        <v>2</v>
      </c>
      <c r="AD12" s="120">
        <f t="shared" si="0"/>
        <v>0.66666666666666663</v>
      </c>
      <c r="AE12" s="75" t="str">
        <f t="shared" si="1"/>
        <v>INCUMPLIDA</v>
      </c>
      <c r="AF12" s="75" t="b">
        <f t="shared" si="2"/>
        <v>0</v>
      </c>
      <c r="AG12" s="75" t="str">
        <f t="shared" si="3"/>
        <v>INCUMPLIDA</v>
      </c>
      <c r="AH12" s="152" t="s">
        <v>787</v>
      </c>
      <c r="AI12" s="89" t="s">
        <v>295</v>
      </c>
      <c r="AJ12" s="100" t="str">
        <f t="shared" si="4"/>
        <v>PENDIENTE</v>
      </c>
      <c r="AK12" s="100"/>
      <c r="AL12" s="100"/>
      <c r="AM12" s="100"/>
    </row>
    <row r="13" spans="1:39" s="20" customFormat="1" ht="88.5" customHeight="1" x14ac:dyDescent="0.25">
      <c r="A13" s="28">
        <v>140</v>
      </c>
      <c r="B13" s="37">
        <v>43455</v>
      </c>
      <c r="C13" s="38" t="s">
        <v>169</v>
      </c>
      <c r="D13" s="38" t="s">
        <v>182</v>
      </c>
      <c r="E13" s="37">
        <v>43455</v>
      </c>
      <c r="F13" s="40">
        <v>5</v>
      </c>
      <c r="G13" s="39" t="s">
        <v>190</v>
      </c>
      <c r="H13" s="38" t="s">
        <v>184</v>
      </c>
      <c r="I13" s="38" t="s">
        <v>191</v>
      </c>
      <c r="J13" s="38" t="s">
        <v>192</v>
      </c>
      <c r="K13" s="108">
        <v>3</v>
      </c>
      <c r="L13" s="38" t="s">
        <v>18</v>
      </c>
      <c r="M13" s="38" t="s">
        <v>193</v>
      </c>
      <c r="N13" s="41">
        <v>1</v>
      </c>
      <c r="O13" s="37">
        <v>43497</v>
      </c>
      <c r="P13" s="84">
        <v>44742</v>
      </c>
      <c r="Q13" s="38" t="s">
        <v>52</v>
      </c>
      <c r="R13" s="42" t="s">
        <v>188</v>
      </c>
      <c r="S13" s="101" t="s">
        <v>194</v>
      </c>
      <c r="T13" s="38" t="s">
        <v>107</v>
      </c>
      <c r="U13" s="99">
        <v>44926</v>
      </c>
      <c r="V13" s="172" t="s">
        <v>565</v>
      </c>
      <c r="W13" s="183">
        <v>0.33300000000000002</v>
      </c>
      <c r="X13" s="79" t="s">
        <v>294</v>
      </c>
      <c r="Y13" s="79"/>
      <c r="Z13" s="88" t="s">
        <v>298</v>
      </c>
      <c r="AA13" s="99">
        <v>45046</v>
      </c>
      <c r="AB13" s="146" t="s">
        <v>786</v>
      </c>
      <c r="AC13" s="100">
        <v>1</v>
      </c>
      <c r="AD13" s="120">
        <f t="shared" si="0"/>
        <v>0.33333333333333331</v>
      </c>
      <c r="AE13" s="75" t="str">
        <f t="shared" si="1"/>
        <v>INCUMPLIDA</v>
      </c>
      <c r="AF13" s="75" t="b">
        <f t="shared" si="2"/>
        <v>0</v>
      </c>
      <c r="AG13" s="75" t="str">
        <f t="shared" si="3"/>
        <v>INCUMPLIDA</v>
      </c>
      <c r="AH13" s="152" t="s">
        <v>787</v>
      </c>
      <c r="AI13" s="89" t="s">
        <v>295</v>
      </c>
      <c r="AJ13" s="100" t="str">
        <f t="shared" si="4"/>
        <v>PENDIENTE</v>
      </c>
      <c r="AK13" s="100"/>
      <c r="AL13" s="100"/>
      <c r="AM13" s="100"/>
    </row>
    <row r="14" spans="1:39" s="20" customFormat="1" ht="193.8" x14ac:dyDescent="0.25">
      <c r="A14" s="28">
        <v>237</v>
      </c>
      <c r="B14" s="45">
        <v>43791</v>
      </c>
      <c r="C14" s="46" t="s">
        <v>98</v>
      </c>
      <c r="D14" s="46" t="s">
        <v>199</v>
      </c>
      <c r="E14" s="45">
        <f t="shared" ref="E14" si="5">B14</f>
        <v>43791</v>
      </c>
      <c r="F14" s="47">
        <v>1</v>
      </c>
      <c r="G14" s="35" t="s">
        <v>200</v>
      </c>
      <c r="H14" s="34" t="s">
        <v>128</v>
      </c>
      <c r="I14" s="115" t="s">
        <v>201</v>
      </c>
      <c r="J14" s="116" t="s">
        <v>202</v>
      </c>
      <c r="K14" s="109">
        <v>2</v>
      </c>
      <c r="L14" s="48" t="s">
        <v>36</v>
      </c>
      <c r="M14" s="48" t="s">
        <v>203</v>
      </c>
      <c r="N14" s="49">
        <v>0.8</v>
      </c>
      <c r="O14" s="50">
        <v>43791</v>
      </c>
      <c r="P14" s="45">
        <v>44925</v>
      </c>
      <c r="Q14" s="51" t="s">
        <v>62</v>
      </c>
      <c r="R14" s="51" t="s">
        <v>64</v>
      </c>
      <c r="S14" s="103" t="s">
        <v>144</v>
      </c>
      <c r="T14" s="65" t="s">
        <v>107</v>
      </c>
      <c r="U14" s="99">
        <v>44926</v>
      </c>
      <c r="V14" s="172" t="s">
        <v>864</v>
      </c>
      <c r="W14" s="183">
        <v>0.75</v>
      </c>
      <c r="X14" s="79" t="s">
        <v>294</v>
      </c>
      <c r="Y14" s="79"/>
      <c r="Z14" s="88" t="s">
        <v>298</v>
      </c>
      <c r="AA14" s="99">
        <v>45046</v>
      </c>
      <c r="AB14" s="130" t="s">
        <v>844</v>
      </c>
      <c r="AC14" s="100">
        <v>1.5</v>
      </c>
      <c r="AD14" s="120">
        <f t="shared" si="0"/>
        <v>0.75</v>
      </c>
      <c r="AE14" s="75" t="str">
        <f t="shared" si="1"/>
        <v>INCUMPLIDA</v>
      </c>
      <c r="AF14" s="75" t="b">
        <f t="shared" si="2"/>
        <v>0</v>
      </c>
      <c r="AG14" s="75" t="str">
        <f t="shared" si="3"/>
        <v>INCUMPLIDA</v>
      </c>
      <c r="AH14" s="172" t="s">
        <v>783</v>
      </c>
      <c r="AI14" s="88" t="s">
        <v>298</v>
      </c>
      <c r="AJ14" s="100" t="str">
        <f t="shared" si="4"/>
        <v>PENDIENTE</v>
      </c>
      <c r="AK14" s="100"/>
      <c r="AL14" s="100"/>
      <c r="AM14" s="100"/>
    </row>
    <row r="15" spans="1:39" s="20" customFormat="1" ht="207.75" customHeight="1" x14ac:dyDescent="0.25">
      <c r="A15" s="28">
        <v>262</v>
      </c>
      <c r="B15" s="53">
        <v>43889</v>
      </c>
      <c r="C15" s="151" t="s">
        <v>169</v>
      </c>
      <c r="D15" s="151" t="s">
        <v>204</v>
      </c>
      <c r="E15" s="53">
        <v>43892</v>
      </c>
      <c r="F15" s="56" t="s">
        <v>205</v>
      </c>
      <c r="G15" s="55" t="s">
        <v>206</v>
      </c>
      <c r="H15" s="38" t="s">
        <v>207</v>
      </c>
      <c r="I15" s="38" t="s">
        <v>208</v>
      </c>
      <c r="J15" s="38" t="s">
        <v>209</v>
      </c>
      <c r="K15" s="108">
        <v>2</v>
      </c>
      <c r="L15" s="54" t="s">
        <v>180</v>
      </c>
      <c r="M15" s="38" t="s">
        <v>210</v>
      </c>
      <c r="N15" s="57">
        <v>1</v>
      </c>
      <c r="O15" s="53">
        <v>43922</v>
      </c>
      <c r="P15" s="53">
        <v>44196</v>
      </c>
      <c r="Q15" s="38" t="s">
        <v>59</v>
      </c>
      <c r="R15" s="58" t="s">
        <v>40</v>
      </c>
      <c r="S15" s="104" t="s">
        <v>139</v>
      </c>
      <c r="T15" s="65" t="s">
        <v>107</v>
      </c>
      <c r="U15" s="99">
        <v>44926</v>
      </c>
      <c r="V15" s="81" t="s">
        <v>865</v>
      </c>
      <c r="W15" s="183">
        <v>0.75</v>
      </c>
      <c r="X15" s="79" t="s">
        <v>294</v>
      </c>
      <c r="Y15" s="79"/>
      <c r="Z15" s="88" t="s">
        <v>295</v>
      </c>
      <c r="AA15" s="99">
        <v>45046</v>
      </c>
      <c r="AB15" s="148" t="s">
        <v>866</v>
      </c>
      <c r="AC15" s="100">
        <v>2</v>
      </c>
      <c r="AD15" s="120">
        <f t="shared" si="0"/>
        <v>1</v>
      </c>
      <c r="AE15" s="75" t="str">
        <f t="shared" si="1"/>
        <v>TERMINADA EXTEMPORÁNEA</v>
      </c>
      <c r="AF15" s="75" t="b">
        <f t="shared" si="2"/>
        <v>0</v>
      </c>
      <c r="AG15" s="75" t="str">
        <f t="shared" si="3"/>
        <v>TERMINADA EXTEMPORÁNEA</v>
      </c>
      <c r="AH15" s="81" t="s">
        <v>788</v>
      </c>
      <c r="AI15" s="211" t="s">
        <v>295</v>
      </c>
      <c r="AJ15" s="100" t="str">
        <f t="shared" si="4"/>
        <v>CUMPLIDA</v>
      </c>
      <c r="AK15" s="75" t="s">
        <v>982</v>
      </c>
      <c r="AL15" s="100" t="s">
        <v>109</v>
      </c>
      <c r="AM15" s="100" t="s">
        <v>993</v>
      </c>
    </row>
    <row r="16" spans="1:39" s="20" customFormat="1" ht="141.75" customHeight="1" x14ac:dyDescent="0.25">
      <c r="A16" s="64">
        <v>336</v>
      </c>
      <c r="B16" s="66">
        <v>44182</v>
      </c>
      <c r="C16" s="67" t="s">
        <v>169</v>
      </c>
      <c r="D16" s="67" t="s">
        <v>123</v>
      </c>
      <c r="E16" s="68">
        <f t="shared" ref="E16:E18" si="6">B16</f>
        <v>44182</v>
      </c>
      <c r="F16" s="69" t="s">
        <v>214</v>
      </c>
      <c r="G16" s="72" t="s">
        <v>215</v>
      </c>
      <c r="H16" s="44" t="s">
        <v>207</v>
      </c>
      <c r="I16" s="44" t="s">
        <v>216</v>
      </c>
      <c r="J16" s="44" t="s">
        <v>217</v>
      </c>
      <c r="K16" s="111">
        <v>1</v>
      </c>
      <c r="L16" s="67" t="s">
        <v>180</v>
      </c>
      <c r="M16" s="188" t="s">
        <v>218</v>
      </c>
      <c r="N16" s="70">
        <v>1</v>
      </c>
      <c r="O16" s="66">
        <v>44228</v>
      </c>
      <c r="P16" s="66">
        <v>44562</v>
      </c>
      <c r="Q16" s="188" t="s">
        <v>59</v>
      </c>
      <c r="R16" s="71" t="s">
        <v>211</v>
      </c>
      <c r="S16" s="105" t="s">
        <v>219</v>
      </c>
      <c r="T16" s="38" t="s">
        <v>195</v>
      </c>
      <c r="U16" s="99">
        <v>44926</v>
      </c>
      <c r="V16" s="81" t="s">
        <v>867</v>
      </c>
      <c r="W16" s="183">
        <v>0.7</v>
      </c>
      <c r="X16" s="79" t="s">
        <v>294</v>
      </c>
      <c r="Y16" s="79"/>
      <c r="Z16" s="88" t="s">
        <v>295</v>
      </c>
      <c r="AA16" s="99">
        <v>45046</v>
      </c>
      <c r="AB16" s="148" t="s">
        <v>789</v>
      </c>
      <c r="AC16" s="100">
        <v>0.7</v>
      </c>
      <c r="AD16" s="120">
        <f t="shared" si="0"/>
        <v>0.7</v>
      </c>
      <c r="AE16" s="75" t="str">
        <f t="shared" si="1"/>
        <v>INCUMPLIDA</v>
      </c>
      <c r="AF16" s="75" t="b">
        <f t="shared" si="2"/>
        <v>0</v>
      </c>
      <c r="AG16" s="75" t="str">
        <f t="shared" si="3"/>
        <v>INCUMPLIDA</v>
      </c>
      <c r="AH16" s="81" t="s">
        <v>834</v>
      </c>
      <c r="AI16" s="211" t="s">
        <v>295</v>
      </c>
      <c r="AJ16" s="100" t="str">
        <f t="shared" si="4"/>
        <v>PENDIENTE</v>
      </c>
      <c r="AK16" s="100"/>
      <c r="AL16" s="100"/>
      <c r="AM16" s="100"/>
    </row>
    <row r="17" spans="1:39" s="20" customFormat="1" ht="145.5" customHeight="1" x14ac:dyDescent="0.25">
      <c r="A17" s="64">
        <v>337</v>
      </c>
      <c r="B17" s="66">
        <v>44182</v>
      </c>
      <c r="C17" s="67" t="s">
        <v>169</v>
      </c>
      <c r="D17" s="67" t="s">
        <v>123</v>
      </c>
      <c r="E17" s="68">
        <f t="shared" si="6"/>
        <v>44182</v>
      </c>
      <c r="F17" s="69" t="s">
        <v>220</v>
      </c>
      <c r="G17" s="72" t="s">
        <v>221</v>
      </c>
      <c r="H17" s="44" t="s">
        <v>207</v>
      </c>
      <c r="I17" s="44" t="s">
        <v>222</v>
      </c>
      <c r="J17" s="44" t="s">
        <v>223</v>
      </c>
      <c r="K17" s="111">
        <v>2</v>
      </c>
      <c r="L17" s="67" t="s">
        <v>180</v>
      </c>
      <c r="M17" s="188" t="s">
        <v>224</v>
      </c>
      <c r="N17" s="70">
        <v>1</v>
      </c>
      <c r="O17" s="66">
        <v>44197</v>
      </c>
      <c r="P17" s="66">
        <v>45078</v>
      </c>
      <c r="Q17" s="188" t="s">
        <v>225</v>
      </c>
      <c r="R17" s="188" t="s">
        <v>226</v>
      </c>
      <c r="S17" s="105" t="s">
        <v>227</v>
      </c>
      <c r="T17" s="38" t="s">
        <v>195</v>
      </c>
      <c r="U17" s="99">
        <v>44926</v>
      </c>
      <c r="V17" s="81" t="s">
        <v>584</v>
      </c>
      <c r="W17" s="183">
        <v>0.5</v>
      </c>
      <c r="X17" s="79" t="s">
        <v>297</v>
      </c>
      <c r="Y17" s="79"/>
      <c r="Z17" s="129" t="s">
        <v>570</v>
      </c>
      <c r="AA17" s="99">
        <v>45046</v>
      </c>
      <c r="AB17" s="146" t="s">
        <v>786</v>
      </c>
      <c r="AC17" s="100">
        <v>1</v>
      </c>
      <c r="AD17" s="120">
        <f t="shared" si="0"/>
        <v>0.5</v>
      </c>
      <c r="AE17" s="75" t="b">
        <f t="shared" si="1"/>
        <v>0</v>
      </c>
      <c r="AF17" s="75" t="str">
        <f t="shared" si="2"/>
        <v>EN PROCESO</v>
      </c>
      <c r="AG17" s="75" t="str">
        <f t="shared" si="3"/>
        <v>EN PROCESO</v>
      </c>
      <c r="AH17" s="81" t="s">
        <v>988</v>
      </c>
      <c r="AI17" s="211" t="s">
        <v>295</v>
      </c>
      <c r="AJ17" s="100" t="str">
        <f t="shared" si="4"/>
        <v>PENDIENTE</v>
      </c>
      <c r="AK17" s="100"/>
      <c r="AL17" s="100"/>
      <c r="AM17" s="100"/>
    </row>
    <row r="18" spans="1:39" s="20" customFormat="1" ht="99" customHeight="1" x14ac:dyDescent="0.25">
      <c r="A18" s="64">
        <v>339</v>
      </c>
      <c r="B18" s="66">
        <v>44182</v>
      </c>
      <c r="C18" s="67" t="s">
        <v>169</v>
      </c>
      <c r="D18" s="67" t="s">
        <v>123</v>
      </c>
      <c r="E18" s="68">
        <f t="shared" si="6"/>
        <v>44182</v>
      </c>
      <c r="F18" s="69" t="s">
        <v>229</v>
      </c>
      <c r="G18" s="72" t="s">
        <v>230</v>
      </c>
      <c r="H18" s="44" t="s">
        <v>207</v>
      </c>
      <c r="I18" s="44" t="s">
        <v>231</v>
      </c>
      <c r="J18" s="44" t="s">
        <v>232</v>
      </c>
      <c r="K18" s="111">
        <v>1</v>
      </c>
      <c r="L18" s="67" t="s">
        <v>180</v>
      </c>
      <c r="M18" s="188" t="s">
        <v>228</v>
      </c>
      <c r="N18" s="70">
        <v>1</v>
      </c>
      <c r="O18" s="66">
        <v>44197</v>
      </c>
      <c r="P18" s="66">
        <v>44561</v>
      </c>
      <c r="Q18" s="188" t="s">
        <v>59</v>
      </c>
      <c r="R18" s="71" t="s">
        <v>211</v>
      </c>
      <c r="S18" s="105" t="s">
        <v>219</v>
      </c>
      <c r="T18" s="38" t="s">
        <v>195</v>
      </c>
      <c r="U18" s="99">
        <v>44926</v>
      </c>
      <c r="V18" s="81" t="s">
        <v>558</v>
      </c>
      <c r="W18" s="183">
        <v>0</v>
      </c>
      <c r="X18" s="79" t="s">
        <v>294</v>
      </c>
      <c r="Y18" s="79"/>
      <c r="Z18" s="88" t="s">
        <v>295</v>
      </c>
      <c r="AA18" s="99">
        <v>45046</v>
      </c>
      <c r="AB18" s="148" t="s">
        <v>790</v>
      </c>
      <c r="AC18" s="100">
        <v>0.3</v>
      </c>
      <c r="AD18" s="120">
        <f t="shared" si="0"/>
        <v>0.3</v>
      </c>
      <c r="AE18" s="75" t="str">
        <f t="shared" si="1"/>
        <v>INCUMPLIDA</v>
      </c>
      <c r="AF18" s="75" t="b">
        <f t="shared" si="2"/>
        <v>0</v>
      </c>
      <c r="AG18" s="75" t="str">
        <f t="shared" si="3"/>
        <v>INCUMPLIDA</v>
      </c>
      <c r="AH18" s="81" t="s">
        <v>835</v>
      </c>
      <c r="AI18" s="211" t="s">
        <v>295</v>
      </c>
      <c r="AJ18" s="100" t="str">
        <f t="shared" si="4"/>
        <v>PENDIENTE</v>
      </c>
      <c r="AK18" s="100"/>
      <c r="AL18" s="100"/>
      <c r="AM18" s="100"/>
    </row>
    <row r="19" spans="1:39" s="20" customFormat="1" ht="367.2" x14ac:dyDescent="0.25">
      <c r="A19" s="28">
        <v>382</v>
      </c>
      <c r="B19" s="53">
        <v>44343</v>
      </c>
      <c r="C19" s="151" t="s">
        <v>169</v>
      </c>
      <c r="D19" s="151" t="s">
        <v>236</v>
      </c>
      <c r="E19" s="53">
        <v>44343</v>
      </c>
      <c r="F19" s="56">
        <v>1</v>
      </c>
      <c r="G19" s="39" t="s">
        <v>237</v>
      </c>
      <c r="H19" s="38" t="s">
        <v>235</v>
      </c>
      <c r="I19" s="38" t="s">
        <v>238</v>
      </c>
      <c r="J19" s="38" t="s">
        <v>302</v>
      </c>
      <c r="K19" s="112">
        <v>4</v>
      </c>
      <c r="L19" s="54" t="s">
        <v>180</v>
      </c>
      <c r="M19" s="190" t="s">
        <v>239</v>
      </c>
      <c r="N19" s="60">
        <v>0.9</v>
      </c>
      <c r="O19" s="53">
        <v>44378</v>
      </c>
      <c r="P19" s="53">
        <v>44742</v>
      </c>
      <c r="Q19" s="190" t="s">
        <v>54</v>
      </c>
      <c r="R19" s="58" t="s">
        <v>240</v>
      </c>
      <c r="S19" s="104" t="s">
        <v>241</v>
      </c>
      <c r="T19" s="38" t="s">
        <v>195</v>
      </c>
      <c r="U19" s="99">
        <v>44926</v>
      </c>
      <c r="V19" s="173" t="s">
        <v>868</v>
      </c>
      <c r="W19" s="183">
        <v>0.25</v>
      </c>
      <c r="X19" s="79" t="s">
        <v>294</v>
      </c>
      <c r="Y19" s="79"/>
      <c r="Z19" s="88" t="s">
        <v>299</v>
      </c>
      <c r="AA19" s="99">
        <v>45046</v>
      </c>
      <c r="AB19" s="146" t="s">
        <v>821</v>
      </c>
      <c r="AC19" s="100">
        <v>1</v>
      </c>
      <c r="AD19" s="120">
        <f t="shared" si="0"/>
        <v>0.25</v>
      </c>
      <c r="AE19" s="75" t="str">
        <f t="shared" si="1"/>
        <v>INCUMPLIDA</v>
      </c>
      <c r="AF19" s="75" t="b">
        <f t="shared" si="2"/>
        <v>0</v>
      </c>
      <c r="AG19" s="75" t="str">
        <f t="shared" si="3"/>
        <v>INCUMPLIDA</v>
      </c>
      <c r="AH19" s="173" t="s">
        <v>990</v>
      </c>
      <c r="AI19" s="88" t="s">
        <v>299</v>
      </c>
      <c r="AJ19" s="100" t="str">
        <f t="shared" si="4"/>
        <v>PENDIENTE</v>
      </c>
      <c r="AK19" s="100"/>
      <c r="AL19" s="100"/>
      <c r="AM19" s="100"/>
    </row>
    <row r="20" spans="1:39" s="20" customFormat="1" ht="224.4" x14ac:dyDescent="0.25">
      <c r="A20" s="28">
        <v>383</v>
      </c>
      <c r="B20" s="53">
        <v>44343</v>
      </c>
      <c r="C20" s="151" t="s">
        <v>169</v>
      </c>
      <c r="D20" s="151" t="s">
        <v>236</v>
      </c>
      <c r="E20" s="53">
        <v>44343</v>
      </c>
      <c r="F20" s="56">
        <v>2</v>
      </c>
      <c r="G20" s="39" t="s">
        <v>242</v>
      </c>
      <c r="H20" s="38" t="s">
        <v>235</v>
      </c>
      <c r="I20" s="38" t="s">
        <v>243</v>
      </c>
      <c r="J20" s="38" t="s">
        <v>244</v>
      </c>
      <c r="K20" s="108">
        <v>1</v>
      </c>
      <c r="L20" s="54" t="s">
        <v>180</v>
      </c>
      <c r="M20" s="38" t="s">
        <v>245</v>
      </c>
      <c r="N20" s="60">
        <v>1</v>
      </c>
      <c r="O20" s="53">
        <v>44378</v>
      </c>
      <c r="P20" s="53">
        <v>44742</v>
      </c>
      <c r="Q20" s="190" t="s">
        <v>54</v>
      </c>
      <c r="R20" s="58" t="s">
        <v>240</v>
      </c>
      <c r="S20" s="104" t="s">
        <v>241</v>
      </c>
      <c r="T20" s="38" t="s">
        <v>195</v>
      </c>
      <c r="U20" s="99">
        <v>44926</v>
      </c>
      <c r="V20" s="173" t="s">
        <v>836</v>
      </c>
      <c r="W20" s="183">
        <v>0.5</v>
      </c>
      <c r="X20" s="79" t="s">
        <v>294</v>
      </c>
      <c r="Y20" s="79"/>
      <c r="Z20" s="88" t="s">
        <v>299</v>
      </c>
      <c r="AA20" s="99">
        <v>45046</v>
      </c>
      <c r="AB20" s="146" t="s">
        <v>837</v>
      </c>
      <c r="AC20" s="100">
        <v>0.5</v>
      </c>
      <c r="AD20" s="120">
        <f t="shared" si="0"/>
        <v>0.5</v>
      </c>
      <c r="AE20" s="75" t="str">
        <f t="shared" si="1"/>
        <v>INCUMPLIDA</v>
      </c>
      <c r="AF20" s="75" t="b">
        <f t="shared" si="2"/>
        <v>0</v>
      </c>
      <c r="AG20" s="75" t="str">
        <f t="shared" si="3"/>
        <v>INCUMPLIDA</v>
      </c>
      <c r="AH20" s="173" t="s">
        <v>971</v>
      </c>
      <c r="AI20" s="88" t="s">
        <v>299</v>
      </c>
      <c r="AJ20" s="100" t="str">
        <f t="shared" si="4"/>
        <v>PENDIENTE</v>
      </c>
      <c r="AK20" s="100"/>
      <c r="AL20" s="100"/>
      <c r="AM20" s="100"/>
    </row>
    <row r="21" spans="1:39" s="20" customFormat="1" ht="142.80000000000001" x14ac:dyDescent="0.25">
      <c r="A21" s="28">
        <v>384</v>
      </c>
      <c r="B21" s="53">
        <v>44343</v>
      </c>
      <c r="C21" s="151" t="s">
        <v>169</v>
      </c>
      <c r="D21" s="151" t="s">
        <v>236</v>
      </c>
      <c r="E21" s="53">
        <v>44343</v>
      </c>
      <c r="F21" s="56">
        <v>3</v>
      </c>
      <c r="G21" s="59" t="s">
        <v>246</v>
      </c>
      <c r="H21" s="38" t="s">
        <v>235</v>
      </c>
      <c r="I21" s="38" t="s">
        <v>247</v>
      </c>
      <c r="J21" s="38" t="s">
        <v>248</v>
      </c>
      <c r="K21" s="112">
        <v>3</v>
      </c>
      <c r="L21" s="54" t="s">
        <v>180</v>
      </c>
      <c r="M21" s="190" t="s">
        <v>249</v>
      </c>
      <c r="N21" s="60">
        <v>1</v>
      </c>
      <c r="O21" s="53">
        <v>44378</v>
      </c>
      <c r="P21" s="53">
        <v>44742</v>
      </c>
      <c r="Q21" s="190" t="s">
        <v>54</v>
      </c>
      <c r="R21" s="58" t="s">
        <v>240</v>
      </c>
      <c r="S21" s="104" t="s">
        <v>241</v>
      </c>
      <c r="T21" s="38" t="s">
        <v>195</v>
      </c>
      <c r="U21" s="99">
        <v>44926</v>
      </c>
      <c r="V21" s="173" t="s">
        <v>838</v>
      </c>
      <c r="W21" s="183">
        <v>0.16700000000000001</v>
      </c>
      <c r="X21" s="79" t="s">
        <v>294</v>
      </c>
      <c r="Y21" s="79"/>
      <c r="Z21" s="88" t="s">
        <v>299</v>
      </c>
      <c r="AA21" s="99">
        <v>45046</v>
      </c>
      <c r="AB21" s="146" t="s">
        <v>822</v>
      </c>
      <c r="AC21" s="100">
        <v>0.5</v>
      </c>
      <c r="AD21" s="120">
        <f t="shared" si="0"/>
        <v>0.16666666666666666</v>
      </c>
      <c r="AE21" s="75" t="str">
        <f t="shared" si="1"/>
        <v>INCUMPLIDA</v>
      </c>
      <c r="AF21" s="75" t="b">
        <f t="shared" si="2"/>
        <v>0</v>
      </c>
      <c r="AG21" s="75" t="str">
        <f t="shared" si="3"/>
        <v>INCUMPLIDA</v>
      </c>
      <c r="AH21" s="173" t="s">
        <v>972</v>
      </c>
      <c r="AI21" s="88" t="s">
        <v>299</v>
      </c>
      <c r="AJ21" s="100" t="str">
        <f t="shared" si="4"/>
        <v>PENDIENTE</v>
      </c>
      <c r="AK21" s="100"/>
      <c r="AL21" s="100"/>
      <c r="AM21" s="100"/>
    </row>
    <row r="22" spans="1:39" s="20" customFormat="1" ht="99.75" customHeight="1" x14ac:dyDescent="0.25">
      <c r="A22" s="28">
        <v>389</v>
      </c>
      <c r="B22" s="66">
        <v>44256</v>
      </c>
      <c r="C22" s="67" t="s">
        <v>169</v>
      </c>
      <c r="D22" s="67" t="s">
        <v>250</v>
      </c>
      <c r="E22" s="66">
        <v>43894</v>
      </c>
      <c r="F22" s="69">
        <v>6</v>
      </c>
      <c r="G22" s="72" t="s">
        <v>253</v>
      </c>
      <c r="H22" s="44" t="s">
        <v>207</v>
      </c>
      <c r="I22" s="44" t="s">
        <v>254</v>
      </c>
      <c r="J22" s="44" t="s">
        <v>255</v>
      </c>
      <c r="K22" s="113">
        <v>2</v>
      </c>
      <c r="L22" s="67" t="s">
        <v>251</v>
      </c>
      <c r="M22" s="44" t="s">
        <v>256</v>
      </c>
      <c r="N22" s="73">
        <v>1</v>
      </c>
      <c r="O22" s="66">
        <v>44298</v>
      </c>
      <c r="P22" s="66">
        <v>44576</v>
      </c>
      <c r="Q22" s="188" t="s">
        <v>252</v>
      </c>
      <c r="R22" s="188" t="s">
        <v>252</v>
      </c>
      <c r="S22" s="105" t="s">
        <v>257</v>
      </c>
      <c r="T22" s="38" t="s">
        <v>195</v>
      </c>
      <c r="U22" s="99">
        <v>44926</v>
      </c>
      <c r="V22" s="81" t="s">
        <v>839</v>
      </c>
      <c r="W22" s="183">
        <v>0.5</v>
      </c>
      <c r="X22" s="79" t="s">
        <v>294</v>
      </c>
      <c r="Y22" s="79"/>
      <c r="Z22" s="88" t="s">
        <v>295</v>
      </c>
      <c r="AA22" s="99">
        <v>45046</v>
      </c>
      <c r="AB22" s="148" t="s">
        <v>791</v>
      </c>
      <c r="AC22" s="100">
        <v>1.5</v>
      </c>
      <c r="AD22" s="120">
        <f t="shared" si="0"/>
        <v>0.75</v>
      </c>
      <c r="AE22" s="75" t="str">
        <f t="shared" si="1"/>
        <v>INCUMPLIDA</v>
      </c>
      <c r="AF22" s="75" t="b">
        <f t="shared" si="2"/>
        <v>0</v>
      </c>
      <c r="AG22" s="75" t="str">
        <f t="shared" si="3"/>
        <v>INCUMPLIDA</v>
      </c>
      <c r="AH22" s="81" t="s">
        <v>840</v>
      </c>
      <c r="AI22" s="211" t="s">
        <v>295</v>
      </c>
      <c r="AJ22" s="100" t="str">
        <f t="shared" si="4"/>
        <v>PENDIENTE</v>
      </c>
      <c r="AK22" s="100"/>
      <c r="AL22" s="100"/>
      <c r="AM22" s="100"/>
    </row>
    <row r="23" spans="1:39" s="20" customFormat="1" ht="105" customHeight="1" x14ac:dyDescent="0.25">
      <c r="A23" s="28">
        <v>391</v>
      </c>
      <c r="B23" s="66">
        <v>44256</v>
      </c>
      <c r="C23" s="67" t="s">
        <v>169</v>
      </c>
      <c r="D23" s="67" t="s">
        <v>250</v>
      </c>
      <c r="E23" s="66">
        <v>43894</v>
      </c>
      <c r="F23" s="69">
        <v>9</v>
      </c>
      <c r="G23" s="72" t="s">
        <v>258</v>
      </c>
      <c r="H23" s="44" t="s">
        <v>207</v>
      </c>
      <c r="I23" s="44" t="s">
        <v>259</v>
      </c>
      <c r="J23" s="44" t="s">
        <v>260</v>
      </c>
      <c r="K23" s="113">
        <v>1</v>
      </c>
      <c r="L23" s="67" t="s">
        <v>251</v>
      </c>
      <c r="M23" s="44" t="s">
        <v>261</v>
      </c>
      <c r="N23" s="70">
        <v>1</v>
      </c>
      <c r="O23" s="66">
        <v>44298</v>
      </c>
      <c r="P23" s="66">
        <v>44651</v>
      </c>
      <c r="Q23" s="188" t="s">
        <v>252</v>
      </c>
      <c r="R23" s="188" t="s">
        <v>252</v>
      </c>
      <c r="S23" s="105" t="s">
        <v>127</v>
      </c>
      <c r="T23" s="38" t="s">
        <v>195</v>
      </c>
      <c r="U23" s="99">
        <v>44926</v>
      </c>
      <c r="V23" s="81" t="s">
        <v>841</v>
      </c>
      <c r="W23" s="183">
        <v>1</v>
      </c>
      <c r="X23" s="79" t="s">
        <v>296</v>
      </c>
      <c r="Y23" s="79" t="s">
        <v>103</v>
      </c>
      <c r="Z23" s="88" t="s">
        <v>295</v>
      </c>
      <c r="AA23" s="99">
        <v>45046</v>
      </c>
      <c r="AB23" s="147" t="s">
        <v>786</v>
      </c>
      <c r="AC23" s="100">
        <v>1</v>
      </c>
      <c r="AD23" s="120">
        <f t="shared" si="0"/>
        <v>1</v>
      </c>
      <c r="AE23" s="75" t="str">
        <f t="shared" si="1"/>
        <v>TERMINADA EXTEMPORÁNEA</v>
      </c>
      <c r="AF23" s="75" t="b">
        <f t="shared" si="2"/>
        <v>0</v>
      </c>
      <c r="AG23" s="75" t="str">
        <f t="shared" si="3"/>
        <v>TERMINADA EXTEMPORÁNEA</v>
      </c>
      <c r="AH23" s="81" t="s">
        <v>842</v>
      </c>
      <c r="AI23" s="88" t="s">
        <v>295</v>
      </c>
      <c r="AJ23" s="100" t="str">
        <f t="shared" si="4"/>
        <v>CUMPLIDA</v>
      </c>
      <c r="AK23" s="75" t="s">
        <v>1006</v>
      </c>
      <c r="AL23" s="100" t="s">
        <v>103</v>
      </c>
      <c r="AM23" s="100"/>
    </row>
    <row r="24" spans="1:39" s="20" customFormat="1" ht="122.4" x14ac:dyDescent="0.25">
      <c r="A24" s="28">
        <v>394</v>
      </c>
      <c r="B24" s="66">
        <v>44344</v>
      </c>
      <c r="C24" s="67" t="s">
        <v>169</v>
      </c>
      <c r="D24" s="67" t="s">
        <v>262</v>
      </c>
      <c r="E24" s="66">
        <v>44347</v>
      </c>
      <c r="F24" s="69" t="s">
        <v>212</v>
      </c>
      <c r="G24" s="72" t="s">
        <v>263</v>
      </c>
      <c r="H24" s="44" t="s">
        <v>178</v>
      </c>
      <c r="I24" s="44" t="s">
        <v>264</v>
      </c>
      <c r="J24" s="44" t="s">
        <v>303</v>
      </c>
      <c r="K24" s="113">
        <v>3</v>
      </c>
      <c r="L24" s="44" t="s">
        <v>180</v>
      </c>
      <c r="M24" s="44" t="s">
        <v>265</v>
      </c>
      <c r="N24" s="63">
        <v>1</v>
      </c>
      <c r="O24" s="43">
        <v>44362</v>
      </c>
      <c r="P24" s="43">
        <v>44925</v>
      </c>
      <c r="Q24" s="44" t="s">
        <v>62</v>
      </c>
      <c r="R24" s="44" t="s">
        <v>196</v>
      </c>
      <c r="S24" s="102" t="s">
        <v>196</v>
      </c>
      <c r="T24" s="38" t="s">
        <v>195</v>
      </c>
      <c r="U24" s="99">
        <v>44926</v>
      </c>
      <c r="V24" s="172" t="s">
        <v>843</v>
      </c>
      <c r="W24" s="183">
        <v>0.66700000000000004</v>
      </c>
      <c r="X24" s="79" t="s">
        <v>294</v>
      </c>
      <c r="Y24" s="79"/>
      <c r="Z24" s="88" t="s">
        <v>298</v>
      </c>
      <c r="AA24" s="99">
        <v>45046</v>
      </c>
      <c r="AB24" s="130" t="s">
        <v>844</v>
      </c>
      <c r="AC24" s="100">
        <v>2</v>
      </c>
      <c r="AD24" s="120">
        <f t="shared" si="0"/>
        <v>0.66666666666666663</v>
      </c>
      <c r="AE24" s="75" t="str">
        <f t="shared" si="1"/>
        <v>INCUMPLIDA</v>
      </c>
      <c r="AF24" s="75" t="b">
        <f t="shared" si="2"/>
        <v>0</v>
      </c>
      <c r="AG24" s="75" t="str">
        <f t="shared" si="3"/>
        <v>INCUMPLIDA</v>
      </c>
      <c r="AH24" s="172" t="s">
        <v>783</v>
      </c>
      <c r="AI24" s="88" t="s">
        <v>298</v>
      </c>
      <c r="AJ24" s="100" t="str">
        <f t="shared" si="4"/>
        <v>PENDIENTE</v>
      </c>
      <c r="AK24" s="100"/>
      <c r="AL24" s="100"/>
      <c r="AM24" s="100"/>
    </row>
    <row r="25" spans="1:39" s="20" customFormat="1" ht="114.75" customHeight="1" x14ac:dyDescent="0.25">
      <c r="A25" s="28">
        <v>396</v>
      </c>
      <c r="B25" s="66">
        <v>44344</v>
      </c>
      <c r="C25" s="67" t="s">
        <v>169</v>
      </c>
      <c r="D25" s="67" t="s">
        <v>262</v>
      </c>
      <c r="E25" s="66">
        <v>44347</v>
      </c>
      <c r="F25" s="69" t="s">
        <v>266</v>
      </c>
      <c r="G25" s="72" t="s">
        <v>267</v>
      </c>
      <c r="H25" s="44" t="s">
        <v>178</v>
      </c>
      <c r="I25" s="44" t="s">
        <v>268</v>
      </c>
      <c r="J25" s="44" t="s">
        <v>304</v>
      </c>
      <c r="K25" s="113">
        <v>2</v>
      </c>
      <c r="L25" s="44" t="s">
        <v>180</v>
      </c>
      <c r="M25" s="44" t="s">
        <v>265</v>
      </c>
      <c r="N25" s="63">
        <v>1</v>
      </c>
      <c r="O25" s="43">
        <v>44362</v>
      </c>
      <c r="P25" s="43">
        <v>44925</v>
      </c>
      <c r="Q25" s="44" t="s">
        <v>62</v>
      </c>
      <c r="R25" s="44" t="s">
        <v>196</v>
      </c>
      <c r="S25" s="102" t="s">
        <v>196</v>
      </c>
      <c r="T25" s="38" t="s">
        <v>195</v>
      </c>
      <c r="U25" s="99">
        <v>44926</v>
      </c>
      <c r="V25" s="172" t="s">
        <v>554</v>
      </c>
      <c r="W25" s="183">
        <v>0.75</v>
      </c>
      <c r="X25" s="79" t="s">
        <v>294</v>
      </c>
      <c r="Y25" s="79"/>
      <c r="Z25" s="88" t="s">
        <v>298</v>
      </c>
      <c r="AA25" s="99">
        <v>45046</v>
      </c>
      <c r="AB25" s="130" t="s">
        <v>773</v>
      </c>
      <c r="AC25" s="100">
        <v>2</v>
      </c>
      <c r="AD25" s="120">
        <f t="shared" si="0"/>
        <v>1</v>
      </c>
      <c r="AE25" s="75" t="str">
        <f t="shared" si="1"/>
        <v>TERMINADA EXTEMPORÁNEA</v>
      </c>
      <c r="AF25" s="75" t="b">
        <f t="shared" si="2"/>
        <v>0</v>
      </c>
      <c r="AG25" s="75" t="str">
        <f t="shared" si="3"/>
        <v>TERMINADA EXTEMPORÁNEA</v>
      </c>
      <c r="AH25" s="172" t="s">
        <v>782</v>
      </c>
      <c r="AI25" s="88" t="s">
        <v>298</v>
      </c>
      <c r="AJ25" s="100" t="str">
        <f t="shared" si="4"/>
        <v>CUMPLIDA</v>
      </c>
      <c r="AK25" s="75" t="s">
        <v>781</v>
      </c>
      <c r="AL25" s="100" t="s">
        <v>103</v>
      </c>
      <c r="AM25" s="100" t="s">
        <v>993</v>
      </c>
    </row>
    <row r="26" spans="1:39" s="20" customFormat="1" ht="132.6" x14ac:dyDescent="0.25">
      <c r="A26" s="28">
        <v>399</v>
      </c>
      <c r="B26" s="66">
        <v>44344</v>
      </c>
      <c r="C26" s="67" t="s">
        <v>169</v>
      </c>
      <c r="D26" s="67" t="s">
        <v>262</v>
      </c>
      <c r="E26" s="66">
        <v>44347</v>
      </c>
      <c r="F26" s="69" t="s">
        <v>220</v>
      </c>
      <c r="G26" s="72" t="s">
        <v>269</v>
      </c>
      <c r="H26" s="44" t="s">
        <v>178</v>
      </c>
      <c r="I26" s="44" t="s">
        <v>270</v>
      </c>
      <c r="J26" s="44" t="s">
        <v>271</v>
      </c>
      <c r="K26" s="113">
        <v>5</v>
      </c>
      <c r="L26" s="44" t="s">
        <v>180</v>
      </c>
      <c r="M26" s="44" t="s">
        <v>265</v>
      </c>
      <c r="N26" s="63">
        <v>1</v>
      </c>
      <c r="O26" s="43">
        <v>44362</v>
      </c>
      <c r="P26" s="43">
        <v>44925</v>
      </c>
      <c r="Q26" s="44" t="s">
        <v>62</v>
      </c>
      <c r="R26" s="44" t="s">
        <v>196</v>
      </c>
      <c r="S26" s="102" t="s">
        <v>196</v>
      </c>
      <c r="T26" s="38" t="s">
        <v>195</v>
      </c>
      <c r="U26" s="99">
        <v>44926</v>
      </c>
      <c r="V26" s="172" t="s">
        <v>845</v>
      </c>
      <c r="W26" s="183">
        <v>0.4</v>
      </c>
      <c r="X26" s="79" t="s">
        <v>294</v>
      </c>
      <c r="Y26" s="79"/>
      <c r="Z26" s="88" t="s">
        <v>298</v>
      </c>
      <c r="AA26" s="99">
        <v>45046</v>
      </c>
      <c r="AB26" s="130" t="s">
        <v>846</v>
      </c>
      <c r="AC26" s="100">
        <v>2</v>
      </c>
      <c r="AD26" s="120">
        <f t="shared" si="0"/>
        <v>0.4</v>
      </c>
      <c r="AE26" s="75" t="str">
        <f t="shared" si="1"/>
        <v>INCUMPLIDA</v>
      </c>
      <c r="AF26" s="75" t="b">
        <f t="shared" si="2"/>
        <v>0</v>
      </c>
      <c r="AG26" s="75" t="str">
        <f t="shared" si="3"/>
        <v>INCUMPLIDA</v>
      </c>
      <c r="AH26" s="172" t="s">
        <v>847</v>
      </c>
      <c r="AI26" s="88" t="s">
        <v>298</v>
      </c>
      <c r="AJ26" s="100" t="str">
        <f t="shared" si="4"/>
        <v>PENDIENTE</v>
      </c>
      <c r="AK26" s="100"/>
      <c r="AL26" s="100"/>
      <c r="AM26" s="100"/>
    </row>
    <row r="27" spans="1:39" s="20" customFormat="1" ht="112.2" x14ac:dyDescent="0.25">
      <c r="A27" s="28">
        <v>402</v>
      </c>
      <c r="B27" s="66">
        <v>44344</v>
      </c>
      <c r="C27" s="67" t="s">
        <v>169</v>
      </c>
      <c r="D27" s="67" t="s">
        <v>262</v>
      </c>
      <c r="E27" s="66">
        <v>44347</v>
      </c>
      <c r="F27" s="69" t="s">
        <v>233</v>
      </c>
      <c r="G27" s="72" t="s">
        <v>272</v>
      </c>
      <c r="H27" s="44" t="s">
        <v>178</v>
      </c>
      <c r="I27" s="44" t="s">
        <v>273</v>
      </c>
      <c r="J27" s="44" t="s">
        <v>305</v>
      </c>
      <c r="K27" s="113">
        <v>5</v>
      </c>
      <c r="L27" s="44" t="s">
        <v>180</v>
      </c>
      <c r="M27" s="44" t="s">
        <v>265</v>
      </c>
      <c r="N27" s="63">
        <v>1</v>
      </c>
      <c r="O27" s="43">
        <v>44362</v>
      </c>
      <c r="P27" s="43">
        <v>44910</v>
      </c>
      <c r="Q27" s="44" t="s">
        <v>62</v>
      </c>
      <c r="R27" s="44" t="s">
        <v>196</v>
      </c>
      <c r="S27" s="102" t="s">
        <v>196</v>
      </c>
      <c r="T27" s="38" t="s">
        <v>195</v>
      </c>
      <c r="U27" s="99">
        <v>44926</v>
      </c>
      <c r="V27" s="172" t="s">
        <v>582</v>
      </c>
      <c r="W27" s="183">
        <v>0.6</v>
      </c>
      <c r="X27" s="79" t="s">
        <v>294</v>
      </c>
      <c r="Y27" s="79"/>
      <c r="Z27" s="88" t="s">
        <v>298</v>
      </c>
      <c r="AA27" s="99">
        <v>45046</v>
      </c>
      <c r="AB27" s="130" t="s">
        <v>777</v>
      </c>
      <c r="AC27" s="100">
        <v>4</v>
      </c>
      <c r="AD27" s="120">
        <f t="shared" si="0"/>
        <v>0.8</v>
      </c>
      <c r="AE27" s="75" t="str">
        <f t="shared" si="1"/>
        <v>INCUMPLIDA</v>
      </c>
      <c r="AF27" s="75" t="b">
        <f t="shared" si="2"/>
        <v>0</v>
      </c>
      <c r="AG27" s="75" t="str">
        <f t="shared" si="3"/>
        <v>INCUMPLIDA</v>
      </c>
      <c r="AH27" s="172" t="s">
        <v>778</v>
      </c>
      <c r="AI27" s="88" t="s">
        <v>298</v>
      </c>
      <c r="AJ27" s="100" t="str">
        <f t="shared" si="4"/>
        <v>PENDIENTE</v>
      </c>
      <c r="AK27" s="100"/>
      <c r="AL27" s="100"/>
      <c r="AM27" s="100"/>
    </row>
    <row r="28" spans="1:39" s="20" customFormat="1" ht="91.8" x14ac:dyDescent="0.25">
      <c r="A28" s="28">
        <v>403</v>
      </c>
      <c r="B28" s="66">
        <v>44344</v>
      </c>
      <c r="C28" s="67" t="s">
        <v>169</v>
      </c>
      <c r="D28" s="67" t="s">
        <v>262</v>
      </c>
      <c r="E28" s="66">
        <v>44347</v>
      </c>
      <c r="F28" s="69" t="s">
        <v>274</v>
      </c>
      <c r="G28" s="72" t="s">
        <v>275</v>
      </c>
      <c r="H28" s="44" t="s">
        <v>178</v>
      </c>
      <c r="I28" s="44" t="s">
        <v>276</v>
      </c>
      <c r="J28" s="44" t="s">
        <v>306</v>
      </c>
      <c r="K28" s="113">
        <v>5</v>
      </c>
      <c r="L28" s="44" t="s">
        <v>180</v>
      </c>
      <c r="M28" s="44" t="s">
        <v>265</v>
      </c>
      <c r="N28" s="63">
        <v>0.8</v>
      </c>
      <c r="O28" s="43">
        <v>44362</v>
      </c>
      <c r="P28" s="43">
        <v>44910</v>
      </c>
      <c r="Q28" s="44" t="s">
        <v>62</v>
      </c>
      <c r="R28" s="44" t="s">
        <v>196</v>
      </c>
      <c r="S28" s="102" t="s">
        <v>196</v>
      </c>
      <c r="T28" s="38" t="s">
        <v>195</v>
      </c>
      <c r="U28" s="99">
        <v>44926</v>
      </c>
      <c r="V28" s="172" t="s">
        <v>848</v>
      </c>
      <c r="W28" s="183">
        <v>0.6</v>
      </c>
      <c r="X28" s="79" t="s">
        <v>294</v>
      </c>
      <c r="Y28" s="79"/>
      <c r="Z28" s="88" t="s">
        <v>298</v>
      </c>
      <c r="AA28" s="99">
        <v>45046</v>
      </c>
      <c r="AB28" s="130" t="s">
        <v>779</v>
      </c>
      <c r="AC28" s="100">
        <v>4</v>
      </c>
      <c r="AD28" s="120">
        <f t="shared" si="0"/>
        <v>0.8</v>
      </c>
      <c r="AE28" s="75" t="str">
        <f t="shared" si="1"/>
        <v>INCUMPLIDA</v>
      </c>
      <c r="AF28" s="75" t="b">
        <f t="shared" si="2"/>
        <v>0</v>
      </c>
      <c r="AG28" s="75" t="str">
        <f t="shared" si="3"/>
        <v>INCUMPLIDA</v>
      </c>
      <c r="AH28" s="172" t="s">
        <v>780</v>
      </c>
      <c r="AI28" s="88" t="s">
        <v>298</v>
      </c>
      <c r="AJ28" s="100" t="str">
        <f t="shared" si="4"/>
        <v>PENDIENTE</v>
      </c>
      <c r="AK28" s="100"/>
      <c r="AL28" s="100"/>
      <c r="AM28" s="100"/>
    </row>
    <row r="29" spans="1:39" s="20" customFormat="1" ht="81.599999999999994" x14ac:dyDescent="0.25">
      <c r="A29" s="28">
        <v>405</v>
      </c>
      <c r="B29" s="66">
        <v>44344</v>
      </c>
      <c r="C29" s="67" t="s">
        <v>169</v>
      </c>
      <c r="D29" s="67" t="s">
        <v>262</v>
      </c>
      <c r="E29" s="66">
        <v>44347</v>
      </c>
      <c r="F29" s="69" t="s">
        <v>277</v>
      </c>
      <c r="G29" s="72" t="s">
        <v>278</v>
      </c>
      <c r="H29" s="44" t="s">
        <v>178</v>
      </c>
      <c r="I29" s="44" t="s">
        <v>279</v>
      </c>
      <c r="J29" s="44" t="s">
        <v>307</v>
      </c>
      <c r="K29" s="113">
        <v>5</v>
      </c>
      <c r="L29" s="44" t="s">
        <v>180</v>
      </c>
      <c r="M29" s="44" t="s">
        <v>265</v>
      </c>
      <c r="N29" s="63">
        <v>1</v>
      </c>
      <c r="O29" s="43">
        <v>44362</v>
      </c>
      <c r="P29" s="43">
        <v>44667</v>
      </c>
      <c r="Q29" s="44" t="s">
        <v>62</v>
      </c>
      <c r="R29" s="44" t="s">
        <v>196</v>
      </c>
      <c r="S29" s="102" t="s">
        <v>196</v>
      </c>
      <c r="T29" s="38" t="s">
        <v>195</v>
      </c>
      <c r="U29" s="99">
        <v>44926</v>
      </c>
      <c r="V29" s="172" t="s">
        <v>583</v>
      </c>
      <c r="W29" s="183">
        <v>0.6</v>
      </c>
      <c r="X29" s="79" t="s">
        <v>294</v>
      </c>
      <c r="Y29" s="79"/>
      <c r="Z29" s="88" t="s">
        <v>298</v>
      </c>
      <c r="AA29" s="99">
        <v>45046</v>
      </c>
      <c r="AB29" s="130" t="s">
        <v>777</v>
      </c>
      <c r="AC29" s="100">
        <v>4</v>
      </c>
      <c r="AD29" s="120">
        <f t="shared" si="0"/>
        <v>0.8</v>
      </c>
      <c r="AE29" s="75" t="str">
        <f t="shared" si="1"/>
        <v>INCUMPLIDA</v>
      </c>
      <c r="AF29" s="75" t="b">
        <f t="shared" si="2"/>
        <v>0</v>
      </c>
      <c r="AG29" s="75" t="str">
        <f t="shared" si="3"/>
        <v>INCUMPLIDA</v>
      </c>
      <c r="AH29" s="172" t="s">
        <v>778</v>
      </c>
      <c r="AI29" s="88" t="s">
        <v>298</v>
      </c>
      <c r="AJ29" s="100" t="str">
        <f t="shared" si="4"/>
        <v>PENDIENTE</v>
      </c>
      <c r="AK29" s="100"/>
      <c r="AL29" s="100"/>
      <c r="AM29" s="100"/>
    </row>
    <row r="30" spans="1:39" ht="122.4" x14ac:dyDescent="0.25">
      <c r="A30" s="28">
        <v>407</v>
      </c>
      <c r="B30" s="66">
        <v>44344</v>
      </c>
      <c r="C30" s="67" t="s">
        <v>169</v>
      </c>
      <c r="D30" s="67" t="s">
        <v>262</v>
      </c>
      <c r="E30" s="66">
        <v>44347</v>
      </c>
      <c r="F30" s="69" t="s">
        <v>280</v>
      </c>
      <c r="G30" s="72" t="s">
        <v>281</v>
      </c>
      <c r="H30" s="44" t="s">
        <v>178</v>
      </c>
      <c r="I30" s="44" t="s">
        <v>282</v>
      </c>
      <c r="J30" s="44" t="s">
        <v>308</v>
      </c>
      <c r="K30" s="113">
        <v>5</v>
      </c>
      <c r="L30" s="44" t="s">
        <v>180</v>
      </c>
      <c r="M30" s="44" t="s">
        <v>265</v>
      </c>
      <c r="N30" s="63">
        <v>1</v>
      </c>
      <c r="O30" s="43">
        <v>44362</v>
      </c>
      <c r="P30" s="43">
        <v>44925</v>
      </c>
      <c r="Q30" s="44" t="s">
        <v>62</v>
      </c>
      <c r="R30" s="44" t="s">
        <v>196</v>
      </c>
      <c r="S30" s="102" t="s">
        <v>196</v>
      </c>
      <c r="T30" s="38" t="s">
        <v>195</v>
      </c>
      <c r="U30" s="99">
        <v>44926</v>
      </c>
      <c r="V30" s="172" t="s">
        <v>849</v>
      </c>
      <c r="W30" s="183">
        <v>0.6</v>
      </c>
      <c r="X30" s="79" t="s">
        <v>294</v>
      </c>
      <c r="Y30" s="79"/>
      <c r="Z30" s="88" t="s">
        <v>298</v>
      </c>
      <c r="AA30" s="99">
        <v>45046</v>
      </c>
      <c r="AB30" s="130" t="s">
        <v>776</v>
      </c>
      <c r="AC30" s="100">
        <v>4</v>
      </c>
      <c r="AD30" s="120">
        <f t="shared" si="0"/>
        <v>0.8</v>
      </c>
      <c r="AE30" s="75" t="str">
        <f t="shared" si="1"/>
        <v>INCUMPLIDA</v>
      </c>
      <c r="AF30" s="75" t="b">
        <f t="shared" si="2"/>
        <v>0</v>
      </c>
      <c r="AG30" s="75" t="str">
        <f t="shared" si="3"/>
        <v>INCUMPLIDA</v>
      </c>
      <c r="AH30" s="172" t="s">
        <v>850</v>
      </c>
      <c r="AI30" s="88" t="s">
        <v>298</v>
      </c>
      <c r="AJ30" s="100" t="str">
        <f t="shared" si="4"/>
        <v>PENDIENTE</v>
      </c>
      <c r="AK30" s="100"/>
      <c r="AL30" s="100"/>
      <c r="AM30" s="100"/>
    </row>
    <row r="31" spans="1:39" ht="102" x14ac:dyDescent="0.25">
      <c r="A31" s="28">
        <v>409</v>
      </c>
      <c r="B31" s="66">
        <v>44344</v>
      </c>
      <c r="C31" s="67" t="s">
        <v>169</v>
      </c>
      <c r="D31" s="67" t="s">
        <v>262</v>
      </c>
      <c r="E31" s="66">
        <v>44347</v>
      </c>
      <c r="F31" s="69" t="s">
        <v>283</v>
      </c>
      <c r="G31" s="72" t="s">
        <v>284</v>
      </c>
      <c r="H31" s="44" t="s">
        <v>178</v>
      </c>
      <c r="I31" s="44" t="s">
        <v>285</v>
      </c>
      <c r="J31" s="44" t="s">
        <v>286</v>
      </c>
      <c r="K31" s="113">
        <v>4</v>
      </c>
      <c r="L31" s="44" t="s">
        <v>180</v>
      </c>
      <c r="M31" s="44" t="s">
        <v>265</v>
      </c>
      <c r="N31" s="63">
        <v>1</v>
      </c>
      <c r="O31" s="43">
        <v>44362</v>
      </c>
      <c r="P31" s="43">
        <v>44910</v>
      </c>
      <c r="Q31" s="44" t="s">
        <v>62</v>
      </c>
      <c r="R31" s="44" t="s">
        <v>196</v>
      </c>
      <c r="S31" s="102" t="s">
        <v>196</v>
      </c>
      <c r="T31" s="38" t="s">
        <v>195</v>
      </c>
      <c r="U31" s="99">
        <v>44926</v>
      </c>
      <c r="V31" s="172" t="s">
        <v>555</v>
      </c>
      <c r="W31" s="183">
        <v>0.5</v>
      </c>
      <c r="X31" s="79" t="s">
        <v>294</v>
      </c>
      <c r="Y31" s="79"/>
      <c r="Z31" s="89" t="s">
        <v>298</v>
      </c>
      <c r="AA31" s="99">
        <v>45046</v>
      </c>
      <c r="AB31" s="130" t="s">
        <v>775</v>
      </c>
      <c r="AC31" s="100">
        <v>3</v>
      </c>
      <c r="AD31" s="120">
        <f t="shared" si="0"/>
        <v>0.75</v>
      </c>
      <c r="AE31" s="75" t="str">
        <f t="shared" si="1"/>
        <v>INCUMPLIDA</v>
      </c>
      <c r="AF31" s="75" t="b">
        <f t="shared" si="2"/>
        <v>0</v>
      </c>
      <c r="AG31" s="75" t="str">
        <f t="shared" si="3"/>
        <v>INCUMPLIDA</v>
      </c>
      <c r="AH31" s="172" t="s">
        <v>987</v>
      </c>
      <c r="AI31" s="89" t="s">
        <v>298</v>
      </c>
      <c r="AJ31" s="100" t="str">
        <f t="shared" si="4"/>
        <v>PENDIENTE</v>
      </c>
      <c r="AK31" s="100"/>
      <c r="AL31" s="100"/>
      <c r="AM31" s="100"/>
    </row>
    <row r="32" spans="1:39" ht="114.75" customHeight="1" x14ac:dyDescent="0.25">
      <c r="A32" s="28">
        <v>412</v>
      </c>
      <c r="B32" s="66">
        <v>44344</v>
      </c>
      <c r="C32" s="67" t="s">
        <v>169</v>
      </c>
      <c r="D32" s="67" t="s">
        <v>262</v>
      </c>
      <c r="E32" s="66">
        <v>44347</v>
      </c>
      <c r="F32" s="69" t="s">
        <v>287</v>
      </c>
      <c r="G32" s="72" t="s">
        <v>288</v>
      </c>
      <c r="H32" s="44" t="s">
        <v>178</v>
      </c>
      <c r="I32" s="44" t="s">
        <v>289</v>
      </c>
      <c r="J32" s="44" t="s">
        <v>290</v>
      </c>
      <c r="K32" s="113">
        <v>3</v>
      </c>
      <c r="L32" s="44" t="s">
        <v>180</v>
      </c>
      <c r="M32" s="44" t="s">
        <v>265</v>
      </c>
      <c r="N32" s="63">
        <v>1</v>
      </c>
      <c r="O32" s="43">
        <v>44362</v>
      </c>
      <c r="P32" s="43">
        <v>44561</v>
      </c>
      <c r="Q32" s="44" t="s">
        <v>62</v>
      </c>
      <c r="R32" s="44" t="s">
        <v>196</v>
      </c>
      <c r="S32" s="102" t="s">
        <v>196</v>
      </c>
      <c r="T32" s="38" t="s">
        <v>195</v>
      </c>
      <c r="U32" s="99">
        <v>44926</v>
      </c>
      <c r="V32" s="172" t="s">
        <v>851</v>
      </c>
      <c r="W32" s="183">
        <v>1</v>
      </c>
      <c r="X32" s="79" t="s">
        <v>296</v>
      </c>
      <c r="Y32" s="79" t="s">
        <v>103</v>
      </c>
      <c r="Z32" s="89" t="s">
        <v>298</v>
      </c>
      <c r="AA32" s="99">
        <v>45046</v>
      </c>
      <c r="AB32" s="130" t="s">
        <v>773</v>
      </c>
      <c r="AC32" s="100">
        <v>3</v>
      </c>
      <c r="AD32" s="120">
        <f t="shared" si="0"/>
        <v>1</v>
      </c>
      <c r="AE32" s="75" t="str">
        <f t="shared" si="1"/>
        <v>TERMINADA EXTEMPORÁNEA</v>
      </c>
      <c r="AF32" s="75" t="b">
        <f t="shared" si="2"/>
        <v>0</v>
      </c>
      <c r="AG32" s="75" t="str">
        <f t="shared" si="3"/>
        <v>TERMINADA EXTEMPORÁNEA</v>
      </c>
      <c r="AH32" s="172" t="s">
        <v>774</v>
      </c>
      <c r="AI32" s="89" t="s">
        <v>298</v>
      </c>
      <c r="AJ32" s="100" t="str">
        <f t="shared" si="4"/>
        <v>CUMPLIDA</v>
      </c>
      <c r="AK32" s="213" t="s">
        <v>994</v>
      </c>
      <c r="AL32" s="100" t="s">
        <v>109</v>
      </c>
      <c r="AM32" s="100" t="s">
        <v>993</v>
      </c>
    </row>
    <row r="33" spans="1:39" s="19" customFormat="1" ht="91.8" x14ac:dyDescent="0.2">
      <c r="A33" s="28">
        <v>435</v>
      </c>
      <c r="B33" s="45">
        <v>44460</v>
      </c>
      <c r="C33" s="46" t="s">
        <v>169</v>
      </c>
      <c r="D33" s="46" t="s">
        <v>337</v>
      </c>
      <c r="E33" s="45">
        <v>44460</v>
      </c>
      <c r="F33" s="47" t="s">
        <v>309</v>
      </c>
      <c r="G33" s="80" t="s">
        <v>340</v>
      </c>
      <c r="H33" s="34" t="s">
        <v>178</v>
      </c>
      <c r="I33" s="34" t="s">
        <v>341</v>
      </c>
      <c r="J33" s="80" t="s">
        <v>342</v>
      </c>
      <c r="K33" s="114">
        <v>2</v>
      </c>
      <c r="L33" s="46" t="s">
        <v>180</v>
      </c>
      <c r="M33" s="52" t="s">
        <v>265</v>
      </c>
      <c r="N33" s="62">
        <v>1</v>
      </c>
      <c r="O33" s="45">
        <v>44562</v>
      </c>
      <c r="P33" s="45">
        <v>44925</v>
      </c>
      <c r="Q33" s="187" t="s">
        <v>62</v>
      </c>
      <c r="R33" s="187" t="s">
        <v>338</v>
      </c>
      <c r="S33" s="47" t="s">
        <v>339</v>
      </c>
      <c r="T33" s="34" t="s">
        <v>195</v>
      </c>
      <c r="U33" s="99">
        <v>44926</v>
      </c>
      <c r="V33" s="172" t="s">
        <v>556</v>
      </c>
      <c r="W33" s="183">
        <v>0.75</v>
      </c>
      <c r="X33" s="79" t="s">
        <v>294</v>
      </c>
      <c r="Y33" s="79"/>
      <c r="Z33" s="88" t="s">
        <v>298</v>
      </c>
      <c r="AA33" s="99">
        <v>45046</v>
      </c>
      <c r="AB33" s="130" t="s">
        <v>770</v>
      </c>
      <c r="AC33" s="100">
        <v>1.5</v>
      </c>
      <c r="AD33" s="120">
        <f t="shared" si="0"/>
        <v>0.75</v>
      </c>
      <c r="AE33" s="75" t="str">
        <f t="shared" si="1"/>
        <v>INCUMPLIDA</v>
      </c>
      <c r="AF33" s="75" t="b">
        <f t="shared" si="2"/>
        <v>0</v>
      </c>
      <c r="AG33" s="75" t="str">
        <f t="shared" si="3"/>
        <v>INCUMPLIDA</v>
      </c>
      <c r="AH33" s="172" t="s">
        <v>771</v>
      </c>
      <c r="AI33" s="88" t="s">
        <v>298</v>
      </c>
      <c r="AJ33" s="100" t="str">
        <f t="shared" si="4"/>
        <v>PENDIENTE</v>
      </c>
      <c r="AK33" s="100"/>
      <c r="AL33" s="100"/>
      <c r="AM33" s="100"/>
    </row>
    <row r="34" spans="1:39" s="19" customFormat="1" ht="91.8" x14ac:dyDescent="0.2">
      <c r="A34" s="28">
        <v>436</v>
      </c>
      <c r="B34" s="45">
        <v>44460</v>
      </c>
      <c r="C34" s="46" t="s">
        <v>169</v>
      </c>
      <c r="D34" s="46" t="s">
        <v>337</v>
      </c>
      <c r="E34" s="45">
        <v>44460</v>
      </c>
      <c r="F34" s="47" t="s">
        <v>343</v>
      </c>
      <c r="G34" s="80" t="s">
        <v>344</v>
      </c>
      <c r="H34" s="34" t="s">
        <v>178</v>
      </c>
      <c r="I34" s="34" t="s">
        <v>341</v>
      </c>
      <c r="J34" s="117" t="s">
        <v>345</v>
      </c>
      <c r="K34" s="114">
        <v>4</v>
      </c>
      <c r="L34" s="46" t="s">
        <v>180</v>
      </c>
      <c r="M34" s="52" t="s">
        <v>265</v>
      </c>
      <c r="N34" s="62">
        <v>1</v>
      </c>
      <c r="O34" s="45">
        <v>44562</v>
      </c>
      <c r="P34" s="45">
        <v>44925</v>
      </c>
      <c r="Q34" s="187" t="s">
        <v>62</v>
      </c>
      <c r="R34" s="187" t="s">
        <v>338</v>
      </c>
      <c r="S34" s="47" t="s">
        <v>339</v>
      </c>
      <c r="T34" s="34" t="s">
        <v>195</v>
      </c>
      <c r="U34" s="99">
        <v>44926</v>
      </c>
      <c r="V34" s="172" t="s">
        <v>556</v>
      </c>
      <c r="W34" s="183">
        <v>0.75</v>
      </c>
      <c r="X34" s="79" t="s">
        <v>294</v>
      </c>
      <c r="Y34" s="79"/>
      <c r="Z34" s="89" t="s">
        <v>298</v>
      </c>
      <c r="AA34" s="99">
        <v>45046</v>
      </c>
      <c r="AB34" s="130" t="s">
        <v>770</v>
      </c>
      <c r="AC34" s="100">
        <v>3</v>
      </c>
      <c r="AD34" s="120">
        <f t="shared" si="0"/>
        <v>0.75</v>
      </c>
      <c r="AE34" s="75" t="str">
        <f t="shared" si="1"/>
        <v>INCUMPLIDA</v>
      </c>
      <c r="AF34" s="75" t="b">
        <f t="shared" si="2"/>
        <v>0</v>
      </c>
      <c r="AG34" s="75" t="str">
        <f t="shared" si="3"/>
        <v>INCUMPLIDA</v>
      </c>
      <c r="AH34" s="172" t="s">
        <v>772</v>
      </c>
      <c r="AI34" s="89" t="s">
        <v>298</v>
      </c>
      <c r="AJ34" s="100" t="str">
        <f t="shared" si="4"/>
        <v>PENDIENTE</v>
      </c>
      <c r="AK34" s="100"/>
      <c r="AL34" s="100"/>
      <c r="AM34" s="100"/>
    </row>
    <row r="35" spans="1:39" s="19" customFormat="1" ht="102.75" customHeight="1" x14ac:dyDescent="0.2">
      <c r="A35" s="28">
        <v>437</v>
      </c>
      <c r="B35" s="45">
        <v>44460</v>
      </c>
      <c r="C35" s="46" t="s">
        <v>169</v>
      </c>
      <c r="D35" s="46" t="s">
        <v>337</v>
      </c>
      <c r="E35" s="45">
        <v>44460</v>
      </c>
      <c r="F35" s="47" t="s">
        <v>346</v>
      </c>
      <c r="G35" s="80" t="s">
        <v>347</v>
      </c>
      <c r="H35" s="34" t="s">
        <v>178</v>
      </c>
      <c r="I35" s="34" t="s">
        <v>348</v>
      </c>
      <c r="J35" s="80" t="s">
        <v>349</v>
      </c>
      <c r="K35" s="110">
        <v>4</v>
      </c>
      <c r="L35" s="46" t="s">
        <v>18</v>
      </c>
      <c r="M35" s="52" t="s">
        <v>265</v>
      </c>
      <c r="N35" s="62">
        <v>1</v>
      </c>
      <c r="O35" s="45">
        <v>44562</v>
      </c>
      <c r="P35" s="45">
        <v>45229</v>
      </c>
      <c r="Q35" s="187" t="s">
        <v>62</v>
      </c>
      <c r="R35" s="187" t="s">
        <v>338</v>
      </c>
      <c r="S35" s="47" t="s">
        <v>339</v>
      </c>
      <c r="T35" s="34" t="s">
        <v>195</v>
      </c>
      <c r="U35" s="99">
        <v>44926</v>
      </c>
      <c r="V35" s="172" t="s">
        <v>852</v>
      </c>
      <c r="W35" s="183">
        <v>0.125</v>
      </c>
      <c r="X35" s="79" t="s">
        <v>297</v>
      </c>
      <c r="Y35" s="79"/>
      <c r="Z35" s="89" t="s">
        <v>298</v>
      </c>
      <c r="AA35" s="99">
        <v>45046</v>
      </c>
      <c r="AB35" s="130" t="s">
        <v>769</v>
      </c>
      <c r="AC35" s="100">
        <v>0.5</v>
      </c>
      <c r="AD35" s="120">
        <f t="shared" si="0"/>
        <v>0.125</v>
      </c>
      <c r="AE35" s="75" t="b">
        <f t="shared" si="1"/>
        <v>0</v>
      </c>
      <c r="AF35" s="75" t="str">
        <f t="shared" si="2"/>
        <v>EN PROCESO</v>
      </c>
      <c r="AG35" s="75" t="str">
        <f t="shared" si="3"/>
        <v>EN PROCESO</v>
      </c>
      <c r="AH35" s="172" t="s">
        <v>853</v>
      </c>
      <c r="AI35" s="89" t="s">
        <v>298</v>
      </c>
      <c r="AJ35" s="100" t="str">
        <f t="shared" si="4"/>
        <v>PENDIENTE</v>
      </c>
      <c r="AK35" s="100"/>
      <c r="AL35" s="100"/>
      <c r="AM35" s="100"/>
    </row>
    <row r="36" spans="1:39" s="19" customFormat="1" ht="111" customHeight="1" x14ac:dyDescent="0.2">
      <c r="A36" s="28">
        <v>439</v>
      </c>
      <c r="B36" s="45">
        <v>44460</v>
      </c>
      <c r="C36" s="46" t="s">
        <v>169</v>
      </c>
      <c r="D36" s="46" t="s">
        <v>337</v>
      </c>
      <c r="E36" s="45">
        <v>44460</v>
      </c>
      <c r="F36" s="47">
        <v>4</v>
      </c>
      <c r="G36" s="80" t="s">
        <v>350</v>
      </c>
      <c r="H36" s="34" t="s">
        <v>178</v>
      </c>
      <c r="I36" s="34" t="s">
        <v>351</v>
      </c>
      <c r="J36" s="80" t="s">
        <v>352</v>
      </c>
      <c r="K36" s="110">
        <v>4</v>
      </c>
      <c r="L36" s="46" t="s">
        <v>18</v>
      </c>
      <c r="M36" s="52" t="s">
        <v>265</v>
      </c>
      <c r="N36" s="62">
        <v>1</v>
      </c>
      <c r="O36" s="45">
        <v>44562</v>
      </c>
      <c r="P36" s="199">
        <v>45229</v>
      </c>
      <c r="Q36" s="187" t="s">
        <v>62</v>
      </c>
      <c r="R36" s="187" t="s">
        <v>338</v>
      </c>
      <c r="S36" s="47" t="s">
        <v>339</v>
      </c>
      <c r="T36" s="34" t="s">
        <v>195</v>
      </c>
      <c r="U36" s="99">
        <v>44926</v>
      </c>
      <c r="V36" s="174" t="s">
        <v>557</v>
      </c>
      <c r="W36" s="183">
        <v>7.4999999999999997E-2</v>
      </c>
      <c r="X36" s="79" t="s">
        <v>297</v>
      </c>
      <c r="Y36" s="79"/>
      <c r="Z36" s="89" t="s">
        <v>298</v>
      </c>
      <c r="AA36" s="99">
        <v>45046</v>
      </c>
      <c r="AB36" s="130" t="s">
        <v>769</v>
      </c>
      <c r="AC36" s="100">
        <v>0.3</v>
      </c>
      <c r="AD36" s="120">
        <f t="shared" si="0"/>
        <v>7.4999999999999997E-2</v>
      </c>
      <c r="AE36" s="75" t="b">
        <f t="shared" si="1"/>
        <v>0</v>
      </c>
      <c r="AF36" s="75" t="str">
        <f t="shared" si="2"/>
        <v>EN PROCESO</v>
      </c>
      <c r="AG36" s="75" t="str">
        <f t="shared" si="3"/>
        <v>EN PROCESO</v>
      </c>
      <c r="AH36" s="172" t="s">
        <v>853</v>
      </c>
      <c r="AI36" s="89" t="s">
        <v>298</v>
      </c>
      <c r="AJ36" s="100" t="str">
        <f t="shared" si="4"/>
        <v>PENDIENTE</v>
      </c>
      <c r="AK36" s="100"/>
      <c r="AL36" s="100"/>
      <c r="AM36" s="100"/>
    </row>
    <row r="37" spans="1:39" s="19" customFormat="1" ht="81.599999999999994" x14ac:dyDescent="0.2">
      <c r="A37" s="28">
        <v>440</v>
      </c>
      <c r="B37" s="45">
        <v>44460</v>
      </c>
      <c r="C37" s="46" t="s">
        <v>169</v>
      </c>
      <c r="D37" s="46" t="s">
        <v>337</v>
      </c>
      <c r="E37" s="45">
        <v>44460</v>
      </c>
      <c r="F37" s="47">
        <v>6</v>
      </c>
      <c r="G37" s="80" t="s">
        <v>353</v>
      </c>
      <c r="H37" s="34" t="s">
        <v>178</v>
      </c>
      <c r="I37" s="30" t="s">
        <v>354</v>
      </c>
      <c r="J37" s="80" t="s">
        <v>355</v>
      </c>
      <c r="K37" s="110">
        <v>5</v>
      </c>
      <c r="L37" s="46" t="s">
        <v>18</v>
      </c>
      <c r="M37" s="52" t="s">
        <v>265</v>
      </c>
      <c r="N37" s="62">
        <v>1</v>
      </c>
      <c r="O37" s="45">
        <v>44562</v>
      </c>
      <c r="P37" s="45">
        <v>44956</v>
      </c>
      <c r="Q37" s="187" t="s">
        <v>62</v>
      </c>
      <c r="R37" s="187" t="s">
        <v>338</v>
      </c>
      <c r="S37" s="47" t="s">
        <v>339</v>
      </c>
      <c r="T37" s="34" t="s">
        <v>195</v>
      </c>
      <c r="U37" s="99">
        <v>44926</v>
      </c>
      <c r="V37" s="152" t="s">
        <v>854</v>
      </c>
      <c r="W37" s="183">
        <v>0.4</v>
      </c>
      <c r="X37" s="79" t="s">
        <v>297</v>
      </c>
      <c r="Y37" s="79"/>
      <c r="Z37" s="89" t="s">
        <v>298</v>
      </c>
      <c r="AA37" s="99">
        <v>45046</v>
      </c>
      <c r="AB37" s="146" t="s">
        <v>759</v>
      </c>
      <c r="AC37" s="100">
        <v>2</v>
      </c>
      <c r="AD37" s="120">
        <f t="shared" si="0"/>
        <v>0.4</v>
      </c>
      <c r="AE37" s="75" t="str">
        <f t="shared" si="1"/>
        <v>INCUMPLIDA</v>
      </c>
      <c r="AF37" s="75" t="b">
        <f t="shared" si="2"/>
        <v>0</v>
      </c>
      <c r="AG37" s="75" t="str">
        <f t="shared" si="3"/>
        <v>INCUMPLIDA</v>
      </c>
      <c r="AH37" s="152" t="s">
        <v>768</v>
      </c>
      <c r="AI37" s="89" t="s">
        <v>298</v>
      </c>
      <c r="AJ37" s="100" t="str">
        <f t="shared" si="4"/>
        <v>PENDIENTE</v>
      </c>
      <c r="AK37" s="100"/>
      <c r="AL37" s="100"/>
      <c r="AM37" s="100"/>
    </row>
    <row r="38" spans="1:39" s="19" customFormat="1" ht="132.6" x14ac:dyDescent="0.2">
      <c r="A38" s="28">
        <v>442</v>
      </c>
      <c r="B38" s="53">
        <v>44489</v>
      </c>
      <c r="C38" s="151" t="s">
        <v>169</v>
      </c>
      <c r="D38" s="151" t="s">
        <v>319</v>
      </c>
      <c r="E38" s="53">
        <v>44489</v>
      </c>
      <c r="F38" s="56">
        <v>1</v>
      </c>
      <c r="G38" s="39" t="s">
        <v>320</v>
      </c>
      <c r="H38" s="38" t="s">
        <v>321</v>
      </c>
      <c r="I38" s="38" t="s">
        <v>444</v>
      </c>
      <c r="J38" s="39" t="s">
        <v>322</v>
      </c>
      <c r="K38" s="112">
        <v>2</v>
      </c>
      <c r="L38" s="54" t="s">
        <v>198</v>
      </c>
      <c r="M38" s="190" t="s">
        <v>323</v>
      </c>
      <c r="N38" s="60">
        <v>1</v>
      </c>
      <c r="O38" s="53">
        <v>44531</v>
      </c>
      <c r="P38" s="53">
        <v>44896</v>
      </c>
      <c r="Q38" s="190" t="s">
        <v>61</v>
      </c>
      <c r="R38" s="58" t="s">
        <v>64</v>
      </c>
      <c r="S38" s="104" t="s">
        <v>43</v>
      </c>
      <c r="T38" s="38" t="s">
        <v>195</v>
      </c>
      <c r="U38" s="99">
        <v>44926</v>
      </c>
      <c r="V38" s="81" t="s">
        <v>855</v>
      </c>
      <c r="W38" s="183">
        <v>1</v>
      </c>
      <c r="X38" s="79" t="s">
        <v>300</v>
      </c>
      <c r="Y38" s="79" t="s">
        <v>103</v>
      </c>
      <c r="Z38" s="89" t="s">
        <v>569</v>
      </c>
      <c r="AA38" s="99">
        <v>45046</v>
      </c>
      <c r="AB38" s="146" t="s">
        <v>803</v>
      </c>
      <c r="AC38" s="100">
        <v>2</v>
      </c>
      <c r="AD38" s="120">
        <f t="shared" si="0"/>
        <v>1</v>
      </c>
      <c r="AE38" s="75" t="b">
        <f>IF(AC38="","",IF(AA38&lt;P38,IF(AD38&lt;100%,"INCUMPLIDA",IF(AD38=100%,"TERMINADA EXTEMPORÁNEA"))))</f>
        <v>0</v>
      </c>
      <c r="AF38" s="75" t="str">
        <f>IF(AC38="","",IF(AA38&gt;P38,IF(AD38=0%,"SIN INICIAR",IF(AD38=100%,"TERMINADA",IF(AD38&gt;0%,"EN PROCESO")))))</f>
        <v>TERMINADA</v>
      </c>
      <c r="AG38" s="75" t="str">
        <f>IF(AC38="","",IF(AA38&lt;P38,AE38,IF(AA38&gt;P38,AF38)))</f>
        <v>TERMINADA</v>
      </c>
      <c r="AH38" s="152" t="s">
        <v>804</v>
      </c>
      <c r="AI38" s="89" t="s">
        <v>569</v>
      </c>
      <c r="AJ38" s="100" t="str">
        <f t="shared" si="4"/>
        <v>CUMPLIDA</v>
      </c>
      <c r="AK38" s="96" t="s">
        <v>805</v>
      </c>
      <c r="AL38" s="100" t="s">
        <v>109</v>
      </c>
      <c r="AM38" s="100" t="s">
        <v>993</v>
      </c>
    </row>
    <row r="39" spans="1:39" s="19" customFormat="1" ht="122.4" x14ac:dyDescent="0.2">
      <c r="A39" s="28">
        <v>443</v>
      </c>
      <c r="B39" s="53">
        <v>44489</v>
      </c>
      <c r="C39" s="151" t="s">
        <v>169</v>
      </c>
      <c r="D39" s="151" t="s">
        <v>319</v>
      </c>
      <c r="E39" s="53">
        <v>44489</v>
      </c>
      <c r="F39" s="56">
        <v>2</v>
      </c>
      <c r="G39" s="59" t="s">
        <v>324</v>
      </c>
      <c r="H39" s="38" t="s">
        <v>321</v>
      </c>
      <c r="I39" s="38" t="s">
        <v>445</v>
      </c>
      <c r="J39" s="39" t="s">
        <v>325</v>
      </c>
      <c r="K39" s="108">
        <v>1</v>
      </c>
      <c r="L39" s="54" t="s">
        <v>198</v>
      </c>
      <c r="M39" s="38" t="s">
        <v>326</v>
      </c>
      <c r="N39" s="60">
        <v>1</v>
      </c>
      <c r="O39" s="53">
        <v>44531</v>
      </c>
      <c r="P39" s="53">
        <v>44896</v>
      </c>
      <c r="Q39" s="190" t="s">
        <v>61</v>
      </c>
      <c r="R39" s="58" t="s">
        <v>64</v>
      </c>
      <c r="S39" s="104" t="s">
        <v>43</v>
      </c>
      <c r="T39" s="38" t="s">
        <v>195</v>
      </c>
      <c r="U39" s="99">
        <v>44926</v>
      </c>
      <c r="V39" s="81" t="s">
        <v>856</v>
      </c>
      <c r="W39" s="183">
        <v>0.7</v>
      </c>
      <c r="X39" s="79" t="s">
        <v>294</v>
      </c>
      <c r="Y39" s="79"/>
      <c r="Z39" s="89" t="s">
        <v>569</v>
      </c>
      <c r="AA39" s="99">
        <v>45046</v>
      </c>
      <c r="AB39" s="146" t="s">
        <v>806</v>
      </c>
      <c r="AC39" s="100">
        <v>0.5</v>
      </c>
      <c r="AD39" s="120">
        <f t="shared" si="0"/>
        <v>0.5</v>
      </c>
      <c r="AE39" s="75" t="str">
        <f t="shared" si="1"/>
        <v>INCUMPLIDA</v>
      </c>
      <c r="AF39" s="75" t="b">
        <f t="shared" si="2"/>
        <v>0</v>
      </c>
      <c r="AG39" s="75" t="str">
        <f t="shared" si="3"/>
        <v>INCUMPLIDA</v>
      </c>
      <c r="AH39" s="81" t="s">
        <v>857</v>
      </c>
      <c r="AI39" s="89" t="s">
        <v>569</v>
      </c>
      <c r="AJ39" s="100" t="str">
        <f t="shared" si="4"/>
        <v>PENDIENTE</v>
      </c>
      <c r="AK39" s="100"/>
      <c r="AL39" s="100"/>
      <c r="AM39" s="100"/>
    </row>
    <row r="40" spans="1:39" s="19" customFormat="1" ht="346.8" x14ac:dyDescent="0.2">
      <c r="A40" s="28">
        <v>445</v>
      </c>
      <c r="B40" s="53">
        <v>44489</v>
      </c>
      <c r="C40" s="151" t="s">
        <v>169</v>
      </c>
      <c r="D40" s="151" t="s">
        <v>319</v>
      </c>
      <c r="E40" s="53">
        <v>44489</v>
      </c>
      <c r="F40" s="56">
        <v>4</v>
      </c>
      <c r="G40" s="39" t="s">
        <v>327</v>
      </c>
      <c r="H40" s="38" t="s">
        <v>321</v>
      </c>
      <c r="I40" s="38" t="s">
        <v>446</v>
      </c>
      <c r="J40" s="39" t="s">
        <v>328</v>
      </c>
      <c r="K40" s="108">
        <v>3</v>
      </c>
      <c r="L40" s="54" t="s">
        <v>198</v>
      </c>
      <c r="M40" s="38" t="s">
        <v>329</v>
      </c>
      <c r="N40" s="60">
        <v>1</v>
      </c>
      <c r="O40" s="53">
        <v>44531</v>
      </c>
      <c r="P40" s="53">
        <v>44896</v>
      </c>
      <c r="Q40" s="190" t="s">
        <v>61</v>
      </c>
      <c r="R40" s="58" t="s">
        <v>64</v>
      </c>
      <c r="S40" s="104" t="s">
        <v>43</v>
      </c>
      <c r="T40" s="38" t="s">
        <v>197</v>
      </c>
      <c r="U40" s="99">
        <v>44926</v>
      </c>
      <c r="V40" s="81" t="s">
        <v>571</v>
      </c>
      <c r="W40" s="183">
        <v>0.16700000000000001</v>
      </c>
      <c r="X40" s="79" t="s">
        <v>294</v>
      </c>
      <c r="Y40" s="79"/>
      <c r="Z40" s="89" t="s">
        <v>569</v>
      </c>
      <c r="AA40" s="99">
        <v>45046</v>
      </c>
      <c r="AB40" s="146" t="s">
        <v>806</v>
      </c>
      <c r="AC40" s="100">
        <v>0.5</v>
      </c>
      <c r="AD40" s="120">
        <f t="shared" si="0"/>
        <v>0.16666666666666666</v>
      </c>
      <c r="AE40" s="75" t="str">
        <f t="shared" si="1"/>
        <v>INCUMPLIDA</v>
      </c>
      <c r="AF40" s="75" t="b">
        <f t="shared" si="2"/>
        <v>0</v>
      </c>
      <c r="AG40" s="75" t="str">
        <f t="shared" si="3"/>
        <v>INCUMPLIDA</v>
      </c>
      <c r="AH40" s="81" t="s">
        <v>858</v>
      </c>
      <c r="AI40" s="89" t="s">
        <v>569</v>
      </c>
      <c r="AJ40" s="100" t="str">
        <f t="shared" si="4"/>
        <v>PENDIENTE</v>
      </c>
      <c r="AK40" s="100"/>
      <c r="AL40" s="100"/>
      <c r="AM40" s="100"/>
    </row>
    <row r="41" spans="1:39" s="19" customFormat="1" ht="112.2" x14ac:dyDescent="0.2">
      <c r="A41" s="28">
        <v>447</v>
      </c>
      <c r="B41" s="53">
        <v>44489</v>
      </c>
      <c r="C41" s="151" t="s">
        <v>169</v>
      </c>
      <c r="D41" s="151" t="s">
        <v>319</v>
      </c>
      <c r="E41" s="53">
        <v>44489</v>
      </c>
      <c r="F41" s="56">
        <v>6</v>
      </c>
      <c r="G41" s="59" t="s">
        <v>330</v>
      </c>
      <c r="H41" s="38" t="s">
        <v>321</v>
      </c>
      <c r="I41" s="38" t="s">
        <v>447</v>
      </c>
      <c r="J41" s="39" t="s">
        <v>331</v>
      </c>
      <c r="K41" s="108">
        <v>1</v>
      </c>
      <c r="L41" s="54" t="s">
        <v>198</v>
      </c>
      <c r="M41" s="38" t="s">
        <v>332</v>
      </c>
      <c r="N41" s="60">
        <v>1</v>
      </c>
      <c r="O41" s="53">
        <v>44531</v>
      </c>
      <c r="P41" s="53">
        <v>44896</v>
      </c>
      <c r="Q41" s="190" t="s">
        <v>61</v>
      </c>
      <c r="R41" s="58" t="s">
        <v>64</v>
      </c>
      <c r="S41" s="104" t="s">
        <v>43</v>
      </c>
      <c r="T41" s="38" t="s">
        <v>195</v>
      </c>
      <c r="U41" s="99">
        <v>44926</v>
      </c>
      <c r="V41" s="81" t="s">
        <v>572</v>
      </c>
      <c r="W41" s="183">
        <v>1</v>
      </c>
      <c r="X41" s="79" t="s">
        <v>300</v>
      </c>
      <c r="Y41" s="79" t="s">
        <v>103</v>
      </c>
      <c r="Z41" s="89" t="s">
        <v>569</v>
      </c>
      <c r="AA41" s="99">
        <v>45046</v>
      </c>
      <c r="AB41" s="146" t="s">
        <v>806</v>
      </c>
      <c r="AC41" s="100">
        <v>1</v>
      </c>
      <c r="AD41" s="120">
        <f t="shared" si="0"/>
        <v>1</v>
      </c>
      <c r="AE41" s="75" t="b">
        <f>IF(AC41="","",IF(AA41&lt;P41,IF(AD41&lt;100%,"INCUMPLIDA",IF(AD41=100%,"TERMINADA EXTEMPORÁNEA"))))</f>
        <v>0</v>
      </c>
      <c r="AF41" s="75" t="str">
        <f>IF(AC41="","",IF(AA41&gt;P41,IF(AD41=0%,"SIN INICIAR",IF(AD41=100%,"TERMINADA",IF(AD41&gt;0%,"EN PROCESO")))))</f>
        <v>TERMINADA</v>
      </c>
      <c r="AG41" s="75" t="str">
        <f>IF(AC41="","",IF(AA41&lt;P41,AE41,IF(AA41&gt;P41,AF41)))</f>
        <v>TERMINADA</v>
      </c>
      <c r="AH41" s="81" t="s">
        <v>807</v>
      </c>
      <c r="AI41" s="89" t="s">
        <v>569</v>
      </c>
      <c r="AJ41" s="100" t="str">
        <f t="shared" si="4"/>
        <v>CUMPLIDA</v>
      </c>
      <c r="AK41" s="75" t="s">
        <v>995</v>
      </c>
      <c r="AL41" s="100" t="s">
        <v>103</v>
      </c>
      <c r="AM41" s="100" t="s">
        <v>993</v>
      </c>
    </row>
    <row r="42" spans="1:39" s="19" customFormat="1" ht="224.4" x14ac:dyDescent="0.2">
      <c r="A42" s="28">
        <v>450</v>
      </c>
      <c r="B42" s="53">
        <v>44489</v>
      </c>
      <c r="C42" s="151" t="s">
        <v>169</v>
      </c>
      <c r="D42" s="151" t="s">
        <v>319</v>
      </c>
      <c r="E42" s="53">
        <v>44489</v>
      </c>
      <c r="F42" s="56">
        <v>9</v>
      </c>
      <c r="G42" s="59" t="s">
        <v>333</v>
      </c>
      <c r="H42" s="38" t="s">
        <v>321</v>
      </c>
      <c r="I42" s="38" t="s">
        <v>334</v>
      </c>
      <c r="J42" s="39" t="s">
        <v>335</v>
      </c>
      <c r="K42" s="108">
        <v>2</v>
      </c>
      <c r="L42" s="54" t="s">
        <v>198</v>
      </c>
      <c r="M42" s="38" t="s">
        <v>336</v>
      </c>
      <c r="N42" s="60">
        <v>1</v>
      </c>
      <c r="O42" s="53">
        <v>44531</v>
      </c>
      <c r="P42" s="53">
        <v>44896</v>
      </c>
      <c r="Q42" s="190" t="s">
        <v>61</v>
      </c>
      <c r="R42" s="58" t="s">
        <v>64</v>
      </c>
      <c r="S42" s="104" t="s">
        <v>43</v>
      </c>
      <c r="T42" s="38" t="s">
        <v>195</v>
      </c>
      <c r="U42" s="99">
        <v>44926</v>
      </c>
      <c r="V42" s="81" t="s">
        <v>869</v>
      </c>
      <c r="W42" s="183">
        <v>1</v>
      </c>
      <c r="X42" s="79" t="s">
        <v>300</v>
      </c>
      <c r="Y42" s="79" t="s">
        <v>103</v>
      </c>
      <c r="Z42" s="89" t="s">
        <v>569</v>
      </c>
      <c r="AA42" s="99">
        <v>45046</v>
      </c>
      <c r="AB42" s="146" t="s">
        <v>806</v>
      </c>
      <c r="AC42" s="100">
        <v>2</v>
      </c>
      <c r="AD42" s="120">
        <f t="shared" si="0"/>
        <v>1</v>
      </c>
      <c r="AE42" s="75" t="b">
        <f>IF(AC42="","",IF(AA42&lt;P42,IF(AD42&lt;100%,"INCUMPLIDA",IF(AD42=100%,"TERMINADA EXTEMPORÁNEA"))))</f>
        <v>0</v>
      </c>
      <c r="AF42" s="75" t="str">
        <f>IF(AC42="","",IF(AA42&gt;P42,IF(AD42=0%,"SIN INICIAR",IF(AD42=100%,"TERMINADA",IF(AD42&gt;0%,"EN PROCESO")))))</f>
        <v>TERMINADA</v>
      </c>
      <c r="AG42" s="75" t="str">
        <f>IF(AC42="","",IF(AA42&lt;P42,AE42,IF(AA42&gt;P42,AF42)))</f>
        <v>TERMINADA</v>
      </c>
      <c r="AH42" s="81" t="s">
        <v>996</v>
      </c>
      <c r="AI42" s="89" t="s">
        <v>569</v>
      </c>
      <c r="AJ42" s="100" t="str">
        <f t="shared" si="4"/>
        <v>CUMPLIDA</v>
      </c>
      <c r="AK42" s="75" t="s">
        <v>995</v>
      </c>
      <c r="AL42" s="100" t="s">
        <v>103</v>
      </c>
      <c r="AM42" s="100" t="s">
        <v>993</v>
      </c>
    </row>
    <row r="43" spans="1:39" ht="122.4" x14ac:dyDescent="0.25">
      <c r="A43" s="28">
        <v>454</v>
      </c>
      <c r="B43" s="53">
        <v>44530</v>
      </c>
      <c r="C43" s="151" t="s">
        <v>169</v>
      </c>
      <c r="D43" s="151" t="s">
        <v>313</v>
      </c>
      <c r="E43" s="53">
        <v>44522</v>
      </c>
      <c r="F43" s="56">
        <v>2</v>
      </c>
      <c r="G43" s="82" t="s">
        <v>314</v>
      </c>
      <c r="H43" s="38" t="s">
        <v>315</v>
      </c>
      <c r="I43" s="38" t="s">
        <v>316</v>
      </c>
      <c r="J43" s="39" t="s">
        <v>317</v>
      </c>
      <c r="K43" s="108">
        <v>1</v>
      </c>
      <c r="L43" s="54" t="s">
        <v>18</v>
      </c>
      <c r="M43" s="38" t="s">
        <v>318</v>
      </c>
      <c r="N43" s="60">
        <v>1</v>
      </c>
      <c r="O43" s="53">
        <v>44562</v>
      </c>
      <c r="P43" s="53">
        <v>44743</v>
      </c>
      <c r="Q43" s="190" t="s">
        <v>29</v>
      </c>
      <c r="R43" s="58" t="s">
        <v>48</v>
      </c>
      <c r="S43" s="58" t="s">
        <v>112</v>
      </c>
      <c r="T43" s="56" t="s">
        <v>195</v>
      </c>
      <c r="U43" s="99">
        <v>44926</v>
      </c>
      <c r="V43" s="81" t="s">
        <v>573</v>
      </c>
      <c r="W43" s="183">
        <v>1</v>
      </c>
      <c r="X43" s="79" t="s">
        <v>296</v>
      </c>
      <c r="Y43" s="79" t="s">
        <v>103</v>
      </c>
      <c r="Z43" s="89" t="s">
        <v>569</v>
      </c>
      <c r="AA43" s="99">
        <v>45046</v>
      </c>
      <c r="AB43" s="147" t="s">
        <v>859</v>
      </c>
      <c r="AC43" s="100">
        <v>1</v>
      </c>
      <c r="AD43" s="120">
        <f t="shared" si="0"/>
        <v>1</v>
      </c>
      <c r="AE43" s="75" t="str">
        <f t="shared" si="1"/>
        <v>TERMINADA EXTEMPORÁNEA</v>
      </c>
      <c r="AF43" s="75" t="b">
        <f t="shared" si="2"/>
        <v>0</v>
      </c>
      <c r="AG43" s="75" t="str">
        <f t="shared" si="3"/>
        <v>TERMINADA EXTEMPORÁNEA</v>
      </c>
      <c r="AH43" s="81" t="s">
        <v>973</v>
      </c>
      <c r="AI43" s="89" t="s">
        <v>299</v>
      </c>
      <c r="AJ43" s="100" t="str">
        <f t="shared" si="4"/>
        <v>CUMPLIDA</v>
      </c>
      <c r="AK43" s="75" t="s">
        <v>1007</v>
      </c>
      <c r="AL43" s="100" t="s">
        <v>109</v>
      </c>
      <c r="AM43" s="100"/>
    </row>
    <row r="44" spans="1:39" ht="106.5" customHeight="1" x14ac:dyDescent="0.25">
      <c r="A44" s="28">
        <v>459</v>
      </c>
      <c r="B44" s="121">
        <v>44536</v>
      </c>
      <c r="C44" s="122" t="s">
        <v>169</v>
      </c>
      <c r="D44" s="122" t="s">
        <v>357</v>
      </c>
      <c r="E44" s="121">
        <v>44536</v>
      </c>
      <c r="F44" s="122">
        <v>3</v>
      </c>
      <c r="G44" s="126" t="s">
        <v>448</v>
      </c>
      <c r="H44" s="122" t="s">
        <v>358</v>
      </c>
      <c r="I44" s="125" t="s">
        <v>359</v>
      </c>
      <c r="J44" s="123" t="s">
        <v>360</v>
      </c>
      <c r="K44" s="122">
        <v>2</v>
      </c>
      <c r="L44" s="122" t="s">
        <v>180</v>
      </c>
      <c r="M44" s="122" t="s">
        <v>361</v>
      </c>
      <c r="N44" s="57">
        <v>1</v>
      </c>
      <c r="O44" s="121">
        <v>44571</v>
      </c>
      <c r="P44" s="121">
        <v>44919</v>
      </c>
      <c r="Q44" s="122" t="s">
        <v>55</v>
      </c>
      <c r="R44" s="122" t="s">
        <v>362</v>
      </c>
      <c r="S44" s="127" t="s">
        <v>363</v>
      </c>
      <c r="T44" s="122" t="s">
        <v>195</v>
      </c>
      <c r="U44" s="99">
        <v>44926</v>
      </c>
      <c r="V44" s="152" t="s">
        <v>870</v>
      </c>
      <c r="W44" s="183">
        <v>1</v>
      </c>
      <c r="X44" s="79" t="s">
        <v>300</v>
      </c>
      <c r="Y44" s="79" t="s">
        <v>103</v>
      </c>
      <c r="Z44" s="89" t="s">
        <v>298</v>
      </c>
      <c r="AA44" s="99">
        <v>45046</v>
      </c>
      <c r="AB44" s="130" t="s">
        <v>764</v>
      </c>
      <c r="AC44" s="100">
        <v>2</v>
      </c>
      <c r="AD44" s="120">
        <f t="shared" si="0"/>
        <v>1</v>
      </c>
      <c r="AE44" s="75" t="b">
        <f>IF(AC44="","",IF(AA44&lt;P44,IF(AD44&lt;100%,"INCUMPLIDA",IF(AD44=100%,"TERMINADA EXTEMPORÁNEA"))))</f>
        <v>0</v>
      </c>
      <c r="AF44" s="75" t="str">
        <f>IF(AC44="","",IF(AA44&gt;=P44,IF(AD44=0%,"SIN INICIAR",IF(AD44=100%,"TERMINADA",IF(AD44&gt;0%,"EN PROCESO")))))</f>
        <v>TERMINADA</v>
      </c>
      <c r="AG44" s="75" t="str">
        <f>IF(AC44="","",IF(AA44&lt;P44,AE44,IF(AA44&gt;P44,AF44)))</f>
        <v>TERMINADA</v>
      </c>
      <c r="AH44" s="152" t="s">
        <v>743</v>
      </c>
      <c r="AI44" s="89" t="s">
        <v>298</v>
      </c>
      <c r="AJ44" s="100" t="str">
        <f t="shared" si="4"/>
        <v>CUMPLIDA</v>
      </c>
      <c r="AK44" s="75" t="s">
        <v>871</v>
      </c>
      <c r="AL44" s="100" t="s">
        <v>109</v>
      </c>
      <c r="AM44" s="100" t="s">
        <v>993</v>
      </c>
    </row>
    <row r="45" spans="1:39" ht="112.2" x14ac:dyDescent="0.25">
      <c r="A45" s="28">
        <v>460</v>
      </c>
      <c r="B45" s="121">
        <v>44536</v>
      </c>
      <c r="C45" s="122" t="s">
        <v>169</v>
      </c>
      <c r="D45" s="122" t="s">
        <v>357</v>
      </c>
      <c r="E45" s="121">
        <v>44536</v>
      </c>
      <c r="F45" s="122">
        <v>4</v>
      </c>
      <c r="G45" s="123" t="s">
        <v>449</v>
      </c>
      <c r="H45" s="122" t="s">
        <v>235</v>
      </c>
      <c r="I45" s="125" t="s">
        <v>364</v>
      </c>
      <c r="J45" s="123" t="s">
        <v>450</v>
      </c>
      <c r="K45" s="122">
        <v>3</v>
      </c>
      <c r="L45" s="122" t="s">
        <v>180</v>
      </c>
      <c r="M45" s="122" t="s">
        <v>365</v>
      </c>
      <c r="N45" s="57">
        <v>1</v>
      </c>
      <c r="O45" s="121">
        <v>44553</v>
      </c>
      <c r="P45" s="121">
        <v>44918</v>
      </c>
      <c r="Q45" s="122" t="s">
        <v>70</v>
      </c>
      <c r="R45" s="127" t="s">
        <v>366</v>
      </c>
      <c r="S45" s="127" t="s">
        <v>367</v>
      </c>
      <c r="T45" s="122" t="s">
        <v>195</v>
      </c>
      <c r="U45" s="99">
        <v>44926</v>
      </c>
      <c r="V45" s="175" t="s">
        <v>872</v>
      </c>
      <c r="W45" s="183">
        <v>0.1</v>
      </c>
      <c r="X45" s="79" t="s">
        <v>294</v>
      </c>
      <c r="Y45" s="79"/>
      <c r="Z45" s="88" t="s">
        <v>299</v>
      </c>
      <c r="AA45" s="99">
        <v>45046</v>
      </c>
      <c r="AB45" s="167" t="s">
        <v>823</v>
      </c>
      <c r="AC45" s="100">
        <v>1</v>
      </c>
      <c r="AD45" s="120">
        <f t="shared" si="0"/>
        <v>0.33333333333333331</v>
      </c>
      <c r="AE45" s="75" t="str">
        <f t="shared" si="1"/>
        <v>INCUMPLIDA</v>
      </c>
      <c r="AF45" s="75" t="b">
        <f t="shared" si="2"/>
        <v>0</v>
      </c>
      <c r="AG45" s="75" t="str">
        <f t="shared" si="3"/>
        <v>INCUMPLIDA</v>
      </c>
      <c r="AH45" s="175" t="s">
        <v>997</v>
      </c>
      <c r="AI45" s="88" t="s">
        <v>299</v>
      </c>
      <c r="AJ45" s="100" t="str">
        <f t="shared" si="4"/>
        <v>PENDIENTE</v>
      </c>
      <c r="AK45" s="100"/>
      <c r="AL45" s="100"/>
      <c r="AM45" s="100"/>
    </row>
    <row r="46" spans="1:39" ht="132.6" x14ac:dyDescent="0.25">
      <c r="A46" s="28">
        <v>461</v>
      </c>
      <c r="B46" s="140">
        <v>44536</v>
      </c>
      <c r="C46" s="141" t="s">
        <v>169</v>
      </c>
      <c r="D46" s="141" t="s">
        <v>357</v>
      </c>
      <c r="E46" s="140">
        <v>44536</v>
      </c>
      <c r="F46" s="141">
        <v>5</v>
      </c>
      <c r="G46" s="142" t="s">
        <v>451</v>
      </c>
      <c r="H46" s="141" t="s">
        <v>235</v>
      </c>
      <c r="I46" s="162" t="s">
        <v>368</v>
      </c>
      <c r="J46" s="142" t="s">
        <v>369</v>
      </c>
      <c r="K46" s="141">
        <v>4</v>
      </c>
      <c r="L46" s="122" t="s">
        <v>180</v>
      </c>
      <c r="M46" s="122" t="s">
        <v>370</v>
      </c>
      <c r="N46" s="57">
        <v>1</v>
      </c>
      <c r="O46" s="121">
        <v>44553</v>
      </c>
      <c r="P46" s="121">
        <v>44918</v>
      </c>
      <c r="Q46" s="122" t="s">
        <v>70</v>
      </c>
      <c r="R46" s="127" t="s">
        <v>366</v>
      </c>
      <c r="S46" s="127" t="s">
        <v>367</v>
      </c>
      <c r="T46" s="122" t="s">
        <v>195</v>
      </c>
      <c r="U46" s="99">
        <v>44926</v>
      </c>
      <c r="V46" s="81" t="s">
        <v>873</v>
      </c>
      <c r="W46" s="183">
        <v>0.5</v>
      </c>
      <c r="X46" s="79" t="s">
        <v>294</v>
      </c>
      <c r="Y46" s="79"/>
      <c r="Z46" s="88" t="s">
        <v>299</v>
      </c>
      <c r="AA46" s="99">
        <v>45046</v>
      </c>
      <c r="AB46" s="147" t="s">
        <v>786</v>
      </c>
      <c r="AC46" s="100">
        <v>2</v>
      </c>
      <c r="AD46" s="120">
        <f t="shared" si="0"/>
        <v>0.5</v>
      </c>
      <c r="AE46" s="75" t="str">
        <f t="shared" si="1"/>
        <v>INCUMPLIDA</v>
      </c>
      <c r="AF46" s="75" t="b">
        <f t="shared" si="2"/>
        <v>0</v>
      </c>
      <c r="AG46" s="75" t="str">
        <f t="shared" si="3"/>
        <v>INCUMPLIDA</v>
      </c>
      <c r="AH46" s="81" t="s">
        <v>874</v>
      </c>
      <c r="AI46" s="88" t="s">
        <v>299</v>
      </c>
      <c r="AJ46" s="100" t="str">
        <f t="shared" si="4"/>
        <v>PENDIENTE</v>
      </c>
      <c r="AK46" s="100"/>
      <c r="AL46" s="100"/>
      <c r="AM46" s="100"/>
    </row>
    <row r="47" spans="1:39" ht="152.25" customHeight="1" x14ac:dyDescent="0.25">
      <c r="A47" s="311">
        <v>462</v>
      </c>
      <c r="B47" s="313">
        <v>44558</v>
      </c>
      <c r="C47" s="315" t="s">
        <v>169</v>
      </c>
      <c r="D47" s="315" t="s">
        <v>395</v>
      </c>
      <c r="E47" s="313">
        <v>44558</v>
      </c>
      <c r="F47" s="315" t="s">
        <v>212</v>
      </c>
      <c r="G47" s="307" t="s">
        <v>396</v>
      </c>
      <c r="H47" s="307" t="s">
        <v>397</v>
      </c>
      <c r="I47" s="309" t="s">
        <v>437</v>
      </c>
      <c r="J47" s="72" t="s">
        <v>439</v>
      </c>
      <c r="K47" s="38">
        <v>2</v>
      </c>
      <c r="L47" s="144" t="s">
        <v>18</v>
      </c>
      <c r="M47" s="190" t="s">
        <v>440</v>
      </c>
      <c r="N47" s="60">
        <v>1</v>
      </c>
      <c r="O47" s="53">
        <v>44596</v>
      </c>
      <c r="P47" s="53">
        <v>44926</v>
      </c>
      <c r="Q47" s="190" t="s">
        <v>58</v>
      </c>
      <c r="R47" s="58" t="s">
        <v>398</v>
      </c>
      <c r="S47" s="58" t="s">
        <v>399</v>
      </c>
      <c r="T47" s="122" t="s">
        <v>195</v>
      </c>
      <c r="U47" s="99">
        <v>44926</v>
      </c>
      <c r="V47" s="81" t="s">
        <v>559</v>
      </c>
      <c r="W47" s="183">
        <v>0.5</v>
      </c>
      <c r="X47" s="79" t="s">
        <v>294</v>
      </c>
      <c r="Y47" s="79"/>
      <c r="Z47" s="88" t="s">
        <v>295</v>
      </c>
      <c r="AA47" s="99">
        <v>45046</v>
      </c>
      <c r="AB47" s="147" t="s">
        <v>786</v>
      </c>
      <c r="AC47" s="100">
        <v>1</v>
      </c>
      <c r="AD47" s="120">
        <f t="shared" si="0"/>
        <v>0.5</v>
      </c>
      <c r="AE47" s="75" t="str">
        <f t="shared" si="1"/>
        <v>INCUMPLIDA</v>
      </c>
      <c r="AF47" s="75" t="b">
        <f t="shared" si="2"/>
        <v>0</v>
      </c>
      <c r="AG47" s="75" t="str">
        <f t="shared" si="3"/>
        <v>INCUMPLIDA</v>
      </c>
      <c r="AH47" s="81" t="s">
        <v>828</v>
      </c>
      <c r="AI47" s="88" t="s">
        <v>295</v>
      </c>
      <c r="AJ47" s="100" t="str">
        <f t="shared" si="4"/>
        <v>PENDIENTE</v>
      </c>
      <c r="AK47" s="100"/>
      <c r="AL47" s="100"/>
      <c r="AM47" s="100"/>
    </row>
    <row r="48" spans="1:39" ht="111" customHeight="1" x14ac:dyDescent="0.25">
      <c r="A48" s="312"/>
      <c r="B48" s="314"/>
      <c r="C48" s="316"/>
      <c r="D48" s="316"/>
      <c r="E48" s="314"/>
      <c r="F48" s="316"/>
      <c r="G48" s="308"/>
      <c r="H48" s="308"/>
      <c r="I48" s="310"/>
      <c r="J48" s="145" t="s">
        <v>438</v>
      </c>
      <c r="K48" s="54">
        <v>1</v>
      </c>
      <c r="L48" s="54" t="s">
        <v>18</v>
      </c>
      <c r="M48" s="122" t="s">
        <v>452</v>
      </c>
      <c r="N48" s="60">
        <v>0.75</v>
      </c>
      <c r="O48" s="53">
        <v>44682</v>
      </c>
      <c r="P48" s="53">
        <v>45046</v>
      </c>
      <c r="Q48" s="190" t="s">
        <v>59</v>
      </c>
      <c r="R48" s="71" t="s">
        <v>40</v>
      </c>
      <c r="S48" s="127" t="s">
        <v>400</v>
      </c>
      <c r="T48" s="122" t="s">
        <v>195</v>
      </c>
      <c r="U48" s="99">
        <v>44926</v>
      </c>
      <c r="V48" s="81" t="s">
        <v>875</v>
      </c>
      <c r="W48" s="183">
        <v>0</v>
      </c>
      <c r="X48" s="79" t="s">
        <v>301</v>
      </c>
      <c r="Y48" s="79"/>
      <c r="Z48" s="88" t="s">
        <v>295</v>
      </c>
      <c r="AA48" s="99">
        <v>45046</v>
      </c>
      <c r="AB48" s="147" t="s">
        <v>792</v>
      </c>
      <c r="AC48" s="100">
        <v>0.3</v>
      </c>
      <c r="AD48" s="120">
        <f t="shared" si="0"/>
        <v>0.3</v>
      </c>
      <c r="AE48" s="75" t="str">
        <f t="shared" ref="AE48" si="7">IF(AC48="","",IF(AA48&gt;=P48,IF(AD48&lt;100%,"INCUMPLIDA",IF(AD48=100%,"TERMINADA EXTEMPORÁNEA"))))</f>
        <v>INCUMPLIDA</v>
      </c>
      <c r="AF48" s="75" t="b">
        <f t="shared" ref="AF48" si="8">IF(AC48="","",IF(AA48&lt;P48,IF(AD48=0%,"SIN INICIAR",IF(AD48=100%,"TERMINADA",IF(AD48&gt;0%,"EN PROCESO")))))</f>
        <v>0</v>
      </c>
      <c r="AG48" s="75" t="str">
        <f>IF(AC48="","",IF(AA48&gt;=P48,AE48,IF(AA48&lt;P48,AF48)))</f>
        <v>INCUMPLIDA</v>
      </c>
      <c r="AH48" s="81" t="s">
        <v>793</v>
      </c>
      <c r="AI48" s="211" t="s">
        <v>295</v>
      </c>
      <c r="AJ48" s="100" t="str">
        <f t="shared" si="4"/>
        <v>PENDIENTE</v>
      </c>
      <c r="AK48" s="100"/>
      <c r="AL48" s="100"/>
      <c r="AM48" s="100"/>
    </row>
    <row r="49" spans="1:39" ht="132.6" x14ac:dyDescent="0.25">
      <c r="A49" s="28">
        <v>464</v>
      </c>
      <c r="B49" s="143">
        <v>44558</v>
      </c>
      <c r="C49" s="151" t="s">
        <v>169</v>
      </c>
      <c r="D49" s="151" t="s">
        <v>395</v>
      </c>
      <c r="E49" s="150">
        <v>44558</v>
      </c>
      <c r="F49" s="151" t="s">
        <v>229</v>
      </c>
      <c r="G49" s="83" t="s">
        <v>403</v>
      </c>
      <c r="H49" s="38" t="s">
        <v>404</v>
      </c>
      <c r="I49" s="38" t="s">
        <v>405</v>
      </c>
      <c r="J49" s="39" t="s">
        <v>406</v>
      </c>
      <c r="K49" s="38">
        <v>3</v>
      </c>
      <c r="L49" s="54" t="s">
        <v>180</v>
      </c>
      <c r="M49" s="38" t="s">
        <v>402</v>
      </c>
      <c r="N49" s="60">
        <v>0.8</v>
      </c>
      <c r="O49" s="53">
        <v>44596</v>
      </c>
      <c r="P49" s="53">
        <v>44926</v>
      </c>
      <c r="Q49" s="38" t="s">
        <v>407</v>
      </c>
      <c r="R49" s="58" t="s">
        <v>408</v>
      </c>
      <c r="S49" s="58" t="s">
        <v>409</v>
      </c>
      <c r="T49" s="122" t="s">
        <v>195</v>
      </c>
      <c r="U49" s="99">
        <v>44926</v>
      </c>
      <c r="V49" s="152" t="s">
        <v>876</v>
      </c>
      <c r="W49" s="183">
        <v>0.66700000000000004</v>
      </c>
      <c r="X49" s="79" t="s">
        <v>294</v>
      </c>
      <c r="Y49" s="79"/>
      <c r="Z49" s="88" t="s">
        <v>298</v>
      </c>
      <c r="AA49" s="99">
        <v>45046</v>
      </c>
      <c r="AB49" s="130" t="s">
        <v>759</v>
      </c>
      <c r="AC49" s="100">
        <v>2</v>
      </c>
      <c r="AD49" s="120">
        <f t="shared" si="0"/>
        <v>0.66666666666666663</v>
      </c>
      <c r="AE49" s="75" t="str">
        <f t="shared" si="1"/>
        <v>INCUMPLIDA</v>
      </c>
      <c r="AF49" s="75" t="b">
        <f t="shared" si="2"/>
        <v>0</v>
      </c>
      <c r="AG49" s="75" t="str">
        <f t="shared" si="3"/>
        <v>INCUMPLIDA</v>
      </c>
      <c r="AH49" s="152" t="s">
        <v>763</v>
      </c>
      <c r="AI49" s="88" t="s">
        <v>298</v>
      </c>
      <c r="AJ49" s="100" t="str">
        <f t="shared" si="4"/>
        <v>PENDIENTE</v>
      </c>
      <c r="AK49" s="100"/>
      <c r="AL49" s="100"/>
      <c r="AM49" s="100"/>
    </row>
    <row r="50" spans="1:39" ht="91.5" customHeight="1" x14ac:dyDescent="0.25">
      <c r="A50" s="28">
        <v>465</v>
      </c>
      <c r="B50" s="121">
        <v>44621</v>
      </c>
      <c r="C50" s="122" t="s">
        <v>169</v>
      </c>
      <c r="D50" s="122" t="s">
        <v>410</v>
      </c>
      <c r="E50" s="121">
        <v>44621</v>
      </c>
      <c r="F50" s="122">
        <v>1</v>
      </c>
      <c r="G50" s="124" t="s">
        <v>411</v>
      </c>
      <c r="H50" s="124" t="s">
        <v>207</v>
      </c>
      <c r="I50" s="122" t="s">
        <v>436</v>
      </c>
      <c r="J50" s="124" t="s">
        <v>412</v>
      </c>
      <c r="K50" s="122">
        <v>11</v>
      </c>
      <c r="L50" s="122" t="s">
        <v>180</v>
      </c>
      <c r="M50" s="122" t="s">
        <v>210</v>
      </c>
      <c r="N50" s="57">
        <v>1</v>
      </c>
      <c r="O50" s="121">
        <v>44682</v>
      </c>
      <c r="P50" s="121">
        <v>44926</v>
      </c>
      <c r="Q50" s="122" t="s">
        <v>25</v>
      </c>
      <c r="R50" s="127" t="s">
        <v>211</v>
      </c>
      <c r="S50" s="127" t="s">
        <v>219</v>
      </c>
      <c r="T50" s="122" t="s">
        <v>195</v>
      </c>
      <c r="U50" s="99">
        <v>44926</v>
      </c>
      <c r="V50" s="81" t="s">
        <v>560</v>
      </c>
      <c r="W50" s="183">
        <v>0</v>
      </c>
      <c r="X50" s="79" t="s">
        <v>294</v>
      </c>
      <c r="Y50" s="79"/>
      <c r="Z50" s="88" t="s">
        <v>295</v>
      </c>
      <c r="AA50" s="99">
        <v>45046</v>
      </c>
      <c r="AB50" s="148" t="s">
        <v>877</v>
      </c>
      <c r="AC50" s="100">
        <v>11</v>
      </c>
      <c r="AD50" s="120">
        <f t="shared" si="0"/>
        <v>1</v>
      </c>
      <c r="AE50" s="75" t="str">
        <f t="shared" si="1"/>
        <v>TERMINADA EXTEMPORÁNEA</v>
      </c>
      <c r="AF50" s="75" t="b">
        <f t="shared" si="2"/>
        <v>0</v>
      </c>
      <c r="AG50" s="75" t="str">
        <f t="shared" si="3"/>
        <v>TERMINADA EXTEMPORÁNEA</v>
      </c>
      <c r="AH50" s="81" t="s">
        <v>878</v>
      </c>
      <c r="AI50" s="211" t="s">
        <v>295</v>
      </c>
      <c r="AJ50" s="100" t="str">
        <f t="shared" si="4"/>
        <v>CUMPLIDA</v>
      </c>
      <c r="AK50" s="75" t="s">
        <v>998</v>
      </c>
      <c r="AL50" s="100" t="s">
        <v>109</v>
      </c>
      <c r="AM50" s="100" t="s">
        <v>993</v>
      </c>
    </row>
    <row r="51" spans="1:39" ht="97.5" customHeight="1" x14ac:dyDescent="0.25">
      <c r="A51" s="28">
        <v>466</v>
      </c>
      <c r="B51" s="121">
        <v>44621</v>
      </c>
      <c r="C51" s="122" t="s">
        <v>169</v>
      </c>
      <c r="D51" s="122" t="s">
        <v>410</v>
      </c>
      <c r="E51" s="121">
        <v>44621</v>
      </c>
      <c r="F51" s="125">
        <v>2</v>
      </c>
      <c r="G51" s="139" t="s">
        <v>413</v>
      </c>
      <c r="H51" s="124" t="s">
        <v>207</v>
      </c>
      <c r="I51" s="125" t="s">
        <v>453</v>
      </c>
      <c r="J51" s="123" t="s">
        <v>414</v>
      </c>
      <c r="K51" s="125">
        <v>11</v>
      </c>
      <c r="L51" s="122" t="s">
        <v>180</v>
      </c>
      <c r="M51" s="125" t="s">
        <v>415</v>
      </c>
      <c r="N51" s="57">
        <v>1</v>
      </c>
      <c r="O51" s="121">
        <v>44682</v>
      </c>
      <c r="P51" s="121">
        <v>45046</v>
      </c>
      <c r="Q51" s="122" t="s">
        <v>25</v>
      </c>
      <c r="R51" s="127" t="s">
        <v>211</v>
      </c>
      <c r="S51" s="127" t="s">
        <v>219</v>
      </c>
      <c r="T51" s="122" t="s">
        <v>195</v>
      </c>
      <c r="U51" s="99">
        <v>44926</v>
      </c>
      <c r="V51" s="81" t="s">
        <v>561</v>
      </c>
      <c r="W51" s="183">
        <v>4.4999999999999998E-2</v>
      </c>
      <c r="X51" s="79" t="s">
        <v>297</v>
      </c>
      <c r="Y51" s="79"/>
      <c r="Z51" s="88" t="s">
        <v>295</v>
      </c>
      <c r="AA51" s="99">
        <v>45046</v>
      </c>
      <c r="AB51" s="147" t="s">
        <v>879</v>
      </c>
      <c r="AC51" s="100">
        <v>11</v>
      </c>
      <c r="AD51" s="120">
        <f t="shared" si="0"/>
        <v>1</v>
      </c>
      <c r="AE51" s="75" t="str">
        <f t="shared" si="1"/>
        <v>TERMINADA EXTEMPORÁNEA</v>
      </c>
      <c r="AF51" s="75" t="b">
        <f t="shared" si="2"/>
        <v>0</v>
      </c>
      <c r="AG51" s="75" t="str">
        <f>IF(AC51="","",IF(AA51&gt;=P51,AE51,IF(AA51&lt;P51,AF51)))</f>
        <v>TERMINADA EXTEMPORÁNEA</v>
      </c>
      <c r="AH51" s="81" t="s">
        <v>880</v>
      </c>
      <c r="AI51" s="211" t="s">
        <v>295</v>
      </c>
      <c r="AJ51" s="100" t="str">
        <f t="shared" si="4"/>
        <v>CUMPLIDA</v>
      </c>
      <c r="AK51" s="75" t="s">
        <v>998</v>
      </c>
      <c r="AL51" s="100" t="s">
        <v>109</v>
      </c>
      <c r="AM51" s="100" t="s">
        <v>993</v>
      </c>
    </row>
    <row r="52" spans="1:39" ht="98.25" customHeight="1" x14ac:dyDescent="0.25">
      <c r="A52" s="28">
        <v>467</v>
      </c>
      <c r="B52" s="121">
        <v>44621</v>
      </c>
      <c r="C52" s="122" t="s">
        <v>169</v>
      </c>
      <c r="D52" s="122" t="s">
        <v>410</v>
      </c>
      <c r="E52" s="121">
        <v>44621</v>
      </c>
      <c r="F52" s="125">
        <v>3</v>
      </c>
      <c r="G52" s="124" t="s">
        <v>416</v>
      </c>
      <c r="H52" s="124" t="s">
        <v>207</v>
      </c>
      <c r="I52" s="125" t="s">
        <v>454</v>
      </c>
      <c r="J52" s="123" t="s">
        <v>417</v>
      </c>
      <c r="K52" s="125">
        <v>2</v>
      </c>
      <c r="L52" s="122" t="s">
        <v>180</v>
      </c>
      <c r="M52" s="122" t="s">
        <v>210</v>
      </c>
      <c r="N52" s="57">
        <v>1</v>
      </c>
      <c r="O52" s="121">
        <v>44682</v>
      </c>
      <c r="P52" s="121">
        <v>45046</v>
      </c>
      <c r="Q52" s="122" t="s">
        <v>25</v>
      </c>
      <c r="R52" s="127" t="s">
        <v>211</v>
      </c>
      <c r="S52" s="127" t="s">
        <v>219</v>
      </c>
      <c r="T52" s="122" t="s">
        <v>195</v>
      </c>
      <c r="U52" s="99">
        <v>44926</v>
      </c>
      <c r="V52" s="81" t="s">
        <v>585</v>
      </c>
      <c r="W52" s="183">
        <v>0</v>
      </c>
      <c r="X52" s="79" t="s">
        <v>301</v>
      </c>
      <c r="Y52" s="79"/>
      <c r="Z52" s="88" t="s">
        <v>295</v>
      </c>
      <c r="AA52" s="99">
        <v>45046</v>
      </c>
      <c r="AB52" s="147" t="s">
        <v>786</v>
      </c>
      <c r="AC52" s="100">
        <v>0</v>
      </c>
      <c r="AD52" s="120">
        <f t="shared" si="0"/>
        <v>0</v>
      </c>
      <c r="AE52" s="75" t="str">
        <f t="shared" ref="AE52" si="9">IF(AC52="","",IF(AA52&gt;=P52,IF(AD52&lt;100%,"INCUMPLIDA",IF(AD52=100%,"TERMINADA EXTEMPORÁNEA"))))</f>
        <v>INCUMPLIDA</v>
      </c>
      <c r="AF52" s="75" t="b">
        <f t="shared" ref="AF52" si="10">IF(AC52="","",IF(AA52&lt;P52,IF(AD52=0%,"SIN INICIAR",IF(AD52=100%,"TERMINADA",IF(AD52&gt;0%,"EN PROCESO")))))</f>
        <v>0</v>
      </c>
      <c r="AG52" s="75" t="str">
        <f>IF(AC52="","",IF(AA52&gt;=P52,AE52,IF(AA52&lt;P52,AF52)))</f>
        <v>INCUMPLIDA</v>
      </c>
      <c r="AH52" s="81" t="s">
        <v>794</v>
      </c>
      <c r="AI52" s="211" t="s">
        <v>295</v>
      </c>
      <c r="AJ52" s="100" t="str">
        <f t="shared" si="4"/>
        <v>PENDIENTE</v>
      </c>
      <c r="AK52" s="100"/>
      <c r="AL52" s="100"/>
      <c r="AM52" s="100"/>
    </row>
    <row r="53" spans="1:39" ht="111" customHeight="1" x14ac:dyDescent="0.25">
      <c r="A53" s="28">
        <v>468</v>
      </c>
      <c r="B53" s="121">
        <v>44621</v>
      </c>
      <c r="C53" s="122" t="s">
        <v>169</v>
      </c>
      <c r="D53" s="122" t="s">
        <v>410</v>
      </c>
      <c r="E53" s="121">
        <v>44621</v>
      </c>
      <c r="F53" s="122">
        <v>4</v>
      </c>
      <c r="G53" s="124" t="s">
        <v>418</v>
      </c>
      <c r="H53" s="124" t="s">
        <v>207</v>
      </c>
      <c r="I53" s="125" t="s">
        <v>455</v>
      </c>
      <c r="J53" s="123" t="s">
        <v>419</v>
      </c>
      <c r="K53" s="125">
        <v>1</v>
      </c>
      <c r="L53" s="122" t="s">
        <v>180</v>
      </c>
      <c r="M53" s="122" t="s">
        <v>210</v>
      </c>
      <c r="N53" s="57">
        <v>1</v>
      </c>
      <c r="O53" s="121">
        <v>44682</v>
      </c>
      <c r="P53" s="121">
        <v>45046</v>
      </c>
      <c r="Q53" s="122" t="s">
        <v>25</v>
      </c>
      <c r="R53" s="127" t="s">
        <v>211</v>
      </c>
      <c r="S53" s="127" t="s">
        <v>219</v>
      </c>
      <c r="T53" s="122" t="s">
        <v>195</v>
      </c>
      <c r="U53" s="99">
        <v>44926</v>
      </c>
      <c r="V53" s="81" t="s">
        <v>586</v>
      </c>
      <c r="W53" s="183">
        <v>0.5</v>
      </c>
      <c r="X53" s="79" t="s">
        <v>297</v>
      </c>
      <c r="Y53" s="79"/>
      <c r="Z53" s="88" t="s">
        <v>295</v>
      </c>
      <c r="AA53" s="99">
        <v>45046</v>
      </c>
      <c r="AB53" s="147" t="s">
        <v>786</v>
      </c>
      <c r="AC53" s="100">
        <v>1</v>
      </c>
      <c r="AD53" s="120">
        <f t="shared" si="0"/>
        <v>1</v>
      </c>
      <c r="AE53" s="75" t="str">
        <f t="shared" si="1"/>
        <v>TERMINADA EXTEMPORÁNEA</v>
      </c>
      <c r="AF53" s="75" t="b">
        <f t="shared" si="2"/>
        <v>0</v>
      </c>
      <c r="AG53" s="75" t="str">
        <f>IF(AC53="","",IF(AA53&gt;=P53,AE53,IF(AA53&lt;P53,AF53)))</f>
        <v>TERMINADA EXTEMPORÁNEA</v>
      </c>
      <c r="AH53" s="81" t="s">
        <v>991</v>
      </c>
      <c r="AI53" s="211" t="s">
        <v>295</v>
      </c>
      <c r="AJ53" s="100" t="str">
        <f t="shared" si="4"/>
        <v>CUMPLIDA</v>
      </c>
      <c r="AK53" s="75" t="s">
        <v>992</v>
      </c>
      <c r="AL53" s="100" t="s">
        <v>109</v>
      </c>
      <c r="AM53" s="100" t="s">
        <v>993</v>
      </c>
    </row>
    <row r="54" spans="1:39" ht="94.5" customHeight="1" x14ac:dyDescent="0.25">
      <c r="A54" s="28">
        <v>469</v>
      </c>
      <c r="B54" s="121">
        <v>44621</v>
      </c>
      <c r="C54" s="122" t="s">
        <v>169</v>
      </c>
      <c r="D54" s="122" t="s">
        <v>410</v>
      </c>
      <c r="E54" s="121">
        <v>44621</v>
      </c>
      <c r="F54" s="125">
        <v>5</v>
      </c>
      <c r="G54" s="124" t="s">
        <v>420</v>
      </c>
      <c r="H54" s="124" t="s">
        <v>207</v>
      </c>
      <c r="I54" s="125" t="s">
        <v>421</v>
      </c>
      <c r="J54" s="123" t="s">
        <v>456</v>
      </c>
      <c r="K54" s="125">
        <v>1</v>
      </c>
      <c r="L54" s="122" t="s">
        <v>180</v>
      </c>
      <c r="M54" s="125" t="s">
        <v>457</v>
      </c>
      <c r="N54" s="57">
        <v>1</v>
      </c>
      <c r="O54" s="121">
        <v>44682</v>
      </c>
      <c r="P54" s="121">
        <v>45046</v>
      </c>
      <c r="Q54" s="122" t="s">
        <v>25</v>
      </c>
      <c r="R54" s="127" t="s">
        <v>211</v>
      </c>
      <c r="S54" s="127" t="s">
        <v>219</v>
      </c>
      <c r="T54" s="122" t="s">
        <v>195</v>
      </c>
      <c r="U54" s="99">
        <v>44926</v>
      </c>
      <c r="V54" s="81" t="s">
        <v>460</v>
      </c>
      <c r="W54" s="183">
        <v>0</v>
      </c>
      <c r="X54" s="79" t="s">
        <v>301</v>
      </c>
      <c r="Y54" s="79"/>
      <c r="Z54" s="88" t="s">
        <v>295</v>
      </c>
      <c r="AA54" s="99">
        <v>45046</v>
      </c>
      <c r="AB54" s="147" t="s">
        <v>786</v>
      </c>
      <c r="AC54" s="100">
        <v>0</v>
      </c>
      <c r="AD54" s="120">
        <f t="shared" si="0"/>
        <v>0</v>
      </c>
      <c r="AE54" s="75" t="str">
        <f t="shared" si="1"/>
        <v>INCUMPLIDA</v>
      </c>
      <c r="AF54" s="75" t="b">
        <f t="shared" si="2"/>
        <v>0</v>
      </c>
      <c r="AG54" s="75" t="str">
        <f>IF(AC54="","",IF(AA54&gt;=P54,AE54,IF(AA54&lt;P54,AF54)))</f>
        <v>INCUMPLIDA</v>
      </c>
      <c r="AH54" s="81" t="s">
        <v>983</v>
      </c>
      <c r="AI54" s="211" t="s">
        <v>295</v>
      </c>
      <c r="AJ54" s="100" t="str">
        <f t="shared" si="4"/>
        <v>PENDIENTE</v>
      </c>
      <c r="AK54" s="100"/>
      <c r="AL54" s="100"/>
      <c r="AM54" s="100"/>
    </row>
    <row r="55" spans="1:39" ht="95.25" customHeight="1" x14ac:dyDescent="0.25">
      <c r="A55" s="28">
        <v>470</v>
      </c>
      <c r="B55" s="121">
        <v>44621</v>
      </c>
      <c r="C55" s="122" t="s">
        <v>169</v>
      </c>
      <c r="D55" s="122" t="s">
        <v>410</v>
      </c>
      <c r="E55" s="121">
        <v>44621</v>
      </c>
      <c r="F55" s="125">
        <v>6</v>
      </c>
      <c r="G55" s="124" t="s">
        <v>422</v>
      </c>
      <c r="H55" s="124" t="s">
        <v>207</v>
      </c>
      <c r="I55" s="125" t="s">
        <v>423</v>
      </c>
      <c r="J55" s="123" t="s">
        <v>424</v>
      </c>
      <c r="K55" s="125">
        <v>1</v>
      </c>
      <c r="L55" s="122" t="s">
        <v>180</v>
      </c>
      <c r="M55" s="125" t="s">
        <v>425</v>
      </c>
      <c r="N55" s="57">
        <v>1</v>
      </c>
      <c r="O55" s="121">
        <v>44682</v>
      </c>
      <c r="P55" s="121">
        <v>45016</v>
      </c>
      <c r="Q55" s="122" t="s">
        <v>25</v>
      </c>
      <c r="R55" s="127" t="s">
        <v>211</v>
      </c>
      <c r="S55" s="127" t="s">
        <v>219</v>
      </c>
      <c r="T55" s="122" t="s">
        <v>195</v>
      </c>
      <c r="U55" s="99">
        <v>44926</v>
      </c>
      <c r="V55" s="81" t="s">
        <v>881</v>
      </c>
      <c r="W55" s="183">
        <v>0.5</v>
      </c>
      <c r="X55" s="79" t="s">
        <v>297</v>
      </c>
      <c r="Y55" s="79"/>
      <c r="Z55" s="88" t="s">
        <v>295</v>
      </c>
      <c r="AA55" s="99">
        <v>45046</v>
      </c>
      <c r="AB55" s="147" t="s">
        <v>786</v>
      </c>
      <c r="AC55" s="100">
        <v>1</v>
      </c>
      <c r="AD55" s="120">
        <f t="shared" si="0"/>
        <v>1</v>
      </c>
      <c r="AE55" s="75" t="str">
        <f t="shared" si="1"/>
        <v>TERMINADA EXTEMPORÁNEA</v>
      </c>
      <c r="AF55" s="75" t="b">
        <f t="shared" si="2"/>
        <v>0</v>
      </c>
      <c r="AG55" s="75" t="str">
        <f t="shared" ref="AG55:AG58" si="11">IF(AC55="","",IF(AA55&gt;=P55,AE55,IF(AA55&lt;P55,AF55)))</f>
        <v>TERMINADA EXTEMPORÁNEA</v>
      </c>
      <c r="AH55" s="81" t="s">
        <v>882</v>
      </c>
      <c r="AI55" s="211" t="s">
        <v>295</v>
      </c>
      <c r="AJ55" s="100" t="str">
        <f t="shared" si="4"/>
        <v>CUMPLIDA</v>
      </c>
      <c r="AK55" s="75" t="s">
        <v>998</v>
      </c>
      <c r="AL55" s="100" t="s">
        <v>109</v>
      </c>
      <c r="AM55" s="100" t="s">
        <v>993</v>
      </c>
    </row>
    <row r="56" spans="1:39" ht="132.75" customHeight="1" x14ac:dyDescent="0.25">
      <c r="A56" s="28">
        <v>472</v>
      </c>
      <c r="B56" s="121">
        <v>44621</v>
      </c>
      <c r="C56" s="122" t="s">
        <v>169</v>
      </c>
      <c r="D56" s="122" t="s">
        <v>410</v>
      </c>
      <c r="E56" s="121">
        <v>44621</v>
      </c>
      <c r="F56" s="125">
        <v>8</v>
      </c>
      <c r="G56" s="124" t="s">
        <v>426</v>
      </c>
      <c r="H56" s="124" t="s">
        <v>207</v>
      </c>
      <c r="I56" s="125" t="s">
        <v>427</v>
      </c>
      <c r="J56" s="123" t="s">
        <v>428</v>
      </c>
      <c r="K56" s="125">
        <v>4</v>
      </c>
      <c r="L56" s="122" t="s">
        <v>180</v>
      </c>
      <c r="M56" s="125" t="s">
        <v>429</v>
      </c>
      <c r="N56" s="57">
        <v>1</v>
      </c>
      <c r="O56" s="121">
        <v>44682</v>
      </c>
      <c r="P56" s="121">
        <v>45046</v>
      </c>
      <c r="Q56" s="122" t="s">
        <v>25</v>
      </c>
      <c r="R56" s="127" t="s">
        <v>211</v>
      </c>
      <c r="S56" s="127" t="s">
        <v>219</v>
      </c>
      <c r="T56" s="122" t="s">
        <v>195</v>
      </c>
      <c r="U56" s="99">
        <v>44926</v>
      </c>
      <c r="V56" s="81" t="s">
        <v>883</v>
      </c>
      <c r="W56" s="183">
        <v>0</v>
      </c>
      <c r="X56" s="79" t="s">
        <v>301</v>
      </c>
      <c r="Y56" s="79"/>
      <c r="Z56" s="88" t="s">
        <v>295</v>
      </c>
      <c r="AA56" s="99">
        <v>45046</v>
      </c>
      <c r="AB56" s="147" t="s">
        <v>786</v>
      </c>
      <c r="AC56" s="100">
        <v>3</v>
      </c>
      <c r="AD56" s="120">
        <f t="shared" si="0"/>
        <v>0.75</v>
      </c>
      <c r="AE56" s="75" t="str">
        <f t="shared" si="1"/>
        <v>INCUMPLIDA</v>
      </c>
      <c r="AF56" s="75" t="b">
        <f t="shared" si="2"/>
        <v>0</v>
      </c>
      <c r="AG56" s="75" t="str">
        <f t="shared" si="11"/>
        <v>INCUMPLIDA</v>
      </c>
      <c r="AH56" s="81" t="s">
        <v>884</v>
      </c>
      <c r="AI56" s="211" t="s">
        <v>295</v>
      </c>
      <c r="AJ56" s="100" t="str">
        <f t="shared" si="4"/>
        <v>PENDIENTE</v>
      </c>
      <c r="AK56" s="100"/>
      <c r="AL56" s="100"/>
      <c r="AM56" s="100"/>
    </row>
    <row r="57" spans="1:39" ht="118.5" customHeight="1" x14ac:dyDescent="0.25">
      <c r="A57" s="28">
        <v>473</v>
      </c>
      <c r="B57" s="121">
        <v>44621</v>
      </c>
      <c r="C57" s="122" t="s">
        <v>169</v>
      </c>
      <c r="D57" s="122" t="s">
        <v>410</v>
      </c>
      <c r="E57" s="121">
        <v>44621</v>
      </c>
      <c r="F57" s="125">
        <v>9</v>
      </c>
      <c r="G57" s="124" t="s">
        <v>430</v>
      </c>
      <c r="H57" s="124" t="s">
        <v>431</v>
      </c>
      <c r="I57" s="125" t="s">
        <v>458</v>
      </c>
      <c r="J57" s="123" t="s">
        <v>432</v>
      </c>
      <c r="K57" s="125">
        <v>1</v>
      </c>
      <c r="L57" s="122" t="s">
        <v>180</v>
      </c>
      <c r="M57" s="125" t="s">
        <v>433</v>
      </c>
      <c r="N57" s="57">
        <v>1</v>
      </c>
      <c r="O57" s="121">
        <v>44682</v>
      </c>
      <c r="P57" s="121">
        <v>45046</v>
      </c>
      <c r="Q57" s="122" t="s">
        <v>25</v>
      </c>
      <c r="R57" s="127" t="s">
        <v>211</v>
      </c>
      <c r="S57" s="127" t="s">
        <v>219</v>
      </c>
      <c r="T57" s="122" t="s">
        <v>195</v>
      </c>
      <c r="U57" s="99">
        <v>44926</v>
      </c>
      <c r="V57" s="81" t="s">
        <v>885</v>
      </c>
      <c r="W57" s="183">
        <v>0</v>
      </c>
      <c r="X57" s="79" t="s">
        <v>301</v>
      </c>
      <c r="Y57" s="79"/>
      <c r="Z57" s="88" t="s">
        <v>295</v>
      </c>
      <c r="AA57" s="99">
        <v>45046</v>
      </c>
      <c r="AB57" s="147" t="s">
        <v>795</v>
      </c>
      <c r="AC57" s="100">
        <v>1</v>
      </c>
      <c r="AD57" s="120">
        <f t="shared" si="0"/>
        <v>1</v>
      </c>
      <c r="AE57" s="75" t="str">
        <f t="shared" si="1"/>
        <v>TERMINADA EXTEMPORÁNEA</v>
      </c>
      <c r="AF57" s="75" t="b">
        <f t="shared" si="2"/>
        <v>0</v>
      </c>
      <c r="AG57" s="75" t="str">
        <f t="shared" si="11"/>
        <v>TERMINADA EXTEMPORÁNEA</v>
      </c>
      <c r="AH57" s="81" t="s">
        <v>886</v>
      </c>
      <c r="AI57" s="211" t="s">
        <v>295</v>
      </c>
      <c r="AJ57" s="100" t="str">
        <f t="shared" si="4"/>
        <v>CUMPLIDA</v>
      </c>
      <c r="AK57" s="75" t="s">
        <v>999</v>
      </c>
      <c r="AL57" s="100" t="s">
        <v>109</v>
      </c>
      <c r="AM57" s="100" t="s">
        <v>993</v>
      </c>
    </row>
    <row r="58" spans="1:39" ht="78.75" customHeight="1" x14ac:dyDescent="0.25">
      <c r="A58" s="28">
        <v>474</v>
      </c>
      <c r="B58" s="121">
        <v>44621</v>
      </c>
      <c r="C58" s="122" t="s">
        <v>169</v>
      </c>
      <c r="D58" s="122" t="s">
        <v>410</v>
      </c>
      <c r="E58" s="121">
        <v>44621</v>
      </c>
      <c r="F58" s="122">
        <v>10</v>
      </c>
      <c r="G58" s="124" t="s">
        <v>434</v>
      </c>
      <c r="H58" s="124" t="s">
        <v>207</v>
      </c>
      <c r="I58" s="125" t="s">
        <v>435</v>
      </c>
      <c r="J58" s="123" t="s">
        <v>459</v>
      </c>
      <c r="K58" s="125">
        <v>2</v>
      </c>
      <c r="L58" s="122" t="s">
        <v>180</v>
      </c>
      <c r="M58" s="122" t="s">
        <v>210</v>
      </c>
      <c r="N58" s="57">
        <v>1</v>
      </c>
      <c r="O58" s="121">
        <v>44682</v>
      </c>
      <c r="P58" s="121">
        <v>45046</v>
      </c>
      <c r="Q58" s="122" t="s">
        <v>25</v>
      </c>
      <c r="R58" s="127" t="s">
        <v>211</v>
      </c>
      <c r="S58" s="127" t="s">
        <v>219</v>
      </c>
      <c r="T58" s="122" t="s">
        <v>195</v>
      </c>
      <c r="U58" s="99">
        <v>44926</v>
      </c>
      <c r="V58" s="81" t="s">
        <v>887</v>
      </c>
      <c r="W58" s="183">
        <v>0</v>
      </c>
      <c r="X58" s="79" t="s">
        <v>301</v>
      </c>
      <c r="Y58" s="79"/>
      <c r="Z58" s="88" t="s">
        <v>295</v>
      </c>
      <c r="AA58" s="99">
        <v>45046</v>
      </c>
      <c r="AB58" s="147" t="s">
        <v>786</v>
      </c>
      <c r="AC58" s="100">
        <v>0</v>
      </c>
      <c r="AD58" s="120">
        <f t="shared" si="0"/>
        <v>0</v>
      </c>
      <c r="AE58" s="75" t="str">
        <f t="shared" si="1"/>
        <v>INCUMPLIDA</v>
      </c>
      <c r="AF58" s="75" t="b">
        <f t="shared" si="2"/>
        <v>0</v>
      </c>
      <c r="AG58" s="75" t="str">
        <f t="shared" si="11"/>
        <v>INCUMPLIDA</v>
      </c>
      <c r="AH58" s="81" t="s">
        <v>888</v>
      </c>
      <c r="AI58" s="211" t="s">
        <v>295</v>
      </c>
      <c r="AJ58" s="100" t="str">
        <f t="shared" si="4"/>
        <v>PENDIENTE</v>
      </c>
      <c r="AK58" s="100"/>
      <c r="AL58" s="100"/>
      <c r="AM58" s="100"/>
    </row>
    <row r="59" spans="1:39" ht="163.19999999999999" x14ac:dyDescent="0.25">
      <c r="A59" s="28">
        <v>479</v>
      </c>
      <c r="B59" s="45">
        <f t="shared" ref="B59:B63" ca="1" si="12">TODAY()</f>
        <v>45084</v>
      </c>
      <c r="C59" s="46" t="s">
        <v>169</v>
      </c>
      <c r="D59" s="46" t="s">
        <v>371</v>
      </c>
      <c r="E59" s="45">
        <f t="shared" ref="E59:E63" ca="1" si="13">TODAY()</f>
        <v>45084</v>
      </c>
      <c r="F59" s="46" t="s">
        <v>372</v>
      </c>
      <c r="G59" s="134" t="s">
        <v>373</v>
      </c>
      <c r="H59" s="46" t="s">
        <v>374</v>
      </c>
      <c r="I59" s="135" t="s">
        <v>375</v>
      </c>
      <c r="J59" s="135" t="s">
        <v>376</v>
      </c>
      <c r="K59" s="46">
        <v>3</v>
      </c>
      <c r="L59" s="135" t="s">
        <v>18</v>
      </c>
      <c r="M59" s="187" t="s">
        <v>377</v>
      </c>
      <c r="N59" s="62">
        <v>0.9</v>
      </c>
      <c r="O59" s="45">
        <v>44774</v>
      </c>
      <c r="P59" s="45">
        <v>45016</v>
      </c>
      <c r="Q59" s="187" t="s">
        <v>30</v>
      </c>
      <c r="R59" s="187" t="s">
        <v>64</v>
      </c>
      <c r="S59" s="187" t="s">
        <v>378</v>
      </c>
      <c r="T59" s="122" t="s">
        <v>195</v>
      </c>
      <c r="U59" s="99">
        <v>44926</v>
      </c>
      <c r="V59" s="81" t="s">
        <v>889</v>
      </c>
      <c r="W59" s="183">
        <v>0.16700000000000001</v>
      </c>
      <c r="X59" s="79" t="s">
        <v>297</v>
      </c>
      <c r="Y59" s="79"/>
      <c r="Z59" s="88" t="s">
        <v>299</v>
      </c>
      <c r="AA59" s="99">
        <v>45046</v>
      </c>
      <c r="AB59" s="146" t="s">
        <v>890</v>
      </c>
      <c r="AC59" s="100">
        <v>0.7</v>
      </c>
      <c r="AD59" s="120">
        <f t="shared" si="0"/>
        <v>0.23333333333333331</v>
      </c>
      <c r="AE59" s="75" t="str">
        <f t="shared" si="1"/>
        <v>INCUMPLIDA</v>
      </c>
      <c r="AF59" s="75" t="b">
        <f t="shared" si="2"/>
        <v>0</v>
      </c>
      <c r="AG59" s="75" t="str">
        <f t="shared" si="3"/>
        <v>INCUMPLIDA</v>
      </c>
      <c r="AH59" s="81" t="s">
        <v>1000</v>
      </c>
      <c r="AI59" s="89" t="s">
        <v>569</v>
      </c>
      <c r="AJ59" s="100" t="str">
        <f t="shared" si="4"/>
        <v>PENDIENTE</v>
      </c>
      <c r="AK59" s="100"/>
      <c r="AL59" s="100"/>
      <c r="AM59" s="100"/>
    </row>
    <row r="60" spans="1:39" ht="163.19999999999999" x14ac:dyDescent="0.25">
      <c r="A60" s="28">
        <v>480</v>
      </c>
      <c r="B60" s="45">
        <f t="shared" ca="1" si="12"/>
        <v>45084</v>
      </c>
      <c r="C60" s="46" t="s">
        <v>169</v>
      </c>
      <c r="D60" s="46" t="s">
        <v>371</v>
      </c>
      <c r="E60" s="45">
        <f t="shared" ca="1" si="13"/>
        <v>45084</v>
      </c>
      <c r="F60" s="46" t="s">
        <v>379</v>
      </c>
      <c r="G60" s="128" t="s">
        <v>380</v>
      </c>
      <c r="H60" s="46" t="s">
        <v>374</v>
      </c>
      <c r="I60" s="52" t="s">
        <v>381</v>
      </c>
      <c r="J60" s="136" t="s">
        <v>382</v>
      </c>
      <c r="K60" s="52">
        <v>4</v>
      </c>
      <c r="L60" s="135" t="s">
        <v>18</v>
      </c>
      <c r="M60" s="187" t="s">
        <v>377</v>
      </c>
      <c r="N60" s="62">
        <v>0.9</v>
      </c>
      <c r="O60" s="45">
        <v>44774</v>
      </c>
      <c r="P60" s="45">
        <v>45138</v>
      </c>
      <c r="Q60" s="187" t="s">
        <v>30</v>
      </c>
      <c r="R60" s="187" t="s">
        <v>64</v>
      </c>
      <c r="S60" s="187" t="s">
        <v>378</v>
      </c>
      <c r="T60" s="122" t="s">
        <v>195</v>
      </c>
      <c r="U60" s="99">
        <v>44926</v>
      </c>
      <c r="V60" s="81" t="s">
        <v>891</v>
      </c>
      <c r="W60" s="183">
        <v>0.125</v>
      </c>
      <c r="X60" s="79" t="s">
        <v>297</v>
      </c>
      <c r="Y60" s="79"/>
      <c r="Z60" s="88" t="s">
        <v>299</v>
      </c>
      <c r="AA60" s="99">
        <v>45046</v>
      </c>
      <c r="AB60" s="146" t="s">
        <v>890</v>
      </c>
      <c r="AC60" s="100">
        <v>0.7</v>
      </c>
      <c r="AD60" s="120">
        <f t="shared" si="0"/>
        <v>0.17499999999999999</v>
      </c>
      <c r="AE60" s="75" t="b">
        <f t="shared" si="1"/>
        <v>0</v>
      </c>
      <c r="AF60" s="75" t="str">
        <f t="shared" si="2"/>
        <v>EN PROCESO</v>
      </c>
      <c r="AG60" s="75" t="str">
        <f t="shared" si="3"/>
        <v>EN PROCESO</v>
      </c>
      <c r="AH60" s="81" t="s">
        <v>966</v>
      </c>
      <c r="AI60" s="89" t="s">
        <v>569</v>
      </c>
      <c r="AJ60" s="100" t="str">
        <f t="shared" si="4"/>
        <v>PENDIENTE</v>
      </c>
      <c r="AK60" s="100"/>
      <c r="AL60" s="100"/>
      <c r="AM60" s="100"/>
    </row>
    <row r="61" spans="1:39" ht="142.80000000000001" x14ac:dyDescent="0.25">
      <c r="A61" s="28">
        <v>481</v>
      </c>
      <c r="B61" s="45">
        <f t="shared" ca="1" si="12"/>
        <v>45084</v>
      </c>
      <c r="C61" s="46" t="s">
        <v>169</v>
      </c>
      <c r="D61" s="46" t="s">
        <v>371</v>
      </c>
      <c r="E61" s="45">
        <f t="shared" ca="1" si="13"/>
        <v>45084</v>
      </c>
      <c r="F61" s="46" t="s">
        <v>383</v>
      </c>
      <c r="G61" s="128" t="s">
        <v>384</v>
      </c>
      <c r="H61" s="46" t="s">
        <v>374</v>
      </c>
      <c r="I61" s="136" t="s">
        <v>385</v>
      </c>
      <c r="J61" s="136" t="s">
        <v>386</v>
      </c>
      <c r="K61" s="52">
        <v>2</v>
      </c>
      <c r="L61" s="135" t="s">
        <v>18</v>
      </c>
      <c r="M61" s="187" t="s">
        <v>377</v>
      </c>
      <c r="N61" s="62">
        <v>1</v>
      </c>
      <c r="O61" s="45">
        <v>44774</v>
      </c>
      <c r="P61" s="45">
        <v>45138</v>
      </c>
      <c r="Q61" s="187" t="s">
        <v>30</v>
      </c>
      <c r="R61" s="187" t="s">
        <v>64</v>
      </c>
      <c r="S61" s="187" t="s">
        <v>378</v>
      </c>
      <c r="T61" s="122" t="s">
        <v>195</v>
      </c>
      <c r="U61" s="99">
        <v>44926</v>
      </c>
      <c r="V61" s="81" t="s">
        <v>892</v>
      </c>
      <c r="W61" s="183">
        <v>0</v>
      </c>
      <c r="X61" s="79" t="s">
        <v>301</v>
      </c>
      <c r="Y61" s="79"/>
      <c r="Z61" s="88" t="s">
        <v>299</v>
      </c>
      <c r="AA61" s="99">
        <v>45046</v>
      </c>
      <c r="AB61" s="146" t="s">
        <v>808</v>
      </c>
      <c r="AC61" s="100">
        <v>0</v>
      </c>
      <c r="AD61" s="120">
        <f t="shared" si="0"/>
        <v>0</v>
      </c>
      <c r="AE61" s="75" t="b">
        <f t="shared" si="1"/>
        <v>0</v>
      </c>
      <c r="AF61" s="75" t="str">
        <f t="shared" si="2"/>
        <v>SIN INICIAR</v>
      </c>
      <c r="AG61" s="75" t="str">
        <f t="shared" si="3"/>
        <v>SIN INICIAR</v>
      </c>
      <c r="AH61" s="81" t="s">
        <v>967</v>
      </c>
      <c r="AI61" s="89" t="s">
        <v>569</v>
      </c>
      <c r="AJ61" s="100" t="str">
        <f t="shared" si="4"/>
        <v>PENDIENTE</v>
      </c>
      <c r="AK61" s="100"/>
      <c r="AL61" s="100"/>
      <c r="AM61" s="100"/>
    </row>
    <row r="62" spans="1:39" ht="153" x14ac:dyDescent="0.25">
      <c r="A62" s="28">
        <v>482</v>
      </c>
      <c r="B62" s="45">
        <f t="shared" ca="1" si="12"/>
        <v>45084</v>
      </c>
      <c r="C62" s="46" t="s">
        <v>169</v>
      </c>
      <c r="D62" s="46" t="s">
        <v>371</v>
      </c>
      <c r="E62" s="45">
        <f t="shared" ca="1" si="13"/>
        <v>45084</v>
      </c>
      <c r="F62" s="46" t="s">
        <v>387</v>
      </c>
      <c r="G62" s="128" t="s">
        <v>388</v>
      </c>
      <c r="H62" s="46" t="s">
        <v>374</v>
      </c>
      <c r="I62" s="52" t="s">
        <v>389</v>
      </c>
      <c r="J62" s="136" t="s">
        <v>390</v>
      </c>
      <c r="K62" s="52">
        <v>2</v>
      </c>
      <c r="L62" s="46" t="s">
        <v>18</v>
      </c>
      <c r="M62" s="187" t="s">
        <v>377</v>
      </c>
      <c r="N62" s="62">
        <v>0.9</v>
      </c>
      <c r="O62" s="45">
        <v>44774</v>
      </c>
      <c r="P62" s="45">
        <v>45138</v>
      </c>
      <c r="Q62" s="187" t="s">
        <v>30</v>
      </c>
      <c r="R62" s="187" t="s">
        <v>64</v>
      </c>
      <c r="S62" s="187" t="s">
        <v>378</v>
      </c>
      <c r="T62" s="122" t="s">
        <v>195</v>
      </c>
      <c r="U62" s="99">
        <v>44926</v>
      </c>
      <c r="V62" s="81" t="s">
        <v>892</v>
      </c>
      <c r="W62" s="183">
        <v>0</v>
      </c>
      <c r="X62" s="79" t="s">
        <v>301</v>
      </c>
      <c r="Y62" s="79"/>
      <c r="Z62" s="88" t="s">
        <v>299</v>
      </c>
      <c r="AA62" s="99">
        <v>45046</v>
      </c>
      <c r="AB62" s="146" t="s">
        <v>809</v>
      </c>
      <c r="AC62" s="100">
        <v>0</v>
      </c>
      <c r="AD62" s="120">
        <f t="shared" si="0"/>
        <v>0</v>
      </c>
      <c r="AE62" s="75" t="b">
        <f t="shared" si="1"/>
        <v>0</v>
      </c>
      <c r="AF62" s="75" t="str">
        <f t="shared" si="2"/>
        <v>SIN INICIAR</v>
      </c>
      <c r="AG62" s="75" t="str">
        <f t="shared" si="3"/>
        <v>SIN INICIAR</v>
      </c>
      <c r="AH62" s="81" t="s">
        <v>968</v>
      </c>
      <c r="AI62" s="89" t="s">
        <v>569</v>
      </c>
      <c r="AJ62" s="100" t="str">
        <f t="shared" si="4"/>
        <v>PENDIENTE</v>
      </c>
      <c r="AK62" s="100"/>
      <c r="AL62" s="100"/>
      <c r="AM62" s="100"/>
    </row>
    <row r="63" spans="1:39" ht="122.4" x14ac:dyDescent="0.25">
      <c r="A63" s="28">
        <v>484</v>
      </c>
      <c r="B63" s="45">
        <f t="shared" ca="1" si="12"/>
        <v>45084</v>
      </c>
      <c r="C63" s="46" t="s">
        <v>169</v>
      </c>
      <c r="D63" s="46" t="s">
        <v>371</v>
      </c>
      <c r="E63" s="45">
        <f t="shared" ca="1" si="13"/>
        <v>45084</v>
      </c>
      <c r="F63" s="46" t="s">
        <v>391</v>
      </c>
      <c r="G63" s="128" t="s">
        <v>392</v>
      </c>
      <c r="H63" s="46" t="s">
        <v>374</v>
      </c>
      <c r="I63" s="136" t="s">
        <v>393</v>
      </c>
      <c r="J63" s="136" t="s">
        <v>394</v>
      </c>
      <c r="K63" s="52">
        <v>1</v>
      </c>
      <c r="L63" s="135" t="s">
        <v>18</v>
      </c>
      <c r="M63" s="187" t="s">
        <v>377</v>
      </c>
      <c r="N63" s="138">
        <v>1</v>
      </c>
      <c r="O63" s="45">
        <v>44774</v>
      </c>
      <c r="P63" s="45">
        <v>44926</v>
      </c>
      <c r="Q63" s="187" t="s">
        <v>30</v>
      </c>
      <c r="R63" s="187" t="s">
        <v>64</v>
      </c>
      <c r="S63" s="187" t="s">
        <v>378</v>
      </c>
      <c r="T63" s="122" t="s">
        <v>195</v>
      </c>
      <c r="U63" s="99">
        <v>44926</v>
      </c>
      <c r="V63" s="81" t="s">
        <v>893</v>
      </c>
      <c r="W63" s="183">
        <v>0</v>
      </c>
      <c r="X63" s="79" t="s">
        <v>294</v>
      </c>
      <c r="Y63" s="79"/>
      <c r="Z63" s="88" t="s">
        <v>299</v>
      </c>
      <c r="AA63" s="99">
        <v>45046</v>
      </c>
      <c r="AB63" s="146" t="s">
        <v>810</v>
      </c>
      <c r="AC63" s="100">
        <v>0</v>
      </c>
      <c r="AD63" s="120">
        <f t="shared" si="0"/>
        <v>0</v>
      </c>
      <c r="AE63" s="75" t="str">
        <f t="shared" si="1"/>
        <v>INCUMPLIDA</v>
      </c>
      <c r="AF63" s="75" t="b">
        <f t="shared" si="2"/>
        <v>0</v>
      </c>
      <c r="AG63" s="75" t="str">
        <f t="shared" si="3"/>
        <v>INCUMPLIDA</v>
      </c>
      <c r="AH63" s="81" t="s">
        <v>969</v>
      </c>
      <c r="AI63" s="89" t="s">
        <v>569</v>
      </c>
      <c r="AJ63" s="100" t="str">
        <f t="shared" si="4"/>
        <v>PENDIENTE</v>
      </c>
      <c r="AK63" s="100"/>
      <c r="AL63" s="100"/>
      <c r="AM63" s="100"/>
    </row>
    <row r="64" spans="1:39" ht="193.8" x14ac:dyDescent="0.25">
      <c r="A64" s="28">
        <v>485</v>
      </c>
      <c r="B64" s="53">
        <v>44729</v>
      </c>
      <c r="C64" s="151" t="s">
        <v>169</v>
      </c>
      <c r="D64" s="151" t="s">
        <v>495</v>
      </c>
      <c r="E64" s="150">
        <f>B64</f>
        <v>44729</v>
      </c>
      <c r="F64" s="151" t="s">
        <v>212</v>
      </c>
      <c r="G64" s="61" t="s">
        <v>894</v>
      </c>
      <c r="H64" s="151" t="s">
        <v>496</v>
      </c>
      <c r="I64" s="158" t="s">
        <v>895</v>
      </c>
      <c r="J64" s="149" t="s">
        <v>896</v>
      </c>
      <c r="K64" s="151">
        <v>5</v>
      </c>
      <c r="L64" s="151" t="s">
        <v>180</v>
      </c>
      <c r="M64" s="190" t="s">
        <v>497</v>
      </c>
      <c r="N64" s="60">
        <v>1</v>
      </c>
      <c r="O64" s="53">
        <v>44805</v>
      </c>
      <c r="P64" s="53">
        <v>45170</v>
      </c>
      <c r="Q64" s="190" t="s">
        <v>28</v>
      </c>
      <c r="R64" s="58" t="s">
        <v>64</v>
      </c>
      <c r="S64" s="58" t="s">
        <v>498</v>
      </c>
      <c r="T64" s="151" t="s">
        <v>195</v>
      </c>
      <c r="U64" s="99">
        <v>44926</v>
      </c>
      <c r="V64" s="81" t="s">
        <v>897</v>
      </c>
      <c r="W64" s="183">
        <v>0.14000000000000001</v>
      </c>
      <c r="X64" s="79" t="s">
        <v>297</v>
      </c>
      <c r="Y64" s="79"/>
      <c r="Z64" s="88" t="s">
        <v>569</v>
      </c>
      <c r="AA64" s="99">
        <v>45046</v>
      </c>
      <c r="AB64" s="146" t="s">
        <v>811</v>
      </c>
      <c r="AC64" s="100">
        <v>1.5</v>
      </c>
      <c r="AD64" s="120">
        <f t="shared" si="0"/>
        <v>0.3</v>
      </c>
      <c r="AE64" s="75" t="b">
        <f t="shared" si="1"/>
        <v>0</v>
      </c>
      <c r="AF64" s="75" t="str">
        <f t="shared" si="2"/>
        <v>EN PROCESO</v>
      </c>
      <c r="AG64" s="75" t="str">
        <f t="shared" si="3"/>
        <v>EN PROCESO</v>
      </c>
      <c r="AH64" s="81" t="s">
        <v>970</v>
      </c>
      <c r="AI64" s="89" t="s">
        <v>569</v>
      </c>
      <c r="AJ64" s="100" t="str">
        <f t="shared" si="4"/>
        <v>PENDIENTE</v>
      </c>
      <c r="AK64" s="100"/>
      <c r="AL64" s="100"/>
      <c r="AM64" s="100"/>
    </row>
    <row r="65" spans="1:39" ht="265.2" x14ac:dyDescent="0.25">
      <c r="A65" s="28">
        <v>486</v>
      </c>
      <c r="B65" s="53">
        <v>44729</v>
      </c>
      <c r="C65" s="151" t="s">
        <v>169</v>
      </c>
      <c r="D65" s="151" t="s">
        <v>495</v>
      </c>
      <c r="E65" s="150">
        <f t="shared" ref="E65:E68" si="14">B65</f>
        <v>44729</v>
      </c>
      <c r="F65" s="151" t="s">
        <v>401</v>
      </c>
      <c r="G65" s="59" t="s">
        <v>499</v>
      </c>
      <c r="H65" s="151" t="s">
        <v>496</v>
      </c>
      <c r="I65" s="38" t="s">
        <v>500</v>
      </c>
      <c r="J65" s="39" t="s">
        <v>898</v>
      </c>
      <c r="K65" s="38">
        <v>4</v>
      </c>
      <c r="L65" s="151" t="s">
        <v>18</v>
      </c>
      <c r="M65" s="38" t="s">
        <v>501</v>
      </c>
      <c r="N65" s="60">
        <v>1</v>
      </c>
      <c r="O65" s="53">
        <v>44805</v>
      </c>
      <c r="P65" s="53">
        <v>45170</v>
      </c>
      <c r="Q65" s="190" t="s">
        <v>502</v>
      </c>
      <c r="R65" s="58" t="s">
        <v>64</v>
      </c>
      <c r="S65" s="58" t="s">
        <v>503</v>
      </c>
      <c r="T65" s="151" t="s">
        <v>195</v>
      </c>
      <c r="U65" s="99">
        <v>44926</v>
      </c>
      <c r="V65" s="81" t="s">
        <v>574</v>
      </c>
      <c r="W65" s="183">
        <v>0.125</v>
      </c>
      <c r="X65" s="79" t="s">
        <v>297</v>
      </c>
      <c r="Y65" s="79"/>
      <c r="Z65" s="88" t="s">
        <v>569</v>
      </c>
      <c r="AA65" s="99">
        <v>45046</v>
      </c>
      <c r="AB65" s="146" t="s">
        <v>812</v>
      </c>
      <c r="AC65" s="100">
        <v>3</v>
      </c>
      <c r="AD65" s="120">
        <f t="shared" si="0"/>
        <v>0.75</v>
      </c>
      <c r="AE65" s="75" t="b">
        <f t="shared" si="1"/>
        <v>0</v>
      </c>
      <c r="AF65" s="75" t="str">
        <f t="shared" si="2"/>
        <v>EN PROCESO</v>
      </c>
      <c r="AG65" s="75" t="str">
        <f t="shared" si="3"/>
        <v>EN PROCESO</v>
      </c>
      <c r="AH65" s="81" t="s">
        <v>899</v>
      </c>
      <c r="AI65" s="34" t="s">
        <v>900</v>
      </c>
      <c r="AJ65" s="100" t="str">
        <f t="shared" si="4"/>
        <v>PENDIENTE</v>
      </c>
      <c r="AK65" s="100"/>
      <c r="AL65" s="100"/>
      <c r="AM65" s="100"/>
    </row>
    <row r="66" spans="1:39" ht="275.39999999999998" x14ac:dyDescent="0.25">
      <c r="A66" s="28">
        <v>487</v>
      </c>
      <c r="B66" s="53">
        <v>44729</v>
      </c>
      <c r="C66" s="151" t="s">
        <v>169</v>
      </c>
      <c r="D66" s="151" t="s">
        <v>495</v>
      </c>
      <c r="E66" s="150">
        <f t="shared" si="14"/>
        <v>44729</v>
      </c>
      <c r="F66" s="151" t="s">
        <v>266</v>
      </c>
      <c r="G66" s="59" t="s">
        <v>504</v>
      </c>
      <c r="H66" s="151" t="s">
        <v>496</v>
      </c>
      <c r="I66" s="163" t="s">
        <v>505</v>
      </c>
      <c r="J66" s="39" t="s">
        <v>901</v>
      </c>
      <c r="K66" s="38">
        <v>4</v>
      </c>
      <c r="L66" s="151" t="s">
        <v>18</v>
      </c>
      <c r="M66" s="38" t="s">
        <v>506</v>
      </c>
      <c r="N66" s="60">
        <v>1</v>
      </c>
      <c r="O66" s="53">
        <v>44805</v>
      </c>
      <c r="P66" s="53">
        <v>45170</v>
      </c>
      <c r="Q66" s="190" t="s">
        <v>502</v>
      </c>
      <c r="R66" s="58" t="s">
        <v>64</v>
      </c>
      <c r="S66" s="58" t="s">
        <v>503</v>
      </c>
      <c r="T66" s="151" t="s">
        <v>195</v>
      </c>
      <c r="U66" s="99">
        <v>44926</v>
      </c>
      <c r="V66" s="81" t="s">
        <v>902</v>
      </c>
      <c r="W66" s="183">
        <v>0.25</v>
      </c>
      <c r="X66" s="79" t="s">
        <v>297</v>
      </c>
      <c r="Y66" s="79"/>
      <c r="Z66" s="88" t="s">
        <v>569</v>
      </c>
      <c r="AA66" s="99">
        <v>45046</v>
      </c>
      <c r="AB66" s="146" t="s">
        <v>813</v>
      </c>
      <c r="AC66" s="100">
        <v>1</v>
      </c>
      <c r="AD66" s="120">
        <f t="shared" si="0"/>
        <v>0.25</v>
      </c>
      <c r="AE66" s="75" t="b">
        <f t="shared" si="1"/>
        <v>0</v>
      </c>
      <c r="AF66" s="75" t="str">
        <f t="shared" si="2"/>
        <v>EN PROCESO</v>
      </c>
      <c r="AG66" s="75" t="str">
        <f t="shared" si="3"/>
        <v>EN PROCESO</v>
      </c>
      <c r="AH66" s="81" t="s">
        <v>1001</v>
      </c>
      <c r="AI66" s="89" t="s">
        <v>569</v>
      </c>
      <c r="AJ66" s="100" t="str">
        <f t="shared" si="4"/>
        <v>PENDIENTE</v>
      </c>
      <c r="AK66" s="100"/>
      <c r="AL66" s="100"/>
      <c r="AM66" s="100"/>
    </row>
    <row r="67" spans="1:39" ht="183.6" x14ac:dyDescent="0.25">
      <c r="A67" s="28">
        <v>488</v>
      </c>
      <c r="B67" s="53">
        <v>44729</v>
      </c>
      <c r="C67" s="151" t="s">
        <v>169</v>
      </c>
      <c r="D67" s="151" t="s">
        <v>495</v>
      </c>
      <c r="E67" s="150">
        <f t="shared" si="14"/>
        <v>44729</v>
      </c>
      <c r="F67" s="151" t="s">
        <v>507</v>
      </c>
      <c r="G67" s="59" t="s">
        <v>508</v>
      </c>
      <c r="H67" s="151" t="s">
        <v>496</v>
      </c>
      <c r="I67" s="38" t="s">
        <v>903</v>
      </c>
      <c r="J67" s="39" t="s">
        <v>904</v>
      </c>
      <c r="K67" s="38">
        <v>4</v>
      </c>
      <c r="L67" s="151" t="s">
        <v>18</v>
      </c>
      <c r="M67" s="38" t="s">
        <v>506</v>
      </c>
      <c r="N67" s="60">
        <v>1</v>
      </c>
      <c r="O67" s="53">
        <v>44805</v>
      </c>
      <c r="P67" s="53">
        <v>45170</v>
      </c>
      <c r="Q67" s="190" t="s">
        <v>502</v>
      </c>
      <c r="R67" s="58" t="s">
        <v>64</v>
      </c>
      <c r="S67" s="58" t="s">
        <v>509</v>
      </c>
      <c r="T67" s="151" t="s">
        <v>195</v>
      </c>
      <c r="U67" s="99">
        <v>44926</v>
      </c>
      <c r="V67" s="81" t="s">
        <v>575</v>
      </c>
      <c r="W67" s="183">
        <v>7.4999999999999997E-2</v>
      </c>
      <c r="X67" s="79" t="s">
        <v>297</v>
      </c>
      <c r="Y67" s="79"/>
      <c r="Z67" s="88" t="s">
        <v>569</v>
      </c>
      <c r="AA67" s="99">
        <v>45046</v>
      </c>
      <c r="AB67" s="146" t="s">
        <v>814</v>
      </c>
      <c r="AC67" s="100">
        <v>1</v>
      </c>
      <c r="AD67" s="120">
        <f t="shared" si="0"/>
        <v>0.25</v>
      </c>
      <c r="AE67" s="75" t="b">
        <f t="shared" si="1"/>
        <v>0</v>
      </c>
      <c r="AF67" s="75" t="str">
        <f t="shared" si="2"/>
        <v>EN PROCESO</v>
      </c>
      <c r="AG67" s="75" t="str">
        <f t="shared" si="3"/>
        <v>EN PROCESO</v>
      </c>
      <c r="AH67" s="81" t="s">
        <v>905</v>
      </c>
      <c r="AI67" s="89" t="s">
        <v>569</v>
      </c>
      <c r="AJ67" s="100" t="str">
        <f t="shared" si="4"/>
        <v>PENDIENTE</v>
      </c>
      <c r="AK67" s="100"/>
      <c r="AL67" s="100"/>
      <c r="AM67" s="100"/>
    </row>
    <row r="68" spans="1:39" ht="193.8" x14ac:dyDescent="0.25">
      <c r="A68" s="28">
        <v>489</v>
      </c>
      <c r="B68" s="53">
        <v>44729</v>
      </c>
      <c r="C68" s="151" t="s">
        <v>169</v>
      </c>
      <c r="D68" s="151" t="s">
        <v>495</v>
      </c>
      <c r="E68" s="150">
        <f t="shared" si="14"/>
        <v>44729</v>
      </c>
      <c r="F68" s="151" t="s">
        <v>510</v>
      </c>
      <c r="G68" s="59" t="s">
        <v>511</v>
      </c>
      <c r="H68" s="151" t="s">
        <v>496</v>
      </c>
      <c r="I68" s="38" t="s">
        <v>512</v>
      </c>
      <c r="J68" s="72" t="s">
        <v>906</v>
      </c>
      <c r="K68" s="38">
        <v>2</v>
      </c>
      <c r="L68" s="151" t="s">
        <v>18</v>
      </c>
      <c r="M68" s="38" t="s">
        <v>506</v>
      </c>
      <c r="N68" s="60">
        <v>1</v>
      </c>
      <c r="O68" s="53">
        <v>44805</v>
      </c>
      <c r="P68" s="53">
        <v>45170</v>
      </c>
      <c r="Q68" s="190" t="s">
        <v>502</v>
      </c>
      <c r="R68" s="58" t="s">
        <v>64</v>
      </c>
      <c r="S68" s="58" t="s">
        <v>503</v>
      </c>
      <c r="T68" s="151" t="s">
        <v>195</v>
      </c>
      <c r="U68" s="99">
        <v>44926</v>
      </c>
      <c r="V68" s="81" t="s">
        <v>576</v>
      </c>
      <c r="W68" s="183">
        <v>0</v>
      </c>
      <c r="X68" s="79" t="s">
        <v>301</v>
      </c>
      <c r="Y68" s="79"/>
      <c r="Z68" s="88" t="s">
        <v>569</v>
      </c>
      <c r="AA68" s="99">
        <v>45046</v>
      </c>
      <c r="AB68" s="146" t="s">
        <v>815</v>
      </c>
      <c r="AC68" s="100">
        <v>0.7</v>
      </c>
      <c r="AD68" s="120">
        <f t="shared" si="0"/>
        <v>0.35</v>
      </c>
      <c r="AE68" s="75" t="b">
        <f t="shared" si="1"/>
        <v>0</v>
      </c>
      <c r="AF68" s="75" t="str">
        <f t="shared" si="2"/>
        <v>EN PROCESO</v>
      </c>
      <c r="AG68" s="75" t="str">
        <f t="shared" si="3"/>
        <v>EN PROCESO</v>
      </c>
      <c r="AH68" s="81" t="s">
        <v>824</v>
      </c>
      <c r="AI68" s="34" t="s">
        <v>900</v>
      </c>
      <c r="AJ68" s="100" t="str">
        <f t="shared" si="4"/>
        <v>PENDIENTE</v>
      </c>
      <c r="AK68" s="100"/>
      <c r="AL68" s="100"/>
      <c r="AM68" s="100"/>
    </row>
    <row r="69" spans="1:39" ht="125.25" customHeight="1" x14ac:dyDescent="0.25">
      <c r="A69" s="28">
        <v>490</v>
      </c>
      <c r="B69" s="45">
        <v>44601</v>
      </c>
      <c r="C69" s="46" t="s">
        <v>16</v>
      </c>
      <c r="D69" s="46" t="s">
        <v>461</v>
      </c>
      <c r="E69" s="45">
        <v>44592</v>
      </c>
      <c r="F69" s="46">
        <v>3</v>
      </c>
      <c r="G69" s="128" t="s">
        <v>462</v>
      </c>
      <c r="H69" s="46" t="s">
        <v>907</v>
      </c>
      <c r="I69" s="136" t="s">
        <v>463</v>
      </c>
      <c r="J69" s="136" t="s">
        <v>908</v>
      </c>
      <c r="K69" s="52">
        <v>5</v>
      </c>
      <c r="L69" s="135" t="s">
        <v>180</v>
      </c>
      <c r="M69" s="187" t="s">
        <v>213</v>
      </c>
      <c r="N69" s="138">
        <v>1</v>
      </c>
      <c r="O69" s="45">
        <v>44621</v>
      </c>
      <c r="P69" s="45">
        <v>44986</v>
      </c>
      <c r="Q69" s="187" t="s">
        <v>71</v>
      </c>
      <c r="R69" s="187" t="s">
        <v>240</v>
      </c>
      <c r="S69" s="187" t="s">
        <v>291</v>
      </c>
      <c r="T69" s="122" t="s">
        <v>195</v>
      </c>
      <c r="U69" s="99">
        <v>44926</v>
      </c>
      <c r="V69" s="152" t="s">
        <v>566</v>
      </c>
      <c r="W69" s="183">
        <v>0.8</v>
      </c>
      <c r="X69" s="79" t="s">
        <v>297</v>
      </c>
      <c r="Y69" s="79"/>
      <c r="Z69" s="88" t="s">
        <v>298</v>
      </c>
      <c r="AA69" s="99">
        <v>45046</v>
      </c>
      <c r="AB69" s="146" t="s">
        <v>752</v>
      </c>
      <c r="AC69" s="100">
        <v>5</v>
      </c>
      <c r="AD69" s="120">
        <f t="shared" si="0"/>
        <v>1</v>
      </c>
      <c r="AE69" s="75" t="str">
        <f t="shared" si="1"/>
        <v>TERMINADA EXTEMPORÁNEA</v>
      </c>
      <c r="AF69" s="75" t="b">
        <f t="shared" si="2"/>
        <v>0</v>
      </c>
      <c r="AG69" s="75" t="str">
        <f t="shared" si="3"/>
        <v>TERMINADA EXTEMPORÁNEA</v>
      </c>
      <c r="AH69" s="152" t="s">
        <v>753</v>
      </c>
      <c r="AI69" s="88" t="s">
        <v>298</v>
      </c>
      <c r="AJ69" s="100" t="str">
        <f t="shared" si="4"/>
        <v>CUMPLIDA</v>
      </c>
      <c r="AK69" s="75" t="s">
        <v>751</v>
      </c>
      <c r="AL69" s="100" t="s">
        <v>103</v>
      </c>
      <c r="AM69" s="100" t="s">
        <v>993</v>
      </c>
    </row>
    <row r="70" spans="1:39" ht="125.25" customHeight="1" x14ac:dyDescent="0.25">
      <c r="A70" s="28">
        <v>492</v>
      </c>
      <c r="B70" s="45">
        <v>44736</v>
      </c>
      <c r="C70" s="46" t="s">
        <v>169</v>
      </c>
      <c r="D70" s="46" t="s">
        <v>464</v>
      </c>
      <c r="E70" s="45">
        <v>44736</v>
      </c>
      <c r="F70" s="46" t="s">
        <v>229</v>
      </c>
      <c r="G70" s="128" t="s">
        <v>468</v>
      </c>
      <c r="H70" s="46" t="s">
        <v>469</v>
      </c>
      <c r="I70" s="136" t="s">
        <v>470</v>
      </c>
      <c r="J70" s="136" t="s">
        <v>471</v>
      </c>
      <c r="K70" s="52">
        <v>2</v>
      </c>
      <c r="L70" s="135" t="s">
        <v>18</v>
      </c>
      <c r="M70" s="187" t="s">
        <v>472</v>
      </c>
      <c r="N70" s="138">
        <v>1</v>
      </c>
      <c r="O70" s="45">
        <v>44872</v>
      </c>
      <c r="P70" s="45">
        <v>45054</v>
      </c>
      <c r="Q70" s="187" t="s">
        <v>473</v>
      </c>
      <c r="R70" s="187" t="s">
        <v>474</v>
      </c>
      <c r="S70" s="187" t="s">
        <v>473</v>
      </c>
      <c r="T70" s="122" t="s">
        <v>195</v>
      </c>
      <c r="U70" s="99">
        <v>44926</v>
      </c>
      <c r="V70" s="152" t="s">
        <v>567</v>
      </c>
      <c r="W70" s="183">
        <v>0</v>
      </c>
      <c r="X70" s="79" t="s">
        <v>301</v>
      </c>
      <c r="Y70" s="79"/>
      <c r="Z70" s="88" t="s">
        <v>298</v>
      </c>
      <c r="AA70" s="99">
        <v>45046</v>
      </c>
      <c r="AB70" s="146" t="s">
        <v>754</v>
      </c>
      <c r="AC70" s="100">
        <v>2</v>
      </c>
      <c r="AD70" s="120">
        <f t="shared" si="0"/>
        <v>1</v>
      </c>
      <c r="AE70" s="75" t="b">
        <f t="shared" si="1"/>
        <v>0</v>
      </c>
      <c r="AF70" s="75" t="str">
        <f t="shared" si="2"/>
        <v>TERMINADA</v>
      </c>
      <c r="AG70" s="75" t="str">
        <f t="shared" si="3"/>
        <v>TERMINADA</v>
      </c>
      <c r="AH70" s="152" t="s">
        <v>756</v>
      </c>
      <c r="AI70" s="88" t="s">
        <v>298</v>
      </c>
      <c r="AJ70" s="100" t="str">
        <f t="shared" si="4"/>
        <v>CUMPLIDA</v>
      </c>
      <c r="AK70" s="75" t="s">
        <v>755</v>
      </c>
      <c r="AL70" s="100" t="s">
        <v>103</v>
      </c>
      <c r="AM70" s="100" t="s">
        <v>993</v>
      </c>
    </row>
    <row r="71" spans="1:39" ht="171.75" customHeight="1" x14ac:dyDescent="0.25">
      <c r="A71" s="221">
        <v>493</v>
      </c>
      <c r="B71" s="223">
        <v>44736</v>
      </c>
      <c r="C71" s="217" t="s">
        <v>169</v>
      </c>
      <c r="D71" s="217" t="s">
        <v>464</v>
      </c>
      <c r="E71" s="223">
        <v>44736</v>
      </c>
      <c r="F71" s="217" t="s">
        <v>233</v>
      </c>
      <c r="G71" s="217" t="s">
        <v>475</v>
      </c>
      <c r="H71" s="217" t="s">
        <v>465</v>
      </c>
      <c r="I71" s="136" t="s">
        <v>909</v>
      </c>
      <c r="J71" s="136" t="s">
        <v>476</v>
      </c>
      <c r="K71" s="52">
        <v>2</v>
      </c>
      <c r="L71" s="135" t="s">
        <v>18</v>
      </c>
      <c r="M71" s="187" t="s">
        <v>477</v>
      </c>
      <c r="N71" s="138">
        <v>1</v>
      </c>
      <c r="O71" s="45">
        <v>44872</v>
      </c>
      <c r="P71" s="45">
        <v>45054</v>
      </c>
      <c r="Q71" s="187" t="s">
        <v>466</v>
      </c>
      <c r="R71" s="187" t="s">
        <v>467</v>
      </c>
      <c r="S71" s="187" t="s">
        <v>478</v>
      </c>
      <c r="T71" s="122" t="s">
        <v>195</v>
      </c>
      <c r="U71" s="99">
        <v>44926</v>
      </c>
      <c r="V71" s="81" t="s">
        <v>910</v>
      </c>
      <c r="W71" s="183">
        <v>0.15</v>
      </c>
      <c r="X71" s="79" t="s">
        <v>297</v>
      </c>
      <c r="Y71" s="79"/>
      <c r="Z71" s="88" t="s">
        <v>295</v>
      </c>
      <c r="AA71" s="99">
        <v>45046</v>
      </c>
      <c r="AB71" s="146" t="s">
        <v>796</v>
      </c>
      <c r="AC71" s="100">
        <v>1.5</v>
      </c>
      <c r="AD71" s="120">
        <f t="shared" si="0"/>
        <v>0.75</v>
      </c>
      <c r="AE71" s="75" t="b">
        <f t="shared" si="1"/>
        <v>0</v>
      </c>
      <c r="AF71" s="75" t="str">
        <f t="shared" si="2"/>
        <v>EN PROCESO</v>
      </c>
      <c r="AG71" s="75" t="str">
        <f t="shared" si="3"/>
        <v>EN PROCESO</v>
      </c>
      <c r="AH71" s="81" t="s">
        <v>797</v>
      </c>
      <c r="AI71" s="89" t="s">
        <v>295</v>
      </c>
      <c r="AJ71" s="100" t="str">
        <f t="shared" si="4"/>
        <v>PENDIENTE</v>
      </c>
      <c r="AK71" s="100"/>
      <c r="AL71" s="100"/>
      <c r="AM71" s="100"/>
    </row>
    <row r="72" spans="1:39" ht="132.6" x14ac:dyDescent="0.25">
      <c r="A72" s="222"/>
      <c r="B72" s="224"/>
      <c r="C72" s="218"/>
      <c r="D72" s="218"/>
      <c r="E72" s="224"/>
      <c r="F72" s="218"/>
      <c r="G72" s="218"/>
      <c r="H72" s="218"/>
      <c r="I72" s="136" t="s">
        <v>513</v>
      </c>
      <c r="J72" s="137" t="s">
        <v>911</v>
      </c>
      <c r="K72" s="52">
        <v>1</v>
      </c>
      <c r="L72" s="46" t="s">
        <v>18</v>
      </c>
      <c r="M72" s="52" t="s">
        <v>514</v>
      </c>
      <c r="N72" s="62">
        <v>1</v>
      </c>
      <c r="O72" s="45">
        <v>44902</v>
      </c>
      <c r="P72" s="45">
        <v>44933</v>
      </c>
      <c r="Q72" s="52" t="s">
        <v>28</v>
      </c>
      <c r="R72" s="187" t="s">
        <v>64</v>
      </c>
      <c r="S72" s="187" t="s">
        <v>515</v>
      </c>
      <c r="T72" s="46" t="s">
        <v>197</v>
      </c>
      <c r="U72" s="99">
        <v>44926</v>
      </c>
      <c r="V72" s="81" t="s">
        <v>579</v>
      </c>
      <c r="W72" s="183">
        <v>0</v>
      </c>
      <c r="X72" s="79" t="s">
        <v>301</v>
      </c>
      <c r="Y72" s="79"/>
      <c r="Z72" s="88" t="s">
        <v>569</v>
      </c>
      <c r="AA72" s="99">
        <v>45046</v>
      </c>
      <c r="AB72" s="146" t="s">
        <v>816</v>
      </c>
      <c r="AC72" s="100">
        <v>0.7</v>
      </c>
      <c r="AD72" s="120">
        <f t="shared" si="0"/>
        <v>0.7</v>
      </c>
      <c r="AE72" s="75" t="str">
        <f t="shared" si="1"/>
        <v>INCUMPLIDA</v>
      </c>
      <c r="AF72" s="75" t="b">
        <f t="shared" si="2"/>
        <v>0</v>
      </c>
      <c r="AG72" s="75" t="str">
        <f t="shared" si="3"/>
        <v>INCUMPLIDA</v>
      </c>
      <c r="AH72" s="81" t="s">
        <v>817</v>
      </c>
      <c r="AI72" s="89" t="s">
        <v>569</v>
      </c>
      <c r="AJ72" s="100" t="str">
        <f t="shared" si="4"/>
        <v>PENDIENTE</v>
      </c>
      <c r="AK72" s="100"/>
      <c r="AL72" s="100"/>
      <c r="AM72" s="100"/>
    </row>
    <row r="73" spans="1:39" s="5" customFormat="1" ht="132.6" x14ac:dyDescent="0.25">
      <c r="A73" s="176">
        <v>495</v>
      </c>
      <c r="B73" s="177">
        <v>44736</v>
      </c>
      <c r="C73" s="155" t="s">
        <v>169</v>
      </c>
      <c r="D73" s="155" t="s">
        <v>464</v>
      </c>
      <c r="E73" s="177">
        <v>44736</v>
      </c>
      <c r="F73" s="155" t="s">
        <v>479</v>
      </c>
      <c r="G73" s="133" t="s">
        <v>480</v>
      </c>
      <c r="H73" s="155" t="s">
        <v>481</v>
      </c>
      <c r="I73" s="156" t="s">
        <v>912</v>
      </c>
      <c r="J73" s="156" t="s">
        <v>913</v>
      </c>
      <c r="K73" s="156">
        <v>1</v>
      </c>
      <c r="L73" s="155" t="s">
        <v>18</v>
      </c>
      <c r="M73" s="155" t="s">
        <v>477</v>
      </c>
      <c r="N73" s="178">
        <v>1</v>
      </c>
      <c r="O73" s="177">
        <v>44872</v>
      </c>
      <c r="P73" s="177">
        <v>45085</v>
      </c>
      <c r="Q73" s="155" t="s">
        <v>914</v>
      </c>
      <c r="R73" s="155" t="s">
        <v>467</v>
      </c>
      <c r="S73" s="155" t="s">
        <v>482</v>
      </c>
      <c r="T73" s="122" t="s">
        <v>195</v>
      </c>
      <c r="U73" s="99">
        <v>44926</v>
      </c>
      <c r="V73" s="81" t="s">
        <v>562</v>
      </c>
      <c r="W73" s="183">
        <v>0.5</v>
      </c>
      <c r="X73" s="79" t="s">
        <v>297</v>
      </c>
      <c r="Y73" s="79"/>
      <c r="Z73" s="179" t="s">
        <v>295</v>
      </c>
      <c r="AA73" s="99">
        <v>45046</v>
      </c>
      <c r="AB73" s="146" t="s">
        <v>915</v>
      </c>
      <c r="AC73" s="100">
        <v>0.7</v>
      </c>
      <c r="AD73" s="120">
        <f t="shared" si="0"/>
        <v>0.7</v>
      </c>
      <c r="AE73" s="75" t="b">
        <f t="shared" si="1"/>
        <v>0</v>
      </c>
      <c r="AF73" s="75" t="str">
        <f t="shared" si="2"/>
        <v>EN PROCESO</v>
      </c>
      <c r="AG73" s="75" t="str">
        <f t="shared" si="3"/>
        <v>EN PROCESO</v>
      </c>
      <c r="AH73" s="81" t="s">
        <v>916</v>
      </c>
      <c r="AI73" s="34" t="s">
        <v>825</v>
      </c>
      <c r="AJ73" s="100" t="str">
        <f t="shared" si="4"/>
        <v>PENDIENTE</v>
      </c>
      <c r="AK73" s="100"/>
      <c r="AL73" s="100"/>
      <c r="AM73" s="100"/>
    </row>
    <row r="74" spans="1:39" ht="86.25" customHeight="1" x14ac:dyDescent="0.25">
      <c r="A74" s="28">
        <v>496</v>
      </c>
      <c r="B74" s="45">
        <v>44736</v>
      </c>
      <c r="C74" s="46" t="s">
        <v>169</v>
      </c>
      <c r="D74" s="46" t="s">
        <v>464</v>
      </c>
      <c r="E74" s="45">
        <v>44736</v>
      </c>
      <c r="F74" s="46" t="s">
        <v>483</v>
      </c>
      <c r="G74" s="128" t="s">
        <v>484</v>
      </c>
      <c r="H74" s="46" t="s">
        <v>465</v>
      </c>
      <c r="I74" s="136" t="s">
        <v>912</v>
      </c>
      <c r="J74" s="153" t="s">
        <v>493</v>
      </c>
      <c r="K74" s="52">
        <v>1</v>
      </c>
      <c r="L74" s="135" t="s">
        <v>180</v>
      </c>
      <c r="M74" s="187" t="s">
        <v>485</v>
      </c>
      <c r="N74" s="138">
        <v>1</v>
      </c>
      <c r="O74" s="45">
        <v>44902</v>
      </c>
      <c r="P74" s="45" t="s">
        <v>486</v>
      </c>
      <c r="Q74" s="187" t="s">
        <v>466</v>
      </c>
      <c r="R74" s="187" t="s">
        <v>467</v>
      </c>
      <c r="S74" s="187" t="s">
        <v>487</v>
      </c>
      <c r="T74" s="122" t="s">
        <v>195</v>
      </c>
      <c r="U74" s="99">
        <v>44926</v>
      </c>
      <c r="V74" s="81" t="s">
        <v>563</v>
      </c>
      <c r="W74" s="183">
        <v>0.7</v>
      </c>
      <c r="X74" s="79" t="s">
        <v>297</v>
      </c>
      <c r="Y74" s="79"/>
      <c r="Z74" s="88" t="s">
        <v>295</v>
      </c>
      <c r="AA74" s="99">
        <v>45046</v>
      </c>
      <c r="AB74" s="146" t="s">
        <v>798</v>
      </c>
      <c r="AC74" s="100">
        <v>1</v>
      </c>
      <c r="AD74" s="120">
        <f t="shared" si="0"/>
        <v>1</v>
      </c>
      <c r="AE74" s="75" t="str">
        <f>IF(AC74="","",IF(AA74&lt;=P74,IF(AD74&lt;100%,"INCUMPLIDA",IF(AD74=100%,"TERMINADA EXTEMPORÁNEA"))))</f>
        <v>TERMINADA EXTEMPORÁNEA</v>
      </c>
      <c r="AF74" s="75" t="b">
        <f>IF(AC74="","",IF(AA74&gt;P74,IF(AD74=0%,"SIN INICIAR",IF(AD74=100%,"TERMINADA",IF(AD74&gt;0%,"EN PROCESO")))))</f>
        <v>0</v>
      </c>
      <c r="AG74" s="75" t="str">
        <f>IF(AC74="","",IF(AA74&lt;=P74,AE74,IF(AA74&gt;P74,AF74)))</f>
        <v>TERMINADA EXTEMPORÁNEA</v>
      </c>
      <c r="AH74" s="81" t="s">
        <v>799</v>
      </c>
      <c r="AI74" s="89" t="s">
        <v>295</v>
      </c>
      <c r="AJ74" s="100" t="str">
        <f t="shared" si="4"/>
        <v>CUMPLIDA</v>
      </c>
      <c r="AK74" s="75" t="s">
        <v>984</v>
      </c>
      <c r="AL74" s="100" t="s">
        <v>109</v>
      </c>
      <c r="AM74" s="100" t="s">
        <v>993</v>
      </c>
    </row>
    <row r="75" spans="1:39" ht="266.25" customHeight="1" x14ac:dyDescent="0.25">
      <c r="A75" s="221">
        <v>497</v>
      </c>
      <c r="B75" s="223">
        <v>44736</v>
      </c>
      <c r="C75" s="217" t="s">
        <v>169</v>
      </c>
      <c r="D75" s="217" t="s">
        <v>464</v>
      </c>
      <c r="E75" s="223">
        <v>44736</v>
      </c>
      <c r="F75" s="217" t="s">
        <v>234</v>
      </c>
      <c r="G75" s="219" t="s">
        <v>492</v>
      </c>
      <c r="H75" s="217" t="s">
        <v>465</v>
      </c>
      <c r="I75" s="136" t="s">
        <v>488</v>
      </c>
      <c r="J75" s="136" t="s">
        <v>494</v>
      </c>
      <c r="K75" s="52">
        <v>3</v>
      </c>
      <c r="L75" s="155" t="s">
        <v>18</v>
      </c>
      <c r="M75" s="187" t="s">
        <v>489</v>
      </c>
      <c r="N75" s="138">
        <v>1</v>
      </c>
      <c r="O75" s="45">
        <v>44902</v>
      </c>
      <c r="P75" s="45">
        <v>45268</v>
      </c>
      <c r="Q75" s="187" t="s">
        <v>490</v>
      </c>
      <c r="R75" s="187" t="s">
        <v>467</v>
      </c>
      <c r="S75" s="187" t="s">
        <v>491</v>
      </c>
      <c r="T75" s="122" t="s">
        <v>195</v>
      </c>
      <c r="U75" s="99">
        <v>44926</v>
      </c>
      <c r="V75" s="81" t="s">
        <v>577</v>
      </c>
      <c r="W75" s="183">
        <v>0.33300000000000002</v>
      </c>
      <c r="X75" s="79" t="s">
        <v>297</v>
      </c>
      <c r="Y75" s="79"/>
      <c r="Z75" s="129" t="s">
        <v>570</v>
      </c>
      <c r="AA75" s="99">
        <v>45046</v>
      </c>
      <c r="AB75" s="146" t="s">
        <v>800</v>
      </c>
      <c r="AC75" s="100">
        <v>1.5</v>
      </c>
      <c r="AD75" s="120">
        <f t="shared" ref="AD75:AD102" si="15">IF(OR(AC75="",K75=""),"",IF(OR(AC75=0,K75=0),0,IF((AC75*100%)/K75&gt;100%,100%,(AC75*100%)/K75)))</f>
        <v>0.5</v>
      </c>
      <c r="AE75" s="75" t="b">
        <f t="shared" ref="AE75:AE102" si="16">IF(AC75="","",IF(AA75&gt;=P75,IF(AD75&lt;100%,"INCUMPLIDA",IF(AD75=100%,"TERMINADA EXTEMPORÁNEA"))))</f>
        <v>0</v>
      </c>
      <c r="AF75" s="75" t="str">
        <f t="shared" ref="AF75:AF102" si="17">IF(AC75="","",IF(AA75&lt;P75,IF(AD75=0%,"SIN INICIAR",IF(AD75=100%,"TERMINADA",IF(AD75&gt;0%,"EN PROCESO")))))</f>
        <v>EN PROCESO</v>
      </c>
      <c r="AG75" s="75" t="str">
        <f t="shared" ref="AG75:AG102" si="18">IF(AC75="","",IF(AA75&gt;P75,AE75,IF(AA75&lt;P75,AF75)))</f>
        <v>EN PROCESO</v>
      </c>
      <c r="AH75" s="81" t="s">
        <v>989</v>
      </c>
      <c r="AI75" s="89" t="s">
        <v>295</v>
      </c>
      <c r="AJ75" s="100" t="str">
        <f t="shared" ref="AJ75:AJ101" si="19">IF(AD75="","",IF(OR(AD75=100%),"CUMPLIDA","PENDIENTE"))</f>
        <v>PENDIENTE</v>
      </c>
      <c r="AK75" s="100"/>
      <c r="AL75" s="100"/>
      <c r="AM75" s="100"/>
    </row>
    <row r="76" spans="1:39" ht="193.8" x14ac:dyDescent="0.25">
      <c r="A76" s="222"/>
      <c r="B76" s="224"/>
      <c r="C76" s="218"/>
      <c r="D76" s="218"/>
      <c r="E76" s="224"/>
      <c r="F76" s="218"/>
      <c r="G76" s="220"/>
      <c r="H76" s="218"/>
      <c r="I76" s="136" t="s">
        <v>516</v>
      </c>
      <c r="J76" s="154" t="s">
        <v>917</v>
      </c>
      <c r="K76" s="52">
        <v>2</v>
      </c>
      <c r="L76" s="155" t="s">
        <v>18</v>
      </c>
      <c r="M76" s="156" t="s">
        <v>517</v>
      </c>
      <c r="N76" s="157">
        <v>1</v>
      </c>
      <c r="O76" s="45">
        <v>44902</v>
      </c>
      <c r="P76" s="45">
        <v>44933</v>
      </c>
      <c r="Q76" s="156" t="s">
        <v>28</v>
      </c>
      <c r="R76" s="155" t="s">
        <v>64</v>
      </c>
      <c r="S76" s="155" t="s">
        <v>515</v>
      </c>
      <c r="T76" s="155" t="s">
        <v>197</v>
      </c>
      <c r="U76" s="99">
        <v>44926</v>
      </c>
      <c r="V76" s="81" t="s">
        <v>578</v>
      </c>
      <c r="W76" s="183">
        <v>0</v>
      </c>
      <c r="X76" s="79" t="s">
        <v>301</v>
      </c>
      <c r="Y76" s="79"/>
      <c r="Z76" s="88" t="s">
        <v>569</v>
      </c>
      <c r="AA76" s="99">
        <v>45046</v>
      </c>
      <c r="AB76" s="146" t="s">
        <v>818</v>
      </c>
      <c r="AC76" s="100">
        <v>1</v>
      </c>
      <c r="AD76" s="120">
        <f t="shared" si="15"/>
        <v>0.5</v>
      </c>
      <c r="AE76" s="75" t="str">
        <f t="shared" si="16"/>
        <v>INCUMPLIDA</v>
      </c>
      <c r="AF76" s="75" t="b">
        <f t="shared" si="17"/>
        <v>0</v>
      </c>
      <c r="AG76" s="75" t="str">
        <f t="shared" si="18"/>
        <v>INCUMPLIDA</v>
      </c>
      <c r="AH76" s="81" t="s">
        <v>819</v>
      </c>
      <c r="AI76" s="89" t="s">
        <v>569</v>
      </c>
      <c r="AJ76" s="100" t="str">
        <f t="shared" si="19"/>
        <v>PENDIENTE</v>
      </c>
      <c r="AK76" s="100"/>
      <c r="AL76" s="100"/>
      <c r="AM76" s="100"/>
    </row>
    <row r="77" spans="1:39" ht="142.80000000000001" x14ac:dyDescent="0.25">
      <c r="A77" s="161">
        <v>498</v>
      </c>
      <c r="B77" s="166">
        <v>44874</v>
      </c>
      <c r="C77" s="165" t="s">
        <v>169</v>
      </c>
      <c r="D77" s="165" t="s">
        <v>518</v>
      </c>
      <c r="E77" s="166">
        <v>44874</v>
      </c>
      <c r="F77" s="165" t="s">
        <v>519</v>
      </c>
      <c r="G77" s="128" t="s">
        <v>520</v>
      </c>
      <c r="H77" s="165" t="s">
        <v>99</v>
      </c>
      <c r="I77" s="136" t="s">
        <v>521</v>
      </c>
      <c r="J77" s="153" t="s">
        <v>522</v>
      </c>
      <c r="K77" s="52">
        <v>4</v>
      </c>
      <c r="L77" s="135" t="s">
        <v>18</v>
      </c>
      <c r="M77" s="187" t="s">
        <v>523</v>
      </c>
      <c r="N77" s="138">
        <v>1</v>
      </c>
      <c r="O77" s="166">
        <v>44896</v>
      </c>
      <c r="P77" s="166">
        <v>45107</v>
      </c>
      <c r="Q77" s="187" t="s">
        <v>29</v>
      </c>
      <c r="R77" s="187" t="s">
        <v>524</v>
      </c>
      <c r="S77" s="187" t="s">
        <v>525</v>
      </c>
      <c r="T77" s="122" t="s">
        <v>195</v>
      </c>
      <c r="U77" s="99">
        <v>44926</v>
      </c>
      <c r="V77" s="152" t="s">
        <v>581</v>
      </c>
      <c r="W77" s="183">
        <v>0</v>
      </c>
      <c r="X77" s="79" t="s">
        <v>301</v>
      </c>
      <c r="Y77" s="79"/>
      <c r="Z77" s="88" t="s">
        <v>298</v>
      </c>
      <c r="AA77" s="99">
        <v>45046</v>
      </c>
      <c r="AB77" s="147" t="s">
        <v>859</v>
      </c>
      <c r="AC77" s="100">
        <v>4</v>
      </c>
      <c r="AD77" s="120">
        <f t="shared" si="15"/>
        <v>1</v>
      </c>
      <c r="AE77" s="75" t="b">
        <f t="shared" si="16"/>
        <v>0</v>
      </c>
      <c r="AF77" s="75" t="str">
        <f t="shared" si="17"/>
        <v>TERMINADA</v>
      </c>
      <c r="AG77" s="75" t="str">
        <f t="shared" si="18"/>
        <v>TERMINADA</v>
      </c>
      <c r="AH77" s="81" t="s">
        <v>1002</v>
      </c>
      <c r="AI77" s="88" t="s">
        <v>299</v>
      </c>
      <c r="AJ77" s="100" t="str">
        <f t="shared" si="19"/>
        <v>CUMPLIDA</v>
      </c>
      <c r="AK77" s="75" t="s">
        <v>974</v>
      </c>
      <c r="AL77" s="100" t="s">
        <v>109</v>
      </c>
      <c r="AM77" s="100" t="s">
        <v>993</v>
      </c>
    </row>
    <row r="78" spans="1:39" ht="116.25" customHeight="1" x14ac:dyDescent="0.25">
      <c r="A78" s="161">
        <v>499</v>
      </c>
      <c r="B78" s="160">
        <v>44874</v>
      </c>
      <c r="C78" s="159" t="s">
        <v>169</v>
      </c>
      <c r="D78" s="159" t="s">
        <v>518</v>
      </c>
      <c r="E78" s="160">
        <v>44874</v>
      </c>
      <c r="F78" s="159" t="s">
        <v>519</v>
      </c>
      <c r="G78" s="128" t="s">
        <v>526</v>
      </c>
      <c r="H78" s="159" t="s">
        <v>527</v>
      </c>
      <c r="I78" s="136" t="s">
        <v>918</v>
      </c>
      <c r="J78" s="153" t="s">
        <v>528</v>
      </c>
      <c r="K78" s="52">
        <v>3</v>
      </c>
      <c r="L78" s="135" t="s">
        <v>180</v>
      </c>
      <c r="M78" s="187" t="s">
        <v>529</v>
      </c>
      <c r="N78" s="138">
        <v>1</v>
      </c>
      <c r="O78" s="160">
        <v>44896</v>
      </c>
      <c r="P78" s="160" t="s">
        <v>530</v>
      </c>
      <c r="Q78" s="187" t="s">
        <v>919</v>
      </c>
      <c r="R78" s="187" t="s">
        <v>398</v>
      </c>
      <c r="S78" s="187" t="s">
        <v>920</v>
      </c>
      <c r="T78" s="122" t="s">
        <v>195</v>
      </c>
      <c r="U78" s="99">
        <v>44926</v>
      </c>
      <c r="V78" s="152" t="s">
        <v>580</v>
      </c>
      <c r="W78" s="183">
        <v>0</v>
      </c>
      <c r="X78" s="79" t="s">
        <v>301</v>
      </c>
      <c r="Y78" s="79"/>
      <c r="Z78" s="88" t="s">
        <v>298</v>
      </c>
      <c r="AA78" s="99">
        <v>45046</v>
      </c>
      <c r="AB78" s="146" t="s">
        <v>801</v>
      </c>
      <c r="AC78" s="100">
        <v>0.7</v>
      </c>
      <c r="AD78" s="120">
        <f t="shared" si="15"/>
        <v>0.23333333333333331</v>
      </c>
      <c r="AE78" s="75" t="b">
        <f t="shared" si="16"/>
        <v>0</v>
      </c>
      <c r="AF78" s="75" t="str">
        <f t="shared" si="17"/>
        <v>EN PROCESO</v>
      </c>
      <c r="AG78" s="75" t="str">
        <f t="shared" si="18"/>
        <v>EN PROCESO</v>
      </c>
      <c r="AH78" s="152" t="s">
        <v>921</v>
      </c>
      <c r="AI78" s="89" t="s">
        <v>295</v>
      </c>
      <c r="AJ78" s="100" t="str">
        <f t="shared" si="19"/>
        <v>PENDIENTE</v>
      </c>
      <c r="AK78" s="100"/>
      <c r="AL78" s="100"/>
      <c r="AM78" s="100"/>
    </row>
    <row r="79" spans="1:39" ht="51" x14ac:dyDescent="0.25">
      <c r="A79" s="221">
        <v>500</v>
      </c>
      <c r="B79" s="223">
        <v>44874</v>
      </c>
      <c r="C79" s="217" t="s">
        <v>169</v>
      </c>
      <c r="D79" s="217" t="s">
        <v>518</v>
      </c>
      <c r="E79" s="223">
        <v>44874</v>
      </c>
      <c r="F79" s="217" t="s">
        <v>519</v>
      </c>
      <c r="G79" s="128" t="s">
        <v>531</v>
      </c>
      <c r="H79" s="159" t="s">
        <v>99</v>
      </c>
      <c r="I79" s="136" t="s">
        <v>532</v>
      </c>
      <c r="J79" s="153" t="s">
        <v>533</v>
      </c>
      <c r="K79" s="52">
        <v>2</v>
      </c>
      <c r="L79" s="135" t="s">
        <v>18</v>
      </c>
      <c r="M79" s="187" t="s">
        <v>534</v>
      </c>
      <c r="N79" s="138">
        <v>1</v>
      </c>
      <c r="O79" s="166">
        <v>44896</v>
      </c>
      <c r="P79" s="160">
        <v>45107</v>
      </c>
      <c r="Q79" s="187" t="s">
        <v>29</v>
      </c>
      <c r="R79" s="187" t="s">
        <v>524</v>
      </c>
      <c r="S79" s="187" t="s">
        <v>525</v>
      </c>
      <c r="T79" s="122" t="s">
        <v>195</v>
      </c>
      <c r="U79" s="99">
        <v>44926</v>
      </c>
      <c r="V79" s="152" t="s">
        <v>581</v>
      </c>
      <c r="W79" s="183">
        <v>0</v>
      </c>
      <c r="X79" s="79" t="s">
        <v>301</v>
      </c>
      <c r="Y79" s="79"/>
      <c r="Z79" s="88" t="s">
        <v>569</v>
      </c>
      <c r="AA79" s="99">
        <v>45046</v>
      </c>
      <c r="AB79" s="147" t="s">
        <v>786</v>
      </c>
      <c r="AC79" s="100">
        <v>0</v>
      </c>
      <c r="AD79" s="120">
        <f t="shared" si="15"/>
        <v>0</v>
      </c>
      <c r="AE79" s="75" t="b">
        <f t="shared" si="16"/>
        <v>0</v>
      </c>
      <c r="AF79" s="75" t="str">
        <f t="shared" si="17"/>
        <v>SIN INICIAR</v>
      </c>
      <c r="AG79" s="75" t="str">
        <f t="shared" si="18"/>
        <v>SIN INICIAR</v>
      </c>
      <c r="AH79" s="152" t="s">
        <v>922</v>
      </c>
      <c r="AI79" s="88" t="s">
        <v>299</v>
      </c>
      <c r="AJ79" s="100" t="str">
        <f t="shared" si="19"/>
        <v>PENDIENTE</v>
      </c>
      <c r="AK79" s="100"/>
      <c r="AL79" s="100"/>
      <c r="AM79" s="100"/>
    </row>
    <row r="80" spans="1:39" ht="224.4" x14ac:dyDescent="0.25">
      <c r="A80" s="222"/>
      <c r="B80" s="224"/>
      <c r="C80" s="218"/>
      <c r="D80" s="218"/>
      <c r="E80" s="224"/>
      <c r="F80" s="218"/>
      <c r="G80" s="128" t="s">
        <v>535</v>
      </c>
      <c r="H80" s="159" t="s">
        <v>536</v>
      </c>
      <c r="I80" s="136" t="s">
        <v>923</v>
      </c>
      <c r="J80" s="153" t="s">
        <v>924</v>
      </c>
      <c r="K80" s="52">
        <v>7</v>
      </c>
      <c r="L80" s="135" t="s">
        <v>537</v>
      </c>
      <c r="M80" s="187" t="s">
        <v>538</v>
      </c>
      <c r="N80" s="138">
        <v>1</v>
      </c>
      <c r="O80" s="160">
        <v>44900</v>
      </c>
      <c r="P80" s="160">
        <v>45265</v>
      </c>
      <c r="Q80" s="187" t="s">
        <v>539</v>
      </c>
      <c r="R80" s="187" t="s">
        <v>240</v>
      </c>
      <c r="S80" s="187" t="s">
        <v>540</v>
      </c>
      <c r="T80" s="122" t="s">
        <v>195</v>
      </c>
      <c r="U80" s="99">
        <v>44926</v>
      </c>
      <c r="V80" s="152" t="s">
        <v>925</v>
      </c>
      <c r="W80" s="183">
        <v>7.0999999999999994E-2</v>
      </c>
      <c r="X80" s="79" t="s">
        <v>297</v>
      </c>
      <c r="Y80" s="79"/>
      <c r="Z80" s="88" t="s">
        <v>298</v>
      </c>
      <c r="AA80" s="99">
        <v>45046</v>
      </c>
      <c r="AB80" s="146" t="s">
        <v>926</v>
      </c>
      <c r="AC80" s="100">
        <v>1</v>
      </c>
      <c r="AD80" s="120">
        <f t="shared" si="15"/>
        <v>0.14285714285714285</v>
      </c>
      <c r="AE80" s="75" t="b">
        <f t="shared" si="16"/>
        <v>0</v>
      </c>
      <c r="AF80" s="75" t="str">
        <f t="shared" si="17"/>
        <v>EN PROCESO</v>
      </c>
      <c r="AG80" s="75" t="str">
        <f t="shared" si="18"/>
        <v>EN PROCESO</v>
      </c>
      <c r="AH80" s="152" t="s">
        <v>975</v>
      </c>
      <c r="AI80" s="88" t="s">
        <v>299</v>
      </c>
      <c r="AJ80" s="100" t="str">
        <f t="shared" si="19"/>
        <v>PENDIENTE</v>
      </c>
      <c r="AK80" s="100"/>
      <c r="AL80" s="100"/>
      <c r="AM80" s="100"/>
    </row>
    <row r="81" spans="1:39" ht="147.75" customHeight="1" x14ac:dyDescent="0.25">
      <c r="A81" s="34">
        <v>502</v>
      </c>
      <c r="B81" s="164">
        <v>44874</v>
      </c>
      <c r="C81" s="165" t="s">
        <v>169</v>
      </c>
      <c r="D81" s="165" t="s">
        <v>518</v>
      </c>
      <c r="E81" s="166">
        <v>44874</v>
      </c>
      <c r="F81" s="165" t="s">
        <v>541</v>
      </c>
      <c r="G81" s="128" t="s">
        <v>542</v>
      </c>
      <c r="H81" s="165" t="s">
        <v>543</v>
      </c>
      <c r="I81" s="136" t="s">
        <v>544</v>
      </c>
      <c r="J81" s="153" t="s">
        <v>545</v>
      </c>
      <c r="K81" s="52">
        <v>4</v>
      </c>
      <c r="L81" s="135" t="s">
        <v>180</v>
      </c>
      <c r="M81" s="187" t="s">
        <v>546</v>
      </c>
      <c r="N81" s="138">
        <v>1</v>
      </c>
      <c r="O81" s="166">
        <v>44896</v>
      </c>
      <c r="P81" s="166">
        <v>45261</v>
      </c>
      <c r="Q81" s="187" t="s">
        <v>547</v>
      </c>
      <c r="R81" s="187" t="s">
        <v>240</v>
      </c>
      <c r="S81" s="187" t="s">
        <v>548</v>
      </c>
      <c r="T81" s="122" t="s">
        <v>195</v>
      </c>
      <c r="U81" s="99">
        <v>44926</v>
      </c>
      <c r="V81" s="152" t="s">
        <v>927</v>
      </c>
      <c r="W81" s="183">
        <v>0.5</v>
      </c>
      <c r="X81" s="79" t="s">
        <v>297</v>
      </c>
      <c r="Y81" s="79"/>
      <c r="Z81" s="88" t="s">
        <v>298</v>
      </c>
      <c r="AA81" s="99">
        <v>45046</v>
      </c>
      <c r="AB81" s="146" t="s">
        <v>928</v>
      </c>
      <c r="AC81" s="100">
        <v>3</v>
      </c>
      <c r="AD81" s="120">
        <f t="shared" si="15"/>
        <v>0.75</v>
      </c>
      <c r="AE81" s="75" t="b">
        <f t="shared" si="16"/>
        <v>0</v>
      </c>
      <c r="AF81" s="75" t="str">
        <f t="shared" si="17"/>
        <v>EN PROCESO</v>
      </c>
      <c r="AG81" s="75" t="str">
        <f t="shared" si="18"/>
        <v>EN PROCESO</v>
      </c>
      <c r="AH81" s="152" t="s">
        <v>929</v>
      </c>
      <c r="AI81" s="88" t="s">
        <v>298</v>
      </c>
      <c r="AJ81" s="100" t="str">
        <f t="shared" si="19"/>
        <v>PENDIENTE</v>
      </c>
      <c r="AK81" s="100"/>
      <c r="AL81" s="100"/>
      <c r="AM81" s="100"/>
    </row>
    <row r="82" spans="1:39" ht="81.599999999999994" x14ac:dyDescent="0.25">
      <c r="A82" s="34">
        <v>503</v>
      </c>
      <c r="B82" s="164">
        <v>44874</v>
      </c>
      <c r="C82" s="165" t="s">
        <v>169</v>
      </c>
      <c r="D82" s="165" t="s">
        <v>518</v>
      </c>
      <c r="E82" s="166">
        <v>44874</v>
      </c>
      <c r="F82" s="165" t="s">
        <v>549</v>
      </c>
      <c r="G82" s="128" t="s">
        <v>550</v>
      </c>
      <c r="H82" s="165" t="s">
        <v>99</v>
      </c>
      <c r="I82" s="136" t="s">
        <v>551</v>
      </c>
      <c r="J82" s="153" t="s">
        <v>552</v>
      </c>
      <c r="K82" s="52">
        <v>1</v>
      </c>
      <c r="L82" s="135" t="s">
        <v>180</v>
      </c>
      <c r="M82" s="187" t="s">
        <v>553</v>
      </c>
      <c r="N82" s="138">
        <v>1</v>
      </c>
      <c r="O82" s="166">
        <v>44896</v>
      </c>
      <c r="P82" s="166">
        <v>45107</v>
      </c>
      <c r="Q82" s="187" t="s">
        <v>29</v>
      </c>
      <c r="R82" s="187" t="s">
        <v>524</v>
      </c>
      <c r="S82" s="187" t="s">
        <v>525</v>
      </c>
      <c r="T82" s="122" t="s">
        <v>195</v>
      </c>
      <c r="U82" s="99">
        <v>44926</v>
      </c>
      <c r="V82" s="152" t="s">
        <v>581</v>
      </c>
      <c r="W82" s="183">
        <v>0</v>
      </c>
      <c r="X82" s="79" t="s">
        <v>301</v>
      </c>
      <c r="Y82" s="79"/>
      <c r="Z82" s="88" t="s">
        <v>298</v>
      </c>
      <c r="AA82" s="99">
        <v>45046</v>
      </c>
      <c r="AB82" s="147" t="s">
        <v>859</v>
      </c>
      <c r="AC82" s="100">
        <v>0</v>
      </c>
      <c r="AD82" s="120">
        <f t="shared" si="15"/>
        <v>0</v>
      </c>
      <c r="AE82" s="75" t="b">
        <f t="shared" si="16"/>
        <v>0</v>
      </c>
      <c r="AF82" s="75" t="str">
        <f t="shared" si="17"/>
        <v>SIN INICIAR</v>
      </c>
      <c r="AG82" s="75" t="str">
        <f t="shared" si="18"/>
        <v>SIN INICIAR</v>
      </c>
      <c r="AH82" s="152" t="s">
        <v>1003</v>
      </c>
      <c r="AI82" s="88" t="s">
        <v>299</v>
      </c>
      <c r="AJ82" s="100" t="str">
        <f t="shared" si="19"/>
        <v>PENDIENTE</v>
      </c>
      <c r="AK82" s="75" t="s">
        <v>974</v>
      </c>
      <c r="AL82" s="100" t="s">
        <v>109</v>
      </c>
      <c r="AM82" s="100" t="s">
        <v>993</v>
      </c>
    </row>
    <row r="83" spans="1:39" ht="173.4" x14ac:dyDescent="0.25">
      <c r="A83" s="34">
        <v>504</v>
      </c>
      <c r="B83" s="164">
        <v>44887</v>
      </c>
      <c r="C83" s="171" t="s">
        <v>169</v>
      </c>
      <c r="D83" s="171" t="s">
        <v>930</v>
      </c>
      <c r="E83" s="170">
        <v>44887</v>
      </c>
      <c r="F83" s="171" t="s">
        <v>601</v>
      </c>
      <c r="G83" s="128" t="s">
        <v>602</v>
      </c>
      <c r="H83" s="171" t="s">
        <v>603</v>
      </c>
      <c r="I83" s="136" t="s">
        <v>931</v>
      </c>
      <c r="J83" s="153" t="s">
        <v>932</v>
      </c>
      <c r="K83" s="52">
        <v>2</v>
      </c>
      <c r="L83" s="135" t="s">
        <v>19</v>
      </c>
      <c r="M83" s="187" t="s">
        <v>604</v>
      </c>
      <c r="N83" s="138">
        <v>1</v>
      </c>
      <c r="O83" s="170">
        <v>44907</v>
      </c>
      <c r="P83" s="170">
        <v>45272</v>
      </c>
      <c r="Q83" s="187" t="s">
        <v>605</v>
      </c>
      <c r="R83" s="187" t="s">
        <v>606</v>
      </c>
      <c r="S83" s="187" t="s">
        <v>607</v>
      </c>
      <c r="T83" s="122" t="s">
        <v>195</v>
      </c>
      <c r="U83" s="191"/>
      <c r="V83" s="180"/>
      <c r="W83" s="184"/>
      <c r="X83" s="181"/>
      <c r="Y83" s="181"/>
      <c r="Z83" s="181"/>
      <c r="AA83" s="99">
        <v>45046</v>
      </c>
      <c r="AB83" s="147" t="s">
        <v>933</v>
      </c>
      <c r="AC83" s="100">
        <v>0.5</v>
      </c>
      <c r="AD83" s="120">
        <f t="shared" si="15"/>
        <v>0.25</v>
      </c>
      <c r="AE83" s="75" t="b">
        <f t="shared" si="16"/>
        <v>0</v>
      </c>
      <c r="AF83" s="75" t="str">
        <f t="shared" si="17"/>
        <v>EN PROCESO</v>
      </c>
      <c r="AG83" s="75" t="str">
        <f t="shared" si="18"/>
        <v>EN PROCESO</v>
      </c>
      <c r="AH83" s="152" t="s">
        <v>976</v>
      </c>
      <c r="AI83" s="88" t="s">
        <v>299</v>
      </c>
      <c r="AJ83" s="100" t="str">
        <f t="shared" si="19"/>
        <v>PENDIENTE</v>
      </c>
      <c r="AK83" s="100"/>
      <c r="AL83" s="100"/>
      <c r="AM83" s="100"/>
    </row>
    <row r="84" spans="1:39" ht="51" x14ac:dyDescent="0.25">
      <c r="A84" s="34">
        <v>505</v>
      </c>
      <c r="B84" s="164">
        <v>44887</v>
      </c>
      <c r="C84" s="171" t="s">
        <v>169</v>
      </c>
      <c r="D84" s="171" t="s">
        <v>930</v>
      </c>
      <c r="E84" s="170">
        <v>44887</v>
      </c>
      <c r="F84" s="171" t="s">
        <v>214</v>
      </c>
      <c r="G84" s="128" t="s">
        <v>608</v>
      </c>
      <c r="H84" s="171" t="s">
        <v>609</v>
      </c>
      <c r="I84" s="136" t="s">
        <v>610</v>
      </c>
      <c r="J84" s="153" t="s">
        <v>611</v>
      </c>
      <c r="K84" s="52">
        <v>1</v>
      </c>
      <c r="L84" s="135" t="s">
        <v>19</v>
      </c>
      <c r="M84" s="187" t="s">
        <v>612</v>
      </c>
      <c r="N84" s="138">
        <v>1</v>
      </c>
      <c r="O84" s="170">
        <v>44907</v>
      </c>
      <c r="P84" s="170">
        <v>45272</v>
      </c>
      <c r="Q84" s="187" t="s">
        <v>100</v>
      </c>
      <c r="R84" s="187" t="s">
        <v>524</v>
      </c>
      <c r="S84" s="187" t="s">
        <v>525</v>
      </c>
      <c r="T84" s="122" t="s">
        <v>195</v>
      </c>
      <c r="U84" s="191"/>
      <c r="V84" s="180"/>
      <c r="W84" s="184"/>
      <c r="X84" s="181"/>
      <c r="Y84" s="181"/>
      <c r="Z84" s="181"/>
      <c r="AA84" s="99">
        <v>45046</v>
      </c>
      <c r="AB84" s="147" t="s">
        <v>786</v>
      </c>
      <c r="AC84" s="100">
        <v>0</v>
      </c>
      <c r="AD84" s="120">
        <f t="shared" si="15"/>
        <v>0</v>
      </c>
      <c r="AE84" s="75" t="b">
        <f t="shared" si="16"/>
        <v>0</v>
      </c>
      <c r="AF84" s="75" t="str">
        <f t="shared" si="17"/>
        <v>SIN INICIAR</v>
      </c>
      <c r="AG84" s="75" t="str">
        <f t="shared" si="18"/>
        <v>SIN INICIAR</v>
      </c>
      <c r="AH84" s="152" t="s">
        <v>934</v>
      </c>
      <c r="AI84" s="88" t="s">
        <v>299</v>
      </c>
      <c r="AJ84" s="100" t="str">
        <f t="shared" si="19"/>
        <v>PENDIENTE</v>
      </c>
      <c r="AK84" s="100"/>
      <c r="AL84" s="100"/>
      <c r="AM84" s="100"/>
    </row>
    <row r="85" spans="1:39" ht="326.39999999999998" x14ac:dyDescent="0.25">
      <c r="A85" s="34">
        <v>506</v>
      </c>
      <c r="B85" s="164">
        <v>44887</v>
      </c>
      <c r="C85" s="171" t="s">
        <v>169</v>
      </c>
      <c r="D85" s="171" t="s">
        <v>930</v>
      </c>
      <c r="E85" s="170">
        <v>44887</v>
      </c>
      <c r="F85" s="171" t="s">
        <v>613</v>
      </c>
      <c r="G85" s="128" t="s">
        <v>614</v>
      </c>
      <c r="H85" s="171" t="s">
        <v>615</v>
      </c>
      <c r="I85" s="136" t="s">
        <v>616</v>
      </c>
      <c r="J85" s="153" t="s">
        <v>617</v>
      </c>
      <c r="K85" s="52">
        <v>4</v>
      </c>
      <c r="L85" s="135" t="s">
        <v>18</v>
      </c>
      <c r="M85" s="187" t="s">
        <v>618</v>
      </c>
      <c r="N85" s="138">
        <v>1</v>
      </c>
      <c r="O85" s="170">
        <v>44880</v>
      </c>
      <c r="P85" s="170">
        <v>45229</v>
      </c>
      <c r="Q85" s="187" t="s">
        <v>619</v>
      </c>
      <c r="R85" s="187" t="s">
        <v>60</v>
      </c>
      <c r="S85" s="187" t="s">
        <v>620</v>
      </c>
      <c r="T85" s="122" t="s">
        <v>195</v>
      </c>
      <c r="U85" s="191"/>
      <c r="V85" s="180"/>
      <c r="W85" s="184"/>
      <c r="X85" s="181"/>
      <c r="Y85" s="181"/>
      <c r="Z85" s="181"/>
      <c r="AA85" s="99">
        <v>45046</v>
      </c>
      <c r="AB85" s="146" t="s">
        <v>820</v>
      </c>
      <c r="AC85" s="100">
        <v>3</v>
      </c>
      <c r="AD85" s="120">
        <f t="shared" si="15"/>
        <v>0.75</v>
      </c>
      <c r="AE85" s="75" t="b">
        <f t="shared" si="16"/>
        <v>0</v>
      </c>
      <c r="AF85" s="75" t="str">
        <f t="shared" si="17"/>
        <v>EN PROCESO</v>
      </c>
      <c r="AG85" s="75" t="str">
        <f t="shared" si="18"/>
        <v>EN PROCESO</v>
      </c>
      <c r="AH85" s="81" t="s">
        <v>935</v>
      </c>
      <c r="AI85" s="89" t="s">
        <v>569</v>
      </c>
      <c r="AJ85" s="100" t="str">
        <f t="shared" si="19"/>
        <v>PENDIENTE</v>
      </c>
      <c r="AK85" s="100"/>
      <c r="AL85" s="100"/>
      <c r="AM85" s="100"/>
    </row>
    <row r="86" spans="1:39" ht="255" x14ac:dyDescent="0.25">
      <c r="A86" s="34">
        <v>507</v>
      </c>
      <c r="B86" s="164">
        <v>44887</v>
      </c>
      <c r="C86" s="171" t="s">
        <v>169</v>
      </c>
      <c r="D86" s="171" t="s">
        <v>930</v>
      </c>
      <c r="E86" s="170">
        <v>44887</v>
      </c>
      <c r="F86" s="171" t="s">
        <v>233</v>
      </c>
      <c r="G86" s="128" t="s">
        <v>621</v>
      </c>
      <c r="H86" s="171" t="s">
        <v>622</v>
      </c>
      <c r="I86" s="136" t="s">
        <v>623</v>
      </c>
      <c r="J86" s="153" t="s">
        <v>936</v>
      </c>
      <c r="K86" s="52">
        <v>2</v>
      </c>
      <c r="L86" s="135" t="s">
        <v>18</v>
      </c>
      <c r="M86" s="187" t="s">
        <v>618</v>
      </c>
      <c r="N86" s="138">
        <v>1</v>
      </c>
      <c r="O86" s="170">
        <v>44958</v>
      </c>
      <c r="P86" s="170">
        <v>45280</v>
      </c>
      <c r="Q86" s="187" t="s">
        <v>937</v>
      </c>
      <c r="R86" s="187" t="s">
        <v>624</v>
      </c>
      <c r="S86" s="187" t="s">
        <v>938</v>
      </c>
      <c r="T86" s="122" t="s">
        <v>195</v>
      </c>
      <c r="U86" s="191"/>
      <c r="V86" s="180"/>
      <c r="W86" s="184"/>
      <c r="X86" s="181"/>
      <c r="Y86" s="181"/>
      <c r="Z86" s="181"/>
      <c r="AA86" s="99">
        <v>45046</v>
      </c>
      <c r="AB86" s="146" t="s">
        <v>939</v>
      </c>
      <c r="AC86" s="100">
        <v>0.5</v>
      </c>
      <c r="AD86" s="120">
        <f t="shared" si="15"/>
        <v>0.25</v>
      </c>
      <c r="AE86" s="75" t="b">
        <f t="shared" si="16"/>
        <v>0</v>
      </c>
      <c r="AF86" s="75" t="str">
        <f t="shared" si="17"/>
        <v>EN PROCESO</v>
      </c>
      <c r="AG86" s="75" t="str">
        <f t="shared" si="18"/>
        <v>EN PROCESO</v>
      </c>
      <c r="AH86" s="81" t="s">
        <v>977</v>
      </c>
      <c r="AI86" s="88" t="s">
        <v>299</v>
      </c>
      <c r="AJ86" s="100" t="str">
        <f t="shared" si="19"/>
        <v>PENDIENTE</v>
      </c>
      <c r="AK86" s="100"/>
      <c r="AL86" s="100"/>
      <c r="AM86" s="100"/>
    </row>
    <row r="87" spans="1:39" ht="102" x14ac:dyDescent="0.25">
      <c r="A87" s="34">
        <v>508</v>
      </c>
      <c r="B87" s="164">
        <v>44887</v>
      </c>
      <c r="C87" s="171" t="s">
        <v>169</v>
      </c>
      <c r="D87" s="171" t="s">
        <v>930</v>
      </c>
      <c r="E87" s="170">
        <v>44887</v>
      </c>
      <c r="F87" s="171" t="s">
        <v>479</v>
      </c>
      <c r="G87" s="128" t="s">
        <v>625</v>
      </c>
      <c r="H87" s="171" t="s">
        <v>609</v>
      </c>
      <c r="I87" s="136" t="s">
        <v>626</v>
      </c>
      <c r="J87" s="153" t="s">
        <v>627</v>
      </c>
      <c r="K87" s="52">
        <v>2</v>
      </c>
      <c r="L87" s="135" t="s">
        <v>19</v>
      </c>
      <c r="M87" s="187" t="s">
        <v>628</v>
      </c>
      <c r="N87" s="138">
        <v>1</v>
      </c>
      <c r="O87" s="170">
        <v>44907</v>
      </c>
      <c r="P87" s="170">
        <v>45272</v>
      </c>
      <c r="Q87" s="187" t="s">
        <v>629</v>
      </c>
      <c r="R87" s="187" t="s">
        <v>630</v>
      </c>
      <c r="S87" s="187" t="s">
        <v>631</v>
      </c>
      <c r="T87" s="122" t="s">
        <v>195</v>
      </c>
      <c r="U87" s="191"/>
      <c r="V87" s="180"/>
      <c r="W87" s="184"/>
      <c r="X87" s="181"/>
      <c r="Y87" s="181"/>
      <c r="Z87" s="181"/>
      <c r="AA87" s="99">
        <v>45046</v>
      </c>
      <c r="AB87" s="147" t="s">
        <v>826</v>
      </c>
      <c r="AC87" s="100">
        <v>0.5</v>
      </c>
      <c r="AD87" s="120">
        <f t="shared" si="15"/>
        <v>0.25</v>
      </c>
      <c r="AE87" s="75" t="b">
        <f t="shared" si="16"/>
        <v>0</v>
      </c>
      <c r="AF87" s="75" t="str">
        <f t="shared" si="17"/>
        <v>EN PROCESO</v>
      </c>
      <c r="AG87" s="75" t="str">
        <f t="shared" si="18"/>
        <v>EN PROCESO</v>
      </c>
      <c r="AH87" s="216" t="s">
        <v>978</v>
      </c>
      <c r="AI87" s="88" t="s">
        <v>299</v>
      </c>
      <c r="AJ87" s="100" t="str">
        <f t="shared" si="19"/>
        <v>PENDIENTE</v>
      </c>
      <c r="AK87" s="100"/>
      <c r="AL87" s="100"/>
      <c r="AM87" s="100"/>
    </row>
    <row r="88" spans="1:39" ht="71.400000000000006" x14ac:dyDescent="0.25">
      <c r="A88" s="34">
        <v>509</v>
      </c>
      <c r="B88" s="164">
        <v>44909</v>
      </c>
      <c r="C88" s="185" t="s">
        <v>169</v>
      </c>
      <c r="D88" s="185" t="s">
        <v>632</v>
      </c>
      <c r="E88" s="186">
        <v>44909</v>
      </c>
      <c r="F88" s="185">
        <v>1</v>
      </c>
      <c r="G88" s="128" t="s">
        <v>633</v>
      </c>
      <c r="H88" s="185" t="s">
        <v>634</v>
      </c>
      <c r="I88" s="136" t="s">
        <v>635</v>
      </c>
      <c r="J88" s="153" t="s">
        <v>636</v>
      </c>
      <c r="K88" s="52">
        <v>3</v>
      </c>
      <c r="L88" s="135" t="s">
        <v>180</v>
      </c>
      <c r="M88" s="187" t="s">
        <v>637</v>
      </c>
      <c r="N88" s="138">
        <v>1</v>
      </c>
      <c r="O88" s="186">
        <v>44958</v>
      </c>
      <c r="P88" s="186">
        <v>45289</v>
      </c>
      <c r="Q88" s="187" t="s">
        <v>638</v>
      </c>
      <c r="R88" s="187" t="s">
        <v>44</v>
      </c>
      <c r="S88" s="187" t="s">
        <v>639</v>
      </c>
      <c r="T88" s="122" t="s">
        <v>195</v>
      </c>
      <c r="U88" s="191"/>
      <c r="V88" s="180"/>
      <c r="W88" s="184"/>
      <c r="X88" s="181"/>
      <c r="Y88" s="181"/>
      <c r="Z88" s="181"/>
      <c r="AA88" s="99">
        <v>45046</v>
      </c>
      <c r="AB88" s="147" t="s">
        <v>827</v>
      </c>
      <c r="AC88" s="100">
        <v>0.3</v>
      </c>
      <c r="AD88" s="120">
        <f t="shared" si="15"/>
        <v>9.9999999999999992E-2</v>
      </c>
      <c r="AE88" s="75" t="b">
        <f t="shared" si="16"/>
        <v>0</v>
      </c>
      <c r="AF88" s="75" t="str">
        <f t="shared" si="17"/>
        <v>EN PROCESO</v>
      </c>
      <c r="AG88" s="75" t="str">
        <f t="shared" si="18"/>
        <v>EN PROCESO</v>
      </c>
      <c r="AH88" s="214" t="s">
        <v>940</v>
      </c>
      <c r="AI88" s="88" t="s">
        <v>299</v>
      </c>
      <c r="AJ88" s="100" t="str">
        <f t="shared" si="19"/>
        <v>PENDIENTE</v>
      </c>
      <c r="AK88" s="100"/>
      <c r="AL88" s="100"/>
      <c r="AM88" s="100"/>
    </row>
    <row r="89" spans="1:39" ht="61.2" x14ac:dyDescent="0.25">
      <c r="A89" s="34">
        <v>510</v>
      </c>
      <c r="B89" s="164">
        <v>44909</v>
      </c>
      <c r="C89" s="185" t="s">
        <v>169</v>
      </c>
      <c r="D89" s="185" t="s">
        <v>632</v>
      </c>
      <c r="E89" s="186">
        <v>44909</v>
      </c>
      <c r="F89" s="185">
        <v>2</v>
      </c>
      <c r="G89" s="128" t="s">
        <v>640</v>
      </c>
      <c r="H89" s="185" t="s">
        <v>634</v>
      </c>
      <c r="I89" s="136" t="s">
        <v>641</v>
      </c>
      <c r="J89" s="153" t="s">
        <v>642</v>
      </c>
      <c r="K89" s="52">
        <v>4</v>
      </c>
      <c r="L89" s="135" t="s">
        <v>180</v>
      </c>
      <c r="M89" s="187" t="s">
        <v>637</v>
      </c>
      <c r="N89" s="138">
        <v>1</v>
      </c>
      <c r="O89" s="186">
        <v>44958</v>
      </c>
      <c r="P89" s="186">
        <v>45289</v>
      </c>
      <c r="Q89" s="187" t="s">
        <v>643</v>
      </c>
      <c r="R89" s="187" t="s">
        <v>44</v>
      </c>
      <c r="S89" s="187" t="s">
        <v>644</v>
      </c>
      <c r="T89" s="122" t="s">
        <v>195</v>
      </c>
      <c r="U89" s="191"/>
      <c r="V89" s="180"/>
      <c r="W89" s="184"/>
      <c r="X89" s="181"/>
      <c r="Y89" s="181"/>
      <c r="Z89" s="181"/>
      <c r="AA89" s="99">
        <v>45046</v>
      </c>
      <c r="AB89" s="146" t="s">
        <v>759</v>
      </c>
      <c r="AC89" s="100">
        <v>0</v>
      </c>
      <c r="AD89" s="120">
        <f t="shared" si="15"/>
        <v>0</v>
      </c>
      <c r="AE89" s="75" t="b">
        <f t="shared" si="16"/>
        <v>0</v>
      </c>
      <c r="AF89" s="75" t="str">
        <f t="shared" si="17"/>
        <v>SIN INICIAR</v>
      </c>
      <c r="AG89" s="75" t="str">
        <f t="shared" si="18"/>
        <v>SIN INICIAR</v>
      </c>
      <c r="AH89" s="152" t="s">
        <v>1004</v>
      </c>
      <c r="AI89" s="88" t="s">
        <v>298</v>
      </c>
      <c r="AJ89" s="100" t="str">
        <f t="shared" si="19"/>
        <v>PENDIENTE</v>
      </c>
      <c r="AK89" s="100"/>
      <c r="AL89" s="100"/>
      <c r="AM89" s="100"/>
    </row>
    <row r="90" spans="1:39" ht="112.2" x14ac:dyDescent="0.25">
      <c r="A90" s="34">
        <v>511</v>
      </c>
      <c r="B90" s="164">
        <v>44909</v>
      </c>
      <c r="C90" s="185" t="s">
        <v>169</v>
      </c>
      <c r="D90" s="185" t="s">
        <v>632</v>
      </c>
      <c r="E90" s="186">
        <v>44909</v>
      </c>
      <c r="F90" s="185">
        <v>3</v>
      </c>
      <c r="G90" s="128" t="s">
        <v>645</v>
      </c>
      <c r="H90" s="185" t="s">
        <v>634</v>
      </c>
      <c r="I90" s="136" t="s">
        <v>646</v>
      </c>
      <c r="J90" s="153" t="s">
        <v>647</v>
      </c>
      <c r="K90" s="52">
        <v>2</v>
      </c>
      <c r="L90" s="135" t="s">
        <v>18</v>
      </c>
      <c r="M90" s="187" t="s">
        <v>637</v>
      </c>
      <c r="N90" s="138">
        <v>1</v>
      </c>
      <c r="O90" s="186">
        <v>44958</v>
      </c>
      <c r="P90" s="186">
        <v>45289</v>
      </c>
      <c r="Q90" s="187" t="s">
        <v>648</v>
      </c>
      <c r="R90" s="187" t="s">
        <v>44</v>
      </c>
      <c r="S90" s="187" t="s">
        <v>649</v>
      </c>
      <c r="T90" s="122" t="s">
        <v>195</v>
      </c>
      <c r="U90" s="191"/>
      <c r="V90" s="180"/>
      <c r="W90" s="184"/>
      <c r="X90" s="181"/>
      <c r="Y90" s="181"/>
      <c r="Z90" s="181"/>
      <c r="AA90" s="99">
        <v>45046</v>
      </c>
      <c r="AB90" s="146" t="s">
        <v>941</v>
      </c>
      <c r="AC90" s="100">
        <v>0.3</v>
      </c>
      <c r="AD90" s="120">
        <f t="shared" si="15"/>
        <v>0.15</v>
      </c>
      <c r="AE90" s="75" t="b">
        <f t="shared" si="16"/>
        <v>0</v>
      </c>
      <c r="AF90" s="75" t="str">
        <f t="shared" si="17"/>
        <v>EN PROCESO</v>
      </c>
      <c r="AG90" s="75" t="str">
        <f t="shared" si="18"/>
        <v>EN PROCESO</v>
      </c>
      <c r="AH90" s="152" t="s">
        <v>1005</v>
      </c>
      <c r="AI90" s="88" t="s">
        <v>299</v>
      </c>
      <c r="AJ90" s="100" t="str">
        <f t="shared" si="19"/>
        <v>PENDIENTE</v>
      </c>
      <c r="AK90" s="100"/>
      <c r="AL90" s="100"/>
      <c r="AM90" s="100"/>
    </row>
    <row r="91" spans="1:39" ht="112.2" x14ac:dyDescent="0.25">
      <c r="A91" s="34">
        <v>512</v>
      </c>
      <c r="B91" s="164">
        <v>44909</v>
      </c>
      <c r="C91" s="185" t="s">
        <v>169</v>
      </c>
      <c r="D91" s="185" t="s">
        <v>632</v>
      </c>
      <c r="E91" s="186">
        <v>44909</v>
      </c>
      <c r="F91" s="185">
        <v>4</v>
      </c>
      <c r="G91" s="128" t="s">
        <v>650</v>
      </c>
      <c r="H91" s="185" t="s">
        <v>634</v>
      </c>
      <c r="I91" s="136" t="s">
        <v>651</v>
      </c>
      <c r="J91" s="153" t="s">
        <v>652</v>
      </c>
      <c r="K91" s="52">
        <v>1</v>
      </c>
      <c r="L91" s="135" t="s">
        <v>180</v>
      </c>
      <c r="M91" s="187" t="s">
        <v>637</v>
      </c>
      <c r="N91" s="138">
        <v>1</v>
      </c>
      <c r="O91" s="186">
        <v>44958</v>
      </c>
      <c r="P91" s="186">
        <v>45016</v>
      </c>
      <c r="Q91" s="187" t="s">
        <v>638</v>
      </c>
      <c r="R91" s="187" t="s">
        <v>44</v>
      </c>
      <c r="S91" s="187" t="s">
        <v>639</v>
      </c>
      <c r="T91" s="122" t="s">
        <v>195</v>
      </c>
      <c r="U91" s="191"/>
      <c r="V91" s="180"/>
      <c r="W91" s="184"/>
      <c r="X91" s="181"/>
      <c r="Y91" s="181"/>
      <c r="Z91" s="181"/>
      <c r="AA91" s="99">
        <v>45046</v>
      </c>
      <c r="AB91" s="146" t="s">
        <v>942</v>
      </c>
      <c r="AC91" s="100">
        <v>0.5</v>
      </c>
      <c r="AD91" s="120">
        <f t="shared" si="15"/>
        <v>0.5</v>
      </c>
      <c r="AE91" s="75" t="str">
        <f t="shared" si="16"/>
        <v>INCUMPLIDA</v>
      </c>
      <c r="AF91" s="75" t="b">
        <f t="shared" si="17"/>
        <v>0</v>
      </c>
      <c r="AG91" s="75" t="str">
        <f t="shared" si="18"/>
        <v>INCUMPLIDA</v>
      </c>
      <c r="AH91" s="152" t="s">
        <v>979</v>
      </c>
      <c r="AI91" s="88" t="s">
        <v>299</v>
      </c>
      <c r="AJ91" s="100" t="str">
        <f t="shared" si="19"/>
        <v>PENDIENTE</v>
      </c>
      <c r="AK91" s="100"/>
      <c r="AL91" s="100"/>
      <c r="AM91" s="100"/>
    </row>
    <row r="92" spans="1:39" ht="30.6" x14ac:dyDescent="0.25">
      <c r="A92" s="34">
        <v>513</v>
      </c>
      <c r="B92" s="164">
        <v>44909</v>
      </c>
      <c r="C92" s="185" t="s">
        <v>169</v>
      </c>
      <c r="D92" s="185" t="s">
        <v>632</v>
      </c>
      <c r="E92" s="186">
        <v>44909</v>
      </c>
      <c r="F92" s="185">
        <v>5</v>
      </c>
      <c r="G92" s="128" t="s">
        <v>653</v>
      </c>
      <c r="H92" s="185" t="s">
        <v>634</v>
      </c>
      <c r="I92" s="136" t="s">
        <v>654</v>
      </c>
      <c r="J92" s="153" t="s">
        <v>655</v>
      </c>
      <c r="K92" s="52">
        <v>1</v>
      </c>
      <c r="L92" s="135" t="s">
        <v>180</v>
      </c>
      <c r="M92" s="187" t="s">
        <v>637</v>
      </c>
      <c r="N92" s="138">
        <v>1</v>
      </c>
      <c r="O92" s="186">
        <v>44986</v>
      </c>
      <c r="P92" s="186">
        <v>45289</v>
      </c>
      <c r="Q92" s="187" t="s">
        <v>61</v>
      </c>
      <c r="R92" s="187" t="s">
        <v>43</v>
      </c>
      <c r="S92" s="187" t="s">
        <v>43</v>
      </c>
      <c r="T92" s="122" t="s">
        <v>195</v>
      </c>
      <c r="U92" s="191"/>
      <c r="V92" s="180"/>
      <c r="W92" s="184"/>
      <c r="X92" s="181"/>
      <c r="Y92" s="181"/>
      <c r="Z92" s="181"/>
      <c r="AA92" s="99">
        <v>45046</v>
      </c>
      <c r="AB92" s="146" t="s">
        <v>829</v>
      </c>
      <c r="AC92" s="100">
        <v>0</v>
      </c>
      <c r="AD92" s="120">
        <f t="shared" si="15"/>
        <v>0</v>
      </c>
      <c r="AE92" s="75" t="b">
        <f t="shared" si="16"/>
        <v>0</v>
      </c>
      <c r="AF92" s="75" t="str">
        <f t="shared" si="17"/>
        <v>SIN INICIAR</v>
      </c>
      <c r="AG92" s="75" t="str">
        <f t="shared" si="18"/>
        <v>SIN INICIAR</v>
      </c>
      <c r="AH92" s="152" t="s">
        <v>830</v>
      </c>
      <c r="AI92" s="88" t="s">
        <v>569</v>
      </c>
      <c r="AJ92" s="100" t="str">
        <f t="shared" si="19"/>
        <v>PENDIENTE</v>
      </c>
      <c r="AK92" s="100"/>
      <c r="AL92" s="100"/>
      <c r="AM92" s="100"/>
    </row>
    <row r="93" spans="1:39" ht="61.2" x14ac:dyDescent="0.25">
      <c r="A93" s="34">
        <v>514</v>
      </c>
      <c r="B93" s="164">
        <v>44909</v>
      </c>
      <c r="C93" s="185" t="s">
        <v>169</v>
      </c>
      <c r="D93" s="185" t="s">
        <v>632</v>
      </c>
      <c r="E93" s="186">
        <v>44909</v>
      </c>
      <c r="F93" s="185">
        <v>6</v>
      </c>
      <c r="G93" s="128" t="s">
        <v>656</v>
      </c>
      <c r="H93" s="185" t="s">
        <v>634</v>
      </c>
      <c r="I93" s="136" t="s">
        <v>657</v>
      </c>
      <c r="J93" s="153" t="s">
        <v>943</v>
      </c>
      <c r="K93" s="52">
        <v>2</v>
      </c>
      <c r="L93" s="135" t="s">
        <v>180</v>
      </c>
      <c r="M93" s="187" t="s">
        <v>637</v>
      </c>
      <c r="N93" s="138">
        <v>1</v>
      </c>
      <c r="O93" s="186">
        <v>44958</v>
      </c>
      <c r="P93" s="186">
        <v>45289</v>
      </c>
      <c r="Q93" s="187" t="s">
        <v>638</v>
      </c>
      <c r="R93" s="187" t="s">
        <v>44</v>
      </c>
      <c r="S93" s="187" t="s">
        <v>639</v>
      </c>
      <c r="T93" s="122" t="s">
        <v>195</v>
      </c>
      <c r="U93" s="191"/>
      <c r="V93" s="180"/>
      <c r="W93" s="184"/>
      <c r="X93" s="181"/>
      <c r="Y93" s="181"/>
      <c r="Z93" s="181"/>
      <c r="AA93" s="99">
        <v>45046</v>
      </c>
      <c r="AB93" s="146" t="s">
        <v>759</v>
      </c>
      <c r="AC93" s="100">
        <v>0</v>
      </c>
      <c r="AD93" s="120">
        <f t="shared" si="15"/>
        <v>0</v>
      </c>
      <c r="AE93" s="75" t="b">
        <f t="shared" si="16"/>
        <v>0</v>
      </c>
      <c r="AF93" s="75" t="str">
        <f t="shared" si="17"/>
        <v>SIN INICIAR</v>
      </c>
      <c r="AG93" s="75" t="str">
        <f t="shared" si="18"/>
        <v>SIN INICIAR</v>
      </c>
      <c r="AH93" s="215" t="s">
        <v>980</v>
      </c>
      <c r="AI93" s="88" t="s">
        <v>299</v>
      </c>
      <c r="AJ93" s="100" t="str">
        <f t="shared" si="19"/>
        <v>PENDIENTE</v>
      </c>
      <c r="AK93" s="100"/>
      <c r="AL93" s="100"/>
      <c r="AM93" s="100"/>
    </row>
    <row r="94" spans="1:39" ht="61.2" x14ac:dyDescent="0.25">
      <c r="A94" s="34">
        <v>515</v>
      </c>
      <c r="B94" s="164">
        <v>44909</v>
      </c>
      <c r="C94" s="185" t="s">
        <v>169</v>
      </c>
      <c r="D94" s="185" t="s">
        <v>632</v>
      </c>
      <c r="E94" s="186">
        <v>44909</v>
      </c>
      <c r="F94" s="185">
        <v>7</v>
      </c>
      <c r="G94" s="128" t="s">
        <v>658</v>
      </c>
      <c r="H94" s="185" t="s">
        <v>634</v>
      </c>
      <c r="I94" s="136" t="s">
        <v>659</v>
      </c>
      <c r="J94" s="153" t="s">
        <v>660</v>
      </c>
      <c r="K94" s="52">
        <v>3</v>
      </c>
      <c r="L94" s="135" t="s">
        <v>180</v>
      </c>
      <c r="M94" s="187" t="s">
        <v>637</v>
      </c>
      <c r="N94" s="138">
        <v>1</v>
      </c>
      <c r="O94" s="186">
        <v>44958</v>
      </c>
      <c r="P94" s="186">
        <v>45289</v>
      </c>
      <c r="Q94" s="187" t="s">
        <v>638</v>
      </c>
      <c r="R94" s="187" t="s">
        <v>44</v>
      </c>
      <c r="S94" s="187" t="s">
        <v>639</v>
      </c>
      <c r="T94" s="122" t="s">
        <v>195</v>
      </c>
      <c r="U94" s="191"/>
      <c r="V94" s="180"/>
      <c r="W94" s="184"/>
      <c r="X94" s="181"/>
      <c r="Y94" s="181"/>
      <c r="Z94" s="181"/>
      <c r="AA94" s="99">
        <v>45046</v>
      </c>
      <c r="AB94" s="147" t="s">
        <v>827</v>
      </c>
      <c r="AC94" s="100">
        <v>0.5</v>
      </c>
      <c r="AD94" s="120">
        <f t="shared" si="15"/>
        <v>0.16666666666666666</v>
      </c>
      <c r="AE94" s="75" t="b">
        <f t="shared" si="16"/>
        <v>0</v>
      </c>
      <c r="AF94" s="75" t="str">
        <f t="shared" si="17"/>
        <v>EN PROCESO</v>
      </c>
      <c r="AG94" s="75" t="str">
        <f t="shared" si="18"/>
        <v>EN PROCESO</v>
      </c>
      <c r="AH94" s="215" t="s">
        <v>981</v>
      </c>
      <c r="AI94" s="88" t="s">
        <v>299</v>
      </c>
      <c r="AJ94" s="100" t="str">
        <f t="shared" si="19"/>
        <v>PENDIENTE</v>
      </c>
      <c r="AK94" s="100"/>
      <c r="AL94" s="100"/>
      <c r="AM94" s="100"/>
    </row>
    <row r="95" spans="1:39" ht="122.25" customHeight="1" x14ac:dyDescent="0.25">
      <c r="A95" s="34">
        <v>516</v>
      </c>
      <c r="B95" s="53">
        <v>44909</v>
      </c>
      <c r="C95" s="190" t="s">
        <v>16</v>
      </c>
      <c r="D95" s="190" t="s">
        <v>944</v>
      </c>
      <c r="E95" s="189">
        <f>B95</f>
        <v>44909</v>
      </c>
      <c r="F95" s="190" t="s">
        <v>664</v>
      </c>
      <c r="G95" s="59" t="s">
        <v>665</v>
      </c>
      <c r="H95" s="190" t="s">
        <v>666</v>
      </c>
      <c r="I95" s="39" t="s">
        <v>667</v>
      </c>
      <c r="J95" s="39" t="s">
        <v>945</v>
      </c>
      <c r="K95" s="38">
        <v>1</v>
      </c>
      <c r="L95" s="190" t="s">
        <v>18</v>
      </c>
      <c r="M95" s="38" t="s">
        <v>668</v>
      </c>
      <c r="N95" s="60">
        <v>1</v>
      </c>
      <c r="O95" s="53">
        <v>44958</v>
      </c>
      <c r="P95" s="53">
        <v>45015</v>
      </c>
      <c r="Q95" s="38" t="s">
        <v>669</v>
      </c>
      <c r="R95" s="53" t="s">
        <v>64</v>
      </c>
      <c r="S95" s="53" t="s">
        <v>946</v>
      </c>
      <c r="T95" s="53" t="s">
        <v>195</v>
      </c>
      <c r="U95" s="191"/>
      <c r="V95" s="180"/>
      <c r="W95" s="184"/>
      <c r="X95" s="181"/>
      <c r="Y95" s="181"/>
      <c r="Z95" s="181"/>
      <c r="AA95" s="99">
        <v>45046</v>
      </c>
      <c r="AB95" s="146" t="s">
        <v>767</v>
      </c>
      <c r="AC95" s="100">
        <v>1</v>
      </c>
      <c r="AD95" s="120">
        <f t="shared" si="15"/>
        <v>1</v>
      </c>
      <c r="AE95" s="75" t="b">
        <f>IF(AC95="","",IF(AA95&lt;P95,IF(AD95&lt;100%,"INCUMPLIDA",IF(AD95=100%,"TERMINADA EXTEMPORÁNEA"))))</f>
        <v>0</v>
      </c>
      <c r="AF95" s="75" t="str">
        <f>IF(AC95="","",IF(AA95&gt;=P95,IF(AD95=0%,"SIN INICIAR",IF(AD95=100%,"TERMINADA",IF(AD95&gt;0%,"EN PROCESO")))))</f>
        <v>TERMINADA</v>
      </c>
      <c r="AG95" s="75" t="str">
        <f>IF(AC95="","",IF(AA95&lt;P95,AE95,IF(AA95&gt;=P95,AF95)))</f>
        <v>TERMINADA</v>
      </c>
      <c r="AH95" s="152" t="s">
        <v>947</v>
      </c>
      <c r="AI95" s="88" t="s">
        <v>298</v>
      </c>
      <c r="AJ95" s="100" t="str">
        <f t="shared" si="19"/>
        <v>CUMPLIDA</v>
      </c>
      <c r="AK95" s="75" t="s">
        <v>748</v>
      </c>
      <c r="AL95" s="100" t="s">
        <v>109</v>
      </c>
      <c r="AM95" s="100"/>
    </row>
    <row r="96" spans="1:39" ht="119.25" customHeight="1" x14ac:dyDescent="0.25">
      <c r="A96" s="34">
        <v>517</v>
      </c>
      <c r="B96" s="53">
        <v>44909</v>
      </c>
      <c r="C96" s="190" t="s">
        <v>16</v>
      </c>
      <c r="D96" s="190" t="s">
        <v>944</v>
      </c>
      <c r="E96" s="189">
        <f>B96</f>
        <v>44909</v>
      </c>
      <c r="F96" s="190" t="s">
        <v>670</v>
      </c>
      <c r="G96" s="59" t="s">
        <v>671</v>
      </c>
      <c r="H96" s="190" t="s">
        <v>666</v>
      </c>
      <c r="I96" s="39" t="s">
        <v>672</v>
      </c>
      <c r="J96" s="39" t="s">
        <v>948</v>
      </c>
      <c r="K96" s="38">
        <v>7</v>
      </c>
      <c r="L96" s="190" t="s">
        <v>180</v>
      </c>
      <c r="M96" s="38" t="s">
        <v>673</v>
      </c>
      <c r="N96" s="60">
        <v>1</v>
      </c>
      <c r="O96" s="53">
        <v>44958</v>
      </c>
      <c r="P96" s="53">
        <v>45290</v>
      </c>
      <c r="Q96" s="38" t="s">
        <v>669</v>
      </c>
      <c r="R96" s="53" t="s">
        <v>64</v>
      </c>
      <c r="S96" s="53" t="s">
        <v>946</v>
      </c>
      <c r="T96" s="53" t="s">
        <v>195</v>
      </c>
      <c r="U96" s="191"/>
      <c r="V96" s="180"/>
      <c r="W96" s="184"/>
      <c r="X96" s="181"/>
      <c r="Y96" s="181"/>
      <c r="Z96" s="181"/>
      <c r="AA96" s="99">
        <v>45046</v>
      </c>
      <c r="AB96" s="146" t="s">
        <v>766</v>
      </c>
      <c r="AC96" s="100">
        <v>1</v>
      </c>
      <c r="AD96" s="120">
        <f t="shared" si="15"/>
        <v>0.14285714285714285</v>
      </c>
      <c r="AE96" s="75" t="b">
        <f t="shared" si="16"/>
        <v>0</v>
      </c>
      <c r="AF96" s="75" t="str">
        <f t="shared" si="17"/>
        <v>EN PROCESO</v>
      </c>
      <c r="AG96" s="75" t="str">
        <f t="shared" si="18"/>
        <v>EN PROCESO</v>
      </c>
      <c r="AH96" s="152" t="s">
        <v>949</v>
      </c>
      <c r="AI96" s="88" t="s">
        <v>298</v>
      </c>
      <c r="AJ96" s="100" t="str">
        <f t="shared" si="19"/>
        <v>PENDIENTE</v>
      </c>
      <c r="AK96" s="100"/>
      <c r="AL96" s="100"/>
      <c r="AM96" s="100"/>
    </row>
    <row r="97" spans="1:39" ht="71.400000000000006" x14ac:dyDescent="0.25">
      <c r="A97" s="34">
        <v>518</v>
      </c>
      <c r="B97" s="53">
        <v>44909</v>
      </c>
      <c r="C97" s="190" t="s">
        <v>16</v>
      </c>
      <c r="D97" s="190" t="s">
        <v>944</v>
      </c>
      <c r="E97" s="189">
        <f>B97</f>
        <v>44909</v>
      </c>
      <c r="F97" s="190" t="s">
        <v>674</v>
      </c>
      <c r="G97" s="61" t="s">
        <v>675</v>
      </c>
      <c r="H97" s="190" t="s">
        <v>666</v>
      </c>
      <c r="I97" s="61" t="s">
        <v>676</v>
      </c>
      <c r="J97" s="61" t="s">
        <v>950</v>
      </c>
      <c r="K97" s="190">
        <v>5</v>
      </c>
      <c r="L97" s="190" t="s">
        <v>18</v>
      </c>
      <c r="M97" s="38" t="s">
        <v>673</v>
      </c>
      <c r="N97" s="60">
        <v>1</v>
      </c>
      <c r="O97" s="53">
        <v>44958</v>
      </c>
      <c r="P97" s="53">
        <v>45290</v>
      </c>
      <c r="Q97" s="38" t="s">
        <v>669</v>
      </c>
      <c r="R97" s="53" t="s">
        <v>64</v>
      </c>
      <c r="S97" s="53" t="s">
        <v>951</v>
      </c>
      <c r="T97" s="53" t="s">
        <v>195</v>
      </c>
      <c r="U97" s="191"/>
      <c r="V97" s="180"/>
      <c r="W97" s="184"/>
      <c r="X97" s="181"/>
      <c r="Y97" s="181"/>
      <c r="Z97" s="181"/>
      <c r="AA97" s="99">
        <v>45046</v>
      </c>
      <c r="AB97" s="146" t="s">
        <v>759</v>
      </c>
      <c r="AC97" s="100">
        <v>0</v>
      </c>
      <c r="AD97" s="120">
        <f t="shared" si="15"/>
        <v>0</v>
      </c>
      <c r="AE97" s="75" t="b">
        <f t="shared" si="16"/>
        <v>0</v>
      </c>
      <c r="AF97" s="75" t="str">
        <f t="shared" si="17"/>
        <v>SIN INICIAR</v>
      </c>
      <c r="AG97" s="75" t="str">
        <f t="shared" si="18"/>
        <v>SIN INICIAR</v>
      </c>
      <c r="AH97" s="152" t="s">
        <v>762</v>
      </c>
      <c r="AI97" s="88" t="s">
        <v>298</v>
      </c>
      <c r="AJ97" s="100" t="str">
        <f t="shared" si="19"/>
        <v>PENDIENTE</v>
      </c>
      <c r="AK97" s="100"/>
      <c r="AL97" s="100"/>
      <c r="AM97" s="100"/>
    </row>
    <row r="98" spans="1:39" ht="123" customHeight="1" x14ac:dyDescent="0.25">
      <c r="A98" s="34">
        <v>519</v>
      </c>
      <c r="B98" s="53">
        <v>44909</v>
      </c>
      <c r="C98" s="190" t="s">
        <v>16</v>
      </c>
      <c r="D98" s="190" t="s">
        <v>944</v>
      </c>
      <c r="E98" s="189">
        <f>B98</f>
        <v>44909</v>
      </c>
      <c r="F98" s="190" t="s">
        <v>677</v>
      </c>
      <c r="G98" s="59" t="s">
        <v>678</v>
      </c>
      <c r="H98" s="190" t="s">
        <v>666</v>
      </c>
      <c r="I98" s="39" t="s">
        <v>679</v>
      </c>
      <c r="J98" s="39" t="s">
        <v>680</v>
      </c>
      <c r="K98" s="38">
        <v>3</v>
      </c>
      <c r="L98" s="190" t="s">
        <v>180</v>
      </c>
      <c r="M98" s="38" t="s">
        <v>673</v>
      </c>
      <c r="N98" s="60">
        <v>1</v>
      </c>
      <c r="O98" s="53">
        <v>44958</v>
      </c>
      <c r="P98" s="53">
        <v>45290</v>
      </c>
      <c r="Q98" s="38" t="s">
        <v>669</v>
      </c>
      <c r="R98" s="53" t="s">
        <v>64</v>
      </c>
      <c r="S98" s="53" t="s">
        <v>952</v>
      </c>
      <c r="T98" s="53" t="s">
        <v>195</v>
      </c>
      <c r="U98" s="191"/>
      <c r="V98" s="180"/>
      <c r="W98" s="184"/>
      <c r="X98" s="181"/>
      <c r="Y98" s="181"/>
      <c r="Z98" s="181"/>
      <c r="AA98" s="99">
        <v>45046</v>
      </c>
      <c r="AB98" s="146" t="s">
        <v>765</v>
      </c>
      <c r="AC98" s="100">
        <v>0.3</v>
      </c>
      <c r="AD98" s="120">
        <f t="shared" si="15"/>
        <v>9.9999999999999992E-2</v>
      </c>
      <c r="AE98" s="75" t="b">
        <f t="shared" si="16"/>
        <v>0</v>
      </c>
      <c r="AF98" s="75" t="str">
        <f t="shared" si="17"/>
        <v>EN PROCESO</v>
      </c>
      <c r="AG98" s="75" t="str">
        <f t="shared" si="18"/>
        <v>EN PROCESO</v>
      </c>
      <c r="AH98" s="152" t="s">
        <v>953</v>
      </c>
      <c r="AI98" s="88" t="s">
        <v>298</v>
      </c>
      <c r="AJ98" s="100" t="str">
        <f t="shared" si="19"/>
        <v>PENDIENTE</v>
      </c>
      <c r="AK98" s="100"/>
      <c r="AL98" s="100"/>
      <c r="AM98" s="100"/>
    </row>
    <row r="99" spans="1:39" ht="102.75" customHeight="1" x14ac:dyDescent="0.25">
      <c r="A99" s="34">
        <v>520</v>
      </c>
      <c r="B99" s="164">
        <v>44915</v>
      </c>
      <c r="C99" s="185" t="s">
        <v>169</v>
      </c>
      <c r="D99" s="185" t="s">
        <v>587</v>
      </c>
      <c r="E99" s="186">
        <v>44915</v>
      </c>
      <c r="F99" s="185" t="s">
        <v>588</v>
      </c>
      <c r="G99" s="128" t="s">
        <v>589</v>
      </c>
      <c r="H99" s="185" t="s">
        <v>590</v>
      </c>
      <c r="I99" s="136" t="s">
        <v>591</v>
      </c>
      <c r="J99" s="153" t="s">
        <v>592</v>
      </c>
      <c r="K99" s="52">
        <v>2</v>
      </c>
      <c r="L99" s="135" t="s">
        <v>18</v>
      </c>
      <c r="M99" s="187" t="s">
        <v>593</v>
      </c>
      <c r="N99" s="138">
        <v>1</v>
      </c>
      <c r="O99" s="186">
        <v>44958</v>
      </c>
      <c r="P99" s="186">
        <v>45291</v>
      </c>
      <c r="Q99" s="187" t="s">
        <v>137</v>
      </c>
      <c r="R99" s="187" t="s">
        <v>138</v>
      </c>
      <c r="S99" s="187" t="s">
        <v>49</v>
      </c>
      <c r="T99" s="122" t="s">
        <v>195</v>
      </c>
      <c r="U99" s="191"/>
      <c r="V99" s="180"/>
      <c r="W99" s="184"/>
      <c r="X99" s="181"/>
      <c r="Y99" s="181"/>
      <c r="Z99" s="181"/>
      <c r="AA99" s="99">
        <v>45046</v>
      </c>
      <c r="AB99" s="146" t="s">
        <v>745</v>
      </c>
      <c r="AC99" s="100">
        <v>2</v>
      </c>
      <c r="AD99" s="120">
        <f t="shared" si="15"/>
        <v>1</v>
      </c>
      <c r="AE99" s="75" t="b">
        <f t="shared" si="16"/>
        <v>0</v>
      </c>
      <c r="AF99" s="75" t="str">
        <f t="shared" si="17"/>
        <v>TERMINADA</v>
      </c>
      <c r="AG99" s="75" t="str">
        <f t="shared" si="18"/>
        <v>TERMINADA</v>
      </c>
      <c r="AH99" s="152" t="s">
        <v>746</v>
      </c>
      <c r="AI99" s="88" t="s">
        <v>298</v>
      </c>
      <c r="AJ99" s="100" t="str">
        <f t="shared" si="19"/>
        <v>CUMPLIDA</v>
      </c>
      <c r="AK99" s="75" t="s">
        <v>985</v>
      </c>
      <c r="AL99" s="100" t="s">
        <v>109</v>
      </c>
      <c r="AM99" s="100" t="s">
        <v>993</v>
      </c>
    </row>
    <row r="100" spans="1:39" ht="114" customHeight="1" x14ac:dyDescent="0.25">
      <c r="A100" s="34">
        <v>521</v>
      </c>
      <c r="B100" s="164">
        <v>44915</v>
      </c>
      <c r="C100" s="185" t="s">
        <v>169</v>
      </c>
      <c r="D100" s="185" t="s">
        <v>587</v>
      </c>
      <c r="E100" s="186">
        <v>44915</v>
      </c>
      <c r="F100" s="185" t="s">
        <v>594</v>
      </c>
      <c r="G100" s="128" t="s">
        <v>595</v>
      </c>
      <c r="H100" s="185" t="s">
        <v>590</v>
      </c>
      <c r="I100" s="136" t="s">
        <v>596</v>
      </c>
      <c r="J100" s="153" t="s">
        <v>597</v>
      </c>
      <c r="K100" s="52">
        <v>3</v>
      </c>
      <c r="L100" s="135" t="s">
        <v>180</v>
      </c>
      <c r="M100" s="187" t="s">
        <v>593</v>
      </c>
      <c r="N100" s="138">
        <v>1</v>
      </c>
      <c r="O100" s="186">
        <v>44958</v>
      </c>
      <c r="P100" s="186">
        <v>45291</v>
      </c>
      <c r="Q100" s="187" t="s">
        <v>137</v>
      </c>
      <c r="R100" s="187" t="s">
        <v>138</v>
      </c>
      <c r="S100" s="187" t="s">
        <v>49</v>
      </c>
      <c r="T100" s="122" t="s">
        <v>195</v>
      </c>
      <c r="U100" s="191"/>
      <c r="V100" s="180"/>
      <c r="W100" s="184"/>
      <c r="X100" s="181"/>
      <c r="Y100" s="181"/>
      <c r="Z100" s="181"/>
      <c r="AA100" s="99">
        <v>45046</v>
      </c>
      <c r="AB100" s="146" t="s">
        <v>744</v>
      </c>
      <c r="AC100" s="100">
        <v>3</v>
      </c>
      <c r="AD100" s="120">
        <f t="shared" si="15"/>
        <v>1</v>
      </c>
      <c r="AE100" s="75" t="b">
        <f t="shared" si="16"/>
        <v>0</v>
      </c>
      <c r="AF100" s="75" t="str">
        <f t="shared" si="17"/>
        <v>TERMINADA</v>
      </c>
      <c r="AG100" s="75" t="str">
        <f t="shared" si="18"/>
        <v>TERMINADA</v>
      </c>
      <c r="AH100" s="81" t="s">
        <v>747</v>
      </c>
      <c r="AI100" s="88" t="s">
        <v>298</v>
      </c>
      <c r="AJ100" s="100" t="str">
        <f t="shared" si="19"/>
        <v>CUMPLIDA</v>
      </c>
      <c r="AK100" s="75" t="s">
        <v>748</v>
      </c>
      <c r="AL100" s="100" t="s">
        <v>109</v>
      </c>
      <c r="AM100" s="100" t="s">
        <v>993</v>
      </c>
    </row>
    <row r="101" spans="1:39" ht="107.25" customHeight="1" x14ac:dyDescent="0.25">
      <c r="A101" s="34">
        <v>522</v>
      </c>
      <c r="B101" s="164">
        <v>44915</v>
      </c>
      <c r="C101" s="168" t="s">
        <v>169</v>
      </c>
      <c r="D101" s="168" t="s">
        <v>587</v>
      </c>
      <c r="E101" s="169">
        <v>44915</v>
      </c>
      <c r="F101" s="168" t="s">
        <v>598</v>
      </c>
      <c r="G101" s="128" t="s">
        <v>599</v>
      </c>
      <c r="H101" s="168" t="s">
        <v>590</v>
      </c>
      <c r="I101" s="136" t="s">
        <v>954</v>
      </c>
      <c r="J101" s="153" t="s">
        <v>955</v>
      </c>
      <c r="K101" s="52">
        <v>2</v>
      </c>
      <c r="L101" s="135" t="s">
        <v>180</v>
      </c>
      <c r="M101" s="187" t="s">
        <v>593</v>
      </c>
      <c r="N101" s="138">
        <v>1</v>
      </c>
      <c r="O101" s="169">
        <v>44958</v>
      </c>
      <c r="P101" s="169">
        <v>45291</v>
      </c>
      <c r="Q101" s="187" t="s">
        <v>137</v>
      </c>
      <c r="R101" s="187" t="s">
        <v>138</v>
      </c>
      <c r="S101" s="187" t="s">
        <v>49</v>
      </c>
      <c r="T101" s="122" t="s">
        <v>195</v>
      </c>
      <c r="U101" s="191"/>
      <c r="V101" s="180"/>
      <c r="W101" s="184"/>
      <c r="X101" s="181"/>
      <c r="Y101" s="181"/>
      <c r="Z101" s="181"/>
      <c r="AA101" s="99">
        <v>45046</v>
      </c>
      <c r="AB101" s="146" t="s">
        <v>749</v>
      </c>
      <c r="AC101" s="100">
        <v>1</v>
      </c>
      <c r="AD101" s="120">
        <f t="shared" si="15"/>
        <v>0.5</v>
      </c>
      <c r="AE101" s="75" t="b">
        <f t="shared" si="16"/>
        <v>0</v>
      </c>
      <c r="AF101" s="75" t="str">
        <f t="shared" si="17"/>
        <v>EN PROCESO</v>
      </c>
      <c r="AG101" s="75" t="str">
        <f t="shared" si="18"/>
        <v>EN PROCESO</v>
      </c>
      <c r="AH101" s="152" t="s">
        <v>750</v>
      </c>
      <c r="AI101" s="88" t="s">
        <v>298</v>
      </c>
      <c r="AJ101" s="100" t="str">
        <f t="shared" si="19"/>
        <v>PENDIENTE</v>
      </c>
      <c r="AK101" s="100"/>
      <c r="AL101" s="100"/>
      <c r="AM101" s="100"/>
    </row>
    <row r="102" spans="1:39" ht="97.5" customHeight="1" x14ac:dyDescent="0.25">
      <c r="A102" s="34">
        <v>523</v>
      </c>
      <c r="B102" s="164">
        <v>44959</v>
      </c>
      <c r="C102" s="197" t="s">
        <v>16</v>
      </c>
      <c r="D102" s="197" t="s">
        <v>681</v>
      </c>
      <c r="E102" s="198">
        <v>44953</v>
      </c>
      <c r="F102" s="197">
        <v>3</v>
      </c>
      <c r="G102" s="128" t="s">
        <v>682</v>
      </c>
      <c r="H102" s="197" t="s">
        <v>907</v>
      </c>
      <c r="I102" s="136" t="s">
        <v>683</v>
      </c>
      <c r="J102" s="153" t="s">
        <v>684</v>
      </c>
      <c r="K102" s="52">
        <v>3</v>
      </c>
      <c r="L102" s="135" t="s">
        <v>180</v>
      </c>
      <c r="M102" s="197" t="s">
        <v>213</v>
      </c>
      <c r="N102" s="138">
        <v>1</v>
      </c>
      <c r="O102" s="198">
        <v>44986</v>
      </c>
      <c r="P102" s="198">
        <v>45290</v>
      </c>
      <c r="Q102" s="197" t="s">
        <v>71</v>
      </c>
      <c r="R102" s="197" t="s">
        <v>685</v>
      </c>
      <c r="S102" s="197" t="s">
        <v>291</v>
      </c>
      <c r="T102" s="122" t="s">
        <v>197</v>
      </c>
      <c r="U102" s="191"/>
      <c r="V102" s="180"/>
      <c r="W102" s="184"/>
      <c r="X102" s="181"/>
      <c r="Y102" s="181"/>
      <c r="Z102" s="181"/>
      <c r="AA102" s="99">
        <v>45046</v>
      </c>
      <c r="AB102" s="146" t="s">
        <v>757</v>
      </c>
      <c r="AC102" s="100">
        <v>1</v>
      </c>
      <c r="AD102" s="120">
        <f t="shared" si="15"/>
        <v>0.33333333333333331</v>
      </c>
      <c r="AE102" s="75" t="b">
        <f t="shared" si="16"/>
        <v>0</v>
      </c>
      <c r="AF102" s="75" t="str">
        <f t="shared" si="17"/>
        <v>EN PROCESO</v>
      </c>
      <c r="AG102" s="75" t="str">
        <f t="shared" si="18"/>
        <v>EN PROCESO</v>
      </c>
      <c r="AH102" s="152" t="s">
        <v>758</v>
      </c>
      <c r="AI102" s="88" t="s">
        <v>298</v>
      </c>
      <c r="AJ102" s="100" t="str">
        <f t="shared" ref="AJ102" si="20">IF(AD102="","",IF(OR(AD102=100%),"CUMPLIDA","PENDIENTE"))</f>
        <v>PENDIENTE</v>
      </c>
      <c r="AK102" s="100"/>
      <c r="AL102" s="100"/>
      <c r="AM102" s="100"/>
    </row>
    <row r="103" spans="1:39" ht="306" customHeight="1" x14ac:dyDescent="0.25">
      <c r="A103" s="34">
        <v>524</v>
      </c>
      <c r="B103" s="200">
        <v>44914</v>
      </c>
      <c r="C103" s="201" t="s">
        <v>169</v>
      </c>
      <c r="D103" s="201" t="s">
        <v>686</v>
      </c>
      <c r="E103" s="200">
        <f t="shared" ref="E103:E111" si="21">B103</f>
        <v>44914</v>
      </c>
      <c r="F103" s="201" t="s">
        <v>212</v>
      </c>
      <c r="G103" s="202" t="s">
        <v>687</v>
      </c>
      <c r="H103" s="201" t="s">
        <v>688</v>
      </c>
      <c r="I103" s="202" t="s">
        <v>689</v>
      </c>
      <c r="J103" s="201" t="s">
        <v>690</v>
      </c>
      <c r="K103" s="201">
        <v>7</v>
      </c>
      <c r="L103" s="201" t="s">
        <v>18</v>
      </c>
      <c r="M103" s="201" t="s">
        <v>691</v>
      </c>
      <c r="N103" s="203">
        <v>1</v>
      </c>
      <c r="O103" s="200">
        <v>44928</v>
      </c>
      <c r="P103" s="200">
        <v>45291</v>
      </c>
      <c r="Q103" s="201" t="s">
        <v>692</v>
      </c>
      <c r="R103" s="201" t="s">
        <v>693</v>
      </c>
      <c r="S103" s="201" t="s">
        <v>694</v>
      </c>
      <c r="T103" s="201" t="s">
        <v>195</v>
      </c>
      <c r="U103" s="191"/>
      <c r="V103" s="180"/>
      <c r="W103" s="184"/>
      <c r="X103" s="181"/>
      <c r="Y103" s="181"/>
      <c r="Z103" s="181"/>
      <c r="AA103" s="99">
        <v>45046</v>
      </c>
      <c r="AB103" s="146" t="s">
        <v>956</v>
      </c>
      <c r="AC103" s="100">
        <v>0.3</v>
      </c>
      <c r="AD103" s="120">
        <f t="shared" ref="AD103:AD111" si="22">IF(OR(AC103="",K103=""),"",IF(OR(AC103=0,K103=0),0,IF((AC103*100%)/K103&gt;100%,100%,(AC103*100%)/K103)))</f>
        <v>4.2857142857142858E-2</v>
      </c>
      <c r="AE103" s="75" t="b">
        <f t="shared" ref="AE103:AE111" si="23">IF(AC103="","",IF(AA103&gt;=P103,IF(AD103&lt;100%,"INCUMPLIDA",IF(AD103=100%,"TERMINADA EXTEMPORÁNEA"))))</f>
        <v>0</v>
      </c>
      <c r="AF103" s="75" t="str">
        <f t="shared" ref="AF103:AF111" si="24">IF(AC103="","",IF(AA103&lt;P103,IF(AD103=0%,"SIN INICIAR",IF(AD103=100%,"TERMINADA",IF(AD103&gt;0%,"EN PROCESO")))))</f>
        <v>EN PROCESO</v>
      </c>
      <c r="AG103" s="75" t="str">
        <f t="shared" ref="AG103:AG111" si="25">IF(AC103="","",IF(AA103&gt;P103,AE103,IF(AA103&lt;P103,AF103)))</f>
        <v>EN PROCESO</v>
      </c>
      <c r="AH103" s="152" t="s">
        <v>760</v>
      </c>
      <c r="AI103" s="88" t="s">
        <v>298</v>
      </c>
      <c r="AJ103" s="100" t="str">
        <f t="shared" ref="AJ103:AJ111" si="26">IF(AD103="","",IF(OR(AD103=100%),"CUMPLIDA","PENDIENTE"))</f>
        <v>PENDIENTE</v>
      </c>
      <c r="AK103" s="100"/>
      <c r="AL103" s="100"/>
      <c r="AM103" s="100"/>
    </row>
    <row r="104" spans="1:39" ht="267.75" customHeight="1" x14ac:dyDescent="0.25">
      <c r="A104" s="34">
        <v>525</v>
      </c>
      <c r="B104" s="200">
        <v>44914</v>
      </c>
      <c r="C104" s="201" t="s">
        <v>169</v>
      </c>
      <c r="D104" s="201" t="s">
        <v>686</v>
      </c>
      <c r="E104" s="200">
        <f t="shared" si="21"/>
        <v>44914</v>
      </c>
      <c r="F104" s="201" t="s">
        <v>401</v>
      </c>
      <c r="G104" s="204" t="s">
        <v>695</v>
      </c>
      <c r="H104" s="201" t="s">
        <v>696</v>
      </c>
      <c r="I104" s="205" t="s">
        <v>697</v>
      </c>
      <c r="J104" s="212" t="s">
        <v>698</v>
      </c>
      <c r="K104" s="206">
        <v>10</v>
      </c>
      <c r="L104" s="201" t="s">
        <v>180</v>
      </c>
      <c r="M104" s="201" t="s">
        <v>699</v>
      </c>
      <c r="N104" s="203">
        <v>1</v>
      </c>
      <c r="O104" s="200">
        <v>44928</v>
      </c>
      <c r="P104" s="200">
        <v>45291</v>
      </c>
      <c r="Q104" s="201" t="s">
        <v>700</v>
      </c>
      <c r="R104" s="201" t="s">
        <v>701</v>
      </c>
      <c r="S104" s="201" t="s">
        <v>702</v>
      </c>
      <c r="T104" s="201" t="s">
        <v>195</v>
      </c>
      <c r="U104" s="191"/>
      <c r="V104" s="180"/>
      <c r="W104" s="184"/>
      <c r="X104" s="181"/>
      <c r="Y104" s="181"/>
      <c r="Z104" s="181"/>
      <c r="AA104" s="99">
        <v>45046</v>
      </c>
      <c r="AB104" s="146" t="s">
        <v>761</v>
      </c>
      <c r="AC104" s="100">
        <v>2</v>
      </c>
      <c r="AD104" s="120">
        <f t="shared" si="22"/>
        <v>0.2</v>
      </c>
      <c r="AE104" s="75" t="b">
        <f t="shared" si="23"/>
        <v>0</v>
      </c>
      <c r="AF104" s="75" t="str">
        <f t="shared" si="24"/>
        <v>EN PROCESO</v>
      </c>
      <c r="AG104" s="75" t="str">
        <f t="shared" si="25"/>
        <v>EN PROCESO</v>
      </c>
      <c r="AH104" s="152" t="s">
        <v>986</v>
      </c>
      <c r="AI104" s="88" t="s">
        <v>298</v>
      </c>
      <c r="AJ104" s="100" t="str">
        <f t="shared" si="26"/>
        <v>PENDIENTE</v>
      </c>
      <c r="AK104" s="100"/>
      <c r="AL104" s="100"/>
      <c r="AM104" s="100"/>
    </row>
    <row r="105" spans="1:39" ht="81.599999999999994" x14ac:dyDescent="0.25">
      <c r="A105" s="34">
        <v>526</v>
      </c>
      <c r="B105" s="200">
        <v>44914</v>
      </c>
      <c r="C105" s="201" t="s">
        <v>169</v>
      </c>
      <c r="D105" s="201" t="s">
        <v>686</v>
      </c>
      <c r="E105" s="200">
        <f t="shared" si="21"/>
        <v>44914</v>
      </c>
      <c r="F105" s="201" t="s">
        <v>266</v>
      </c>
      <c r="G105" s="204" t="s">
        <v>703</v>
      </c>
      <c r="H105" s="201" t="s">
        <v>704</v>
      </c>
      <c r="I105" s="204" t="s">
        <v>705</v>
      </c>
      <c r="J105" s="209" t="s">
        <v>706</v>
      </c>
      <c r="K105" s="206">
        <v>5</v>
      </c>
      <c r="L105" s="201" t="s">
        <v>18</v>
      </c>
      <c r="M105" s="201" t="s">
        <v>707</v>
      </c>
      <c r="N105" s="203">
        <v>1</v>
      </c>
      <c r="O105" s="200">
        <v>44928</v>
      </c>
      <c r="P105" s="200">
        <v>45291</v>
      </c>
      <c r="Q105" s="201" t="s">
        <v>708</v>
      </c>
      <c r="R105" s="201" t="s">
        <v>693</v>
      </c>
      <c r="S105" s="201" t="s">
        <v>694</v>
      </c>
      <c r="T105" s="201" t="s">
        <v>195</v>
      </c>
      <c r="U105" s="191"/>
      <c r="V105" s="180"/>
      <c r="W105" s="184"/>
      <c r="X105" s="181"/>
      <c r="Y105" s="181"/>
      <c r="Z105" s="181"/>
      <c r="AA105" s="99">
        <v>45046</v>
      </c>
      <c r="AB105" s="146" t="s">
        <v>759</v>
      </c>
      <c r="AC105" s="100">
        <v>0</v>
      </c>
      <c r="AD105" s="120">
        <f t="shared" si="22"/>
        <v>0</v>
      </c>
      <c r="AE105" s="75" t="b">
        <f t="shared" si="23"/>
        <v>0</v>
      </c>
      <c r="AF105" s="75" t="str">
        <f t="shared" si="24"/>
        <v>SIN INICIAR</v>
      </c>
      <c r="AG105" s="75" t="str">
        <f t="shared" si="25"/>
        <v>SIN INICIAR</v>
      </c>
      <c r="AH105" s="152" t="s">
        <v>957</v>
      </c>
      <c r="AI105" s="88" t="s">
        <v>298</v>
      </c>
      <c r="AJ105" s="100" t="str">
        <f t="shared" si="26"/>
        <v>PENDIENTE</v>
      </c>
      <c r="AK105" s="100"/>
      <c r="AL105" s="100"/>
      <c r="AM105" s="100"/>
    </row>
    <row r="106" spans="1:39" ht="91.8" x14ac:dyDescent="0.25">
      <c r="A106" s="34">
        <v>527</v>
      </c>
      <c r="B106" s="200">
        <v>44914</v>
      </c>
      <c r="C106" s="201" t="s">
        <v>169</v>
      </c>
      <c r="D106" s="201" t="s">
        <v>686</v>
      </c>
      <c r="E106" s="200">
        <f t="shared" si="21"/>
        <v>44914</v>
      </c>
      <c r="F106" s="201" t="s">
        <v>601</v>
      </c>
      <c r="G106" s="204" t="s">
        <v>709</v>
      </c>
      <c r="H106" s="201" t="s">
        <v>688</v>
      </c>
      <c r="I106" s="204" t="s">
        <v>710</v>
      </c>
      <c r="J106" s="209" t="s">
        <v>711</v>
      </c>
      <c r="K106" s="206">
        <v>3</v>
      </c>
      <c r="L106" s="201" t="s">
        <v>180</v>
      </c>
      <c r="M106" s="207" t="s">
        <v>489</v>
      </c>
      <c r="N106" s="203">
        <v>1</v>
      </c>
      <c r="O106" s="200">
        <v>44928</v>
      </c>
      <c r="P106" s="200">
        <v>45123</v>
      </c>
      <c r="Q106" s="201" t="s">
        <v>708</v>
      </c>
      <c r="R106" s="201" t="s">
        <v>693</v>
      </c>
      <c r="S106" s="201" t="s">
        <v>694</v>
      </c>
      <c r="T106" s="201" t="s">
        <v>195</v>
      </c>
      <c r="U106" s="191"/>
      <c r="V106" s="180"/>
      <c r="W106" s="184"/>
      <c r="X106" s="181"/>
      <c r="Y106" s="181"/>
      <c r="Z106" s="181"/>
      <c r="AA106" s="99">
        <v>45046</v>
      </c>
      <c r="AB106" s="146" t="s">
        <v>958</v>
      </c>
      <c r="AC106" s="100">
        <v>2</v>
      </c>
      <c r="AD106" s="120">
        <f t="shared" si="22"/>
        <v>0.66666666666666663</v>
      </c>
      <c r="AE106" s="75" t="b">
        <f t="shared" si="23"/>
        <v>0</v>
      </c>
      <c r="AF106" s="75" t="str">
        <f t="shared" si="24"/>
        <v>EN PROCESO</v>
      </c>
      <c r="AG106" s="75" t="str">
        <f t="shared" si="25"/>
        <v>EN PROCESO</v>
      </c>
      <c r="AH106" s="152" t="s">
        <v>959</v>
      </c>
      <c r="AI106" s="88" t="s">
        <v>298</v>
      </c>
      <c r="AJ106" s="100" t="str">
        <f t="shared" si="26"/>
        <v>PENDIENTE</v>
      </c>
      <c r="AK106" s="100"/>
      <c r="AL106" s="100"/>
      <c r="AM106" s="100"/>
    </row>
    <row r="107" spans="1:39" ht="91.8" x14ac:dyDescent="0.25">
      <c r="A107" s="34">
        <v>528</v>
      </c>
      <c r="B107" s="200">
        <v>44914</v>
      </c>
      <c r="C107" s="201" t="s">
        <v>169</v>
      </c>
      <c r="D107" s="201" t="s">
        <v>686</v>
      </c>
      <c r="E107" s="200">
        <f t="shared" si="21"/>
        <v>44914</v>
      </c>
      <c r="F107" s="201" t="s">
        <v>712</v>
      </c>
      <c r="G107" s="204" t="s">
        <v>713</v>
      </c>
      <c r="H107" s="201" t="s">
        <v>688</v>
      </c>
      <c r="I107" s="204" t="s">
        <v>714</v>
      </c>
      <c r="J107" s="206" t="s">
        <v>715</v>
      </c>
      <c r="K107" s="206">
        <v>1</v>
      </c>
      <c r="L107" s="201" t="s">
        <v>198</v>
      </c>
      <c r="M107" s="201" t="s">
        <v>716</v>
      </c>
      <c r="N107" s="203">
        <v>1</v>
      </c>
      <c r="O107" s="200">
        <v>44928</v>
      </c>
      <c r="P107" s="200">
        <v>45245</v>
      </c>
      <c r="Q107" s="201" t="s">
        <v>708</v>
      </c>
      <c r="R107" s="201" t="s">
        <v>693</v>
      </c>
      <c r="S107" s="201" t="s">
        <v>694</v>
      </c>
      <c r="T107" s="201" t="s">
        <v>195</v>
      </c>
      <c r="U107" s="191"/>
      <c r="V107" s="180"/>
      <c r="W107" s="184"/>
      <c r="X107" s="181"/>
      <c r="Y107" s="181"/>
      <c r="Z107" s="181"/>
      <c r="AA107" s="99">
        <v>45046</v>
      </c>
      <c r="AB107" s="146" t="s">
        <v>960</v>
      </c>
      <c r="AC107" s="100">
        <v>0.5</v>
      </c>
      <c r="AD107" s="120">
        <f t="shared" si="22"/>
        <v>0.5</v>
      </c>
      <c r="AE107" s="75" t="b">
        <f t="shared" si="23"/>
        <v>0</v>
      </c>
      <c r="AF107" s="75" t="str">
        <f t="shared" si="24"/>
        <v>EN PROCESO</v>
      </c>
      <c r="AG107" s="75" t="str">
        <f t="shared" si="25"/>
        <v>EN PROCESO</v>
      </c>
      <c r="AH107" s="152" t="s">
        <v>961</v>
      </c>
      <c r="AI107" s="88" t="s">
        <v>298</v>
      </c>
      <c r="AJ107" s="100" t="str">
        <f t="shared" si="26"/>
        <v>PENDIENTE</v>
      </c>
      <c r="AK107" s="100"/>
      <c r="AL107" s="100"/>
      <c r="AM107" s="100"/>
    </row>
    <row r="108" spans="1:39" ht="306" x14ac:dyDescent="0.25">
      <c r="A108" s="34">
        <v>529</v>
      </c>
      <c r="B108" s="200">
        <v>44914</v>
      </c>
      <c r="C108" s="201" t="s">
        <v>169</v>
      </c>
      <c r="D108" s="201" t="s">
        <v>686</v>
      </c>
      <c r="E108" s="200">
        <f t="shared" si="21"/>
        <v>44914</v>
      </c>
      <c r="F108" s="201" t="s">
        <v>220</v>
      </c>
      <c r="G108" s="204" t="s">
        <v>717</v>
      </c>
      <c r="H108" s="201" t="s">
        <v>718</v>
      </c>
      <c r="I108" s="204" t="s">
        <v>719</v>
      </c>
      <c r="J108" s="209" t="s">
        <v>720</v>
      </c>
      <c r="K108" s="206">
        <v>10</v>
      </c>
      <c r="L108" s="201" t="s">
        <v>180</v>
      </c>
      <c r="M108" s="207" t="s">
        <v>699</v>
      </c>
      <c r="N108" s="203">
        <v>1</v>
      </c>
      <c r="O108" s="200">
        <v>44928</v>
      </c>
      <c r="P108" s="200">
        <v>45291</v>
      </c>
      <c r="Q108" s="201" t="s">
        <v>721</v>
      </c>
      <c r="R108" s="201" t="s">
        <v>722</v>
      </c>
      <c r="S108" s="201" t="s">
        <v>723</v>
      </c>
      <c r="T108" s="201" t="s">
        <v>195</v>
      </c>
      <c r="U108" s="191"/>
      <c r="V108" s="180"/>
      <c r="W108" s="184"/>
      <c r="X108" s="181"/>
      <c r="Y108" s="181"/>
      <c r="Z108" s="181"/>
      <c r="AA108" s="99">
        <v>45046</v>
      </c>
      <c r="AB108" s="146" t="s">
        <v>962</v>
      </c>
      <c r="AC108" s="100">
        <v>1</v>
      </c>
      <c r="AD108" s="120">
        <f t="shared" si="22"/>
        <v>0.1</v>
      </c>
      <c r="AE108" s="75" t="b">
        <f t="shared" ref="AE108" si="27">IF(AC108="","",IF(AA108&gt;=P108,IF(AD108&lt;100%,"INCUMPLIDA",IF(AD108=100%,"TERMINADA EXTEMPORÁNEA"))))</f>
        <v>0</v>
      </c>
      <c r="AF108" s="75" t="str">
        <f t="shared" ref="AF108" si="28">IF(AC108="","",IF(AA108&lt;P108,IF(AD108=0%,"SIN INICIAR",IF(AD108=100%,"TERMINADA",IF(AD108&gt;0%,"EN PROCESO")))))</f>
        <v>EN PROCESO</v>
      </c>
      <c r="AG108" s="75" t="str">
        <f t="shared" si="25"/>
        <v>EN PROCESO</v>
      </c>
      <c r="AH108" s="152" t="s">
        <v>963</v>
      </c>
      <c r="AI108" s="88" t="s">
        <v>298</v>
      </c>
      <c r="AJ108" s="100" t="str">
        <f t="shared" si="26"/>
        <v>PENDIENTE</v>
      </c>
      <c r="AK108" s="100"/>
      <c r="AL108" s="100"/>
      <c r="AM108" s="100"/>
    </row>
    <row r="109" spans="1:39" ht="91.8" x14ac:dyDescent="0.25">
      <c r="A109" s="34">
        <v>530</v>
      </c>
      <c r="B109" s="200">
        <v>44914</v>
      </c>
      <c r="C109" s="201" t="s">
        <v>169</v>
      </c>
      <c r="D109" s="201" t="s">
        <v>686</v>
      </c>
      <c r="E109" s="200">
        <f t="shared" si="21"/>
        <v>44914</v>
      </c>
      <c r="F109" s="201" t="s">
        <v>724</v>
      </c>
      <c r="G109" s="204" t="s">
        <v>725</v>
      </c>
      <c r="H109" s="201" t="s">
        <v>718</v>
      </c>
      <c r="I109" s="204" t="s">
        <v>726</v>
      </c>
      <c r="J109" s="206" t="s">
        <v>727</v>
      </c>
      <c r="K109" s="206">
        <v>3</v>
      </c>
      <c r="L109" s="201" t="s">
        <v>180</v>
      </c>
      <c r="M109" s="201" t="s">
        <v>489</v>
      </c>
      <c r="N109" s="203">
        <v>1</v>
      </c>
      <c r="O109" s="200">
        <v>44928</v>
      </c>
      <c r="P109" s="200">
        <v>45291</v>
      </c>
      <c r="Q109" s="201" t="s">
        <v>721</v>
      </c>
      <c r="R109" s="201" t="s">
        <v>722</v>
      </c>
      <c r="S109" s="201" t="s">
        <v>723</v>
      </c>
      <c r="T109" s="201" t="s">
        <v>195</v>
      </c>
      <c r="U109" s="191"/>
      <c r="V109" s="180"/>
      <c r="W109" s="184"/>
      <c r="X109" s="181"/>
      <c r="Y109" s="181"/>
      <c r="Z109" s="181"/>
      <c r="AA109" s="99">
        <v>45046</v>
      </c>
      <c r="AB109" s="146" t="s">
        <v>759</v>
      </c>
      <c r="AC109" s="100">
        <v>0</v>
      </c>
      <c r="AD109" s="120">
        <f t="shared" si="22"/>
        <v>0</v>
      </c>
      <c r="AE109" s="75" t="b">
        <f t="shared" si="23"/>
        <v>0</v>
      </c>
      <c r="AF109" s="75" t="str">
        <f t="shared" si="24"/>
        <v>SIN INICIAR</v>
      </c>
      <c r="AG109" s="75" t="str">
        <f t="shared" si="25"/>
        <v>SIN INICIAR</v>
      </c>
      <c r="AH109" s="152" t="s">
        <v>964</v>
      </c>
      <c r="AI109" s="88" t="s">
        <v>298</v>
      </c>
      <c r="AJ109" s="100" t="str">
        <f t="shared" si="26"/>
        <v>PENDIENTE</v>
      </c>
      <c r="AK109" s="100"/>
      <c r="AL109" s="100"/>
      <c r="AM109" s="100"/>
    </row>
    <row r="110" spans="1:39" ht="153" x14ac:dyDescent="0.25">
      <c r="A110" s="34">
        <v>531</v>
      </c>
      <c r="B110" s="200">
        <v>44914</v>
      </c>
      <c r="C110" s="201" t="s">
        <v>169</v>
      </c>
      <c r="D110" s="201" t="s">
        <v>686</v>
      </c>
      <c r="E110" s="200">
        <f t="shared" si="21"/>
        <v>44914</v>
      </c>
      <c r="F110" s="201" t="s">
        <v>728</v>
      </c>
      <c r="G110" s="204" t="s">
        <v>729</v>
      </c>
      <c r="H110" s="201" t="s">
        <v>730</v>
      </c>
      <c r="I110" s="204" t="s">
        <v>731</v>
      </c>
      <c r="J110" s="209" t="s">
        <v>732</v>
      </c>
      <c r="K110" s="206">
        <v>8</v>
      </c>
      <c r="L110" s="201" t="s">
        <v>180</v>
      </c>
      <c r="M110" s="207" t="s">
        <v>733</v>
      </c>
      <c r="N110" s="203">
        <v>1</v>
      </c>
      <c r="O110" s="200">
        <v>44928</v>
      </c>
      <c r="P110" s="200">
        <v>45245</v>
      </c>
      <c r="Q110" s="201" t="s">
        <v>734</v>
      </c>
      <c r="R110" s="201" t="s">
        <v>735</v>
      </c>
      <c r="S110" s="201" t="s">
        <v>736</v>
      </c>
      <c r="T110" s="201" t="s">
        <v>195</v>
      </c>
      <c r="U110" s="191"/>
      <c r="V110" s="180"/>
      <c r="W110" s="184"/>
      <c r="X110" s="181"/>
      <c r="Y110" s="181"/>
      <c r="Z110" s="181"/>
      <c r="AA110" s="99">
        <v>45046</v>
      </c>
      <c r="AB110" s="146" t="s">
        <v>759</v>
      </c>
      <c r="AC110" s="100">
        <v>0</v>
      </c>
      <c r="AD110" s="120">
        <f t="shared" si="22"/>
        <v>0</v>
      </c>
      <c r="AE110" s="75" t="b">
        <f t="shared" si="23"/>
        <v>0</v>
      </c>
      <c r="AF110" s="75" t="str">
        <f t="shared" si="24"/>
        <v>SIN INICIAR</v>
      </c>
      <c r="AG110" s="75" t="str">
        <f t="shared" si="25"/>
        <v>SIN INICIAR</v>
      </c>
      <c r="AH110" s="152" t="s">
        <v>957</v>
      </c>
      <c r="AI110" s="88" t="s">
        <v>298</v>
      </c>
      <c r="AJ110" s="100" t="str">
        <f t="shared" si="26"/>
        <v>PENDIENTE</v>
      </c>
      <c r="AK110" s="100"/>
      <c r="AL110" s="100"/>
      <c r="AM110" s="100"/>
    </row>
    <row r="111" spans="1:39" ht="51" x14ac:dyDescent="0.25">
      <c r="A111" s="34">
        <v>532</v>
      </c>
      <c r="B111" s="200">
        <v>44914</v>
      </c>
      <c r="C111" s="201" t="s">
        <v>169</v>
      </c>
      <c r="D111" s="201" t="s">
        <v>686</v>
      </c>
      <c r="E111" s="200">
        <f t="shared" si="21"/>
        <v>44914</v>
      </c>
      <c r="F111" s="201" t="s">
        <v>737</v>
      </c>
      <c r="G111" s="204" t="s">
        <v>738</v>
      </c>
      <c r="H111" s="207" t="s">
        <v>688</v>
      </c>
      <c r="I111" s="204" t="s">
        <v>739</v>
      </c>
      <c r="J111" s="206" t="s">
        <v>740</v>
      </c>
      <c r="K111" s="206">
        <v>3</v>
      </c>
      <c r="L111" s="201" t="s">
        <v>180</v>
      </c>
      <c r="M111" s="206" t="s">
        <v>741</v>
      </c>
      <c r="N111" s="203">
        <v>1</v>
      </c>
      <c r="O111" s="208">
        <v>44958</v>
      </c>
      <c r="P111" s="200">
        <v>45138</v>
      </c>
      <c r="Q111" s="206" t="s">
        <v>742</v>
      </c>
      <c r="R111" s="209" t="s">
        <v>64</v>
      </c>
      <c r="S111" s="209" t="s">
        <v>831</v>
      </c>
      <c r="T111" s="201" t="s">
        <v>195</v>
      </c>
      <c r="U111" s="191"/>
      <c r="V111" s="180"/>
      <c r="W111" s="184"/>
      <c r="X111" s="181"/>
      <c r="Y111" s="181"/>
      <c r="Z111" s="181"/>
      <c r="AA111" s="99">
        <v>45046</v>
      </c>
      <c r="AB111" s="146" t="s">
        <v>759</v>
      </c>
      <c r="AC111" s="100">
        <v>0</v>
      </c>
      <c r="AD111" s="120">
        <f t="shared" si="22"/>
        <v>0</v>
      </c>
      <c r="AE111" s="75" t="b">
        <f t="shared" si="23"/>
        <v>0</v>
      </c>
      <c r="AF111" s="75" t="str">
        <f t="shared" si="24"/>
        <v>SIN INICIAR</v>
      </c>
      <c r="AG111" s="75" t="str">
        <f t="shared" si="25"/>
        <v>SIN INICIAR</v>
      </c>
      <c r="AH111" s="152" t="s">
        <v>965</v>
      </c>
      <c r="AI111" s="88" t="s">
        <v>569</v>
      </c>
      <c r="AJ111" s="100" t="str">
        <f t="shared" si="26"/>
        <v>PENDIENTE</v>
      </c>
      <c r="AK111" s="100"/>
      <c r="AL111" s="100"/>
      <c r="AM111" s="100"/>
    </row>
  </sheetData>
  <sheetProtection formatCells="0"/>
  <autoFilter ref="A9:AM111" xr:uid="{00000000-0009-0000-0000-000000000000}"/>
  <mergeCells count="81">
    <mergeCell ref="A79:A80"/>
    <mergeCell ref="B79:B80"/>
    <mergeCell ref="C79:C80"/>
    <mergeCell ref="D79:D80"/>
    <mergeCell ref="E79:E80"/>
    <mergeCell ref="F79:F80"/>
    <mergeCell ref="G47:G48"/>
    <mergeCell ref="H47:H48"/>
    <mergeCell ref="I47:I48"/>
    <mergeCell ref="A47:A48"/>
    <mergeCell ref="B47:B48"/>
    <mergeCell ref="C47:C48"/>
    <mergeCell ref="D47:D48"/>
    <mergeCell ref="E47:E48"/>
    <mergeCell ref="F47:F48"/>
    <mergeCell ref="H71:H72"/>
    <mergeCell ref="A75:A76"/>
    <mergeCell ref="B75:B76"/>
    <mergeCell ref="C75:C76"/>
    <mergeCell ref="D75:D76"/>
    <mergeCell ref="E75:E76"/>
    <mergeCell ref="Y7:Y8"/>
    <mergeCell ref="Z7:Z8"/>
    <mergeCell ref="U7:U8"/>
    <mergeCell ref="X7:X8"/>
    <mergeCell ref="V7:V8"/>
    <mergeCell ref="D1:AI4"/>
    <mergeCell ref="A1:C4"/>
    <mergeCell ref="A6:H6"/>
    <mergeCell ref="I6:T6"/>
    <mergeCell ref="W7:W8"/>
    <mergeCell ref="F7:F8"/>
    <mergeCell ref="H7:H8"/>
    <mergeCell ref="G7:G8"/>
    <mergeCell ref="Q7:Q8"/>
    <mergeCell ref="R7:R8"/>
    <mergeCell ref="S7:S8"/>
    <mergeCell ref="T7:T8"/>
    <mergeCell ref="U6:Z6"/>
    <mergeCell ref="AG7:AG8"/>
    <mergeCell ref="AH7:AH8"/>
    <mergeCell ref="AI7:AI8"/>
    <mergeCell ref="AA6:AI6"/>
    <mergeCell ref="A7:A8"/>
    <mergeCell ref="B7:B8"/>
    <mergeCell ref="C7:C8"/>
    <mergeCell ref="D7:D8"/>
    <mergeCell ref="E7:E8"/>
    <mergeCell ref="N7:N8"/>
    <mergeCell ref="O7:O8"/>
    <mergeCell ref="P7:P8"/>
    <mergeCell ref="L7:L8"/>
    <mergeCell ref="M7:M8"/>
    <mergeCell ref="J7:K7"/>
    <mergeCell ref="I7:I8"/>
    <mergeCell ref="AE7:AE9"/>
    <mergeCell ref="AF7:AF9"/>
    <mergeCell ref="AD7:AD8"/>
    <mergeCell ref="AA7:AA8"/>
    <mergeCell ref="AC7:AC8"/>
    <mergeCell ref="AB7:AB8"/>
    <mergeCell ref="AL7:AL8"/>
    <mergeCell ref="AM7:AM8"/>
    <mergeCell ref="AJ7:AJ8"/>
    <mergeCell ref="AK7:AK8"/>
    <mergeCell ref="AJ6:AM6"/>
    <mergeCell ref="AM1:AM4"/>
    <mergeCell ref="AJ1:AL1"/>
    <mergeCell ref="AJ2:AL2"/>
    <mergeCell ref="AJ3:AL3"/>
    <mergeCell ref="AJ4:AL4"/>
    <mergeCell ref="F75:F76"/>
    <mergeCell ref="G75:G76"/>
    <mergeCell ref="H75:H76"/>
    <mergeCell ref="A71:A72"/>
    <mergeCell ref="B71:B72"/>
    <mergeCell ref="C71:C72"/>
    <mergeCell ref="D71:D72"/>
    <mergeCell ref="E71:E72"/>
    <mergeCell ref="F71:F72"/>
    <mergeCell ref="G71:G72"/>
  </mergeCells>
  <conditionalFormatting sqref="Y15">
    <cfRule type="containsText" dxfId="319" priority="2540" operator="containsText" text="ABIERTA">
      <formula>NOT(ISERROR(SEARCH("ABIERTA",Y15)))</formula>
    </cfRule>
  </conditionalFormatting>
  <conditionalFormatting sqref="X15:Y15 X19:X22 X10:X14 X24:X31">
    <cfRule type="containsText" dxfId="318" priority="2529" operator="containsText" text="TERMINADA EXTEMPORÁNEA">
      <formula>NOT(ISERROR(SEARCH("TERMINADA EXTEMPORÁNEA",X10)))</formula>
    </cfRule>
    <cfRule type="containsText" dxfId="317" priority="2530" operator="containsText" text="TERMINADA">
      <formula>NOT(ISERROR(SEARCH("TERMINADA",X10)))</formula>
    </cfRule>
    <cfRule type="containsText" dxfId="316" priority="2531" operator="containsText" text="EN PROCESO">
      <formula>NOT(ISERROR(SEARCH("EN PROCESO",X10)))</formula>
    </cfRule>
    <cfRule type="containsText" dxfId="315" priority="2532" operator="containsText" text="INCUMPLIDA">
      <formula>NOT(ISERROR(SEARCH("INCUMPLIDA",X10)))</formula>
    </cfRule>
    <cfRule type="containsText" dxfId="314" priority="2533" operator="containsText" text="SIN INICIAR">
      <formula>NOT(ISERROR(SEARCH("SIN INICIAR",X10)))</formula>
    </cfRule>
  </conditionalFormatting>
  <conditionalFormatting sqref="X16">
    <cfRule type="containsText" dxfId="313" priority="2166" operator="containsText" text="TERMINADA EXTEMPORÁNEA">
      <formula>NOT(ISERROR(SEARCH("TERMINADA EXTEMPORÁNEA",X16)))</formula>
    </cfRule>
    <cfRule type="containsText" dxfId="312" priority="2167" operator="containsText" text="TERMINADA">
      <formula>NOT(ISERROR(SEARCH("TERMINADA",X16)))</formula>
    </cfRule>
    <cfRule type="containsText" dxfId="311" priority="2168" operator="containsText" text="EN PROCESO">
      <formula>NOT(ISERROR(SEARCH("EN PROCESO",X16)))</formula>
    </cfRule>
    <cfRule type="containsText" dxfId="310" priority="2169" operator="containsText" text="INCUMPLIDA">
      <formula>NOT(ISERROR(SEARCH("INCUMPLIDA",X16)))</formula>
    </cfRule>
    <cfRule type="containsText" dxfId="309" priority="2170" operator="containsText" text="SIN INICIAR">
      <formula>NOT(ISERROR(SEARCH("SIN INICIAR",X16)))</formula>
    </cfRule>
  </conditionalFormatting>
  <conditionalFormatting sqref="X16">
    <cfRule type="containsText" dxfId="308" priority="2161" operator="containsText" text="TERMINADA EXTEMPORÁNEA">
      <formula>NOT(ISERROR(SEARCH("TERMINADA EXTEMPORÁNEA",X16)))</formula>
    </cfRule>
    <cfRule type="containsText" dxfId="307" priority="2162" operator="containsText" text="TERMINADA">
      <formula>NOT(ISERROR(SEARCH("TERMINADA",X16)))</formula>
    </cfRule>
    <cfRule type="containsText" dxfId="306" priority="2163" operator="containsText" text="EN PROCESO">
      <formula>NOT(ISERROR(SEARCH("EN PROCESO",X16)))</formula>
    </cfRule>
    <cfRule type="containsText" dxfId="305" priority="2164" operator="containsText" text="INCUMPLIDA">
      <formula>NOT(ISERROR(SEARCH("INCUMPLIDA",X16)))</formula>
    </cfRule>
    <cfRule type="containsText" dxfId="304" priority="2165" operator="containsText" text="SIN INICIAR">
      <formula>NOT(ISERROR(SEARCH("SIN INICIAR",X16)))</formula>
    </cfRule>
  </conditionalFormatting>
  <conditionalFormatting sqref="X18">
    <cfRule type="containsText" dxfId="303" priority="2146" operator="containsText" text="TERMINADA EXTEMPORÁNEA">
      <formula>NOT(ISERROR(SEARCH("TERMINADA EXTEMPORÁNEA",X18)))</formula>
    </cfRule>
    <cfRule type="containsText" dxfId="302" priority="2147" operator="containsText" text="TERMINADA">
      <formula>NOT(ISERROR(SEARCH("TERMINADA",X18)))</formula>
    </cfRule>
    <cfRule type="containsText" dxfId="301" priority="2148" operator="containsText" text="EN PROCESO">
      <formula>NOT(ISERROR(SEARCH("EN PROCESO",X18)))</formula>
    </cfRule>
    <cfRule type="containsText" dxfId="300" priority="2149" operator="containsText" text="INCUMPLIDA">
      <formula>NOT(ISERROR(SEARCH("INCUMPLIDA",X18)))</formula>
    </cfRule>
    <cfRule type="containsText" dxfId="299" priority="2150" operator="containsText" text="SIN INICIAR">
      <formula>NOT(ISERROR(SEARCH("SIN INICIAR",X18)))</formula>
    </cfRule>
  </conditionalFormatting>
  <conditionalFormatting sqref="X18">
    <cfRule type="containsText" dxfId="298" priority="2141" operator="containsText" text="TERMINADA EXTEMPORÁNEA">
      <formula>NOT(ISERROR(SEARCH("TERMINADA EXTEMPORÁNEA",X18)))</formula>
    </cfRule>
    <cfRule type="containsText" dxfId="297" priority="2142" operator="containsText" text="TERMINADA">
      <formula>NOT(ISERROR(SEARCH("TERMINADA",X18)))</formula>
    </cfRule>
    <cfRule type="containsText" dxfId="296" priority="2143" operator="containsText" text="EN PROCESO">
      <formula>NOT(ISERROR(SEARCH("EN PROCESO",X18)))</formula>
    </cfRule>
    <cfRule type="containsText" dxfId="295" priority="2144" operator="containsText" text="INCUMPLIDA">
      <formula>NOT(ISERROR(SEARCH("INCUMPLIDA",X18)))</formula>
    </cfRule>
    <cfRule type="containsText" dxfId="294" priority="2145" operator="containsText" text="SIN INICIAR">
      <formula>NOT(ISERROR(SEARCH("SIN INICIAR",X18)))</formula>
    </cfRule>
  </conditionalFormatting>
  <conditionalFormatting sqref="X17">
    <cfRule type="containsText" dxfId="293" priority="2086" operator="containsText" text="TERMINADA EXTEMPORÁNEA">
      <formula>NOT(ISERROR(SEARCH("TERMINADA EXTEMPORÁNEA",X17)))</formula>
    </cfRule>
    <cfRule type="containsText" dxfId="292" priority="2087" operator="containsText" text="TERMINADA">
      <formula>NOT(ISERROR(SEARCH("TERMINADA",X17)))</formula>
    </cfRule>
    <cfRule type="containsText" dxfId="291" priority="2088" operator="containsText" text="EN PROCESO">
      <formula>NOT(ISERROR(SEARCH("EN PROCESO",X17)))</formula>
    </cfRule>
    <cfRule type="containsText" dxfId="290" priority="2089" operator="containsText" text="INCUMPLIDA">
      <formula>NOT(ISERROR(SEARCH("INCUMPLIDA",X17)))</formula>
    </cfRule>
    <cfRule type="containsText" dxfId="289" priority="2090" operator="containsText" text="SIN INICIAR">
      <formula>NOT(ISERROR(SEARCH("SIN INICIAR",X17)))</formula>
    </cfRule>
  </conditionalFormatting>
  <conditionalFormatting sqref="X17">
    <cfRule type="containsText" dxfId="288" priority="2081" operator="containsText" text="TERMINADA EXTEMPORÁNEA">
      <formula>NOT(ISERROR(SEARCH("TERMINADA EXTEMPORÁNEA",X17)))</formula>
    </cfRule>
    <cfRule type="containsText" dxfId="287" priority="2082" operator="containsText" text="TERMINADA">
      <formula>NOT(ISERROR(SEARCH("TERMINADA",X17)))</formula>
    </cfRule>
    <cfRule type="containsText" dxfId="286" priority="2083" operator="containsText" text="EN PROCESO">
      <formula>NOT(ISERROR(SEARCH("EN PROCESO",X17)))</formula>
    </cfRule>
    <cfRule type="containsText" dxfId="285" priority="2084" operator="containsText" text="INCUMPLIDA">
      <formula>NOT(ISERROR(SEARCH("INCUMPLIDA",X17)))</formula>
    </cfRule>
    <cfRule type="containsText" dxfId="284" priority="2085" operator="containsText" text="SIN INICIAR">
      <formula>NOT(ISERROR(SEARCH("SIN INICIAR",X17)))</formula>
    </cfRule>
  </conditionalFormatting>
  <conditionalFormatting sqref="AJ10:AJ111">
    <cfRule type="containsText" dxfId="283" priority="935" operator="containsText" text="PENDIENTE">
      <formula>NOT(ISERROR(SEARCH("PENDIENTE",AJ10)))</formula>
    </cfRule>
    <cfRule type="containsText" dxfId="282" priority="936" operator="containsText" text="CUMPLIDA">
      <formula>NOT(ISERROR(SEARCH("CUMPLIDA",AJ10)))</formula>
    </cfRule>
  </conditionalFormatting>
  <conditionalFormatting sqref="AL83:AL111 AL11:AL81">
    <cfRule type="containsText" dxfId="281" priority="933" operator="containsText" text="CERRADA">
      <formula>NOT(ISERROR(SEARCH("CERRADA",AL11)))</formula>
    </cfRule>
    <cfRule type="containsText" dxfId="280" priority="934" operator="containsText" text="ABIERTA">
      <formula>NOT(ISERROR(SEARCH("ABIERTA",AL11)))</formula>
    </cfRule>
  </conditionalFormatting>
  <conditionalFormatting sqref="X33">
    <cfRule type="containsText" dxfId="279" priority="887" operator="containsText" text="TERMINADA EXTEMPORÁNEA">
      <formula>NOT(ISERROR(SEARCH("TERMINADA EXTEMPORÁNEA",X33)))</formula>
    </cfRule>
    <cfRule type="containsText" dxfId="278" priority="888" operator="containsText" text="TERMINADA">
      <formula>NOT(ISERROR(SEARCH("TERMINADA",X33)))</formula>
    </cfRule>
    <cfRule type="containsText" dxfId="277" priority="889" operator="containsText" text="EN PROCESO">
      <formula>NOT(ISERROR(SEARCH("EN PROCESO",X33)))</formula>
    </cfRule>
    <cfRule type="containsText" dxfId="276" priority="890" operator="containsText" text="INCUMPLIDA">
      <formula>NOT(ISERROR(SEARCH("INCUMPLIDA",X33)))</formula>
    </cfRule>
    <cfRule type="containsText" dxfId="275" priority="891" operator="containsText" text="SIN INICIAR">
      <formula>NOT(ISERROR(SEARCH("SIN INICIAR",X33)))</formula>
    </cfRule>
  </conditionalFormatting>
  <conditionalFormatting sqref="X34">
    <cfRule type="containsText" dxfId="274" priority="882" operator="containsText" text="TERMINADA EXTEMPORÁNEA">
      <formula>NOT(ISERROR(SEARCH("TERMINADA EXTEMPORÁNEA",X34)))</formula>
    </cfRule>
    <cfRule type="containsText" dxfId="273" priority="883" operator="containsText" text="TERMINADA">
      <formula>NOT(ISERROR(SEARCH("TERMINADA",X34)))</formula>
    </cfRule>
    <cfRule type="containsText" dxfId="272" priority="884" operator="containsText" text="EN PROCESO">
      <formula>NOT(ISERROR(SEARCH("EN PROCESO",X34)))</formula>
    </cfRule>
    <cfRule type="containsText" dxfId="271" priority="885" operator="containsText" text="INCUMPLIDA">
      <formula>NOT(ISERROR(SEARCH("INCUMPLIDA",X34)))</formula>
    </cfRule>
    <cfRule type="containsText" dxfId="270" priority="886" operator="containsText" text="SIN INICIAR">
      <formula>NOT(ISERROR(SEARCH("SIN INICIAR",X34)))</formula>
    </cfRule>
  </conditionalFormatting>
  <conditionalFormatting sqref="X35">
    <cfRule type="containsText" dxfId="269" priority="877" operator="containsText" text="TERMINADA EXTEMPORÁNEA">
      <formula>NOT(ISERROR(SEARCH("TERMINADA EXTEMPORÁNEA",X35)))</formula>
    </cfRule>
    <cfRule type="containsText" dxfId="268" priority="878" operator="containsText" text="TERMINADA">
      <formula>NOT(ISERROR(SEARCH("TERMINADA",X35)))</formula>
    </cfRule>
    <cfRule type="containsText" dxfId="267" priority="879" operator="containsText" text="EN PROCESO">
      <formula>NOT(ISERROR(SEARCH("EN PROCESO",X35)))</formula>
    </cfRule>
    <cfRule type="containsText" dxfId="266" priority="880" operator="containsText" text="INCUMPLIDA">
      <formula>NOT(ISERROR(SEARCH("INCUMPLIDA",X35)))</formula>
    </cfRule>
    <cfRule type="containsText" dxfId="265" priority="881" operator="containsText" text="SIN INICIAR">
      <formula>NOT(ISERROR(SEARCH("SIN INICIAR",X35)))</formula>
    </cfRule>
  </conditionalFormatting>
  <conditionalFormatting sqref="X36">
    <cfRule type="containsText" dxfId="264" priority="867" operator="containsText" text="TERMINADA EXTEMPORÁNEA">
      <formula>NOT(ISERROR(SEARCH("TERMINADA EXTEMPORÁNEA",X36)))</formula>
    </cfRule>
    <cfRule type="containsText" dxfId="263" priority="868" operator="containsText" text="TERMINADA">
      <formula>NOT(ISERROR(SEARCH("TERMINADA",X36)))</formula>
    </cfRule>
    <cfRule type="containsText" dxfId="262" priority="869" operator="containsText" text="EN PROCESO">
      <formula>NOT(ISERROR(SEARCH("EN PROCESO",X36)))</formula>
    </cfRule>
    <cfRule type="containsText" dxfId="261" priority="870" operator="containsText" text="INCUMPLIDA">
      <formula>NOT(ISERROR(SEARCH("INCUMPLIDA",X36)))</formula>
    </cfRule>
    <cfRule type="containsText" dxfId="260" priority="871" operator="containsText" text="SIN INICIAR">
      <formula>NOT(ISERROR(SEARCH("SIN INICIAR",X36)))</formula>
    </cfRule>
  </conditionalFormatting>
  <conditionalFormatting sqref="X37">
    <cfRule type="containsText" dxfId="259" priority="862" operator="containsText" text="TERMINADA EXTEMPORÁNEA">
      <formula>NOT(ISERROR(SEARCH("TERMINADA EXTEMPORÁNEA",X37)))</formula>
    </cfRule>
    <cfRule type="containsText" dxfId="258" priority="863" operator="containsText" text="TERMINADA">
      <formula>NOT(ISERROR(SEARCH("TERMINADA",X37)))</formula>
    </cfRule>
    <cfRule type="containsText" dxfId="257" priority="864" operator="containsText" text="EN PROCESO">
      <formula>NOT(ISERROR(SEARCH("EN PROCESO",X37)))</formula>
    </cfRule>
    <cfRule type="containsText" dxfId="256" priority="865" operator="containsText" text="INCUMPLIDA">
      <formula>NOT(ISERROR(SEARCH("INCUMPLIDA",X37)))</formula>
    </cfRule>
    <cfRule type="containsText" dxfId="255" priority="866" operator="containsText" text="SIN INICIAR">
      <formula>NOT(ISERROR(SEARCH("SIN INICIAR",X37)))</formula>
    </cfRule>
  </conditionalFormatting>
  <conditionalFormatting sqref="X39">
    <cfRule type="containsText" dxfId="254" priority="841" operator="containsText" text="TERMINADA EXTEMPORÁNEA">
      <formula>NOT(ISERROR(SEARCH("TERMINADA EXTEMPORÁNEA",X39)))</formula>
    </cfRule>
    <cfRule type="containsText" dxfId="253" priority="842" operator="containsText" text="TERMINADA">
      <formula>NOT(ISERROR(SEARCH("TERMINADA",X39)))</formula>
    </cfRule>
    <cfRule type="containsText" dxfId="252" priority="843" operator="containsText" text="EN PROCESO">
      <formula>NOT(ISERROR(SEARCH("EN PROCESO",X39)))</formula>
    </cfRule>
    <cfRule type="containsText" dxfId="251" priority="844" operator="containsText" text="INCUMPLIDA">
      <formula>NOT(ISERROR(SEARCH("INCUMPLIDA",X39)))</formula>
    </cfRule>
    <cfRule type="containsText" dxfId="250" priority="845" operator="containsText" text="SIN INICIAR">
      <formula>NOT(ISERROR(SEARCH("SIN INICIAR",X39)))</formula>
    </cfRule>
  </conditionalFormatting>
  <conditionalFormatting sqref="X40">
    <cfRule type="containsText" dxfId="249" priority="836" operator="containsText" text="TERMINADA EXTEMPORÁNEA">
      <formula>NOT(ISERROR(SEARCH("TERMINADA EXTEMPORÁNEA",X40)))</formula>
    </cfRule>
    <cfRule type="containsText" dxfId="248" priority="837" operator="containsText" text="TERMINADA">
      <formula>NOT(ISERROR(SEARCH("TERMINADA",X40)))</formula>
    </cfRule>
    <cfRule type="containsText" dxfId="247" priority="838" operator="containsText" text="EN PROCESO">
      <formula>NOT(ISERROR(SEARCH("EN PROCESO",X40)))</formula>
    </cfRule>
    <cfRule type="containsText" dxfId="246" priority="839" operator="containsText" text="INCUMPLIDA">
      <formula>NOT(ISERROR(SEARCH("INCUMPLIDA",X40)))</formula>
    </cfRule>
    <cfRule type="containsText" dxfId="245" priority="840" operator="containsText" text="SIN INICIAR">
      <formula>NOT(ISERROR(SEARCH("SIN INICIAR",X40)))</formula>
    </cfRule>
  </conditionalFormatting>
  <conditionalFormatting sqref="X45">
    <cfRule type="containsText" dxfId="244" priority="765" operator="containsText" text="TERMINADA EXTEMPORÁNEA">
      <formula>NOT(ISERROR(SEARCH("TERMINADA EXTEMPORÁNEA",X45)))</formula>
    </cfRule>
    <cfRule type="containsText" dxfId="243" priority="766" operator="containsText" text="TERMINADA">
      <formula>NOT(ISERROR(SEARCH("TERMINADA",X45)))</formula>
    </cfRule>
    <cfRule type="containsText" dxfId="242" priority="767" operator="containsText" text="EN PROCESO">
      <formula>NOT(ISERROR(SEARCH("EN PROCESO",X45)))</formula>
    </cfRule>
    <cfRule type="containsText" dxfId="241" priority="768" operator="containsText" text="INCUMPLIDA">
      <formula>NOT(ISERROR(SEARCH("INCUMPLIDA",X45)))</formula>
    </cfRule>
    <cfRule type="containsText" dxfId="240" priority="769" operator="containsText" text="SIN INICIAR">
      <formula>NOT(ISERROR(SEARCH("SIN INICIAR",X45)))</formula>
    </cfRule>
  </conditionalFormatting>
  <conditionalFormatting sqref="X46:X47">
    <cfRule type="containsText" dxfId="239" priority="760" operator="containsText" text="TERMINADA EXTEMPORÁNEA">
      <formula>NOT(ISERROR(SEARCH("TERMINADA EXTEMPORÁNEA",X46)))</formula>
    </cfRule>
    <cfRule type="containsText" dxfId="238" priority="761" operator="containsText" text="TERMINADA">
      <formula>NOT(ISERROR(SEARCH("TERMINADA",X46)))</formula>
    </cfRule>
    <cfRule type="containsText" dxfId="237" priority="762" operator="containsText" text="EN PROCESO">
      <formula>NOT(ISERROR(SEARCH("EN PROCESO",X46)))</formula>
    </cfRule>
    <cfRule type="containsText" dxfId="236" priority="763" operator="containsText" text="INCUMPLIDA">
      <formula>NOT(ISERROR(SEARCH("INCUMPLIDA",X46)))</formula>
    </cfRule>
    <cfRule type="containsText" dxfId="235" priority="764" operator="containsText" text="SIN INICIAR">
      <formula>NOT(ISERROR(SEARCH("SIN INICIAR",X46)))</formula>
    </cfRule>
  </conditionalFormatting>
  <conditionalFormatting sqref="Y23">
    <cfRule type="containsText" dxfId="234" priority="718" operator="containsText" text="TERMINADA EXTEMPORÁNEA">
      <formula>NOT(ISERROR(SEARCH("TERMINADA EXTEMPORÁNEA",Y23)))</formula>
    </cfRule>
    <cfRule type="containsText" dxfId="233" priority="719" operator="containsText" text="TERMINADA">
      <formula>NOT(ISERROR(SEARCH("TERMINADA",Y23)))</formula>
    </cfRule>
    <cfRule type="containsText" dxfId="232" priority="720" operator="containsText" text="EN PROCESO">
      <formula>NOT(ISERROR(SEARCH("EN PROCESO",Y23)))</formula>
    </cfRule>
    <cfRule type="containsText" dxfId="231" priority="721" operator="containsText" text="INCUMPLIDA">
      <formula>NOT(ISERROR(SEARCH("INCUMPLIDA",Y23)))</formula>
    </cfRule>
    <cfRule type="containsText" dxfId="230" priority="722" operator="containsText" text="SIN INICIAR">
      <formula>NOT(ISERROR(SEARCH("SIN INICIAR",Y23)))</formula>
    </cfRule>
  </conditionalFormatting>
  <conditionalFormatting sqref="Y23">
    <cfRule type="containsText" dxfId="229" priority="717" operator="containsText" text="ABIERTA">
      <formula>NOT(ISERROR(SEARCH("ABIERTA",Y23)))</formula>
    </cfRule>
  </conditionalFormatting>
  <conditionalFormatting sqref="X44">
    <cfRule type="containsText" dxfId="228" priority="660" operator="containsText" text="INCUMPLIDA">
      <formula>NOT(ISERROR(SEARCH("INCUMPLIDA",X44)))</formula>
    </cfRule>
    <cfRule type="containsText" dxfId="227" priority="661" operator="containsText" text="TERMINADA EXTEMPORÁNEA">
      <formula>NOT(ISERROR(SEARCH("TERMINADA EXTEMPORÁNEA",X44)))</formula>
    </cfRule>
    <cfRule type="containsText" dxfId="226" priority="662" operator="containsText" text="TERMINADA">
      <formula>NOT(ISERROR(SEARCH("TERMINADA",X44)))</formula>
    </cfRule>
    <cfRule type="containsText" dxfId="225" priority="663" operator="containsText" text="EN PROCESO">
      <formula>NOT(ISERROR(SEARCH("EN PROCESO",X44)))</formula>
    </cfRule>
    <cfRule type="containsText" dxfId="224" priority="664" operator="containsText" text="SIN INICIAR">
      <formula>NOT(ISERROR(SEARCH("SIN INICIAR",X44)))</formula>
    </cfRule>
  </conditionalFormatting>
  <conditionalFormatting sqref="X48">
    <cfRule type="containsText" dxfId="223" priority="655" operator="containsText" text="TERMINADA EXTEMPORÁNEA">
      <formula>NOT(ISERROR(SEARCH("TERMINADA EXTEMPORÁNEA",X48)))</formula>
    </cfRule>
    <cfRule type="containsText" dxfId="222" priority="656" operator="containsText" text="TERMINADA">
      <formula>NOT(ISERROR(SEARCH("TERMINADA",X48)))</formula>
    </cfRule>
    <cfRule type="containsText" dxfId="221" priority="657" operator="containsText" text="EN PROCESO">
      <formula>NOT(ISERROR(SEARCH("EN PROCESO",X48)))</formula>
    </cfRule>
    <cfRule type="containsText" dxfId="220" priority="658" operator="containsText" text="INCUMPLIDA">
      <formula>NOT(ISERROR(SEARCH("INCUMPLIDA",X48)))</formula>
    </cfRule>
    <cfRule type="containsText" dxfId="219" priority="659" operator="containsText" text="SIN INICIAR">
      <formula>NOT(ISERROR(SEARCH("SIN INICIAR",X48)))</formula>
    </cfRule>
  </conditionalFormatting>
  <conditionalFormatting sqref="X49">
    <cfRule type="containsText" dxfId="218" priority="650" operator="containsText" text="TERMINADA EXTEMPORÁNEA">
      <formula>NOT(ISERROR(SEARCH("TERMINADA EXTEMPORÁNEA",X49)))</formula>
    </cfRule>
    <cfRule type="containsText" dxfId="217" priority="651" operator="containsText" text="TERMINADA">
      <formula>NOT(ISERROR(SEARCH("TERMINADA",X49)))</formula>
    </cfRule>
    <cfRule type="containsText" dxfId="216" priority="652" operator="containsText" text="EN PROCESO">
      <formula>NOT(ISERROR(SEARCH("EN PROCESO",X49)))</formula>
    </cfRule>
    <cfRule type="containsText" dxfId="215" priority="653" operator="containsText" text="INCUMPLIDA">
      <formula>NOT(ISERROR(SEARCH("INCUMPLIDA",X49)))</formula>
    </cfRule>
    <cfRule type="containsText" dxfId="214" priority="654" operator="containsText" text="SIN INICIAR">
      <formula>NOT(ISERROR(SEARCH("SIN INICIAR",X49)))</formula>
    </cfRule>
  </conditionalFormatting>
  <conditionalFormatting sqref="X50">
    <cfRule type="containsText" dxfId="213" priority="645" operator="containsText" text="TERMINADA EXTEMPORÁNEA">
      <formula>NOT(ISERROR(SEARCH("TERMINADA EXTEMPORÁNEA",X50)))</formula>
    </cfRule>
    <cfRule type="containsText" dxfId="212" priority="646" operator="containsText" text="TERMINADA">
      <formula>NOT(ISERROR(SEARCH("TERMINADA",X50)))</formula>
    </cfRule>
    <cfRule type="containsText" dxfId="211" priority="647" operator="containsText" text="EN PROCESO">
      <formula>NOT(ISERROR(SEARCH("EN PROCESO",X50)))</formula>
    </cfRule>
    <cfRule type="containsText" dxfId="210" priority="648" operator="containsText" text="INCUMPLIDA">
      <formula>NOT(ISERROR(SEARCH("INCUMPLIDA",X50)))</formula>
    </cfRule>
    <cfRule type="containsText" dxfId="209" priority="649" operator="containsText" text="SIN INICIAR">
      <formula>NOT(ISERROR(SEARCH("SIN INICIAR",X50)))</formula>
    </cfRule>
  </conditionalFormatting>
  <conditionalFormatting sqref="X51">
    <cfRule type="containsText" dxfId="208" priority="640" operator="containsText" text="TERMINADA EXTEMPORÁNEA">
      <formula>NOT(ISERROR(SEARCH("TERMINADA EXTEMPORÁNEA",X51)))</formula>
    </cfRule>
    <cfRule type="containsText" dxfId="207" priority="641" operator="containsText" text="TERMINADA">
      <formula>NOT(ISERROR(SEARCH("TERMINADA",X51)))</formula>
    </cfRule>
    <cfRule type="containsText" dxfId="206" priority="642" operator="containsText" text="EN PROCESO">
      <formula>NOT(ISERROR(SEARCH("EN PROCESO",X51)))</formula>
    </cfRule>
    <cfRule type="containsText" dxfId="205" priority="643" operator="containsText" text="INCUMPLIDA">
      <formula>NOT(ISERROR(SEARCH("INCUMPLIDA",X51)))</formula>
    </cfRule>
    <cfRule type="containsText" dxfId="204" priority="644" operator="containsText" text="SIN INICIAR">
      <formula>NOT(ISERROR(SEARCH("SIN INICIAR",X51)))</formula>
    </cfRule>
  </conditionalFormatting>
  <conditionalFormatting sqref="X52">
    <cfRule type="containsText" dxfId="203" priority="635" operator="containsText" text="TERMINADA EXTEMPORÁNEA">
      <formula>NOT(ISERROR(SEARCH("TERMINADA EXTEMPORÁNEA",X52)))</formula>
    </cfRule>
    <cfRule type="containsText" dxfId="202" priority="636" operator="containsText" text="TERMINADA">
      <formula>NOT(ISERROR(SEARCH("TERMINADA",X52)))</formula>
    </cfRule>
    <cfRule type="containsText" dxfId="201" priority="637" operator="containsText" text="EN PROCESO">
      <formula>NOT(ISERROR(SEARCH("EN PROCESO",X52)))</formula>
    </cfRule>
    <cfRule type="containsText" dxfId="200" priority="638" operator="containsText" text="INCUMPLIDA">
      <formula>NOT(ISERROR(SEARCH("INCUMPLIDA",X52)))</formula>
    </cfRule>
    <cfRule type="containsText" dxfId="199" priority="639" operator="containsText" text="SIN INICIAR">
      <formula>NOT(ISERROR(SEARCH("SIN INICIAR",X52)))</formula>
    </cfRule>
  </conditionalFormatting>
  <conditionalFormatting sqref="X54">
    <cfRule type="containsText" dxfId="198" priority="630" operator="containsText" text="TERMINADA EXTEMPORÁNEA">
      <formula>NOT(ISERROR(SEARCH("TERMINADA EXTEMPORÁNEA",X54)))</formula>
    </cfRule>
    <cfRule type="containsText" dxfId="197" priority="631" operator="containsText" text="TERMINADA">
      <formula>NOT(ISERROR(SEARCH("TERMINADA",X54)))</formula>
    </cfRule>
    <cfRule type="containsText" dxfId="196" priority="632" operator="containsText" text="EN PROCESO">
      <formula>NOT(ISERROR(SEARCH("EN PROCESO",X54)))</formula>
    </cfRule>
    <cfRule type="containsText" dxfId="195" priority="633" operator="containsText" text="INCUMPLIDA">
      <formula>NOT(ISERROR(SEARCH("INCUMPLIDA",X54)))</formula>
    </cfRule>
    <cfRule type="containsText" dxfId="194" priority="634" operator="containsText" text="SIN INICIAR">
      <formula>NOT(ISERROR(SEARCH("SIN INICIAR",X54)))</formula>
    </cfRule>
  </conditionalFormatting>
  <conditionalFormatting sqref="X53">
    <cfRule type="containsText" dxfId="193" priority="625" operator="containsText" text="TERMINADA EXTEMPORÁNEA">
      <formula>NOT(ISERROR(SEARCH("TERMINADA EXTEMPORÁNEA",X53)))</formula>
    </cfRule>
    <cfRule type="containsText" dxfId="192" priority="626" operator="containsText" text="TERMINADA">
      <formula>NOT(ISERROR(SEARCH("TERMINADA",X53)))</formula>
    </cfRule>
    <cfRule type="containsText" dxfId="191" priority="627" operator="containsText" text="EN PROCESO">
      <formula>NOT(ISERROR(SEARCH("EN PROCESO",X53)))</formula>
    </cfRule>
    <cfRule type="containsText" dxfId="190" priority="628" operator="containsText" text="INCUMPLIDA">
      <formula>NOT(ISERROR(SEARCH("INCUMPLIDA",X53)))</formula>
    </cfRule>
    <cfRule type="containsText" dxfId="189" priority="629" operator="containsText" text="SIN INICIAR">
      <formula>NOT(ISERROR(SEARCH("SIN INICIAR",X53)))</formula>
    </cfRule>
  </conditionalFormatting>
  <conditionalFormatting sqref="X55">
    <cfRule type="containsText" dxfId="188" priority="620" operator="containsText" text="TERMINADA EXTEMPORÁNEA">
      <formula>NOT(ISERROR(SEARCH("TERMINADA EXTEMPORÁNEA",X55)))</formula>
    </cfRule>
    <cfRule type="containsText" dxfId="187" priority="621" operator="containsText" text="TERMINADA">
      <formula>NOT(ISERROR(SEARCH("TERMINADA",X55)))</formula>
    </cfRule>
    <cfRule type="containsText" dxfId="186" priority="622" operator="containsText" text="EN PROCESO">
      <formula>NOT(ISERROR(SEARCH("EN PROCESO",X55)))</formula>
    </cfRule>
    <cfRule type="containsText" dxfId="185" priority="623" operator="containsText" text="INCUMPLIDA">
      <formula>NOT(ISERROR(SEARCH("INCUMPLIDA",X55)))</formula>
    </cfRule>
    <cfRule type="containsText" dxfId="184" priority="624" operator="containsText" text="SIN INICIAR">
      <formula>NOT(ISERROR(SEARCH("SIN INICIAR",X55)))</formula>
    </cfRule>
  </conditionalFormatting>
  <conditionalFormatting sqref="X56">
    <cfRule type="containsText" dxfId="183" priority="610" operator="containsText" text="TERMINADA EXTEMPORÁNEA">
      <formula>NOT(ISERROR(SEARCH("TERMINADA EXTEMPORÁNEA",X56)))</formula>
    </cfRule>
    <cfRule type="containsText" dxfId="182" priority="611" operator="containsText" text="TERMINADA">
      <formula>NOT(ISERROR(SEARCH("TERMINADA",X56)))</formula>
    </cfRule>
    <cfRule type="containsText" dxfId="181" priority="612" operator="containsText" text="EN PROCESO">
      <formula>NOT(ISERROR(SEARCH("EN PROCESO",X56)))</formula>
    </cfRule>
    <cfRule type="containsText" dxfId="180" priority="613" operator="containsText" text="INCUMPLIDA">
      <formula>NOT(ISERROR(SEARCH("INCUMPLIDA",X56)))</formula>
    </cfRule>
    <cfRule type="containsText" dxfId="179" priority="614" operator="containsText" text="SIN INICIAR">
      <formula>NOT(ISERROR(SEARCH("SIN INICIAR",X56)))</formula>
    </cfRule>
  </conditionalFormatting>
  <conditionalFormatting sqref="X57">
    <cfRule type="containsText" dxfId="178" priority="605" operator="containsText" text="TERMINADA EXTEMPORÁNEA">
      <formula>NOT(ISERROR(SEARCH("TERMINADA EXTEMPORÁNEA",X57)))</formula>
    </cfRule>
    <cfRule type="containsText" dxfId="177" priority="606" operator="containsText" text="TERMINADA">
      <formula>NOT(ISERROR(SEARCH("TERMINADA",X57)))</formula>
    </cfRule>
    <cfRule type="containsText" dxfId="176" priority="607" operator="containsText" text="EN PROCESO">
      <formula>NOT(ISERROR(SEARCH("EN PROCESO",X57)))</formula>
    </cfRule>
    <cfRule type="containsText" dxfId="175" priority="608" operator="containsText" text="INCUMPLIDA">
      <formula>NOT(ISERROR(SEARCH("INCUMPLIDA",X57)))</formula>
    </cfRule>
    <cfRule type="containsText" dxfId="174" priority="609" operator="containsText" text="SIN INICIAR">
      <formula>NOT(ISERROR(SEARCH("SIN INICIAR",X57)))</formula>
    </cfRule>
  </conditionalFormatting>
  <conditionalFormatting sqref="X58">
    <cfRule type="containsText" dxfId="173" priority="600" operator="containsText" text="TERMINADA EXTEMPORÁNEA">
      <formula>NOT(ISERROR(SEARCH("TERMINADA EXTEMPORÁNEA",X58)))</formula>
    </cfRule>
    <cfRule type="containsText" dxfId="172" priority="601" operator="containsText" text="TERMINADA">
      <formula>NOT(ISERROR(SEARCH("TERMINADA",X58)))</formula>
    </cfRule>
    <cfRule type="containsText" dxfId="171" priority="602" operator="containsText" text="EN PROCESO">
      <formula>NOT(ISERROR(SEARCH("EN PROCESO",X58)))</formula>
    </cfRule>
    <cfRule type="containsText" dxfId="170" priority="603" operator="containsText" text="INCUMPLIDA">
      <formula>NOT(ISERROR(SEARCH("INCUMPLIDA",X58)))</formula>
    </cfRule>
    <cfRule type="containsText" dxfId="169" priority="604" operator="containsText" text="SIN INICIAR">
      <formula>NOT(ISERROR(SEARCH("SIN INICIAR",X58)))</formula>
    </cfRule>
  </conditionalFormatting>
  <conditionalFormatting sqref="X59">
    <cfRule type="containsText" dxfId="168" priority="580" operator="containsText" text="TERMINADA EXTEMPORÁNEA">
      <formula>NOT(ISERROR(SEARCH("TERMINADA EXTEMPORÁNEA",X59)))</formula>
    </cfRule>
    <cfRule type="containsText" dxfId="167" priority="581" operator="containsText" text="TERMINADA">
      <formula>NOT(ISERROR(SEARCH("TERMINADA",X59)))</formula>
    </cfRule>
    <cfRule type="containsText" dxfId="166" priority="582" operator="containsText" text="EN PROCESO">
      <formula>NOT(ISERROR(SEARCH("EN PROCESO",X59)))</formula>
    </cfRule>
    <cfRule type="containsText" dxfId="165" priority="583" operator="containsText" text="INCUMPLIDA">
      <formula>NOT(ISERROR(SEARCH("INCUMPLIDA",X59)))</formula>
    </cfRule>
    <cfRule type="containsText" dxfId="164" priority="584" operator="containsText" text="SIN INICIAR">
      <formula>NOT(ISERROR(SEARCH("SIN INICIAR",X59)))</formula>
    </cfRule>
  </conditionalFormatting>
  <conditionalFormatting sqref="X60">
    <cfRule type="containsText" dxfId="163" priority="575" operator="containsText" text="TERMINADA EXTEMPORÁNEA">
      <formula>NOT(ISERROR(SEARCH("TERMINADA EXTEMPORÁNEA",X60)))</formula>
    </cfRule>
    <cfRule type="containsText" dxfId="162" priority="576" operator="containsText" text="TERMINADA">
      <formula>NOT(ISERROR(SEARCH("TERMINADA",X60)))</formula>
    </cfRule>
    <cfRule type="containsText" dxfId="161" priority="577" operator="containsText" text="EN PROCESO">
      <formula>NOT(ISERROR(SEARCH("EN PROCESO",X60)))</formula>
    </cfRule>
    <cfRule type="containsText" dxfId="160" priority="578" operator="containsText" text="INCUMPLIDA">
      <formula>NOT(ISERROR(SEARCH("INCUMPLIDA",X60)))</formula>
    </cfRule>
    <cfRule type="containsText" dxfId="159" priority="579" operator="containsText" text="SIN INICIAR">
      <formula>NOT(ISERROR(SEARCH("SIN INICIAR",X60)))</formula>
    </cfRule>
  </conditionalFormatting>
  <conditionalFormatting sqref="X61">
    <cfRule type="containsText" dxfId="158" priority="570" operator="containsText" text="TERMINADA EXTEMPORÁNEA">
      <formula>NOT(ISERROR(SEARCH("TERMINADA EXTEMPORÁNEA",X61)))</formula>
    </cfRule>
    <cfRule type="containsText" dxfId="157" priority="571" operator="containsText" text="TERMINADA">
      <formula>NOT(ISERROR(SEARCH("TERMINADA",X61)))</formula>
    </cfRule>
    <cfRule type="containsText" dxfId="156" priority="572" operator="containsText" text="EN PROCESO">
      <formula>NOT(ISERROR(SEARCH("EN PROCESO",X61)))</formula>
    </cfRule>
    <cfRule type="containsText" dxfId="155" priority="573" operator="containsText" text="INCUMPLIDA">
      <formula>NOT(ISERROR(SEARCH("INCUMPLIDA",X61)))</formula>
    </cfRule>
    <cfRule type="containsText" dxfId="154" priority="574" operator="containsText" text="SIN INICIAR">
      <formula>NOT(ISERROR(SEARCH("SIN INICIAR",X61)))</formula>
    </cfRule>
  </conditionalFormatting>
  <conditionalFormatting sqref="X62">
    <cfRule type="containsText" dxfId="153" priority="565" operator="containsText" text="TERMINADA EXTEMPORÁNEA">
      <formula>NOT(ISERROR(SEARCH("TERMINADA EXTEMPORÁNEA",X62)))</formula>
    </cfRule>
    <cfRule type="containsText" dxfId="152" priority="566" operator="containsText" text="TERMINADA">
      <formula>NOT(ISERROR(SEARCH("TERMINADA",X62)))</formula>
    </cfRule>
    <cfRule type="containsText" dxfId="151" priority="567" operator="containsText" text="EN PROCESO">
      <formula>NOT(ISERROR(SEARCH("EN PROCESO",X62)))</formula>
    </cfRule>
    <cfRule type="containsText" dxfId="150" priority="568" operator="containsText" text="INCUMPLIDA">
      <formula>NOT(ISERROR(SEARCH("INCUMPLIDA",X62)))</formula>
    </cfRule>
    <cfRule type="containsText" dxfId="149" priority="569" operator="containsText" text="SIN INICIAR">
      <formula>NOT(ISERROR(SEARCH("SIN INICIAR",X62)))</formula>
    </cfRule>
  </conditionalFormatting>
  <conditionalFormatting sqref="X23">
    <cfRule type="containsText" dxfId="148" priority="540" operator="containsText" text="INCUMPLIDA">
      <formula>NOT(ISERROR(SEARCH("INCUMPLIDA",X23)))</formula>
    </cfRule>
    <cfRule type="containsText" dxfId="147" priority="541" operator="containsText" text="TERMINADA EXTEMPORÁNEA">
      <formula>NOT(ISERROR(SEARCH("TERMINADA EXTEMPORÁNEA",X23)))</formula>
    </cfRule>
    <cfRule type="containsText" dxfId="146" priority="542" operator="containsText" text="TERMINADA">
      <formula>NOT(ISERROR(SEARCH("TERMINADA",X23)))</formula>
    </cfRule>
    <cfRule type="containsText" dxfId="145" priority="543" operator="containsText" text="EN PROCESO">
      <formula>NOT(ISERROR(SEARCH("EN PROCESO",X23)))</formula>
    </cfRule>
    <cfRule type="containsText" dxfId="144" priority="544" operator="containsText" text="SIN INICIAR">
      <formula>NOT(ISERROR(SEARCH("SIN INICIAR",X23)))</formula>
    </cfRule>
  </conditionalFormatting>
  <conditionalFormatting sqref="X41">
    <cfRule type="containsText" dxfId="143" priority="530" operator="containsText" text="INCUMPLIDA">
      <formula>NOT(ISERROR(SEARCH("INCUMPLIDA",X41)))</formula>
    </cfRule>
    <cfRule type="containsText" dxfId="142" priority="531" operator="containsText" text="TERMINADA EXTEMPORÁNEA">
      <formula>NOT(ISERROR(SEARCH("TERMINADA EXTEMPORÁNEA",X41)))</formula>
    </cfRule>
    <cfRule type="containsText" dxfId="141" priority="532" operator="containsText" text="TERMINADA">
      <formula>NOT(ISERROR(SEARCH("TERMINADA",X41)))</formula>
    </cfRule>
    <cfRule type="containsText" dxfId="140" priority="533" operator="containsText" text="EN PROCESO">
      <formula>NOT(ISERROR(SEARCH("EN PROCESO",X41)))</formula>
    </cfRule>
    <cfRule type="containsText" dxfId="139" priority="534" operator="containsText" text="SIN INICIAR">
      <formula>NOT(ISERROR(SEARCH("SIN INICIAR",X41)))</formula>
    </cfRule>
  </conditionalFormatting>
  <conditionalFormatting sqref="AG10:AG40 AG43:AG111">
    <cfRule type="containsText" dxfId="138" priority="456" operator="containsText" text="INCUMPLIDA">
      <formula>NOT(ISERROR(SEARCH("INCUMPLIDA",AG10)))</formula>
    </cfRule>
    <cfRule type="containsText" dxfId="137" priority="457" operator="containsText" text="TERMINADA EXTEMPORÁNEA">
      <formula>NOT(ISERROR(SEARCH("TERMINADA EXTEMPORÁNEA",AG10)))</formula>
    </cfRule>
    <cfRule type="containsText" dxfId="136" priority="458" operator="containsText" text="TERMINADA">
      <formula>NOT(ISERROR(SEARCH("TERMINADA",AG10)))</formula>
    </cfRule>
    <cfRule type="containsText" dxfId="135" priority="459" operator="containsText" text="EN PROCESO">
      <formula>NOT(ISERROR(SEARCH("EN PROCESO",AG10)))</formula>
    </cfRule>
    <cfRule type="containsText" dxfId="134" priority="460" operator="containsText" text="SIN INICIAR">
      <formula>NOT(ISERROR(SEARCH("SIN INICIAR",AG10)))</formula>
    </cfRule>
  </conditionalFormatting>
  <conditionalFormatting sqref="X38">
    <cfRule type="containsText" dxfId="133" priority="166" operator="containsText" text="INCUMPLIDA">
      <formula>NOT(ISERROR(SEARCH("INCUMPLIDA",X38)))</formula>
    </cfRule>
    <cfRule type="containsText" dxfId="132" priority="167" operator="containsText" text="TERMINADA EXTEMPORÁNEA">
      <formula>NOT(ISERROR(SEARCH("TERMINADA EXTEMPORÁNEA",X38)))</formula>
    </cfRule>
    <cfRule type="containsText" dxfId="131" priority="168" operator="containsText" text="TERMINADA">
      <formula>NOT(ISERROR(SEARCH("TERMINADA",X38)))</formula>
    </cfRule>
    <cfRule type="containsText" dxfId="130" priority="169" operator="containsText" text="EN PROCESO">
      <formula>NOT(ISERROR(SEARCH("EN PROCESO",X38)))</formula>
    </cfRule>
    <cfRule type="containsText" dxfId="129" priority="170" operator="containsText" text="SIN INICIAR">
      <formula>NOT(ISERROR(SEARCH("SIN INICIAR",X38)))</formula>
    </cfRule>
  </conditionalFormatting>
  <conditionalFormatting sqref="X42">
    <cfRule type="containsText" dxfId="128" priority="161" operator="containsText" text="INCUMPLIDA">
      <formula>NOT(ISERROR(SEARCH("INCUMPLIDA",X42)))</formula>
    </cfRule>
    <cfRule type="containsText" dxfId="127" priority="162" operator="containsText" text="TERMINADA EXTEMPORÁNEA">
      <formula>NOT(ISERROR(SEARCH("TERMINADA EXTEMPORÁNEA",X42)))</formula>
    </cfRule>
    <cfRule type="containsText" dxfId="126" priority="163" operator="containsText" text="TERMINADA">
      <formula>NOT(ISERROR(SEARCH("TERMINADA",X42)))</formula>
    </cfRule>
    <cfRule type="containsText" dxfId="125" priority="164" operator="containsText" text="EN PROCESO">
      <formula>NOT(ISERROR(SEARCH("EN PROCESO",X42)))</formula>
    </cfRule>
    <cfRule type="containsText" dxfId="124" priority="165" operator="containsText" text="SIN INICIAR">
      <formula>NOT(ISERROR(SEARCH("SIN INICIAR",X42)))</formula>
    </cfRule>
  </conditionalFormatting>
  <conditionalFormatting sqref="X63">
    <cfRule type="containsText" dxfId="123" priority="156" operator="containsText" text="TERMINADA EXTEMPORÁNEA">
      <formula>NOT(ISERROR(SEARCH("TERMINADA EXTEMPORÁNEA",X63)))</formula>
    </cfRule>
    <cfRule type="containsText" dxfId="122" priority="157" operator="containsText" text="TERMINADA">
      <formula>NOT(ISERROR(SEARCH("TERMINADA",X63)))</formula>
    </cfRule>
    <cfRule type="containsText" dxfId="121" priority="158" operator="containsText" text="EN PROCESO">
      <formula>NOT(ISERROR(SEARCH("EN PROCESO",X63)))</formula>
    </cfRule>
    <cfRule type="containsText" dxfId="120" priority="159" operator="containsText" text="INCUMPLIDA">
      <formula>NOT(ISERROR(SEARCH("INCUMPLIDA",X63)))</formula>
    </cfRule>
    <cfRule type="containsText" dxfId="119" priority="160" operator="containsText" text="SIN INICIAR">
      <formula>NOT(ISERROR(SEARCH("SIN INICIAR",X63)))</formula>
    </cfRule>
  </conditionalFormatting>
  <conditionalFormatting sqref="X64:X67">
    <cfRule type="containsText" dxfId="118" priority="151" operator="containsText" text="TERMINADA EXTEMPORÁNEA">
      <formula>NOT(ISERROR(SEARCH("TERMINADA EXTEMPORÁNEA",X64)))</formula>
    </cfRule>
    <cfRule type="containsText" dxfId="117" priority="152" operator="containsText" text="TERMINADA">
      <formula>NOT(ISERROR(SEARCH("TERMINADA",X64)))</formula>
    </cfRule>
    <cfRule type="containsText" dxfId="116" priority="153" operator="containsText" text="EN PROCESO">
      <formula>NOT(ISERROR(SEARCH("EN PROCESO",X64)))</formula>
    </cfRule>
    <cfRule type="containsText" dxfId="115" priority="154" operator="containsText" text="INCUMPLIDA">
      <formula>NOT(ISERROR(SEARCH("INCUMPLIDA",X64)))</formula>
    </cfRule>
    <cfRule type="containsText" dxfId="114" priority="155" operator="containsText" text="SIN INICIAR">
      <formula>NOT(ISERROR(SEARCH("SIN INICIAR",X64)))</formula>
    </cfRule>
  </conditionalFormatting>
  <conditionalFormatting sqref="X68">
    <cfRule type="containsText" dxfId="113" priority="146" operator="containsText" text="TERMINADA EXTEMPORÁNEA">
      <formula>NOT(ISERROR(SEARCH("TERMINADA EXTEMPORÁNEA",X68)))</formula>
    </cfRule>
    <cfRule type="containsText" dxfId="112" priority="147" operator="containsText" text="TERMINADA">
      <formula>NOT(ISERROR(SEARCH("TERMINADA",X68)))</formula>
    </cfRule>
    <cfRule type="containsText" dxfId="111" priority="148" operator="containsText" text="EN PROCESO">
      <formula>NOT(ISERROR(SEARCH("EN PROCESO",X68)))</formula>
    </cfRule>
    <cfRule type="containsText" dxfId="110" priority="149" operator="containsText" text="INCUMPLIDA">
      <formula>NOT(ISERROR(SEARCH("INCUMPLIDA",X68)))</formula>
    </cfRule>
    <cfRule type="containsText" dxfId="109" priority="150" operator="containsText" text="SIN INICIAR">
      <formula>NOT(ISERROR(SEARCH("SIN INICIAR",X68)))</formula>
    </cfRule>
  </conditionalFormatting>
  <conditionalFormatting sqref="X70">
    <cfRule type="containsText" dxfId="108" priority="141" operator="containsText" text="TERMINADA EXTEMPORÁNEA">
      <formula>NOT(ISERROR(SEARCH("TERMINADA EXTEMPORÁNEA",X70)))</formula>
    </cfRule>
    <cfRule type="containsText" dxfId="107" priority="142" operator="containsText" text="TERMINADA">
      <formula>NOT(ISERROR(SEARCH("TERMINADA",X70)))</formula>
    </cfRule>
    <cfRule type="containsText" dxfId="106" priority="143" operator="containsText" text="EN PROCESO">
      <formula>NOT(ISERROR(SEARCH("EN PROCESO",X70)))</formula>
    </cfRule>
    <cfRule type="containsText" dxfId="105" priority="144" operator="containsText" text="INCUMPLIDA">
      <formula>NOT(ISERROR(SEARCH("INCUMPLIDA",X70)))</formula>
    </cfRule>
    <cfRule type="containsText" dxfId="104" priority="145" operator="containsText" text="SIN INICIAR">
      <formula>NOT(ISERROR(SEARCH("SIN INICIAR",X70)))</formula>
    </cfRule>
  </conditionalFormatting>
  <conditionalFormatting sqref="X72">
    <cfRule type="containsText" dxfId="103" priority="136" operator="containsText" text="TERMINADA EXTEMPORÁNEA">
      <formula>NOT(ISERROR(SEARCH("TERMINADA EXTEMPORÁNEA",X72)))</formula>
    </cfRule>
    <cfRule type="containsText" dxfId="102" priority="137" operator="containsText" text="TERMINADA">
      <formula>NOT(ISERROR(SEARCH("TERMINADA",X72)))</formula>
    </cfRule>
    <cfRule type="containsText" dxfId="101" priority="138" operator="containsText" text="EN PROCESO">
      <formula>NOT(ISERROR(SEARCH("EN PROCESO",X72)))</formula>
    </cfRule>
    <cfRule type="containsText" dxfId="100" priority="139" operator="containsText" text="INCUMPLIDA">
      <formula>NOT(ISERROR(SEARCH("INCUMPLIDA",X72)))</formula>
    </cfRule>
    <cfRule type="containsText" dxfId="99" priority="140" operator="containsText" text="SIN INICIAR">
      <formula>NOT(ISERROR(SEARCH("SIN INICIAR",X72)))</formula>
    </cfRule>
  </conditionalFormatting>
  <conditionalFormatting sqref="X69">
    <cfRule type="containsText" dxfId="98" priority="131" operator="containsText" text="TERMINADA EXTEMPORÁNEA">
      <formula>NOT(ISERROR(SEARCH("TERMINADA EXTEMPORÁNEA",X69)))</formula>
    </cfRule>
    <cfRule type="containsText" dxfId="97" priority="132" operator="containsText" text="TERMINADA">
      <formula>NOT(ISERROR(SEARCH("TERMINADA",X69)))</formula>
    </cfRule>
    <cfRule type="containsText" dxfId="96" priority="133" operator="containsText" text="EN PROCESO">
      <formula>NOT(ISERROR(SEARCH("EN PROCESO",X69)))</formula>
    </cfRule>
    <cfRule type="containsText" dxfId="95" priority="134" operator="containsText" text="INCUMPLIDA">
      <formula>NOT(ISERROR(SEARCH("INCUMPLIDA",X69)))</formula>
    </cfRule>
    <cfRule type="containsText" dxfId="94" priority="135" operator="containsText" text="SIN INICIAR">
      <formula>NOT(ISERROR(SEARCH("SIN INICIAR",X69)))</formula>
    </cfRule>
  </conditionalFormatting>
  <conditionalFormatting sqref="X71">
    <cfRule type="containsText" dxfId="93" priority="126" operator="containsText" text="TERMINADA EXTEMPORÁNEA">
      <formula>NOT(ISERROR(SEARCH("TERMINADA EXTEMPORÁNEA",X71)))</formula>
    </cfRule>
    <cfRule type="containsText" dxfId="92" priority="127" operator="containsText" text="TERMINADA">
      <formula>NOT(ISERROR(SEARCH("TERMINADA",X71)))</formula>
    </cfRule>
    <cfRule type="containsText" dxfId="91" priority="128" operator="containsText" text="EN PROCESO">
      <formula>NOT(ISERROR(SEARCH("EN PROCESO",X71)))</formula>
    </cfRule>
    <cfRule type="containsText" dxfId="90" priority="129" operator="containsText" text="INCUMPLIDA">
      <formula>NOT(ISERROR(SEARCH("INCUMPLIDA",X71)))</formula>
    </cfRule>
    <cfRule type="containsText" dxfId="89" priority="130" operator="containsText" text="SIN INICIAR">
      <formula>NOT(ISERROR(SEARCH("SIN INICIAR",X71)))</formula>
    </cfRule>
  </conditionalFormatting>
  <conditionalFormatting sqref="X73">
    <cfRule type="containsText" dxfId="88" priority="121" operator="containsText" text="TERMINADA EXTEMPORÁNEA">
      <formula>NOT(ISERROR(SEARCH("TERMINADA EXTEMPORÁNEA",X73)))</formula>
    </cfRule>
    <cfRule type="containsText" dxfId="87" priority="122" operator="containsText" text="TERMINADA">
      <formula>NOT(ISERROR(SEARCH("TERMINADA",X73)))</formula>
    </cfRule>
    <cfRule type="containsText" dxfId="86" priority="123" operator="containsText" text="EN PROCESO">
      <formula>NOT(ISERROR(SEARCH("EN PROCESO",X73)))</formula>
    </cfRule>
    <cfRule type="containsText" dxfId="85" priority="124" operator="containsText" text="INCUMPLIDA">
      <formula>NOT(ISERROR(SEARCH("INCUMPLIDA",X73)))</formula>
    </cfRule>
    <cfRule type="containsText" dxfId="84" priority="125" operator="containsText" text="SIN INICIAR">
      <formula>NOT(ISERROR(SEARCH("SIN INICIAR",X73)))</formula>
    </cfRule>
  </conditionalFormatting>
  <conditionalFormatting sqref="X74">
    <cfRule type="containsText" dxfId="83" priority="116" operator="containsText" text="TERMINADA EXTEMPORÁNEA">
      <formula>NOT(ISERROR(SEARCH("TERMINADA EXTEMPORÁNEA",X74)))</formula>
    </cfRule>
    <cfRule type="containsText" dxfId="82" priority="117" operator="containsText" text="TERMINADA">
      <formula>NOT(ISERROR(SEARCH("TERMINADA",X74)))</formula>
    </cfRule>
    <cfRule type="containsText" dxfId="81" priority="118" operator="containsText" text="EN PROCESO">
      <formula>NOT(ISERROR(SEARCH("EN PROCESO",X74)))</formula>
    </cfRule>
    <cfRule type="containsText" dxfId="80" priority="119" operator="containsText" text="INCUMPLIDA">
      <formula>NOT(ISERROR(SEARCH("INCUMPLIDA",X74)))</formula>
    </cfRule>
    <cfRule type="containsText" dxfId="79" priority="120" operator="containsText" text="SIN INICIAR">
      <formula>NOT(ISERROR(SEARCH("SIN INICIAR",X74)))</formula>
    </cfRule>
  </conditionalFormatting>
  <conditionalFormatting sqref="X75">
    <cfRule type="containsText" dxfId="78" priority="111" operator="containsText" text="TERMINADA EXTEMPORÁNEA">
      <formula>NOT(ISERROR(SEARCH("TERMINADA EXTEMPORÁNEA",X75)))</formula>
    </cfRule>
    <cfRule type="containsText" dxfId="77" priority="112" operator="containsText" text="TERMINADA">
      <formula>NOT(ISERROR(SEARCH("TERMINADA",X75)))</formula>
    </cfRule>
    <cfRule type="containsText" dxfId="76" priority="113" operator="containsText" text="EN PROCESO">
      <formula>NOT(ISERROR(SEARCH("EN PROCESO",X75)))</formula>
    </cfRule>
    <cfRule type="containsText" dxfId="75" priority="114" operator="containsText" text="INCUMPLIDA">
      <formula>NOT(ISERROR(SEARCH("INCUMPLIDA",X75)))</formula>
    </cfRule>
    <cfRule type="containsText" dxfId="74" priority="115" operator="containsText" text="SIN INICIAR">
      <formula>NOT(ISERROR(SEARCH("SIN INICIAR",X75)))</formula>
    </cfRule>
  </conditionalFormatting>
  <conditionalFormatting sqref="X76:X79">
    <cfRule type="containsText" dxfId="73" priority="106" operator="containsText" text="TERMINADA EXTEMPORÁNEA">
      <formula>NOT(ISERROR(SEARCH("TERMINADA EXTEMPORÁNEA",X76)))</formula>
    </cfRule>
    <cfRule type="containsText" dxfId="72" priority="107" operator="containsText" text="TERMINADA">
      <formula>NOT(ISERROR(SEARCH("TERMINADA",X76)))</formula>
    </cfRule>
    <cfRule type="containsText" dxfId="71" priority="108" operator="containsText" text="EN PROCESO">
      <formula>NOT(ISERROR(SEARCH("EN PROCESO",X76)))</formula>
    </cfRule>
    <cfRule type="containsText" dxfId="70" priority="109" operator="containsText" text="INCUMPLIDA">
      <formula>NOT(ISERROR(SEARCH("INCUMPLIDA",X76)))</formula>
    </cfRule>
    <cfRule type="containsText" dxfId="69" priority="110" operator="containsText" text="SIN INICIAR">
      <formula>NOT(ISERROR(SEARCH("SIN INICIAR",X76)))</formula>
    </cfRule>
  </conditionalFormatting>
  <conditionalFormatting sqref="X82:X87">
    <cfRule type="containsText" dxfId="68" priority="101" operator="containsText" text="TERMINADA EXTEMPORÁNEA">
      <formula>NOT(ISERROR(SEARCH("TERMINADA EXTEMPORÁNEA",X82)))</formula>
    </cfRule>
    <cfRule type="containsText" dxfId="67" priority="102" operator="containsText" text="TERMINADA">
      <formula>NOT(ISERROR(SEARCH("TERMINADA",X82)))</formula>
    </cfRule>
    <cfRule type="containsText" dxfId="66" priority="103" operator="containsText" text="EN PROCESO">
      <formula>NOT(ISERROR(SEARCH("EN PROCESO",X82)))</formula>
    </cfRule>
    <cfRule type="containsText" dxfId="65" priority="104" operator="containsText" text="INCUMPLIDA">
      <formula>NOT(ISERROR(SEARCH("INCUMPLIDA",X82)))</formula>
    </cfRule>
    <cfRule type="containsText" dxfId="64" priority="105" operator="containsText" text="SIN INICIAR">
      <formula>NOT(ISERROR(SEARCH("SIN INICIAR",X82)))</formula>
    </cfRule>
  </conditionalFormatting>
  <conditionalFormatting sqref="X80:X81">
    <cfRule type="containsText" dxfId="63" priority="96" operator="containsText" text="TERMINADA EXTEMPORÁNEA">
      <formula>NOT(ISERROR(SEARCH("TERMINADA EXTEMPORÁNEA",X80)))</formula>
    </cfRule>
    <cfRule type="containsText" dxfId="62" priority="97" operator="containsText" text="TERMINADA">
      <formula>NOT(ISERROR(SEARCH("TERMINADA",X80)))</formula>
    </cfRule>
    <cfRule type="containsText" dxfId="61" priority="98" operator="containsText" text="EN PROCESO">
      <formula>NOT(ISERROR(SEARCH("EN PROCESO",X80)))</formula>
    </cfRule>
    <cfRule type="containsText" dxfId="60" priority="99" operator="containsText" text="INCUMPLIDA">
      <formula>NOT(ISERROR(SEARCH("INCUMPLIDA",X80)))</formula>
    </cfRule>
    <cfRule type="containsText" dxfId="59" priority="100" operator="containsText" text="SIN INICIAR">
      <formula>NOT(ISERROR(SEARCH("SIN INICIAR",X80)))</formula>
    </cfRule>
  </conditionalFormatting>
  <conditionalFormatting sqref="Y32">
    <cfRule type="containsText" dxfId="58" priority="91" operator="containsText" text="TERMINADA EXTEMPORÁNEA">
      <formula>NOT(ISERROR(SEARCH("TERMINADA EXTEMPORÁNEA",Y32)))</formula>
    </cfRule>
    <cfRule type="containsText" dxfId="57" priority="92" operator="containsText" text="TERMINADA">
      <formula>NOT(ISERROR(SEARCH("TERMINADA",Y32)))</formula>
    </cfRule>
    <cfRule type="containsText" dxfId="56" priority="93" operator="containsText" text="EN PROCESO">
      <formula>NOT(ISERROR(SEARCH("EN PROCESO",Y32)))</formula>
    </cfRule>
    <cfRule type="containsText" dxfId="55" priority="94" operator="containsText" text="INCUMPLIDA">
      <formula>NOT(ISERROR(SEARCH("INCUMPLIDA",Y32)))</formula>
    </cfRule>
    <cfRule type="containsText" dxfId="54" priority="95" operator="containsText" text="SIN INICIAR">
      <formula>NOT(ISERROR(SEARCH("SIN INICIAR",Y32)))</formula>
    </cfRule>
  </conditionalFormatting>
  <conditionalFormatting sqref="Y32">
    <cfRule type="containsText" dxfId="53" priority="90" operator="containsText" text="ABIERTA">
      <formula>NOT(ISERROR(SEARCH("ABIERTA",Y32)))</formula>
    </cfRule>
  </conditionalFormatting>
  <conditionalFormatting sqref="X32">
    <cfRule type="containsText" dxfId="52" priority="85" operator="containsText" text="INCUMPLIDA">
      <formula>NOT(ISERROR(SEARCH("INCUMPLIDA",X32)))</formula>
    </cfRule>
    <cfRule type="containsText" dxfId="51" priority="86" operator="containsText" text="TERMINADA EXTEMPORÁNEA">
      <formula>NOT(ISERROR(SEARCH("TERMINADA EXTEMPORÁNEA",X32)))</formula>
    </cfRule>
    <cfRule type="containsText" dxfId="50" priority="87" operator="containsText" text="TERMINADA">
      <formula>NOT(ISERROR(SEARCH("TERMINADA",X32)))</formula>
    </cfRule>
    <cfRule type="containsText" dxfId="49" priority="88" operator="containsText" text="EN PROCESO">
      <formula>NOT(ISERROR(SEARCH("EN PROCESO",X32)))</formula>
    </cfRule>
    <cfRule type="containsText" dxfId="48" priority="89" operator="containsText" text="SIN INICIAR">
      <formula>NOT(ISERROR(SEARCH("SIN INICIAR",X32)))</formula>
    </cfRule>
  </conditionalFormatting>
  <conditionalFormatting sqref="Y38">
    <cfRule type="containsText" dxfId="47" priority="80" operator="containsText" text="TERMINADA EXTEMPORÁNEA">
      <formula>NOT(ISERROR(SEARCH("TERMINADA EXTEMPORÁNEA",Y38)))</formula>
    </cfRule>
    <cfRule type="containsText" dxfId="46" priority="81" operator="containsText" text="TERMINADA">
      <formula>NOT(ISERROR(SEARCH("TERMINADA",Y38)))</formula>
    </cfRule>
    <cfRule type="containsText" dxfId="45" priority="82" operator="containsText" text="EN PROCESO">
      <formula>NOT(ISERROR(SEARCH("EN PROCESO",Y38)))</formula>
    </cfRule>
    <cfRule type="containsText" dxfId="44" priority="83" operator="containsText" text="INCUMPLIDA">
      <formula>NOT(ISERROR(SEARCH("INCUMPLIDA",Y38)))</formula>
    </cfRule>
    <cfRule type="containsText" dxfId="43" priority="84" operator="containsText" text="SIN INICIAR">
      <formula>NOT(ISERROR(SEARCH("SIN INICIAR",Y38)))</formula>
    </cfRule>
  </conditionalFormatting>
  <conditionalFormatting sqref="Y38">
    <cfRule type="containsText" dxfId="42" priority="79" operator="containsText" text="ABIERTA">
      <formula>NOT(ISERROR(SEARCH("ABIERTA",Y38)))</formula>
    </cfRule>
  </conditionalFormatting>
  <conditionalFormatting sqref="Y41:Y42">
    <cfRule type="containsText" dxfId="41" priority="74" operator="containsText" text="TERMINADA EXTEMPORÁNEA">
      <formula>NOT(ISERROR(SEARCH("TERMINADA EXTEMPORÁNEA",Y41)))</formula>
    </cfRule>
    <cfRule type="containsText" dxfId="40" priority="75" operator="containsText" text="TERMINADA">
      <formula>NOT(ISERROR(SEARCH("TERMINADA",Y41)))</formula>
    </cfRule>
    <cfRule type="containsText" dxfId="39" priority="76" operator="containsText" text="EN PROCESO">
      <formula>NOT(ISERROR(SEARCH("EN PROCESO",Y41)))</formula>
    </cfRule>
    <cfRule type="containsText" dxfId="38" priority="77" operator="containsText" text="INCUMPLIDA">
      <formula>NOT(ISERROR(SEARCH("INCUMPLIDA",Y41)))</formula>
    </cfRule>
    <cfRule type="containsText" dxfId="37" priority="78" operator="containsText" text="SIN INICIAR">
      <formula>NOT(ISERROR(SEARCH("SIN INICIAR",Y41)))</formula>
    </cfRule>
  </conditionalFormatting>
  <conditionalFormatting sqref="Y41:Y42">
    <cfRule type="containsText" dxfId="36" priority="73" operator="containsText" text="ABIERTA">
      <formula>NOT(ISERROR(SEARCH("ABIERTA",Y41)))</formula>
    </cfRule>
  </conditionalFormatting>
  <conditionalFormatting sqref="Y43">
    <cfRule type="containsText" dxfId="35" priority="68" operator="containsText" text="TERMINADA EXTEMPORÁNEA">
      <formula>NOT(ISERROR(SEARCH("TERMINADA EXTEMPORÁNEA",Y43)))</formula>
    </cfRule>
    <cfRule type="containsText" dxfId="34" priority="69" operator="containsText" text="TERMINADA">
      <formula>NOT(ISERROR(SEARCH("TERMINADA",Y43)))</formula>
    </cfRule>
    <cfRule type="containsText" dxfId="33" priority="70" operator="containsText" text="EN PROCESO">
      <formula>NOT(ISERROR(SEARCH("EN PROCESO",Y43)))</formula>
    </cfRule>
    <cfRule type="containsText" dxfId="32" priority="71" operator="containsText" text="INCUMPLIDA">
      <formula>NOT(ISERROR(SEARCH("INCUMPLIDA",Y43)))</formula>
    </cfRule>
    <cfRule type="containsText" dxfId="31" priority="72" operator="containsText" text="SIN INICIAR">
      <formula>NOT(ISERROR(SEARCH("SIN INICIAR",Y43)))</formula>
    </cfRule>
  </conditionalFormatting>
  <conditionalFormatting sqref="Y43">
    <cfRule type="containsText" dxfId="30" priority="67" operator="containsText" text="ABIERTA">
      <formula>NOT(ISERROR(SEARCH("ABIERTA",Y43)))</formula>
    </cfRule>
  </conditionalFormatting>
  <conditionalFormatting sqref="Y44">
    <cfRule type="containsText" dxfId="29" priority="62" operator="containsText" text="TERMINADA EXTEMPORÁNEA">
      <formula>NOT(ISERROR(SEARCH("TERMINADA EXTEMPORÁNEA",Y44)))</formula>
    </cfRule>
    <cfRule type="containsText" dxfId="28" priority="63" operator="containsText" text="TERMINADA">
      <formula>NOT(ISERROR(SEARCH("TERMINADA",Y44)))</formula>
    </cfRule>
    <cfRule type="containsText" dxfId="27" priority="64" operator="containsText" text="EN PROCESO">
      <formula>NOT(ISERROR(SEARCH("EN PROCESO",Y44)))</formula>
    </cfRule>
    <cfRule type="containsText" dxfId="26" priority="65" operator="containsText" text="INCUMPLIDA">
      <formula>NOT(ISERROR(SEARCH("INCUMPLIDA",Y44)))</formula>
    </cfRule>
    <cfRule type="containsText" dxfId="25" priority="66" operator="containsText" text="SIN INICIAR">
      <formula>NOT(ISERROR(SEARCH("SIN INICIAR",Y44)))</formula>
    </cfRule>
  </conditionalFormatting>
  <conditionalFormatting sqref="Y44">
    <cfRule type="containsText" dxfId="24" priority="61" operator="containsText" text="ABIERTA">
      <formula>NOT(ISERROR(SEARCH("ABIERTA",Y44)))</formula>
    </cfRule>
  </conditionalFormatting>
  <conditionalFormatting sqref="X43">
    <cfRule type="containsText" dxfId="23" priority="56" operator="containsText" text="INCUMPLIDA">
      <formula>NOT(ISERROR(SEARCH("INCUMPLIDA",X43)))</formula>
    </cfRule>
    <cfRule type="containsText" dxfId="22" priority="57" operator="containsText" text="TERMINADA EXTEMPORÁNEA">
      <formula>NOT(ISERROR(SEARCH("TERMINADA EXTEMPORÁNEA",X43)))</formula>
    </cfRule>
    <cfRule type="containsText" dxfId="21" priority="58" operator="containsText" text="TERMINADA">
      <formula>NOT(ISERROR(SEARCH("TERMINADA",X43)))</formula>
    </cfRule>
    <cfRule type="containsText" dxfId="20" priority="59" operator="containsText" text="EN PROCESO">
      <formula>NOT(ISERROR(SEARCH("EN PROCESO",X43)))</formula>
    </cfRule>
    <cfRule type="containsText" dxfId="19" priority="60" operator="containsText" text="SIN INICIAR">
      <formula>NOT(ISERROR(SEARCH("SIN INICIAR",X43)))</formula>
    </cfRule>
  </conditionalFormatting>
  <conditionalFormatting sqref="X88:X100">
    <cfRule type="containsText" dxfId="18" priority="33" operator="containsText" text="TERMINADA EXTEMPORÁNEA">
      <formula>NOT(ISERROR(SEARCH("TERMINADA EXTEMPORÁNEA",X88)))</formula>
    </cfRule>
    <cfRule type="containsText" dxfId="17" priority="34" operator="containsText" text="TERMINADA">
      <formula>NOT(ISERROR(SEARCH("TERMINADA",X88)))</formula>
    </cfRule>
    <cfRule type="containsText" dxfId="16" priority="35" operator="containsText" text="EN PROCESO">
      <formula>NOT(ISERROR(SEARCH("EN PROCESO",X88)))</formula>
    </cfRule>
    <cfRule type="containsText" dxfId="15" priority="36" operator="containsText" text="INCUMPLIDA">
      <formula>NOT(ISERROR(SEARCH("INCUMPLIDA",X88)))</formula>
    </cfRule>
    <cfRule type="containsText" dxfId="14" priority="37" operator="containsText" text="SIN INICIAR">
      <formula>NOT(ISERROR(SEARCH("SIN INICIAR",X88)))</formula>
    </cfRule>
  </conditionalFormatting>
  <conditionalFormatting sqref="AL10">
    <cfRule type="containsText" dxfId="13" priority="13" operator="containsText" text="CERRADA">
      <formula>NOT(ISERROR(SEARCH("CERRADA",AL10)))</formula>
    </cfRule>
    <cfRule type="containsText" dxfId="12" priority="14" operator="containsText" text="ABIERTA">
      <formula>NOT(ISERROR(SEARCH("ABIERTA",AL10)))</formula>
    </cfRule>
  </conditionalFormatting>
  <conditionalFormatting sqref="AG41">
    <cfRule type="containsText" dxfId="11" priority="8" operator="containsText" text="INCUMPLIDA">
      <formula>NOT(ISERROR(SEARCH("INCUMPLIDA",AG41)))</formula>
    </cfRule>
    <cfRule type="containsText" dxfId="10" priority="9" operator="containsText" text="TERMINADA EXTEMPORÁNEA">
      <formula>NOT(ISERROR(SEARCH("TERMINADA EXTEMPORÁNEA",AG41)))</formula>
    </cfRule>
    <cfRule type="containsText" dxfId="9" priority="10" operator="containsText" text="TERMINADA">
      <formula>NOT(ISERROR(SEARCH("TERMINADA",AG41)))</formula>
    </cfRule>
    <cfRule type="containsText" dxfId="8" priority="11" operator="containsText" text="EN PROCESO">
      <formula>NOT(ISERROR(SEARCH("EN PROCESO",AG41)))</formula>
    </cfRule>
    <cfRule type="containsText" dxfId="7" priority="12" operator="containsText" text="SIN INICIAR">
      <formula>NOT(ISERROR(SEARCH("SIN INICIAR",AG41)))</formula>
    </cfRule>
  </conditionalFormatting>
  <conditionalFormatting sqref="AG42">
    <cfRule type="containsText" dxfId="6" priority="3" operator="containsText" text="INCUMPLIDA">
      <formula>NOT(ISERROR(SEARCH("INCUMPLIDA",AG42)))</formula>
    </cfRule>
    <cfRule type="containsText" dxfId="5" priority="4" operator="containsText" text="TERMINADA EXTEMPORÁNEA">
      <formula>NOT(ISERROR(SEARCH("TERMINADA EXTEMPORÁNEA",AG42)))</formula>
    </cfRule>
    <cfRule type="containsText" dxfId="4" priority="5" operator="containsText" text="TERMINADA">
      <formula>NOT(ISERROR(SEARCH("TERMINADA",AG42)))</formula>
    </cfRule>
    <cfRule type="containsText" dxfId="3" priority="6" operator="containsText" text="EN PROCESO">
      <formula>NOT(ISERROR(SEARCH("EN PROCESO",AG42)))</formula>
    </cfRule>
    <cfRule type="containsText" dxfId="2" priority="7" operator="containsText" text="SIN INICIAR">
      <formula>NOT(ISERROR(SEARCH("SIN INICIAR",AG42)))</formula>
    </cfRule>
  </conditionalFormatting>
  <conditionalFormatting sqref="AL82">
    <cfRule type="containsText" dxfId="1" priority="1" operator="containsText" text="CERRADA">
      <formula>NOT(ISERROR(SEARCH("CERRADA",AL82)))</formula>
    </cfRule>
    <cfRule type="containsText" dxfId="0" priority="2" operator="containsText" text="ABIERTA">
      <formula>NOT(ISERROR(SEARCH("ABIERTA",AL82)))</formula>
    </cfRule>
  </conditionalFormatting>
  <dataValidations count="15">
    <dataValidation type="date" operator="greaterThan" allowBlank="1" showInputMessage="1" showErrorMessage="1" error="Fecha debe ser posterior a la del hallazgo (Columna E)" sqref="O11" xr:uid="{00000000-0002-0000-0000-000000000000}">
      <formula1>E11</formula1>
    </dataValidation>
    <dataValidation type="date" operator="greaterThan" allowBlank="1" showErrorMessage="1" sqref="B14 E14 B73:B75 E73:E75 E77:E79 B77:B79 B24:B37 E24:E37 B59:B63 E59:E63 E70:E71 B70:B71 E81:E87 B81:B87 B103:B111 E103:E111" xr:uid="{00000000-0002-0000-0000-000001000000}">
      <formula1>36892</formula1>
    </dataValidation>
    <dataValidation type="date" operator="greaterThan" allowBlank="1" showInputMessage="1" showErrorMessage="1" error="Fecha debe ser posterior a la del hallazgo (Columna E)" sqref="O15 O12:O13" xr:uid="{00000000-0002-0000-0000-000002000000}">
      <formula1>#REF!</formula1>
    </dataValidation>
    <dataValidation type="date" operator="greaterThan" allowBlank="1" showInputMessage="1" showErrorMessage="1" prompt="Fecha debe ser posterior a la de inicio (Columna U)" sqref="P14 P103:P110 P59:P63 P24:P37" xr:uid="{00000000-0002-0000-0000-000003000000}">
      <formula1>O14</formula1>
    </dataValidation>
    <dataValidation type="date" operator="greaterThan" allowBlank="1" showInputMessage="1" showErrorMessage="1" sqref="E11:E13 B11:B13 B15:B23 E15:E23 O22:O23 E64:E69 B64:B69 E38:E47 B38:B47 E49:E58 B49:B58 B83:B102 E83:E102" xr:uid="{00000000-0002-0000-0000-000004000000}">
      <formula1>36892</formula1>
    </dataValidation>
    <dataValidation type="date" operator="greaterThan" allowBlank="1" showInputMessage="1" showErrorMessage="1" error="Fecha debe ser posterior a la de inicio (Columna U)" sqref="P64:P69 P11:P13 P15:P23 P44:P58 P83:P102" xr:uid="{00000000-0002-0000-0000-000005000000}">
      <formula1>O11</formula1>
    </dataValidation>
    <dataValidation type="list" allowBlank="1" showInputMessage="1" showErrorMessage="1" sqref="T10:T11 K10 N64:N69 C64:C69 L64:L69 T38:T42 N38:N48 L38:L48 Q44:Q48 C44:C47 H44:H47 C49:C58 N50:N58 L50:L58 T44:T69 AL10 N83:N84 T83:T84 L83:L84 N86:N102 C83:C102 T86:T102 L86:L102" xr:uid="{00000000-0002-0000-0000-000006000000}">
      <formula1>#REF!</formula1>
    </dataValidation>
    <dataValidation type="date" operator="greaterThan" allowBlank="1" showInputMessage="1" showErrorMessage="1" error="Fecha debe ser posterior a la del hallazgo (Columna E)" sqref="O16:O18" xr:uid="{00000000-0002-0000-0000-000007000000}">
      <formula1>XCM16</formula1>
    </dataValidation>
    <dataValidation type="date" operator="greaterThan" allowBlank="1" showInputMessage="1" showErrorMessage="1" error="Fecha debe ser posterior a la del hallazgo (Columna E)" sqref="O19:O21" xr:uid="{00000000-0002-0000-0000-000008000000}">
      <formula1>XCT19</formula1>
    </dataValidation>
    <dataValidation type="date" operator="greaterThan" allowBlank="1" showInputMessage="1" showErrorMessage="1" error="Fecha debe ser posterior a la del hallazgo (Columna E)" sqref="O64:O69 O44:O58 O83:O102" xr:uid="{00000000-0002-0000-0000-000009000000}">
      <formula1>XEQ44</formula1>
    </dataValidation>
    <dataValidation type="date" operator="greaterThan" allowBlank="1" showInputMessage="1" showErrorMessage="1" prompt="Fecha debe ser posterior a la del hallazgo (Columna E)" sqref="O14" xr:uid="{00000000-0002-0000-0000-00000A000000}">
      <formula1>XCI14</formula1>
    </dataValidation>
    <dataValidation type="date" operator="greaterThan" allowBlank="1" showInputMessage="1" showErrorMessage="1" prompt="Fecha debe ser posterior a la del hallazgo (Columna E)" sqref="O24:O32" xr:uid="{00000000-0002-0000-0000-00000B000000}">
      <formula1>XCS24</formula1>
    </dataValidation>
    <dataValidation type="date" operator="greaterThan" allowBlank="1" showInputMessage="1" showErrorMessage="1" prompt="Fecha debe ser posterior a la del hallazgo (Columna E)" sqref="O33:O37" xr:uid="{00000000-0002-0000-0000-00000C000000}">
      <formula1>XDA33</formula1>
    </dataValidation>
    <dataValidation type="date" operator="greaterThan" allowBlank="1" showInputMessage="1" showErrorMessage="1" error="Fecha debe ser posterior a la del hallazgo (Columna E)" sqref="O38:P43" xr:uid="{00000000-0002-0000-0000-00000D000000}">
      <formula1>XDB38</formula1>
    </dataValidation>
    <dataValidation type="date" operator="greaterThan" allowBlank="1" showInputMessage="1" showErrorMessage="1" prompt="Fecha debe ser posterior a la del hallazgo (Columna E)" sqref="O59:O63 O103:O110" xr:uid="{00000000-0002-0000-0000-00000E000000}">
      <formula1>XEQ59</formula1>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ignoredErrors>
    <ignoredError sqref="AG44 AG95 AG74 AF38" formula="1"/>
  </ignoredErrors>
  <drawing r:id="rId2"/>
  <extLst>
    <ext xmlns:x14="http://schemas.microsoft.com/office/spreadsheetml/2009/9/main" uri="{CCE6A557-97BC-4b89-ADB6-D9C93CAAB3DF}">
      <x14:dataValidations xmlns:xm="http://schemas.microsoft.com/office/excel/2006/main" count="3">
        <x14:dataValidation type="list" allowBlank="1" showErrorMessage="1" xr:uid="{00000000-0002-0000-0000-00000F000000}">
          <x14:formula1>
            <xm:f>'C:\Users\JIZETH\Downloads\[20220623_CCSE-FT-001. FORMULACIÓN PLAN DE MEJORAMIENTO_AUDTHUMANO (2) (1).xlsx]Datos'!#REF!</xm:f>
          </x14:formula1>
          <xm:sqref>C77:C79 C73:C75 N33:N37 L33:L37 C33:C37 T33:T37 C59:C63 L59:L63 N59:N63 C70:C71 N70:N87 T70:T87 C81:C87 L70:L87 N103:N111 C103:C111 T103:T111 L103:L111</xm:sqref>
        </x14:dataValidation>
        <x14:dataValidation type="list" allowBlank="1" showInputMessage="1" showErrorMessage="1" xr:uid="{00000000-0002-0000-0000-000010000000}">
          <x14:formula1>
            <xm:f>Datos!$P$3:$P$67</xm:f>
          </x14:formula1>
          <xm:sqref>AC10:AC101</xm:sqref>
        </x14:dataValidation>
        <x14:dataValidation type="list" allowBlank="1" showInputMessage="1" showErrorMessage="1" xr:uid="{00000000-0002-0000-0000-000011000000}">
          <x14:formula1>
            <xm:f>Datos!$N$3:$N$4</xm:f>
          </x14:formula1>
          <xm:sqref>AL11:AL111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72"/>
  <sheetViews>
    <sheetView topLeftCell="H6" workbookViewId="0">
      <selection activeCell="P7" sqref="P7"/>
    </sheetView>
  </sheetViews>
  <sheetFormatPr baseColWidth="10" defaultColWidth="11.44140625" defaultRowHeight="13.2" x14ac:dyDescent="0.25"/>
  <cols>
    <col min="1" max="1" width="1.44140625" style="3" customWidth="1"/>
    <col min="2" max="2" width="19.109375" style="3" customWidth="1"/>
    <col min="3" max="3" width="47.5546875" style="4" customWidth="1"/>
    <col min="4" max="4" width="18.88671875" style="3" customWidth="1"/>
    <col min="5" max="5" width="27.109375" style="3" customWidth="1"/>
    <col min="6" max="7" width="42.109375" style="5" customWidth="1"/>
    <col min="8" max="8" width="42.109375" style="6" customWidth="1"/>
    <col min="9" max="9" width="44.109375" style="8" customWidth="1"/>
    <col min="10" max="10" width="9.88671875" style="8" customWidth="1"/>
    <col min="11" max="11" width="16" style="8" customWidth="1"/>
    <col min="12" max="12" width="17.5546875" style="3" customWidth="1"/>
    <col min="13" max="13" width="27.33203125" style="3" customWidth="1"/>
    <col min="14" max="14" width="17.88671875" style="3" customWidth="1"/>
    <col min="15" max="16384" width="11.44140625" style="3"/>
  </cols>
  <sheetData>
    <row r="1" spans="2:16" x14ac:dyDescent="0.25">
      <c r="I1" s="7"/>
      <c r="J1" s="7"/>
      <c r="K1" s="7"/>
      <c r="L1" s="8"/>
    </row>
    <row r="2" spans="2:16" s="9" customFormat="1" x14ac:dyDescent="0.3">
      <c r="B2" s="9" t="s">
        <v>86</v>
      </c>
      <c r="C2" s="9" t="s">
        <v>87</v>
      </c>
      <c r="D2" s="9" t="s">
        <v>88</v>
      </c>
      <c r="E2" s="9" t="s">
        <v>89</v>
      </c>
      <c r="F2" s="9" t="s">
        <v>90</v>
      </c>
      <c r="G2" s="9" t="s">
        <v>91</v>
      </c>
      <c r="H2" s="9" t="s">
        <v>92</v>
      </c>
      <c r="I2" s="10" t="s">
        <v>93</v>
      </c>
      <c r="J2" s="10" t="s">
        <v>37</v>
      </c>
      <c r="L2" s="9" t="s">
        <v>94</v>
      </c>
      <c r="M2" s="9" t="s">
        <v>95</v>
      </c>
      <c r="N2" s="9" t="s">
        <v>96</v>
      </c>
      <c r="P2" s="10" t="s">
        <v>97</v>
      </c>
    </row>
    <row r="3" spans="2:16" x14ac:dyDescent="0.25">
      <c r="B3" s="3" t="s">
        <v>98</v>
      </c>
      <c r="C3" s="11" t="s">
        <v>99</v>
      </c>
      <c r="D3" s="12" t="s">
        <v>18</v>
      </c>
      <c r="E3" s="13" t="s">
        <v>48</v>
      </c>
      <c r="F3" s="14" t="s">
        <v>100</v>
      </c>
      <c r="G3" s="13" t="s">
        <v>101</v>
      </c>
      <c r="H3" s="13" t="s">
        <v>48</v>
      </c>
      <c r="I3" s="7">
        <v>0.5</v>
      </c>
      <c r="J3" s="8">
        <v>0</v>
      </c>
      <c r="K3" s="3"/>
      <c r="L3" s="8" t="s">
        <v>102</v>
      </c>
      <c r="M3" s="3" t="s">
        <v>17</v>
      </c>
      <c r="N3" s="8" t="s">
        <v>103</v>
      </c>
      <c r="P3" s="8">
        <v>0</v>
      </c>
    </row>
    <row r="4" spans="2:16" x14ac:dyDescent="0.25">
      <c r="B4" s="3" t="s">
        <v>16</v>
      </c>
      <c r="C4" s="11" t="s">
        <v>104</v>
      </c>
      <c r="D4" s="12" t="s">
        <v>19</v>
      </c>
      <c r="E4" s="13" t="s">
        <v>48</v>
      </c>
      <c r="F4" s="14" t="s">
        <v>105</v>
      </c>
      <c r="G4" s="13" t="s">
        <v>106</v>
      </c>
      <c r="H4" s="13" t="s">
        <v>49</v>
      </c>
      <c r="I4" s="7">
        <v>0.55000000000000004</v>
      </c>
      <c r="J4" s="15">
        <v>1</v>
      </c>
      <c r="K4" s="3"/>
      <c r="L4" s="8" t="s">
        <v>107</v>
      </c>
      <c r="M4" s="3" t="s">
        <v>108</v>
      </c>
      <c r="N4" s="8" t="s">
        <v>109</v>
      </c>
      <c r="P4" s="8">
        <v>0.3</v>
      </c>
    </row>
    <row r="5" spans="2:16" x14ac:dyDescent="0.25">
      <c r="C5" s="16" t="s">
        <v>110</v>
      </c>
      <c r="D5" s="17" t="s">
        <v>36</v>
      </c>
      <c r="E5" s="13" t="s">
        <v>39</v>
      </c>
      <c r="F5" s="14" t="s">
        <v>57</v>
      </c>
      <c r="G5" s="13" t="s">
        <v>111</v>
      </c>
      <c r="H5" s="13" t="s">
        <v>112</v>
      </c>
      <c r="I5" s="7">
        <v>0.6</v>
      </c>
      <c r="J5" s="15">
        <v>2</v>
      </c>
      <c r="K5" s="3"/>
      <c r="L5" s="8"/>
      <c r="M5" s="3" t="s">
        <v>113</v>
      </c>
      <c r="P5" s="8">
        <v>0.5</v>
      </c>
    </row>
    <row r="6" spans="2:16" x14ac:dyDescent="0.25">
      <c r="C6" s="11" t="s">
        <v>114</v>
      </c>
      <c r="E6" s="13" t="s">
        <v>39</v>
      </c>
      <c r="F6" s="14" t="s">
        <v>115</v>
      </c>
      <c r="G6" s="13" t="s">
        <v>116</v>
      </c>
      <c r="H6" s="13" t="s">
        <v>67</v>
      </c>
      <c r="I6" s="7">
        <v>0.65</v>
      </c>
      <c r="J6" s="15">
        <v>3</v>
      </c>
      <c r="K6" s="3"/>
      <c r="L6" s="8"/>
      <c r="M6" s="3" t="s">
        <v>117</v>
      </c>
      <c r="P6" s="131">
        <v>0.7</v>
      </c>
    </row>
    <row r="7" spans="2:16" x14ac:dyDescent="0.25">
      <c r="C7" s="11" t="s">
        <v>118</v>
      </c>
      <c r="E7" s="13" t="s">
        <v>39</v>
      </c>
      <c r="F7" s="14" t="s">
        <v>55</v>
      </c>
      <c r="G7" s="13" t="s">
        <v>119</v>
      </c>
      <c r="H7" s="13" t="s">
        <v>39</v>
      </c>
      <c r="I7" s="7">
        <v>0.7</v>
      </c>
      <c r="J7" s="15">
        <v>4</v>
      </c>
      <c r="K7" s="3"/>
      <c r="L7" s="8"/>
      <c r="M7" s="3" t="s">
        <v>120</v>
      </c>
      <c r="P7" s="74">
        <v>1</v>
      </c>
    </row>
    <row r="8" spans="2:16" x14ac:dyDescent="0.25">
      <c r="C8" s="11" t="s">
        <v>121</v>
      </c>
      <c r="E8" s="13" t="s">
        <v>39</v>
      </c>
      <c r="F8" s="14" t="s">
        <v>56</v>
      </c>
      <c r="G8" s="14" t="s">
        <v>122</v>
      </c>
      <c r="H8" s="14" t="s">
        <v>44</v>
      </c>
      <c r="I8" s="7">
        <v>0.75</v>
      </c>
      <c r="J8" s="15">
        <v>5</v>
      </c>
      <c r="K8" s="3"/>
      <c r="L8" s="8"/>
      <c r="M8" s="3" t="s">
        <v>69</v>
      </c>
      <c r="P8" s="8">
        <v>1.5</v>
      </c>
    </row>
    <row r="9" spans="2:16" x14ac:dyDescent="0.25">
      <c r="C9" s="11" t="s">
        <v>123</v>
      </c>
      <c r="E9" s="13" t="s">
        <v>40</v>
      </c>
      <c r="F9" s="14" t="s">
        <v>59</v>
      </c>
      <c r="G9" s="13" t="s">
        <v>124</v>
      </c>
      <c r="H9" s="14" t="s">
        <v>63</v>
      </c>
      <c r="I9" s="7">
        <v>0.8</v>
      </c>
      <c r="J9" s="15">
        <v>6</v>
      </c>
      <c r="K9" s="3"/>
      <c r="L9" s="8"/>
      <c r="P9" s="15">
        <v>2</v>
      </c>
    </row>
    <row r="10" spans="2:16" x14ac:dyDescent="0.25">
      <c r="C10" s="11" t="s">
        <v>125</v>
      </c>
      <c r="E10" s="14" t="s">
        <v>44</v>
      </c>
      <c r="F10" s="14" t="s">
        <v>126</v>
      </c>
      <c r="G10" s="13" t="s">
        <v>127</v>
      </c>
      <c r="H10" s="13" t="s">
        <v>45</v>
      </c>
      <c r="I10" s="7">
        <v>0.85</v>
      </c>
      <c r="J10" s="15">
        <v>7</v>
      </c>
      <c r="K10" s="3"/>
      <c r="L10" s="8"/>
      <c r="P10" s="15">
        <v>3</v>
      </c>
    </row>
    <row r="11" spans="2:16" ht="12.75" customHeight="1" x14ac:dyDescent="0.25">
      <c r="C11" s="16" t="s">
        <v>128</v>
      </c>
      <c r="E11" s="14" t="s">
        <v>42</v>
      </c>
      <c r="F11" s="14" t="s">
        <v>129</v>
      </c>
      <c r="G11" s="13" t="s">
        <v>130</v>
      </c>
      <c r="H11" s="13" t="s">
        <v>46</v>
      </c>
      <c r="I11" s="7">
        <v>0.9</v>
      </c>
      <c r="J11" s="15">
        <v>8</v>
      </c>
      <c r="K11" s="3"/>
      <c r="L11" s="8"/>
      <c r="P11" s="15">
        <v>4</v>
      </c>
    </row>
    <row r="12" spans="2:16" x14ac:dyDescent="0.25">
      <c r="C12" s="11" t="s">
        <v>131</v>
      </c>
      <c r="E12" s="14" t="s">
        <v>42</v>
      </c>
      <c r="F12" s="14" t="s">
        <v>30</v>
      </c>
      <c r="G12" s="13" t="s">
        <v>132</v>
      </c>
      <c r="H12" s="14" t="s">
        <v>133</v>
      </c>
      <c r="I12" s="7">
        <v>0.95</v>
      </c>
      <c r="J12" s="15">
        <v>9</v>
      </c>
      <c r="K12" s="3"/>
      <c r="L12" s="8"/>
      <c r="P12" s="15">
        <v>5</v>
      </c>
    </row>
    <row r="13" spans="2:16" x14ac:dyDescent="0.25">
      <c r="C13" s="11" t="s">
        <v>134</v>
      </c>
      <c r="E13" s="14" t="s">
        <v>44</v>
      </c>
      <c r="F13" s="14" t="s">
        <v>71</v>
      </c>
      <c r="G13" s="14" t="s">
        <v>135</v>
      </c>
      <c r="H13" s="14" t="s">
        <v>41</v>
      </c>
      <c r="I13" s="7">
        <v>1</v>
      </c>
      <c r="J13" s="15">
        <v>10</v>
      </c>
      <c r="K13" s="3"/>
      <c r="L13" s="8"/>
      <c r="P13" s="15">
        <v>6</v>
      </c>
    </row>
    <row r="14" spans="2:16" x14ac:dyDescent="0.25">
      <c r="C14" s="16" t="s">
        <v>136</v>
      </c>
      <c r="E14" s="13" t="s">
        <v>49</v>
      </c>
      <c r="F14" s="14" t="s">
        <v>137</v>
      </c>
      <c r="G14" s="14" t="s">
        <v>68</v>
      </c>
      <c r="H14" s="14" t="s">
        <v>40</v>
      </c>
      <c r="I14" s="7"/>
      <c r="J14" s="15"/>
      <c r="K14" s="3"/>
      <c r="L14" s="8"/>
      <c r="P14" s="15">
        <v>7</v>
      </c>
    </row>
    <row r="15" spans="2:16" ht="15" customHeight="1" x14ac:dyDescent="0.25">
      <c r="C15" s="16"/>
      <c r="E15" s="14"/>
      <c r="F15" s="14"/>
      <c r="G15" s="14" t="s">
        <v>138</v>
      </c>
      <c r="H15" s="14" t="s">
        <v>42</v>
      </c>
      <c r="I15" s="7"/>
      <c r="J15" s="15"/>
      <c r="K15" s="3"/>
      <c r="L15" s="8"/>
      <c r="P15" s="15">
        <v>8</v>
      </c>
    </row>
    <row r="16" spans="2:16" ht="14.25" customHeight="1" x14ac:dyDescent="0.25">
      <c r="C16" s="16"/>
      <c r="E16" s="13"/>
      <c r="F16" s="14"/>
      <c r="G16" s="14"/>
      <c r="H16" s="13" t="s">
        <v>139</v>
      </c>
      <c r="I16" s="7"/>
      <c r="J16" s="15"/>
      <c r="K16" s="3"/>
      <c r="L16" s="8"/>
      <c r="P16" s="15">
        <v>9</v>
      </c>
    </row>
    <row r="17" spans="3:16" x14ac:dyDescent="0.25">
      <c r="F17" s="14"/>
      <c r="G17" s="14"/>
      <c r="H17" s="14" t="s">
        <v>140</v>
      </c>
      <c r="I17" s="7"/>
      <c r="J17" s="15"/>
      <c r="K17" s="3"/>
      <c r="L17" s="8"/>
      <c r="P17" s="15">
        <v>10</v>
      </c>
    </row>
    <row r="18" spans="3:16" x14ac:dyDescent="0.25">
      <c r="F18" s="14"/>
      <c r="G18" s="14"/>
      <c r="H18" s="14" t="s">
        <v>141</v>
      </c>
      <c r="I18" s="7"/>
      <c r="J18" s="15"/>
      <c r="K18" s="3"/>
      <c r="L18" s="8"/>
      <c r="P18" s="15">
        <v>11</v>
      </c>
    </row>
    <row r="19" spans="3:16" x14ac:dyDescent="0.25">
      <c r="F19" s="14"/>
      <c r="G19" s="14"/>
      <c r="H19" s="14" t="s">
        <v>142</v>
      </c>
      <c r="I19" s="7"/>
      <c r="J19" s="15"/>
      <c r="K19" s="3"/>
      <c r="L19" s="8"/>
      <c r="P19" s="15">
        <v>12</v>
      </c>
    </row>
    <row r="20" spans="3:16" x14ac:dyDescent="0.25">
      <c r="F20" s="14"/>
      <c r="G20" s="14"/>
      <c r="H20" s="14" t="s">
        <v>135</v>
      </c>
      <c r="I20" s="7"/>
      <c r="J20" s="15"/>
      <c r="K20" s="3"/>
      <c r="L20" s="8"/>
      <c r="P20" s="15">
        <v>13</v>
      </c>
    </row>
    <row r="21" spans="3:16" x14ac:dyDescent="0.25">
      <c r="F21" s="14"/>
      <c r="G21" s="14"/>
      <c r="H21" s="14" t="s">
        <v>143</v>
      </c>
      <c r="I21" s="7"/>
      <c r="J21" s="15"/>
      <c r="K21" s="3"/>
      <c r="L21" s="8"/>
      <c r="P21" s="15">
        <v>14</v>
      </c>
    </row>
    <row r="22" spans="3:16" x14ac:dyDescent="0.25">
      <c r="F22" s="14"/>
      <c r="G22" s="14"/>
      <c r="H22" s="14" t="s">
        <v>43</v>
      </c>
      <c r="I22" s="7"/>
      <c r="J22" s="15"/>
      <c r="K22" s="3"/>
      <c r="L22" s="8"/>
      <c r="P22" s="15">
        <v>15</v>
      </c>
    </row>
    <row r="23" spans="3:16" x14ac:dyDescent="0.25">
      <c r="F23" s="14"/>
      <c r="G23" s="14"/>
      <c r="H23" s="14" t="s">
        <v>68</v>
      </c>
      <c r="J23" s="15"/>
      <c r="K23" s="3"/>
      <c r="P23" s="15">
        <v>16</v>
      </c>
    </row>
    <row r="24" spans="3:16" x14ac:dyDescent="0.25">
      <c r="F24" s="14"/>
      <c r="G24" s="14"/>
      <c r="H24" s="13" t="s">
        <v>144</v>
      </c>
      <c r="J24" s="15"/>
      <c r="K24" s="3"/>
      <c r="P24" s="15">
        <v>17</v>
      </c>
    </row>
    <row r="25" spans="3:16" x14ac:dyDescent="0.25">
      <c r="J25" s="15"/>
      <c r="K25" s="15"/>
      <c r="P25" s="15">
        <v>18</v>
      </c>
    </row>
    <row r="26" spans="3:16" x14ac:dyDescent="0.25">
      <c r="J26" s="15"/>
      <c r="K26" s="15"/>
      <c r="P26" s="15">
        <v>19</v>
      </c>
    </row>
    <row r="27" spans="3:16" x14ac:dyDescent="0.25">
      <c r="C27" s="9" t="s">
        <v>87</v>
      </c>
      <c r="D27" s="9" t="s">
        <v>89</v>
      </c>
      <c r="F27" s="18" t="s">
        <v>145</v>
      </c>
      <c r="G27" s="9" t="s">
        <v>89</v>
      </c>
      <c r="H27" s="18" t="s">
        <v>146</v>
      </c>
      <c r="J27" s="15"/>
      <c r="K27" s="15"/>
      <c r="P27" s="15">
        <v>20</v>
      </c>
    </row>
    <row r="28" spans="3:16" x14ac:dyDescent="0.25">
      <c r="C28" s="11" t="s">
        <v>99</v>
      </c>
      <c r="D28" s="13" t="s">
        <v>48</v>
      </c>
      <c r="F28" s="2" t="s">
        <v>50</v>
      </c>
      <c r="G28" s="13" t="s">
        <v>48</v>
      </c>
      <c r="H28" s="1" t="s">
        <v>48</v>
      </c>
      <c r="I28" s="2" t="s">
        <v>50</v>
      </c>
      <c r="J28" s="1" t="s">
        <v>48</v>
      </c>
      <c r="K28" s="15"/>
      <c r="P28" s="15">
        <v>21</v>
      </c>
    </row>
    <row r="29" spans="3:16" x14ac:dyDescent="0.25">
      <c r="C29" s="11" t="s">
        <v>147</v>
      </c>
      <c r="D29" s="13" t="s">
        <v>48</v>
      </c>
      <c r="F29" s="2" t="s">
        <v>51</v>
      </c>
      <c r="G29" s="13" t="s">
        <v>49</v>
      </c>
      <c r="H29" s="1" t="s">
        <v>49</v>
      </c>
      <c r="I29" s="2" t="s">
        <v>51</v>
      </c>
      <c r="J29" s="1" t="s">
        <v>49</v>
      </c>
      <c r="K29" s="15"/>
      <c r="P29" s="15">
        <v>22</v>
      </c>
    </row>
    <row r="30" spans="3:16" x14ac:dyDescent="0.25">
      <c r="C30" s="16" t="s">
        <v>110</v>
      </c>
      <c r="D30" s="13" t="s">
        <v>39</v>
      </c>
      <c r="F30" s="2" t="s">
        <v>29</v>
      </c>
      <c r="G30" s="13" t="s">
        <v>48</v>
      </c>
      <c r="H30" s="1" t="s">
        <v>112</v>
      </c>
      <c r="I30" s="2" t="s">
        <v>29</v>
      </c>
      <c r="J30" s="1" t="s">
        <v>112</v>
      </c>
      <c r="K30" s="15"/>
      <c r="P30" s="15">
        <v>23</v>
      </c>
    </row>
    <row r="31" spans="3:16" x14ac:dyDescent="0.25">
      <c r="C31" s="11" t="s">
        <v>114</v>
      </c>
      <c r="D31" s="13" t="s">
        <v>39</v>
      </c>
      <c r="F31" s="1" t="s">
        <v>52</v>
      </c>
      <c r="G31" s="13" t="s">
        <v>48</v>
      </c>
      <c r="H31" s="1" t="s">
        <v>67</v>
      </c>
      <c r="I31" s="1" t="s">
        <v>52</v>
      </c>
      <c r="J31" s="1" t="s">
        <v>67</v>
      </c>
      <c r="K31" s="15"/>
      <c r="P31" s="15">
        <v>24</v>
      </c>
    </row>
    <row r="32" spans="3:16" x14ac:dyDescent="0.25">
      <c r="C32" s="11" t="s">
        <v>118</v>
      </c>
      <c r="D32" s="13" t="s">
        <v>39</v>
      </c>
      <c r="F32" s="1" t="s">
        <v>53</v>
      </c>
      <c r="G32" s="13" t="s">
        <v>39</v>
      </c>
      <c r="H32" s="1" t="s">
        <v>39</v>
      </c>
      <c r="I32" s="1" t="s">
        <v>53</v>
      </c>
      <c r="J32" s="1" t="s">
        <v>39</v>
      </c>
      <c r="K32" s="15"/>
      <c r="P32" s="15">
        <v>25</v>
      </c>
    </row>
    <row r="33" spans="3:16" x14ac:dyDescent="0.25">
      <c r="C33" s="11" t="s">
        <v>121</v>
      </c>
      <c r="D33" s="13" t="s">
        <v>39</v>
      </c>
      <c r="F33" s="1" t="s">
        <v>55</v>
      </c>
      <c r="G33" s="13" t="s">
        <v>39</v>
      </c>
      <c r="H33" s="1" t="s">
        <v>63</v>
      </c>
      <c r="I33" s="1" t="s">
        <v>55</v>
      </c>
      <c r="J33" s="1" t="s">
        <v>63</v>
      </c>
      <c r="P33" s="15">
        <v>26</v>
      </c>
    </row>
    <row r="34" spans="3:16" x14ac:dyDescent="0.25">
      <c r="C34" s="11" t="s">
        <v>123</v>
      </c>
      <c r="D34" s="13" t="s">
        <v>40</v>
      </c>
      <c r="F34" s="1" t="s">
        <v>56</v>
      </c>
      <c r="G34" s="13" t="s">
        <v>39</v>
      </c>
      <c r="H34" s="1" t="s">
        <v>45</v>
      </c>
      <c r="I34" s="1" t="s">
        <v>56</v>
      </c>
      <c r="J34" s="1" t="s">
        <v>45</v>
      </c>
      <c r="P34" s="15">
        <v>27</v>
      </c>
    </row>
    <row r="35" spans="3:16" x14ac:dyDescent="0.25">
      <c r="C35" s="11" t="s">
        <v>125</v>
      </c>
      <c r="D35" s="14" t="s">
        <v>44</v>
      </c>
      <c r="F35" s="1" t="s">
        <v>57</v>
      </c>
      <c r="G35" s="13" t="s">
        <v>39</v>
      </c>
      <c r="H35" s="1" t="s">
        <v>46</v>
      </c>
      <c r="I35" s="1" t="s">
        <v>57</v>
      </c>
      <c r="J35" s="1" t="s">
        <v>46</v>
      </c>
      <c r="P35" s="15">
        <v>28</v>
      </c>
    </row>
    <row r="36" spans="3:16" ht="26.4" x14ac:dyDescent="0.25">
      <c r="C36" s="16" t="s">
        <v>128</v>
      </c>
      <c r="D36" s="14" t="s">
        <v>42</v>
      </c>
      <c r="F36" s="1" t="s">
        <v>58</v>
      </c>
      <c r="G36" s="13" t="s">
        <v>39</v>
      </c>
      <c r="H36" s="1" t="s">
        <v>133</v>
      </c>
      <c r="I36" s="1" t="s">
        <v>58</v>
      </c>
      <c r="J36" s="1" t="s">
        <v>133</v>
      </c>
      <c r="P36" s="15">
        <v>29</v>
      </c>
    </row>
    <row r="37" spans="3:16" x14ac:dyDescent="0.25">
      <c r="C37" s="11" t="s">
        <v>131</v>
      </c>
      <c r="D37" s="14" t="s">
        <v>42</v>
      </c>
      <c r="F37" s="1" t="s">
        <v>54</v>
      </c>
      <c r="G37" s="13" t="s">
        <v>44</v>
      </c>
      <c r="H37" s="1" t="s">
        <v>44</v>
      </c>
      <c r="I37" s="1" t="s">
        <v>54</v>
      </c>
      <c r="J37" s="1" t="s">
        <v>44</v>
      </c>
      <c r="P37" s="15">
        <v>30</v>
      </c>
    </row>
    <row r="38" spans="3:16" x14ac:dyDescent="0.25">
      <c r="C38" s="11" t="s">
        <v>148</v>
      </c>
      <c r="D38" s="14" t="s">
        <v>44</v>
      </c>
      <c r="F38" s="1" t="s">
        <v>70</v>
      </c>
      <c r="G38" s="14" t="s">
        <v>44</v>
      </c>
      <c r="H38" s="1" t="s">
        <v>41</v>
      </c>
      <c r="I38" s="1" t="s">
        <v>70</v>
      </c>
      <c r="J38" s="1" t="s">
        <v>41</v>
      </c>
      <c r="P38" s="15">
        <v>31</v>
      </c>
    </row>
    <row r="39" spans="3:16" x14ac:dyDescent="0.25">
      <c r="C39" s="16" t="s">
        <v>136</v>
      </c>
      <c r="D39" s="13" t="s">
        <v>49</v>
      </c>
      <c r="F39" s="1" t="s">
        <v>71</v>
      </c>
      <c r="G39" s="14" t="s">
        <v>44</v>
      </c>
      <c r="H39" s="1" t="s">
        <v>68</v>
      </c>
      <c r="I39" s="1" t="s">
        <v>71</v>
      </c>
      <c r="J39" s="1" t="s">
        <v>68</v>
      </c>
      <c r="P39" s="15">
        <v>32</v>
      </c>
    </row>
    <row r="40" spans="3:16" x14ac:dyDescent="0.25">
      <c r="C40" s="16" t="s">
        <v>149</v>
      </c>
      <c r="D40" s="13" t="s">
        <v>48</v>
      </c>
      <c r="F40" s="1" t="s">
        <v>60</v>
      </c>
      <c r="G40" s="14" t="s">
        <v>42</v>
      </c>
      <c r="H40" s="1" t="s">
        <v>64</v>
      </c>
      <c r="I40" s="1" t="s">
        <v>60</v>
      </c>
      <c r="J40" s="1" t="s">
        <v>64</v>
      </c>
      <c r="P40" s="15">
        <v>33</v>
      </c>
    </row>
    <row r="41" spans="3:16" x14ac:dyDescent="0.25">
      <c r="C41" s="16" t="s">
        <v>150</v>
      </c>
      <c r="D41" s="13" t="s">
        <v>39</v>
      </c>
      <c r="F41" s="1" t="s">
        <v>30</v>
      </c>
      <c r="G41" s="14" t="s">
        <v>42</v>
      </c>
      <c r="H41" s="1" t="s">
        <v>151</v>
      </c>
      <c r="I41" s="1" t="s">
        <v>30</v>
      </c>
      <c r="J41" s="1" t="s">
        <v>151</v>
      </c>
      <c r="P41" s="15">
        <v>34</v>
      </c>
    </row>
    <row r="42" spans="3:16" x14ac:dyDescent="0.25">
      <c r="F42" s="1" t="s">
        <v>28</v>
      </c>
      <c r="G42" s="14" t="s">
        <v>42</v>
      </c>
      <c r="H42" s="1" t="s">
        <v>143</v>
      </c>
      <c r="I42" s="1" t="s">
        <v>28</v>
      </c>
      <c r="J42" s="1" t="s">
        <v>143</v>
      </c>
      <c r="P42" s="15">
        <v>35</v>
      </c>
    </row>
    <row r="43" spans="3:16" x14ac:dyDescent="0.25">
      <c r="F43" s="1" t="s">
        <v>61</v>
      </c>
      <c r="G43" s="14" t="s">
        <v>42</v>
      </c>
      <c r="H43" s="1" t="s">
        <v>43</v>
      </c>
      <c r="I43" s="1" t="s">
        <v>61</v>
      </c>
      <c r="J43" s="1" t="s">
        <v>43</v>
      </c>
      <c r="P43" s="15">
        <v>36</v>
      </c>
    </row>
    <row r="44" spans="3:16" x14ac:dyDescent="0.25">
      <c r="F44" s="1" t="s">
        <v>62</v>
      </c>
      <c r="G44" s="14" t="s">
        <v>42</v>
      </c>
      <c r="H44" s="1" t="s">
        <v>152</v>
      </c>
      <c r="I44" s="1" t="s">
        <v>62</v>
      </c>
      <c r="J44" s="1" t="s">
        <v>152</v>
      </c>
      <c r="P44" s="15">
        <v>37</v>
      </c>
    </row>
    <row r="45" spans="3:16" x14ac:dyDescent="0.25">
      <c r="F45" s="1" t="s">
        <v>59</v>
      </c>
      <c r="G45" s="1" t="s">
        <v>40</v>
      </c>
      <c r="H45" s="1" t="s">
        <v>40</v>
      </c>
      <c r="I45" s="1" t="s">
        <v>59</v>
      </c>
      <c r="J45" s="1" t="s">
        <v>40</v>
      </c>
      <c r="P45" s="15">
        <v>38</v>
      </c>
    </row>
    <row r="46" spans="3:16" x14ac:dyDescent="0.25">
      <c r="F46" s="1" t="s">
        <v>25</v>
      </c>
      <c r="G46" s="1" t="s">
        <v>40</v>
      </c>
      <c r="H46" s="1" t="s">
        <v>139</v>
      </c>
      <c r="I46" s="1" t="s">
        <v>25</v>
      </c>
      <c r="J46" s="1" t="s">
        <v>139</v>
      </c>
      <c r="P46" s="15">
        <v>39</v>
      </c>
    </row>
    <row r="47" spans="3:16" x14ac:dyDescent="0.25">
      <c r="F47" s="1" t="s">
        <v>26</v>
      </c>
      <c r="G47" s="1" t="s">
        <v>40</v>
      </c>
      <c r="H47" s="1" t="s">
        <v>140</v>
      </c>
      <c r="I47" s="1" t="s">
        <v>26</v>
      </c>
      <c r="J47" s="1" t="s">
        <v>140</v>
      </c>
      <c r="P47" s="15">
        <v>40</v>
      </c>
    </row>
    <row r="48" spans="3:16" x14ac:dyDescent="0.25">
      <c r="F48" s="1" t="s">
        <v>27</v>
      </c>
      <c r="G48" s="1" t="s">
        <v>40</v>
      </c>
      <c r="H48" s="1" t="s">
        <v>141</v>
      </c>
      <c r="I48" s="1" t="s">
        <v>27</v>
      </c>
      <c r="J48" s="1" t="s">
        <v>141</v>
      </c>
      <c r="P48" s="15">
        <v>41</v>
      </c>
    </row>
    <row r="49" spans="6:16" x14ac:dyDescent="0.25">
      <c r="F49" s="1" t="s">
        <v>72</v>
      </c>
      <c r="G49" s="1" t="s">
        <v>40</v>
      </c>
      <c r="H49" s="1" t="s">
        <v>153</v>
      </c>
      <c r="I49" s="1" t="s">
        <v>72</v>
      </c>
      <c r="J49" s="1" t="s">
        <v>153</v>
      </c>
      <c r="P49" s="15">
        <v>42</v>
      </c>
    </row>
    <row r="50" spans="6:16" x14ac:dyDescent="0.25">
      <c r="F50" s="1" t="s">
        <v>73</v>
      </c>
      <c r="G50" s="1" t="s">
        <v>154</v>
      </c>
      <c r="H50" s="1" t="s">
        <v>154</v>
      </c>
      <c r="I50" s="1" t="s">
        <v>73</v>
      </c>
      <c r="J50" s="1" t="s">
        <v>154</v>
      </c>
      <c r="P50" s="15">
        <v>43</v>
      </c>
    </row>
    <row r="51" spans="6:16" x14ac:dyDescent="0.25">
      <c r="F51" s="1"/>
      <c r="G51" s="1"/>
      <c r="P51" s="15">
        <v>44</v>
      </c>
    </row>
    <row r="52" spans="6:16" x14ac:dyDescent="0.25">
      <c r="F52" s="1"/>
      <c r="G52" s="1"/>
      <c r="P52" s="15">
        <v>45</v>
      </c>
    </row>
    <row r="53" spans="6:16" x14ac:dyDescent="0.25">
      <c r="F53" s="1"/>
      <c r="G53" s="1"/>
      <c r="P53" s="15">
        <v>46</v>
      </c>
    </row>
    <row r="54" spans="6:16" x14ac:dyDescent="0.25">
      <c r="F54" s="1"/>
      <c r="G54" s="1"/>
      <c r="P54" s="15">
        <v>47</v>
      </c>
    </row>
    <row r="55" spans="6:16" x14ac:dyDescent="0.25">
      <c r="F55" s="1"/>
      <c r="G55" s="1"/>
      <c r="P55" s="15">
        <v>48</v>
      </c>
    </row>
    <row r="56" spans="6:16" x14ac:dyDescent="0.25">
      <c r="F56" s="1"/>
      <c r="P56" s="15">
        <v>49</v>
      </c>
    </row>
    <row r="57" spans="6:16" ht="14.4" x14ac:dyDescent="0.3">
      <c r="F57"/>
      <c r="G57"/>
      <c r="P57" s="15">
        <v>50</v>
      </c>
    </row>
    <row r="58" spans="6:16" x14ac:dyDescent="0.25">
      <c r="P58" s="15">
        <v>51</v>
      </c>
    </row>
    <row r="59" spans="6:16" x14ac:dyDescent="0.25">
      <c r="P59" s="15">
        <v>52</v>
      </c>
    </row>
    <row r="60" spans="6:16" x14ac:dyDescent="0.25">
      <c r="P60" s="15">
        <v>53</v>
      </c>
    </row>
    <row r="61" spans="6:16" x14ac:dyDescent="0.25">
      <c r="P61" s="15">
        <v>54</v>
      </c>
    </row>
    <row r="62" spans="6:16" x14ac:dyDescent="0.25">
      <c r="P62" s="15">
        <v>55</v>
      </c>
    </row>
    <row r="63" spans="6:16" x14ac:dyDescent="0.25">
      <c r="P63" s="15">
        <v>56</v>
      </c>
    </row>
    <row r="64" spans="6:16" x14ac:dyDescent="0.25">
      <c r="P64" s="15">
        <v>57</v>
      </c>
    </row>
    <row r="65" spans="16:16" x14ac:dyDescent="0.25">
      <c r="P65" s="15">
        <v>58</v>
      </c>
    </row>
    <row r="66" spans="16:16" x14ac:dyDescent="0.25">
      <c r="P66" s="15">
        <v>59</v>
      </c>
    </row>
    <row r="67" spans="16:16" x14ac:dyDescent="0.25">
      <c r="P67" s="15">
        <v>60</v>
      </c>
    </row>
    <row r="68" spans="16:16" x14ac:dyDescent="0.25">
      <c r="P68" s="15"/>
    </row>
    <row r="69" spans="16:16" x14ac:dyDescent="0.25">
      <c r="P69" s="15"/>
    </row>
    <row r="70" spans="16:16" x14ac:dyDescent="0.25">
      <c r="P70" s="15"/>
    </row>
    <row r="71" spans="16:16" x14ac:dyDescent="0.25">
      <c r="P71" s="15"/>
    </row>
    <row r="72" spans="16:16" x14ac:dyDescent="0.25">
      <c r="P72"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7E2677-5752-4F57-84D3-EBF4E2E6154A}">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3.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keywords>ajusre</cp:keywords>
  <cp:lastModifiedBy>JIZETH</cp:lastModifiedBy>
  <cp:lastPrinted>2018-04-04T18:48:31Z</cp:lastPrinted>
  <dcterms:created xsi:type="dcterms:W3CDTF">2013-10-03T17:21:56Z</dcterms:created>
  <dcterms:modified xsi:type="dcterms:W3CDTF">2023-06-07T15:36:31Z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